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1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2816\AC\Temp\"/>
    </mc:Choice>
  </mc:AlternateContent>
  <xr:revisionPtr revIDLastSave="0" documentId="8_{F2A58235-0E24-4A8F-816E-3ACCDCF994AB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Burden Hours" sheetId="1" r:id="rId1"/>
    <sheet name="Respondents Cost" sheetId="2" r:id="rId2"/>
    <sheet name="RUS Cost" sheetId="3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3" l="1"/>
  <c r="I5" i="3"/>
  <c r="H26" i="1"/>
  <c r="H24" i="1"/>
  <c r="H21" i="1"/>
  <c r="H20" i="1"/>
  <c r="E27" i="1"/>
  <c r="E26" i="1"/>
  <c r="E21" i="1"/>
  <c r="E20" i="1"/>
  <c r="E18" i="1"/>
  <c r="G14" i="3"/>
  <c r="I14" i="3"/>
  <c r="G13" i="3"/>
  <c r="I13" i="3"/>
  <c r="G10" i="3"/>
  <c r="I10" i="3"/>
  <c r="G9" i="3"/>
  <c r="I9" i="3"/>
  <c r="G6" i="3"/>
  <c r="I6" i="3"/>
  <c r="G17" i="2"/>
  <c r="I17" i="2"/>
  <c r="G16" i="2"/>
  <c r="I16" i="2"/>
  <c r="G23" i="2"/>
  <c r="I23" i="2"/>
  <c r="G22" i="2"/>
  <c r="I22" i="2"/>
  <c r="G21" i="2"/>
  <c r="I21" i="2"/>
  <c r="G20" i="2"/>
  <c r="I20" i="2"/>
  <c r="G13" i="2"/>
  <c r="I13" i="2"/>
  <c r="G12" i="2"/>
  <c r="I12" i="2"/>
  <c r="G11" i="2"/>
  <c r="I11" i="2"/>
  <c r="G10" i="2"/>
  <c r="I10" i="2"/>
  <c r="G7" i="2"/>
  <c r="I7" i="2"/>
  <c r="G6" i="2"/>
  <c r="I6" i="2"/>
  <c r="G5" i="2"/>
  <c r="I5" i="2"/>
  <c r="G4" i="2"/>
  <c r="I4" i="2"/>
  <c r="I24" i="2"/>
  <c r="I27" i="2"/>
  <c r="H18" i="1"/>
  <c r="H27" i="1"/>
  <c r="H17" i="1"/>
  <c r="H23" i="1"/>
  <c r="H32" i="1"/>
  <c r="F32" i="1"/>
  <c r="E32" i="1" s="1"/>
  <c r="G32" i="1"/>
  <c r="I15" i="3"/>
  <c r="I19" i="3"/>
</calcChain>
</file>

<file path=xl/sharedStrings.xml><?xml version="1.0" encoding="utf-8"?>
<sst xmlns="http://schemas.openxmlformats.org/spreadsheetml/2006/main" count="244" uniqueCount="100">
  <si>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</si>
  <si>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</si>
  <si>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</si>
  <si>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</si>
  <si>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>0572-0023</t>
  </si>
  <si>
    <t xml:space="preserve"> SUMMARY  OF  INFORMATION  COLLECTION</t>
  </si>
  <si>
    <t>7 CFR 1744-C, Advance and</t>
  </si>
  <si>
    <t>Date  Prepared</t>
  </si>
  <si>
    <t>Disbursement of Funds - Telecommunications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</si>
  <si>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</si>
  <si>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</si>
  <si>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</si>
  <si>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</si>
  <si>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</si>
  <si>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</si>
  <si>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</si>
  <si>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</si>
  <si>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</si>
  <si>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</si>
  <si>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</si>
  <si>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</si>
  <si>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</si>
  <si>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</si>
  <si>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</si>
  <si>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</si>
  <si>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</si>
  <si>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</si>
  <si>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</si>
  <si>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</si>
  <si>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</si>
  <si>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</si>
  <si>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</si>
  <si>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</si>
  <si>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</si>
  <si>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</si>
  <si>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</si>
  <si>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</si>
  <si>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</si>
  <si>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</si>
  <si>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</si>
  <si>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</si>
  <si>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</si>
  <si>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</si>
  <si>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</si>
  <si>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</si>
  <si>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</si>
  <si>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</si>
  <si>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</si>
  <si>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</si>
  <si>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</si>
  <si>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</si>
  <si>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</si>
  <si>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</si>
  <si>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</si>
  <si>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</si>
  <si>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</si>
  <si>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</si>
  <si>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</si>
  <si>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</si>
  <si>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</si>
  <si>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</si>
  <si>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</si>
  <si>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Budget Adjustment                                           Telecom.</t>
  </si>
  <si>
    <t>None</t>
  </si>
  <si>
    <t>Broadband</t>
  </si>
  <si>
    <t xml:space="preserve">  </t>
  </si>
  <si>
    <t>Description of Advances Desired                        Telecom.</t>
  </si>
  <si>
    <t>Other Information Required                                 Telecom.</t>
  </si>
  <si>
    <t>Financial Requirement Statement                       Telecom.</t>
  </si>
  <si>
    <t>RUS 481</t>
  </si>
  <si>
    <t xml:space="preserve"> RUS  Form  36   (07-91)</t>
  </si>
  <si>
    <t>Page __1__  of __1__</t>
  </si>
  <si>
    <t>Item</t>
  </si>
  <si>
    <t>Hours Per Response</t>
  </si>
  <si>
    <t>X</t>
  </si>
  <si>
    <t>Number of Responses</t>
  </si>
  <si>
    <t>Labor Cost Per Hour</t>
  </si>
  <si>
    <t>=</t>
  </si>
  <si>
    <t>Line Item Total Cost</t>
  </si>
  <si>
    <t>Budget Adjustment Request:</t>
  </si>
  <si>
    <t xml:space="preserve">          Collecting Data - </t>
  </si>
  <si>
    <t xml:space="preserve">          Preparation     - </t>
  </si>
  <si>
    <t xml:space="preserve">          Typing          - </t>
  </si>
  <si>
    <t xml:space="preserve">          Review          - </t>
  </si>
  <si>
    <t>Form 481:</t>
  </si>
  <si>
    <t>Description of Advances:</t>
  </si>
  <si>
    <t>Other information as requested:</t>
  </si>
  <si>
    <t>With Benefit loading</t>
  </si>
  <si>
    <t>Mailing</t>
  </si>
  <si>
    <t>Total Estimated Costs to the Respondents</t>
  </si>
  <si>
    <t>Financial Specialists, All Other (13-2099)</t>
  </si>
  <si>
    <t>Office and Administrative Support Workers, All Other (43-9799)</t>
  </si>
  <si>
    <t>Managers, All Other (11-9199)</t>
  </si>
  <si>
    <t xml:space="preserve">          Review </t>
  </si>
  <si>
    <t xml:space="preserve">          Clerical</t>
  </si>
  <si>
    <t>Form 481 and Description of Advances:</t>
  </si>
  <si>
    <t>with Benefit Loading</t>
  </si>
  <si>
    <t>Printing</t>
  </si>
  <si>
    <t xml:space="preserve">Senior Office Engineer (GS 13, step 5) </t>
  </si>
  <si>
    <t>Clerk (GS 6, step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</si>
</sst>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mm/dd/yy_)"/>
    <numFmt numFmtId="165" formatCode="#,##0.0_);\(#,##0.0\)"/>
    <numFmt numFmtId="166" formatCode="&quot;$&quot;#,##0.00;[Red]&quot;$&quot;#,##0.00"/>
    <numFmt numFmtId="167" formatCode="&quot;$&quot;#,##0.00"/>
  </numFmts>
  <fonts count="16">
    <font>
      <sz val="10"/>
      <name val="Arial"/>
    </font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name val="Arial"/>
      <family val="2"/>
    </font>
    <font>
      <sz val="12"/>
      <name val="Times New Roman"/>
      <family val="1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42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1">
    <xf numFmtId="0" fontId="0" fillId="0" borderId="0" xfId="0"/>
    <xf numFmtId="37" fontId="2" fillId="0" borderId="1" xfId="0" applyNumberFormat="1" applyFont="1" applyBorder="1" applyProtection="1"/>
    <xf numFmtId="37" fontId="2" fillId="0" borderId="2" xfId="0" applyNumberFormat="1" applyFont="1" applyBorder="1" applyProtection="1"/>
    <xf numFmtId="37" fontId="3" fillId="0" borderId="3" xfId="0" applyNumberFormat="1" applyFont="1" applyBorder="1" applyProtection="1"/>
    <xf numFmtId="37" fontId="4" fillId="0" borderId="2" xfId="0" applyNumberFormat="1" applyFont="1" applyBorder="1" applyProtection="1"/>
    <xf numFmtId="37" fontId="4" fillId="0" borderId="4" xfId="0" applyNumberFormat="1" applyFont="1" applyBorder="1" applyProtection="1"/>
    <xf numFmtId="37" fontId="4" fillId="0" borderId="5" xfId="0" applyNumberFormat="1" applyFont="1" applyBorder="1" applyProtection="1"/>
    <xf numFmtId="37" fontId="4" fillId="0" borderId="0" xfId="0" applyNumberFormat="1" applyFont="1" applyProtection="1"/>
    <xf numFmtId="37" fontId="5" fillId="0" borderId="6" xfId="0" applyNumberFormat="1" applyFont="1" applyBorder="1" applyAlignment="1" applyProtection="1">
      <alignment horizontal="center"/>
    </xf>
    <xf numFmtId="37" fontId="3" fillId="0" borderId="7" xfId="0" applyNumberFormat="1" applyFont="1" applyBorder="1" applyProtection="1"/>
    <xf numFmtId="37" fontId="4" fillId="0" borderId="8" xfId="0" applyNumberFormat="1" applyFont="1" applyBorder="1" applyProtection="1"/>
    <xf numFmtId="37" fontId="7" fillId="0" borderId="5" xfId="0" applyNumberFormat="1" applyFont="1" applyBorder="1" applyProtection="1"/>
    <xf numFmtId="37" fontId="5" fillId="0" borderId="6" xfId="0" applyNumberFormat="1" applyFont="1" applyBorder="1" applyProtection="1"/>
    <xf numFmtId="164" fontId="3" fillId="0" borderId="6" xfId="0" applyNumberFormat="1" applyFont="1" applyBorder="1" applyProtection="1"/>
    <xf numFmtId="164" fontId="4" fillId="0" borderId="0" xfId="0" applyNumberFormat="1" applyFont="1" applyProtection="1"/>
    <xf numFmtId="164" fontId="4" fillId="0" borderId="9" xfId="0" applyNumberFormat="1" applyFont="1" applyBorder="1" applyProtection="1"/>
    <xf numFmtId="37" fontId="4" fillId="0" borderId="10" xfId="0" applyNumberFormat="1" applyFont="1" applyBorder="1" applyProtection="1"/>
    <xf numFmtId="37" fontId="4" fillId="0" borderId="11" xfId="0" applyNumberFormat="1" applyFont="1" applyBorder="1" applyProtection="1"/>
    <xf numFmtId="37" fontId="8" fillId="0" borderId="11" xfId="0" applyNumberFormat="1" applyFont="1" applyBorder="1" applyProtection="1"/>
    <xf numFmtId="37" fontId="5" fillId="0" borderId="7" xfId="0" applyNumberFormat="1" applyFont="1" applyBorder="1" applyProtection="1"/>
    <xf numFmtId="164" fontId="3" fillId="0" borderId="7" xfId="0" applyNumberFormat="1" applyFont="1" applyBorder="1" applyProtection="1"/>
    <xf numFmtId="164" fontId="4" fillId="0" borderId="8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37" fontId="2" fillId="0" borderId="0" xfId="0" applyNumberFormat="1" applyFont="1" applyProtection="1"/>
    <xf numFmtId="37" fontId="2" fillId="0" borderId="9" xfId="0" applyNumberFormat="1" applyFont="1" applyBorder="1" applyProtection="1"/>
    <xf numFmtId="37" fontId="9" fillId="0" borderId="5" xfId="0" applyNumberFormat="1" applyFont="1" applyBorder="1" applyProtection="1"/>
    <xf numFmtId="37" fontId="2" fillId="0" borderId="0" xfId="0" applyNumberFormat="1" applyFont="1" applyAlignment="1" applyProtection="1">
      <alignment horizontal="fill"/>
    </xf>
    <xf numFmtId="37" fontId="2" fillId="0" borderId="11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2" fillId="0" borderId="10" xfId="0" applyNumberFormat="1" applyFont="1" applyBorder="1" applyProtection="1"/>
    <xf numFmtId="37" fontId="4" fillId="0" borderId="12" xfId="0" applyNumberFormat="1" applyFont="1" applyBorder="1" applyProtection="1"/>
    <xf numFmtId="37" fontId="3" fillId="0" borderId="13" xfId="0" applyNumberFormat="1" applyFont="1" applyBorder="1" applyProtection="1"/>
    <xf numFmtId="37" fontId="3" fillId="0" borderId="14" xfId="0" applyNumberFormat="1" applyFont="1" applyBorder="1" applyProtection="1"/>
    <xf numFmtId="37" fontId="3" fillId="0" borderId="14" xfId="0" applyNumberFormat="1" applyFont="1" applyBorder="1" applyAlignment="1" applyProtection="1">
      <alignment horizontal="center"/>
    </xf>
    <xf numFmtId="37" fontId="3" fillId="0" borderId="11" xfId="0" applyNumberFormat="1" applyFont="1" applyBorder="1" applyProtection="1"/>
    <xf numFmtId="37" fontId="3" fillId="0" borderId="11" xfId="0" applyNumberFormat="1" applyFont="1" applyBorder="1" applyAlignment="1" applyProtection="1">
      <alignment horizontal="center"/>
    </xf>
    <xf numFmtId="37" fontId="3" fillId="0" borderId="10" xfId="0" applyNumberFormat="1" applyFont="1" applyBorder="1" applyProtection="1"/>
    <xf numFmtId="37" fontId="3" fillId="0" borderId="8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2" fillId="0" borderId="9" xfId="0" applyNumberFormat="1" applyFont="1" applyBorder="1" applyAlignment="1" applyProtection="1">
      <alignment horizontal="center"/>
    </xf>
    <xf numFmtId="37" fontId="3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2" fillId="0" borderId="14" xfId="0" applyNumberFormat="1" applyFont="1" applyBorder="1" applyProtection="1"/>
    <xf numFmtId="37" fontId="2" fillId="0" borderId="13" xfId="0" applyNumberFormat="1" applyFont="1" applyBorder="1" applyProtection="1"/>
    <xf numFmtId="37" fontId="10" fillId="0" borderId="9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11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9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9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39" fontId="11" fillId="0" borderId="19" xfId="0" applyNumberFormat="1" applyFont="1" applyBorder="1" applyProtection="1"/>
    <xf numFmtId="2" fontId="11" fillId="0" borderId="14" xfId="0" applyNumberFormat="1" applyFont="1" applyBorder="1" applyProtection="1"/>
    <xf numFmtId="2" fontId="11" fillId="0" borderId="14" xfId="0" applyNumberFormat="1" applyFont="1" applyBorder="1" applyAlignment="1" applyProtection="1">
      <alignment horizontal="center"/>
    </xf>
    <xf numFmtId="37" fontId="11" fillId="0" borderId="0" xfId="0" applyNumberFormat="1" applyFont="1" applyBorder="1" applyProtection="1"/>
    <xf numFmtId="165" fontId="11" fillId="0" borderId="14" xfId="0" applyNumberFormat="1" applyFont="1" applyBorder="1" applyProtection="1"/>
    <xf numFmtId="165" fontId="11" fillId="0" borderId="14" xfId="0" applyNumberFormat="1" applyFont="1" applyBorder="1" applyAlignment="1" applyProtection="1">
      <alignment horizontal="center"/>
    </xf>
    <xf numFmtId="165" fontId="11" fillId="0" borderId="27" xfId="0" applyNumberFormat="1" applyFont="1" applyBorder="1" applyProtection="1"/>
    <xf numFmtId="165" fontId="11" fillId="0" borderId="19" xfId="0" applyNumberFormat="1" applyFont="1" applyBorder="1" applyProtection="1"/>
    <xf numFmtId="39" fontId="11" fillId="0" borderId="14" xfId="0" applyNumberFormat="1" applyFont="1" applyBorder="1" applyProtection="1"/>
    <xf numFmtId="39" fontId="11" fillId="0" borderId="26" xfId="0" applyNumberFormat="1" applyFont="1" applyBorder="1" applyProtection="1"/>
    <xf numFmtId="37" fontId="9" fillId="0" borderId="10" xfId="0" applyNumberFormat="1" applyFont="1" applyBorder="1" applyAlignment="1" applyProtection="1">
      <alignment horizontal="left"/>
    </xf>
    <xf numFmtId="37" fontId="6" fillId="0" borderId="11" xfId="0" applyNumberFormat="1" applyFont="1" applyBorder="1" applyAlignment="1" applyProtection="1">
      <alignment horizontal="center"/>
    </xf>
    <xf numFmtId="0" fontId="13" fillId="0" borderId="0" xfId="0" applyFont="1"/>
    <xf numFmtId="8" fontId="13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center" wrapText="1"/>
    </xf>
    <xf numFmtId="44" fontId="0" fillId="0" borderId="0" xfId="1" applyNumberFormat="1" applyFont="1"/>
    <xf numFmtId="0" fontId="0" fillId="0" borderId="0" xfId="0" applyBorder="1"/>
    <xf numFmtId="0" fontId="0" fillId="0" borderId="28" xfId="0" applyBorder="1"/>
    <xf numFmtId="1" fontId="0" fillId="0" borderId="0" xfId="0" applyNumberFormat="1" applyBorder="1"/>
    <xf numFmtId="0" fontId="13" fillId="0" borderId="29" xfId="0" applyFont="1" applyBorder="1"/>
    <xf numFmtId="0" fontId="0" fillId="0" borderId="29" xfId="0" applyBorder="1"/>
    <xf numFmtId="8" fontId="13" fillId="0" borderId="29" xfId="0" applyNumberFormat="1" applyFont="1" applyBorder="1"/>
    <xf numFmtId="0" fontId="14" fillId="0" borderId="29" xfId="0" applyFont="1" applyBorder="1" applyAlignment="1">
      <alignment horizontal="center" wrapText="1"/>
    </xf>
    <xf numFmtId="0" fontId="15" fillId="0" borderId="29" xfId="0" applyFont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13" fillId="0" borderId="32" xfId="0" applyFont="1" applyBorder="1"/>
    <xf numFmtId="0" fontId="0" fillId="0" borderId="33" xfId="0" applyBorder="1"/>
    <xf numFmtId="8" fontId="13" fillId="0" borderId="33" xfId="0" applyNumberFormat="1" applyFont="1" applyBorder="1"/>
    <xf numFmtId="0" fontId="13" fillId="0" borderId="34" xfId="0" applyFont="1" applyBorder="1"/>
    <xf numFmtId="0" fontId="0" fillId="0" borderId="34" xfId="0" applyBorder="1"/>
    <xf numFmtId="0" fontId="13" fillId="0" borderId="35" xfId="0" applyFont="1" applyBorder="1"/>
    <xf numFmtId="0" fontId="0" fillId="0" borderId="35" xfId="0" applyBorder="1"/>
    <xf numFmtId="44" fontId="0" fillId="0" borderId="29" xfId="1" applyFont="1" applyBorder="1"/>
    <xf numFmtId="2" fontId="0" fillId="0" borderId="36" xfId="0" applyNumberFormat="1" applyBorder="1"/>
    <xf numFmtId="1" fontId="0" fillId="0" borderId="31" xfId="0" applyNumberFormat="1" applyBorder="1"/>
    <xf numFmtId="0" fontId="0" fillId="0" borderId="37" xfId="0" applyBorder="1"/>
    <xf numFmtId="2" fontId="0" fillId="0" borderId="38" xfId="0" applyNumberFormat="1" applyBorder="1"/>
    <xf numFmtId="0" fontId="0" fillId="0" borderId="39" xfId="0" applyBorder="1"/>
    <xf numFmtId="1" fontId="0" fillId="0" borderId="39" xfId="0" applyNumberFormat="1" applyBorder="1"/>
    <xf numFmtId="0" fontId="0" fillId="0" borderId="40" xfId="0" applyBorder="1"/>
    <xf numFmtId="0" fontId="12" fillId="0" borderId="0" xfId="0" applyFont="1" applyAlignment="1">
      <alignment horizontal="right"/>
    </xf>
    <xf numFmtId="166" fontId="0" fillId="0" borderId="0" xfId="1" applyNumberFormat="1" applyFont="1" applyAlignment="1">
      <alignment horizontal="left" vertical="center"/>
    </xf>
    <xf numFmtId="4" fontId="0" fillId="0" borderId="34" xfId="0" applyNumberFormat="1" applyBorder="1" applyAlignment="1">
      <alignment horizontal="right" indent="1"/>
    </xf>
    <xf numFmtId="4" fontId="0" fillId="0" borderId="29" xfId="0" applyNumberFormat="1" applyBorder="1" applyAlignment="1">
      <alignment horizontal="right" indent="1"/>
    </xf>
    <xf numFmtId="4" fontId="0" fillId="0" borderId="35" xfId="0" applyNumberFormat="1" applyBorder="1" applyAlignment="1">
      <alignment horizontal="right" indent="1"/>
    </xf>
    <xf numFmtId="3" fontId="0" fillId="0" borderId="29" xfId="0" applyNumberFormat="1" applyBorder="1" applyAlignment="1">
      <alignment horizontal="right" indent="1"/>
    </xf>
    <xf numFmtId="3" fontId="0" fillId="0" borderId="35" xfId="0" applyNumberFormat="1" applyBorder="1" applyAlignment="1">
      <alignment horizontal="right" indent="1"/>
    </xf>
    <xf numFmtId="0" fontId="13" fillId="0" borderId="3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2" fontId="0" fillId="0" borderId="30" xfId="0" applyNumberFormat="1" applyBorder="1"/>
    <xf numFmtId="0" fontId="13" fillId="0" borderId="34" xfId="0" applyFont="1" applyBorder="1" applyAlignment="1">
      <alignment wrapText="1"/>
    </xf>
    <xf numFmtId="0" fontId="13" fillId="0" borderId="29" xfId="0" applyFont="1" applyBorder="1" applyAlignment="1">
      <alignment wrapText="1"/>
    </xf>
    <xf numFmtId="0" fontId="13" fillId="0" borderId="35" xfId="0" applyFont="1" applyBorder="1" applyAlignment="1">
      <alignment wrapText="1"/>
    </xf>
    <xf numFmtId="0" fontId="13" fillId="0" borderId="0" xfId="0" applyFont="1" applyAlignment="1">
      <alignment horizontal="right"/>
    </xf>
    <xf numFmtId="8" fontId="0" fillId="0" borderId="35" xfId="0" applyNumberFormat="1" applyBorder="1"/>
    <xf numFmtId="8" fontId="0" fillId="0" borderId="41" xfId="1" applyNumberFormat="1" applyFont="1" applyBorder="1"/>
    <xf numFmtId="167" fontId="13" fillId="0" borderId="0" xfId="0" applyNumberFormat="1" applyFont="1" applyAlignment="1">
      <alignment horizontal="right"/>
    </xf>
    <xf numFmtId="0" fontId="7" fillId="0" borderId="11" xfId="0" applyNumberFormat="1" applyFont="1" applyBorder="1" applyAlignment="1" applyProtection="1">
      <alignment horizontal="center"/>
    </xf>
    <xf numFmtId="37" fontId="11" fillId="0" borderId="12" xfId="0" applyNumberFormat="1" applyFont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6"/>
  <sheetViews>
    <sheetView tabSelected="1" topLeftCell="A13" workbookViewId="0">
      <selection sqref="A1:K34"/>
    </sheetView>
  </sheetViews>
  <sheetFormatPr defaultRowHeight="12.75"/>
  <cols>
    <col min="1" max="1" width="12.7109375" customWidth="1"/>
    <col min="2" max="2" width="48.7109375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89" t="s">
        <v>4</v>
      </c>
      <c r="K2" s="10"/>
    </row>
    <row r="3" spans="1:11" ht="15.75">
      <c r="A3" s="11" t="s">
        <v>5</v>
      </c>
      <c r="B3" s="7"/>
      <c r="C3" s="12" t="s">
        <v>6</v>
      </c>
      <c r="D3" s="7"/>
      <c r="E3" s="7"/>
      <c r="F3" s="7"/>
      <c r="G3" s="7"/>
      <c r="H3" s="7"/>
      <c r="I3" s="13" t="s">
        <v>7</v>
      </c>
      <c r="J3" s="14"/>
      <c r="K3" s="15"/>
    </row>
    <row r="4" spans="1:11" ht="15.75">
      <c r="A4" s="16"/>
      <c r="B4" s="18"/>
      <c r="C4" s="19" t="s">
        <v>8</v>
      </c>
      <c r="D4" s="17"/>
      <c r="E4" s="17"/>
      <c r="F4" s="17"/>
      <c r="G4" s="17"/>
      <c r="H4" s="17"/>
      <c r="I4" s="20"/>
      <c r="J4" s="139">
        <v>2022</v>
      </c>
      <c r="K4" s="21"/>
    </row>
    <row r="5" spans="1:11">
      <c r="A5" s="22" t="s">
        <v>9</v>
      </c>
      <c r="B5" s="24" t="s">
        <v>3</v>
      </c>
      <c r="C5" s="7"/>
      <c r="D5" s="7"/>
      <c r="E5" s="7" t="s">
        <v>10</v>
      </c>
      <c r="F5" s="25" t="s">
        <v>11</v>
      </c>
      <c r="G5" s="26"/>
      <c r="H5" s="25" t="s">
        <v>12</v>
      </c>
      <c r="I5" s="26"/>
      <c r="J5" s="25" t="s">
        <v>13</v>
      </c>
      <c r="K5" s="27"/>
    </row>
    <row r="6" spans="1:11">
      <c r="A6" s="28" t="s">
        <v>14</v>
      </c>
      <c r="B6" s="7"/>
      <c r="C6" s="7"/>
      <c r="D6" s="7"/>
      <c r="E6" s="7" t="s">
        <v>10</v>
      </c>
      <c r="F6" s="29" t="s">
        <v>15</v>
      </c>
      <c r="G6" s="26" t="s">
        <v>16</v>
      </c>
      <c r="H6" s="29" t="s">
        <v>15</v>
      </c>
      <c r="I6" s="26" t="s">
        <v>17</v>
      </c>
      <c r="J6" s="29" t="s">
        <v>15</v>
      </c>
      <c r="K6" s="27" t="s">
        <v>18</v>
      </c>
    </row>
    <row r="7" spans="1:11">
      <c r="A7" s="88" t="s">
        <v>19</v>
      </c>
      <c r="B7" s="17"/>
      <c r="C7" s="17"/>
      <c r="D7" s="17"/>
      <c r="E7" s="17" t="s">
        <v>10</v>
      </c>
      <c r="F7" s="30" t="s">
        <v>20</v>
      </c>
      <c r="G7" s="31"/>
      <c r="H7" s="30" t="s">
        <v>11</v>
      </c>
      <c r="I7" s="31"/>
      <c r="J7" s="30" t="s">
        <v>21</v>
      </c>
      <c r="K7" s="32"/>
    </row>
    <row r="8" spans="1:11">
      <c r="A8" s="33" t="s">
        <v>22</v>
      </c>
      <c r="B8" s="17"/>
      <c r="C8" s="34"/>
      <c r="D8" s="17"/>
      <c r="E8" s="17"/>
      <c r="F8" s="17"/>
      <c r="G8" s="17" t="s">
        <v>23</v>
      </c>
      <c r="H8" s="17"/>
      <c r="I8" s="17"/>
      <c r="J8" s="17"/>
      <c r="K8" s="10"/>
    </row>
    <row r="9" spans="1:11">
      <c r="A9" s="35"/>
      <c r="B9" s="36"/>
      <c r="C9" s="37" t="s">
        <v>24</v>
      </c>
      <c r="D9" s="38"/>
      <c r="E9" s="38"/>
      <c r="F9" s="39" t="s">
        <v>25</v>
      </c>
      <c r="G9" s="38"/>
      <c r="H9" s="38"/>
      <c r="I9" s="40"/>
      <c r="J9" s="39" t="s">
        <v>26</v>
      </c>
      <c r="K9" s="41"/>
    </row>
    <row r="10" spans="1:11">
      <c r="A10" s="35"/>
      <c r="B10" s="36"/>
      <c r="C10" s="37" t="s">
        <v>27</v>
      </c>
      <c r="D10" s="42" t="s">
        <v>28</v>
      </c>
      <c r="E10" s="42" t="s">
        <v>28</v>
      </c>
      <c r="F10" s="42" t="s">
        <v>29</v>
      </c>
      <c r="G10" s="42" t="s">
        <v>30</v>
      </c>
      <c r="H10" s="25" t="s">
        <v>29</v>
      </c>
      <c r="I10" s="43" t="s">
        <v>28</v>
      </c>
      <c r="J10" s="42" t="s">
        <v>31</v>
      </c>
      <c r="K10" s="44" t="s">
        <v>29</v>
      </c>
    </row>
    <row r="11" spans="1:11">
      <c r="A11" s="45" t="s">
        <v>32</v>
      </c>
      <c r="B11" s="36"/>
      <c r="C11" s="46" t="s">
        <v>33</v>
      </c>
      <c r="D11" s="42" t="s">
        <v>34</v>
      </c>
      <c r="E11" s="42" t="s">
        <v>35</v>
      </c>
      <c r="F11" s="42" t="s">
        <v>31</v>
      </c>
      <c r="G11" s="42" t="s">
        <v>36</v>
      </c>
      <c r="H11" s="25" t="s">
        <v>30</v>
      </c>
      <c r="I11" s="43" t="s">
        <v>37</v>
      </c>
      <c r="J11" s="42" t="s">
        <v>38</v>
      </c>
      <c r="K11" s="44" t="s">
        <v>37</v>
      </c>
    </row>
    <row r="12" spans="1:11">
      <c r="A12" s="45" t="s">
        <v>39</v>
      </c>
      <c r="B12" s="37" t="s">
        <v>40</v>
      </c>
      <c r="C12" s="46" t="s">
        <v>41</v>
      </c>
      <c r="D12" s="42" t="s">
        <v>42</v>
      </c>
      <c r="E12" s="42" t="s">
        <v>36</v>
      </c>
      <c r="F12" s="42" t="s">
        <v>35</v>
      </c>
      <c r="G12" s="42" t="s">
        <v>43</v>
      </c>
      <c r="H12" s="47" t="s">
        <v>44</v>
      </c>
      <c r="I12" s="43" t="s">
        <v>45</v>
      </c>
      <c r="J12" s="42" t="s">
        <v>37</v>
      </c>
      <c r="K12" s="44" t="s">
        <v>46</v>
      </c>
    </row>
    <row r="13" spans="1:11">
      <c r="A13" s="35"/>
      <c r="B13" s="37"/>
      <c r="C13" s="36"/>
      <c r="D13" s="48"/>
      <c r="E13" s="42" t="s">
        <v>34</v>
      </c>
      <c r="F13" s="46" t="s">
        <v>47</v>
      </c>
      <c r="G13" s="36"/>
      <c r="H13" s="23"/>
      <c r="I13" s="49"/>
      <c r="J13" s="42" t="s">
        <v>48</v>
      </c>
      <c r="K13" s="44" t="s">
        <v>30</v>
      </c>
    </row>
    <row r="14" spans="1:11">
      <c r="A14" s="35"/>
      <c r="B14" s="37"/>
      <c r="C14" s="36"/>
      <c r="D14" s="48"/>
      <c r="E14" s="42" t="s">
        <v>49</v>
      </c>
      <c r="F14" s="36"/>
      <c r="G14" s="36"/>
      <c r="H14" s="23"/>
      <c r="I14" s="35"/>
      <c r="J14" s="36"/>
      <c r="K14" s="50" t="s">
        <v>50</v>
      </c>
    </row>
    <row r="15" spans="1:11">
      <c r="A15" s="51" t="s">
        <v>51</v>
      </c>
      <c r="B15" s="52" t="s">
        <v>52</v>
      </c>
      <c r="C15" s="52" t="s">
        <v>53</v>
      </c>
      <c r="D15" s="52" t="s">
        <v>54</v>
      </c>
      <c r="E15" s="52" t="s">
        <v>55</v>
      </c>
      <c r="F15" s="52" t="s">
        <v>56</v>
      </c>
      <c r="G15" s="52" t="s">
        <v>57</v>
      </c>
      <c r="H15" s="53" t="s">
        <v>58</v>
      </c>
      <c r="I15" s="51" t="s">
        <v>59</v>
      </c>
      <c r="J15" s="52" t="s">
        <v>60</v>
      </c>
      <c r="K15" s="54" t="s">
        <v>61</v>
      </c>
    </row>
    <row r="16" spans="1:11">
      <c r="A16" s="76"/>
      <c r="B16" s="71"/>
      <c r="C16" s="72"/>
      <c r="D16" s="72"/>
      <c r="E16" s="72"/>
      <c r="F16" s="72"/>
      <c r="G16" s="72"/>
      <c r="H16" s="74"/>
      <c r="I16" s="73"/>
      <c r="J16" s="72"/>
      <c r="K16" s="74"/>
    </row>
    <row r="17" spans="1:11">
      <c r="A17" s="70">
        <v>1744.64</v>
      </c>
      <c r="B17" s="56" t="s">
        <v>62</v>
      </c>
      <c r="C17" s="58" t="s">
        <v>63</v>
      </c>
      <c r="D17" s="56">
        <v>22</v>
      </c>
      <c r="E17" s="82">
        <v>1.4</v>
      </c>
      <c r="F17" s="86">
        <v>30</v>
      </c>
      <c r="G17" s="79">
        <v>1</v>
      </c>
      <c r="H17" s="86">
        <f>SUM(F17*G17)</f>
        <v>30</v>
      </c>
      <c r="I17" s="67" t="s">
        <v>3</v>
      </c>
      <c r="J17" s="68" t="s">
        <v>3</v>
      </c>
      <c r="K17" s="69" t="s">
        <v>3</v>
      </c>
    </row>
    <row r="18" spans="1:11">
      <c r="A18" s="70"/>
      <c r="B18" s="68" t="s">
        <v>64</v>
      </c>
      <c r="C18" s="58"/>
      <c r="D18" s="56">
        <v>1</v>
      </c>
      <c r="E18" s="82">
        <f>F18/D18</f>
        <v>1</v>
      </c>
      <c r="F18" s="86">
        <v>1</v>
      </c>
      <c r="G18" s="79">
        <v>1</v>
      </c>
      <c r="H18" s="86">
        <f>SUM(F18*G18)</f>
        <v>1</v>
      </c>
      <c r="I18" s="67"/>
      <c r="J18" s="68"/>
      <c r="K18" s="69"/>
    </row>
    <row r="19" spans="1:11">
      <c r="A19" s="70"/>
      <c r="B19" s="56"/>
      <c r="C19" s="58"/>
      <c r="D19" s="56"/>
      <c r="E19" s="82"/>
      <c r="F19" s="86" t="s">
        <v>65</v>
      </c>
      <c r="G19" s="79"/>
      <c r="H19" s="86" t="s">
        <v>3</v>
      </c>
      <c r="I19" s="67"/>
      <c r="J19" s="68"/>
      <c r="K19" s="69" t="s">
        <v>3</v>
      </c>
    </row>
    <row r="20" spans="1:11">
      <c r="A20" s="70">
        <v>1744.66</v>
      </c>
      <c r="B20" s="56" t="s">
        <v>66</v>
      </c>
      <c r="C20" s="58" t="s">
        <v>63</v>
      </c>
      <c r="D20" s="56">
        <v>32</v>
      </c>
      <c r="E20" s="82">
        <f>F20/D20</f>
        <v>4.34375</v>
      </c>
      <c r="F20" s="86">
        <v>139</v>
      </c>
      <c r="G20" s="79">
        <v>0.25</v>
      </c>
      <c r="H20" s="86">
        <f>SUM(F20*G20)</f>
        <v>34.75</v>
      </c>
      <c r="I20" s="67" t="s">
        <v>3</v>
      </c>
      <c r="J20" s="68" t="s">
        <v>3</v>
      </c>
      <c r="K20" s="69" t="s">
        <v>3</v>
      </c>
    </row>
    <row r="21" spans="1:11">
      <c r="A21" s="70"/>
      <c r="B21" s="68" t="s">
        <v>64</v>
      </c>
      <c r="C21" s="58"/>
      <c r="D21" s="56">
        <v>6</v>
      </c>
      <c r="E21" s="82">
        <f>F21/D21</f>
        <v>6.833333333333333</v>
      </c>
      <c r="F21" s="86">
        <v>41</v>
      </c>
      <c r="G21" s="79">
        <v>0.25</v>
      </c>
      <c r="H21" s="86">
        <f>SUM(F21*G21)</f>
        <v>10.25</v>
      </c>
      <c r="I21" s="67"/>
      <c r="J21" s="68"/>
      <c r="K21" s="69"/>
    </row>
    <row r="22" spans="1:11">
      <c r="A22" s="70"/>
      <c r="B22" s="56"/>
      <c r="C22" s="58"/>
      <c r="D22" s="58"/>
      <c r="E22" s="83"/>
      <c r="F22" s="86" t="s">
        <v>3</v>
      </c>
      <c r="G22" s="80"/>
      <c r="H22" s="86" t="s">
        <v>3</v>
      </c>
      <c r="I22" s="67"/>
      <c r="J22" s="68"/>
      <c r="K22" s="69"/>
    </row>
    <row r="23" spans="1:11">
      <c r="A23" s="70">
        <v>1744.66</v>
      </c>
      <c r="B23" s="56" t="s">
        <v>67</v>
      </c>
      <c r="C23" s="58" t="s">
        <v>63</v>
      </c>
      <c r="D23" s="140">
        <v>32</v>
      </c>
      <c r="E23" s="82">
        <v>4.3</v>
      </c>
      <c r="F23" s="86">
        <v>139</v>
      </c>
      <c r="G23" s="79">
        <v>1</v>
      </c>
      <c r="H23" s="86">
        <f>SUM(F23*G23)</f>
        <v>139</v>
      </c>
      <c r="I23" s="67" t="s">
        <v>3</v>
      </c>
      <c r="J23" s="68" t="s">
        <v>3</v>
      </c>
      <c r="K23" s="69" t="s">
        <v>3</v>
      </c>
    </row>
    <row r="24" spans="1:11">
      <c r="A24" s="70"/>
      <c r="B24" s="68" t="s">
        <v>64</v>
      </c>
      <c r="C24" s="58"/>
      <c r="D24" s="140">
        <v>6</v>
      </c>
      <c r="E24" s="82">
        <v>6.8</v>
      </c>
      <c r="F24" s="86">
        <v>41</v>
      </c>
      <c r="G24" s="79">
        <v>1</v>
      </c>
      <c r="H24" s="86">
        <f>SUM(F24*G24)</f>
        <v>41</v>
      </c>
      <c r="I24" s="67"/>
      <c r="J24" s="68"/>
      <c r="K24" s="69"/>
    </row>
    <row r="25" spans="1:11">
      <c r="A25" s="55"/>
      <c r="B25" s="56"/>
      <c r="C25" s="56"/>
      <c r="D25" s="81"/>
      <c r="E25" s="84"/>
      <c r="F25" s="86" t="s">
        <v>3</v>
      </c>
      <c r="G25" s="79"/>
      <c r="H25" s="86" t="s">
        <v>3</v>
      </c>
      <c r="I25" s="55"/>
      <c r="J25" s="56"/>
      <c r="K25" s="57"/>
    </row>
    <row r="26" spans="1:11">
      <c r="A26" s="70">
        <v>1744.66</v>
      </c>
      <c r="B26" s="56" t="s">
        <v>68</v>
      </c>
      <c r="C26" s="56" t="s">
        <v>69</v>
      </c>
      <c r="D26" s="56">
        <v>32</v>
      </c>
      <c r="E26" s="82">
        <f>F26/D26</f>
        <v>4.34375</v>
      </c>
      <c r="F26" s="86">
        <v>139</v>
      </c>
      <c r="G26" s="79">
        <v>2</v>
      </c>
      <c r="H26" s="86">
        <f>SUM(F26*G26)</f>
        <v>278</v>
      </c>
      <c r="I26" s="55"/>
      <c r="J26" s="56"/>
      <c r="K26" s="57"/>
    </row>
    <row r="27" spans="1:11">
      <c r="A27" s="55"/>
      <c r="B27" s="68" t="s">
        <v>64</v>
      </c>
      <c r="C27" s="56"/>
      <c r="D27" s="56">
        <v>6</v>
      </c>
      <c r="E27" s="82">
        <f>F27/D27</f>
        <v>6.833333333333333</v>
      </c>
      <c r="F27" s="86">
        <v>41</v>
      </c>
      <c r="G27" s="79">
        <v>2</v>
      </c>
      <c r="H27" s="86">
        <f>SUM(F27*G27)</f>
        <v>82</v>
      </c>
      <c r="I27" s="55"/>
      <c r="J27" s="56"/>
      <c r="K27" s="57"/>
    </row>
    <row r="28" spans="1:11">
      <c r="A28" s="55"/>
      <c r="B28" s="59" t="s">
        <v>3</v>
      </c>
      <c r="C28" s="56"/>
      <c r="D28" s="56"/>
      <c r="E28" s="56"/>
      <c r="F28" s="56" t="s">
        <v>3</v>
      </c>
      <c r="G28" s="56"/>
      <c r="H28" s="56" t="s">
        <v>3</v>
      </c>
      <c r="I28" s="55"/>
      <c r="J28" s="56"/>
      <c r="K28" s="57"/>
    </row>
    <row r="29" spans="1:11">
      <c r="A29" s="55"/>
      <c r="B29" s="59"/>
      <c r="C29" s="56"/>
      <c r="D29" s="56"/>
      <c r="E29" s="56"/>
      <c r="F29" s="56" t="s">
        <v>3</v>
      </c>
      <c r="G29" s="56"/>
      <c r="H29" s="56" t="s">
        <v>3</v>
      </c>
      <c r="I29" s="55"/>
      <c r="J29" s="56"/>
      <c r="K29" s="57"/>
    </row>
    <row r="30" spans="1:11">
      <c r="A30" s="55"/>
      <c r="B30" s="59"/>
      <c r="C30" s="56"/>
      <c r="D30" s="56"/>
      <c r="E30" s="56"/>
      <c r="F30" s="56" t="s">
        <v>3</v>
      </c>
      <c r="G30" s="56"/>
      <c r="H30" s="56" t="s">
        <v>3</v>
      </c>
      <c r="I30" s="55"/>
      <c r="J30" s="56"/>
      <c r="K30" s="57"/>
    </row>
    <row r="31" spans="1:11" ht="13.5" thickBot="1">
      <c r="A31" s="60"/>
      <c r="B31" s="62"/>
      <c r="C31" s="63"/>
      <c r="D31" s="63"/>
      <c r="E31" s="63"/>
      <c r="F31" s="56" t="s">
        <v>3</v>
      </c>
      <c r="G31" s="63"/>
      <c r="H31" s="61"/>
      <c r="I31" s="60"/>
      <c r="J31" s="63"/>
      <c r="K31" s="64"/>
    </row>
    <row r="32" spans="1:11" ht="13.5" thickBot="1">
      <c r="A32" s="60"/>
      <c r="B32" s="65" t="s">
        <v>3</v>
      </c>
      <c r="C32" s="66"/>
      <c r="D32" s="63">
        <v>38</v>
      </c>
      <c r="E32" s="85">
        <f>SUM(F32/D32)</f>
        <v>15.026315789473685</v>
      </c>
      <c r="F32" s="77">
        <f>SUM(F17:F30)</f>
        <v>571</v>
      </c>
      <c r="G32" s="78">
        <f>SUM(H32/F32)</f>
        <v>1.0788091068301227</v>
      </c>
      <c r="H32" s="87">
        <f>SUM(H17:H30)</f>
        <v>616</v>
      </c>
      <c r="I32" s="65" t="s">
        <v>3</v>
      </c>
      <c r="J32" s="75" t="s">
        <v>3</v>
      </c>
      <c r="K32" s="65" t="s">
        <v>3</v>
      </c>
    </row>
    <row r="33" spans="1:11">
      <c r="A33" s="7" t="s">
        <v>70</v>
      </c>
      <c r="B33" s="7"/>
      <c r="C33" s="7"/>
      <c r="D33" s="7"/>
      <c r="E33" s="7"/>
      <c r="F33" s="7"/>
      <c r="G33" s="7"/>
      <c r="H33" s="7"/>
      <c r="I33" s="7"/>
      <c r="J33" s="7" t="s">
        <v>71</v>
      </c>
      <c r="K33" s="7"/>
    </row>
    <row r="35" spans="1:11">
      <c r="D35" t="s">
        <v>3</v>
      </c>
    </row>
    <row r="36" spans="1:11">
      <c r="F36" t="s">
        <v>3</v>
      </c>
    </row>
  </sheetData>
  <phoneticPr fontId="0" type="noConversion"/>
  <pageMargins left="0.25" right="0.25" top="0.25" bottom="0.25" header="0.5" footer="0.5"/>
  <pageSetup scale="90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32"/>
  <sheetViews>
    <sheetView topLeftCell="B2" workbookViewId="0">
      <selection activeCell="B2" sqref="B2"/>
    </sheetView>
  </sheetViews>
  <sheetFormatPr defaultRowHeight="12.75"/>
  <cols>
    <col min="2" max="2" width="26.7109375" customWidth="1"/>
    <col min="3" max="3" width="11.28515625" customWidth="1"/>
    <col min="4" max="4" width="2.7109375" customWidth="1"/>
    <col min="5" max="5" width="12" bestFit="1" customWidth="1"/>
    <col min="6" max="6" width="2.7109375" customWidth="1"/>
    <col min="7" max="7" width="10.28515625" customWidth="1"/>
    <col min="8" max="8" width="2.7109375" customWidth="1"/>
    <col min="9" max="9" width="12" bestFit="1" customWidth="1"/>
    <col min="10" max="10" width="11.28515625" bestFit="1" customWidth="1"/>
  </cols>
  <sheetData>
    <row r="1" spans="2:12" ht="23.25" customHeight="1" thickBot="1"/>
    <row r="2" spans="2:12" ht="26.25" thickBot="1">
      <c r="B2" s="127" t="s">
        <v>72</v>
      </c>
      <c r="C2" s="128" t="s">
        <v>73</v>
      </c>
      <c r="D2" s="129" t="s">
        <v>74</v>
      </c>
      <c r="E2" s="128" t="s">
        <v>75</v>
      </c>
      <c r="F2" s="129" t="s">
        <v>74</v>
      </c>
      <c r="G2" s="128" t="s">
        <v>76</v>
      </c>
      <c r="H2" s="130" t="s">
        <v>77</v>
      </c>
      <c r="I2" s="128" t="s">
        <v>78</v>
      </c>
    </row>
    <row r="3" spans="2:12" ht="16.5" thickTop="1">
      <c r="B3" s="108" t="s">
        <v>79</v>
      </c>
      <c r="C3" s="122"/>
      <c r="D3" s="109"/>
      <c r="E3" s="109"/>
      <c r="F3" s="109"/>
      <c r="G3" s="109"/>
      <c r="H3" s="109"/>
      <c r="I3" s="109"/>
    </row>
    <row r="4" spans="2:12" ht="15.75">
      <c r="B4" s="98" t="s">
        <v>80</v>
      </c>
      <c r="C4" s="123">
        <v>0.3</v>
      </c>
      <c r="D4" s="101" t="s">
        <v>74</v>
      </c>
      <c r="E4" s="125">
        <v>11</v>
      </c>
      <c r="F4" s="101" t="s">
        <v>74</v>
      </c>
      <c r="G4" s="112">
        <f>$G$29</f>
        <v>45.63</v>
      </c>
      <c r="H4" s="102" t="s">
        <v>77</v>
      </c>
      <c r="I4" s="100">
        <f>C4*E4*G4</f>
        <v>150.57900000000001</v>
      </c>
      <c r="J4" s="91"/>
      <c r="L4" s="90"/>
    </row>
    <row r="5" spans="2:12" ht="15.75">
      <c r="B5" s="98" t="s">
        <v>81</v>
      </c>
      <c r="C5" s="123">
        <v>0.4</v>
      </c>
      <c r="D5" s="101" t="s">
        <v>74</v>
      </c>
      <c r="E5" s="125">
        <v>11</v>
      </c>
      <c r="F5" s="101" t="s">
        <v>74</v>
      </c>
      <c r="G5" s="112">
        <f>$G$29</f>
        <v>45.63</v>
      </c>
      <c r="H5" s="102" t="s">
        <v>77</v>
      </c>
      <c r="I5" s="100">
        <f>C5*E5*G5</f>
        <v>200.77200000000002</v>
      </c>
      <c r="J5" s="91"/>
      <c r="L5" s="90"/>
    </row>
    <row r="6" spans="2:12" ht="15.75">
      <c r="B6" s="98" t="s">
        <v>82</v>
      </c>
      <c r="C6" s="123">
        <v>0.2</v>
      </c>
      <c r="D6" s="101" t="s">
        <v>74</v>
      </c>
      <c r="E6" s="125">
        <v>11</v>
      </c>
      <c r="F6" s="101" t="s">
        <v>74</v>
      </c>
      <c r="G6" s="112">
        <f>$G$30</f>
        <v>23.61</v>
      </c>
      <c r="H6" s="102" t="s">
        <v>77</v>
      </c>
      <c r="I6" s="100">
        <f>C6*E6*G6</f>
        <v>51.942</v>
      </c>
      <c r="J6" s="91"/>
      <c r="L6" s="90"/>
    </row>
    <row r="7" spans="2:12" ht="16.5" thickBot="1">
      <c r="B7" s="98" t="s">
        <v>83</v>
      </c>
      <c r="C7" s="123">
        <v>0.1</v>
      </c>
      <c r="D7" s="101" t="s">
        <v>74</v>
      </c>
      <c r="E7" s="125">
        <v>11</v>
      </c>
      <c r="F7" s="101" t="s">
        <v>74</v>
      </c>
      <c r="G7" s="112">
        <f>$G$31</f>
        <v>77.66</v>
      </c>
      <c r="H7" s="102" t="s">
        <v>77</v>
      </c>
      <c r="I7" s="100">
        <f>C7*E7*G7</f>
        <v>85.426000000000002</v>
      </c>
      <c r="J7" s="91"/>
      <c r="L7" s="90"/>
    </row>
    <row r="8" spans="2:12" ht="15.75">
      <c r="B8" s="110"/>
      <c r="C8" s="124"/>
      <c r="D8" s="111"/>
      <c r="E8" s="126"/>
      <c r="F8" s="111"/>
      <c r="G8" s="111"/>
      <c r="H8" s="111"/>
      <c r="I8" s="111"/>
    </row>
    <row r="9" spans="2:12" ht="15.75">
      <c r="B9" s="98" t="s">
        <v>84</v>
      </c>
      <c r="C9" s="123"/>
      <c r="D9" s="99"/>
      <c r="E9" s="125"/>
      <c r="F9" s="99"/>
      <c r="G9" s="99"/>
      <c r="H9" s="99"/>
      <c r="I9" s="99"/>
    </row>
    <row r="10" spans="2:12" ht="15.75">
      <c r="B10" s="98" t="s">
        <v>80</v>
      </c>
      <c r="C10" s="123">
        <v>0.5</v>
      </c>
      <c r="D10" s="101" t="s">
        <v>74</v>
      </c>
      <c r="E10" s="125">
        <v>180</v>
      </c>
      <c r="F10" s="101" t="s">
        <v>74</v>
      </c>
      <c r="G10" s="112">
        <f>$G$29</f>
        <v>45.63</v>
      </c>
      <c r="H10" s="102" t="s">
        <v>77</v>
      </c>
      <c r="I10" s="100">
        <f>C10*E10*G10</f>
        <v>4106.7</v>
      </c>
      <c r="J10" s="91"/>
      <c r="L10" s="90"/>
    </row>
    <row r="11" spans="2:12" ht="15.75">
      <c r="B11" s="98" t="s">
        <v>81</v>
      </c>
      <c r="C11" s="123">
        <v>0.75</v>
      </c>
      <c r="D11" s="101" t="s">
        <v>74</v>
      </c>
      <c r="E11" s="125">
        <v>180</v>
      </c>
      <c r="F11" s="101" t="s">
        <v>74</v>
      </c>
      <c r="G11" s="112">
        <f>$G$29</f>
        <v>45.63</v>
      </c>
      <c r="H11" s="102" t="s">
        <v>77</v>
      </c>
      <c r="I11" s="100">
        <f>C11*E11*G11</f>
        <v>6160.05</v>
      </c>
      <c r="J11" s="91"/>
      <c r="L11" s="90"/>
    </row>
    <row r="12" spans="2:12" ht="15.75">
      <c r="B12" s="98" t="s">
        <v>82</v>
      </c>
      <c r="C12" s="123">
        <v>0.5</v>
      </c>
      <c r="D12" s="101" t="s">
        <v>74</v>
      </c>
      <c r="E12" s="125">
        <v>180</v>
      </c>
      <c r="F12" s="101" t="s">
        <v>74</v>
      </c>
      <c r="G12" s="112">
        <f>$G$30</f>
        <v>23.61</v>
      </c>
      <c r="H12" s="102" t="s">
        <v>77</v>
      </c>
      <c r="I12" s="100">
        <f>C12*E12*G12</f>
        <v>2124.9</v>
      </c>
      <c r="J12" s="91"/>
      <c r="L12" s="90"/>
    </row>
    <row r="13" spans="2:12" ht="16.5" thickBot="1">
      <c r="B13" s="98" t="s">
        <v>83</v>
      </c>
      <c r="C13" s="123">
        <v>0.25</v>
      </c>
      <c r="D13" s="101" t="s">
        <v>74</v>
      </c>
      <c r="E13" s="125">
        <v>180</v>
      </c>
      <c r="F13" s="101" t="s">
        <v>74</v>
      </c>
      <c r="G13" s="112">
        <f>$G$31</f>
        <v>77.66</v>
      </c>
      <c r="H13" s="102" t="s">
        <v>77</v>
      </c>
      <c r="I13" s="100">
        <f>C13*E13*G13</f>
        <v>3494.7</v>
      </c>
      <c r="J13" s="91"/>
      <c r="L13" s="90"/>
    </row>
    <row r="14" spans="2:12" ht="15.75">
      <c r="B14" s="110"/>
      <c r="C14" s="124"/>
      <c r="D14" s="111"/>
      <c r="E14" s="126"/>
      <c r="F14" s="111"/>
      <c r="G14" s="111"/>
      <c r="H14" s="111"/>
      <c r="I14" s="111"/>
    </row>
    <row r="15" spans="2:12" ht="15.75">
      <c r="B15" s="98" t="s">
        <v>85</v>
      </c>
      <c r="C15" s="123"/>
      <c r="D15" s="99"/>
      <c r="E15" s="125"/>
      <c r="F15" s="99"/>
      <c r="G15" s="99"/>
      <c r="H15" s="99"/>
      <c r="I15" s="99"/>
    </row>
    <row r="16" spans="2:12" ht="15.75">
      <c r="B16" s="98" t="s">
        <v>81</v>
      </c>
      <c r="C16" s="123">
        <v>0.1</v>
      </c>
      <c r="D16" s="101" t="s">
        <v>74</v>
      </c>
      <c r="E16" s="125">
        <v>180</v>
      </c>
      <c r="F16" s="101" t="s">
        <v>74</v>
      </c>
      <c r="G16" s="112">
        <f>$G$29</f>
        <v>45.63</v>
      </c>
      <c r="H16" s="102" t="s">
        <v>77</v>
      </c>
      <c r="I16" s="100">
        <f>C16*E16*G16</f>
        <v>821.34</v>
      </c>
      <c r="J16" s="91"/>
      <c r="L16" s="90"/>
    </row>
    <row r="17" spans="2:12" ht="16.5" thickBot="1">
      <c r="B17" s="98" t="s">
        <v>82</v>
      </c>
      <c r="C17" s="123">
        <v>0.15</v>
      </c>
      <c r="D17" s="101" t="s">
        <v>74</v>
      </c>
      <c r="E17" s="125">
        <v>180</v>
      </c>
      <c r="F17" s="101" t="s">
        <v>74</v>
      </c>
      <c r="G17" s="112">
        <f>$G$30</f>
        <v>23.61</v>
      </c>
      <c r="H17" s="102" t="s">
        <v>77</v>
      </c>
      <c r="I17" s="100">
        <f>C17*E17*G17</f>
        <v>637.47</v>
      </c>
      <c r="J17" s="91"/>
      <c r="L17" s="90"/>
    </row>
    <row r="18" spans="2:12" ht="15.75">
      <c r="B18" s="110"/>
      <c r="C18" s="124"/>
      <c r="D18" s="111"/>
      <c r="E18" s="126"/>
      <c r="F18" s="111"/>
      <c r="G18" s="111"/>
      <c r="H18" s="111"/>
      <c r="I18" s="111"/>
    </row>
    <row r="19" spans="2:12" ht="15.75">
      <c r="B19" s="98" t="s">
        <v>86</v>
      </c>
      <c r="C19" s="123"/>
      <c r="D19" s="99"/>
      <c r="E19" s="125"/>
      <c r="F19" s="99"/>
      <c r="G19" s="99"/>
      <c r="H19" s="99"/>
      <c r="I19" s="99"/>
    </row>
    <row r="20" spans="2:12" ht="15.75">
      <c r="B20" s="98" t="s">
        <v>80</v>
      </c>
      <c r="C20" s="123">
        <v>0.5</v>
      </c>
      <c r="D20" s="101" t="s">
        <v>74</v>
      </c>
      <c r="E20" s="125">
        <v>42</v>
      </c>
      <c r="F20" s="101" t="s">
        <v>74</v>
      </c>
      <c r="G20" s="112">
        <f>$G$29</f>
        <v>45.63</v>
      </c>
      <c r="H20" s="102" t="s">
        <v>77</v>
      </c>
      <c r="I20" s="100">
        <f>C20*E20*G20</f>
        <v>958.23</v>
      </c>
      <c r="J20" s="91"/>
      <c r="L20" s="90"/>
    </row>
    <row r="21" spans="2:12" ht="15.75">
      <c r="B21" s="98" t="s">
        <v>81</v>
      </c>
      <c r="C21" s="123">
        <v>0.25</v>
      </c>
      <c r="D21" s="101" t="s">
        <v>74</v>
      </c>
      <c r="E21" s="125">
        <v>42</v>
      </c>
      <c r="F21" s="101" t="s">
        <v>74</v>
      </c>
      <c r="G21" s="112">
        <f>$G$29</f>
        <v>45.63</v>
      </c>
      <c r="H21" s="102" t="s">
        <v>77</v>
      </c>
      <c r="I21" s="100">
        <f>C21*E21*G21</f>
        <v>479.11500000000001</v>
      </c>
      <c r="J21" s="91"/>
      <c r="L21" s="90"/>
    </row>
    <row r="22" spans="2:12" ht="15.75">
      <c r="B22" s="98" t="s">
        <v>82</v>
      </c>
      <c r="C22" s="123">
        <v>0.15</v>
      </c>
      <c r="D22" s="101" t="s">
        <v>74</v>
      </c>
      <c r="E22" s="125">
        <v>42</v>
      </c>
      <c r="F22" s="101" t="s">
        <v>74</v>
      </c>
      <c r="G22" s="112">
        <f>$G$30</f>
        <v>23.61</v>
      </c>
      <c r="H22" s="102" t="s">
        <v>77</v>
      </c>
      <c r="I22" s="100">
        <f>C22*E22*G22</f>
        <v>148.74299999999999</v>
      </c>
      <c r="J22" s="91"/>
      <c r="L22" s="90"/>
    </row>
    <row r="23" spans="2:12" ht="16.5" thickBot="1">
      <c r="B23" s="98" t="s">
        <v>83</v>
      </c>
      <c r="C23" s="123">
        <v>0.1</v>
      </c>
      <c r="D23" s="101" t="s">
        <v>74</v>
      </c>
      <c r="E23" s="125">
        <v>42</v>
      </c>
      <c r="F23" s="101" t="s">
        <v>74</v>
      </c>
      <c r="G23" s="112">
        <f>$G$31</f>
        <v>77.66</v>
      </c>
      <c r="H23" s="102" t="s">
        <v>77</v>
      </c>
      <c r="I23" s="100">
        <f>C23*E23*G23</f>
        <v>326.17200000000003</v>
      </c>
      <c r="J23" s="91"/>
      <c r="L23" s="90"/>
    </row>
    <row r="24" spans="2:12" ht="15.75">
      <c r="B24" s="110" t="s">
        <v>87</v>
      </c>
      <c r="C24" s="113"/>
      <c r="D24" s="104"/>
      <c r="E24" s="114"/>
      <c r="F24" s="104"/>
      <c r="G24" s="104"/>
      <c r="H24" s="115"/>
      <c r="I24" s="136">
        <f>(SUM(I4:I23))*(1/(1-0.296))</f>
        <v>28048.492897727276</v>
      </c>
    </row>
    <row r="25" spans="2:12" ht="16.5" thickBot="1">
      <c r="B25" s="98" t="s">
        <v>88</v>
      </c>
      <c r="C25" s="103"/>
      <c r="D25" s="95"/>
      <c r="E25" s="95"/>
      <c r="F25" s="95"/>
      <c r="G25" s="95"/>
      <c r="H25" s="96"/>
      <c r="I25" s="100">
        <v>1300</v>
      </c>
      <c r="J25" s="91"/>
      <c r="L25" s="91"/>
    </row>
    <row r="26" spans="2:12" ht="16.5" thickBot="1">
      <c r="B26" s="110"/>
      <c r="C26" s="116"/>
      <c r="D26" s="117"/>
      <c r="E26" s="118"/>
      <c r="F26" s="117"/>
      <c r="G26" s="117"/>
      <c r="H26" s="119"/>
      <c r="I26" s="111"/>
    </row>
    <row r="27" spans="2:12" ht="17.25" thickTop="1" thickBot="1">
      <c r="B27" s="105" t="s">
        <v>89</v>
      </c>
      <c r="C27" s="106"/>
      <c r="D27" s="106"/>
      <c r="E27" s="107"/>
      <c r="F27" s="106"/>
      <c r="G27" s="106"/>
      <c r="H27" s="106"/>
      <c r="I27" s="137">
        <f>SUM(I24:I26)</f>
        <v>29348.492897727276</v>
      </c>
      <c r="J27" s="94"/>
    </row>
    <row r="28" spans="2:12">
      <c r="B28" s="104"/>
      <c r="C28" s="104"/>
      <c r="D28" s="104"/>
      <c r="E28" s="104"/>
      <c r="F28" s="104"/>
      <c r="G28" s="104"/>
      <c r="H28" s="104"/>
      <c r="I28" s="104"/>
    </row>
    <row r="29" spans="2:12">
      <c r="B29" s="92"/>
      <c r="E29" s="120" t="s">
        <v>90</v>
      </c>
      <c r="F29" s="93" t="s">
        <v>77</v>
      </c>
      <c r="G29" s="121">
        <v>45.63</v>
      </c>
    </row>
    <row r="30" spans="2:12">
      <c r="B30" s="92"/>
      <c r="E30" s="120" t="s">
        <v>91</v>
      </c>
      <c r="F30" s="93" t="s">
        <v>77</v>
      </c>
      <c r="G30" s="121">
        <v>23.61</v>
      </c>
    </row>
    <row r="31" spans="2:12">
      <c r="B31" s="92"/>
      <c r="E31" s="120" t="s">
        <v>92</v>
      </c>
      <c r="F31" s="93" t="s">
        <v>77</v>
      </c>
      <c r="G31" s="121">
        <v>77.66</v>
      </c>
    </row>
    <row r="32" spans="2:12">
      <c r="D32" s="9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22"/>
  <sheetViews>
    <sheetView workbookViewId="0">
      <selection activeCell="B2" sqref="B2"/>
    </sheetView>
  </sheetViews>
  <sheetFormatPr defaultRowHeight="12.75"/>
  <cols>
    <col min="2" max="2" width="19.28515625" customWidth="1"/>
    <col min="3" max="3" width="11.28515625" customWidth="1"/>
    <col min="4" max="4" width="2.7109375" customWidth="1"/>
    <col min="5" max="5" width="12" bestFit="1" customWidth="1"/>
    <col min="6" max="6" width="2.7109375" customWidth="1"/>
    <col min="7" max="7" width="10.28515625" customWidth="1"/>
    <col min="8" max="8" width="2.7109375" customWidth="1"/>
    <col min="9" max="9" width="12" bestFit="1" customWidth="1"/>
  </cols>
  <sheetData>
    <row r="1" spans="2:9" ht="13.5" thickBot="1"/>
    <row r="2" spans="2:9" ht="26.25" thickBot="1">
      <c r="B2" s="127" t="s">
        <v>72</v>
      </c>
      <c r="C2" s="128" t="s">
        <v>73</v>
      </c>
      <c r="D2" s="129" t="s">
        <v>74</v>
      </c>
      <c r="E2" s="128" t="s">
        <v>75</v>
      </c>
      <c r="F2" s="129" t="s">
        <v>74</v>
      </c>
      <c r="G2" s="128" t="s">
        <v>76</v>
      </c>
      <c r="H2" s="130" t="s">
        <v>77</v>
      </c>
      <c r="I2" s="128" t="s">
        <v>78</v>
      </c>
    </row>
    <row r="3" spans="2:9" ht="16.5" thickTop="1">
      <c r="B3" s="132"/>
      <c r="C3" s="122"/>
      <c r="D3" s="109"/>
      <c r="E3" s="109"/>
      <c r="F3" s="109"/>
      <c r="G3" s="109"/>
      <c r="H3" s="109"/>
      <c r="I3" s="109"/>
    </row>
    <row r="4" spans="2:9" ht="31.5">
      <c r="B4" s="133" t="s">
        <v>79</v>
      </c>
      <c r="C4" s="123"/>
      <c r="D4" s="101"/>
      <c r="E4" s="125"/>
      <c r="F4" s="101"/>
      <c r="G4" s="112"/>
      <c r="H4" s="102"/>
      <c r="I4" s="100"/>
    </row>
    <row r="5" spans="2:9" ht="15.75">
      <c r="B5" s="133" t="s">
        <v>93</v>
      </c>
      <c r="C5" s="123">
        <v>0.3</v>
      </c>
      <c r="D5" s="101" t="s">
        <v>74</v>
      </c>
      <c r="E5" s="125">
        <v>10</v>
      </c>
      <c r="F5" s="101" t="s">
        <v>74</v>
      </c>
      <c r="G5" s="112">
        <f>$G$21</f>
        <v>79.040000000000006</v>
      </c>
      <c r="H5" s="102" t="s">
        <v>77</v>
      </c>
      <c r="I5" s="100">
        <f>C5*E5*G5</f>
        <v>237.12</v>
      </c>
    </row>
    <row r="6" spans="2:9" ht="16.5" thickBot="1">
      <c r="B6" s="133" t="s">
        <v>94</v>
      </c>
      <c r="C6" s="123">
        <v>0.1</v>
      </c>
      <c r="D6" s="101" t="s">
        <v>74</v>
      </c>
      <c r="E6" s="125">
        <v>10</v>
      </c>
      <c r="F6" s="101" t="s">
        <v>74</v>
      </c>
      <c r="G6" s="112">
        <f>$G$22</f>
        <v>33.72</v>
      </c>
      <c r="H6" s="102" t="s">
        <v>77</v>
      </c>
      <c r="I6" s="100">
        <f>C6*E6*G6</f>
        <v>33.72</v>
      </c>
    </row>
    <row r="7" spans="2:9" ht="15.75">
      <c r="B7" s="134"/>
      <c r="C7" s="124"/>
      <c r="D7" s="111"/>
      <c r="E7" s="126"/>
      <c r="F7" s="111"/>
      <c r="G7" s="111"/>
      <c r="H7" s="111"/>
      <c r="I7" s="111"/>
    </row>
    <row r="8" spans="2:9" ht="47.25">
      <c r="B8" s="133" t="s">
        <v>95</v>
      </c>
      <c r="C8" s="123"/>
      <c r="D8" s="99"/>
      <c r="E8" s="125"/>
      <c r="F8" s="99"/>
      <c r="G8" s="99"/>
      <c r="H8" s="99"/>
      <c r="I8" s="99"/>
    </row>
    <row r="9" spans="2:9" ht="15.75">
      <c r="B9" s="133" t="s">
        <v>93</v>
      </c>
      <c r="C9" s="123">
        <v>0.9</v>
      </c>
      <c r="D9" s="101" t="s">
        <v>74</v>
      </c>
      <c r="E9" s="125">
        <v>180</v>
      </c>
      <c r="F9" s="101" t="s">
        <v>74</v>
      </c>
      <c r="G9" s="112">
        <f>$G$21</f>
        <v>79.040000000000006</v>
      </c>
      <c r="H9" s="102" t="s">
        <v>77</v>
      </c>
      <c r="I9" s="100">
        <f>C9*E9*G9</f>
        <v>12804.480000000001</v>
      </c>
    </row>
    <row r="10" spans="2:9" ht="16.5" thickBot="1">
      <c r="B10" s="133" t="s">
        <v>94</v>
      </c>
      <c r="C10" s="123">
        <v>0.1</v>
      </c>
      <c r="D10" s="101" t="s">
        <v>74</v>
      </c>
      <c r="E10" s="125">
        <v>180</v>
      </c>
      <c r="F10" s="101" t="s">
        <v>74</v>
      </c>
      <c r="G10" s="112">
        <f>$G$22</f>
        <v>33.72</v>
      </c>
      <c r="H10" s="102" t="s">
        <v>77</v>
      </c>
      <c r="I10" s="100">
        <f>C10*E10*G10</f>
        <v>606.96</v>
      </c>
    </row>
    <row r="11" spans="2:9" ht="15.75">
      <c r="B11" s="134"/>
      <c r="C11" s="124"/>
      <c r="D11" s="111"/>
      <c r="E11" s="126"/>
      <c r="F11" s="111"/>
      <c r="G11" s="111"/>
      <c r="H11" s="111"/>
      <c r="I11" s="111"/>
    </row>
    <row r="12" spans="2:9" ht="31.5">
      <c r="B12" s="133" t="s">
        <v>86</v>
      </c>
      <c r="C12" s="123"/>
      <c r="D12" s="99"/>
      <c r="E12" s="125"/>
      <c r="F12" s="99"/>
      <c r="G12" s="99"/>
      <c r="H12" s="99"/>
      <c r="I12" s="99"/>
    </row>
    <row r="13" spans="2:9" ht="15.75">
      <c r="B13" s="133" t="s">
        <v>93</v>
      </c>
      <c r="C13" s="123">
        <v>0.75</v>
      </c>
      <c r="D13" s="101" t="s">
        <v>74</v>
      </c>
      <c r="E13" s="125">
        <v>42</v>
      </c>
      <c r="F13" s="101" t="s">
        <v>74</v>
      </c>
      <c r="G13" s="112">
        <f>$G$21</f>
        <v>79.040000000000006</v>
      </c>
      <c r="H13" s="102" t="s">
        <v>77</v>
      </c>
      <c r="I13" s="100">
        <f>C13*E13*G13</f>
        <v>2489.7600000000002</v>
      </c>
    </row>
    <row r="14" spans="2:9" ht="16.5" thickBot="1">
      <c r="B14" s="133" t="s">
        <v>94</v>
      </c>
      <c r="C14" s="123">
        <v>0.1</v>
      </c>
      <c r="D14" s="101" t="s">
        <v>74</v>
      </c>
      <c r="E14" s="125">
        <v>42</v>
      </c>
      <c r="F14" s="101" t="s">
        <v>74</v>
      </c>
      <c r="G14" s="112">
        <f>$G$22</f>
        <v>33.72</v>
      </c>
      <c r="H14" s="102" t="s">
        <v>77</v>
      </c>
      <c r="I14" s="100">
        <f>C14*E14*G14</f>
        <v>141.624</v>
      </c>
    </row>
    <row r="15" spans="2:9" ht="15.75">
      <c r="B15" s="134" t="s">
        <v>96</v>
      </c>
      <c r="C15" s="113"/>
      <c r="D15" s="104"/>
      <c r="E15" s="114"/>
      <c r="F15" s="104"/>
      <c r="G15" s="104"/>
      <c r="H15" s="115"/>
      <c r="I15" s="136">
        <f>(SUM(I5:I14))*1.3625</f>
        <v>22227.367200000004</v>
      </c>
    </row>
    <row r="16" spans="2:9" ht="15.75">
      <c r="B16" s="133" t="s">
        <v>97</v>
      </c>
      <c r="C16" s="131"/>
      <c r="D16" s="95"/>
      <c r="E16" s="97"/>
      <c r="F16" s="95"/>
      <c r="G16" s="95"/>
      <c r="H16" s="96"/>
      <c r="I16" s="100">
        <v>750</v>
      </c>
    </row>
    <row r="17" spans="2:9" ht="16.5" thickBot="1">
      <c r="B17" s="133" t="s">
        <v>88</v>
      </c>
      <c r="C17" s="103"/>
      <c r="D17" s="95"/>
      <c r="E17" s="95"/>
      <c r="F17" s="95"/>
      <c r="G17" s="95"/>
      <c r="H17" s="96"/>
      <c r="I17" s="100">
        <v>400</v>
      </c>
    </row>
    <row r="18" spans="2:9" ht="16.5" thickBot="1">
      <c r="B18" s="110"/>
      <c r="C18" s="116"/>
      <c r="D18" s="117"/>
      <c r="E18" s="118"/>
      <c r="F18" s="117"/>
      <c r="G18" s="117"/>
      <c r="H18" s="119"/>
      <c r="I18" s="111"/>
    </row>
    <row r="19" spans="2:9" ht="17.25" thickTop="1" thickBot="1">
      <c r="B19" s="105" t="s">
        <v>89</v>
      </c>
      <c r="C19" s="106"/>
      <c r="D19" s="106"/>
      <c r="E19" s="107"/>
      <c r="F19" s="106"/>
      <c r="G19" s="106"/>
      <c r="H19" s="106"/>
      <c r="I19" s="137">
        <f>SUM(I15:I18)</f>
        <v>23377.367200000004</v>
      </c>
    </row>
    <row r="20" spans="2:9">
      <c r="B20" s="104"/>
      <c r="C20" s="104"/>
      <c r="D20" s="104"/>
      <c r="E20" s="104"/>
      <c r="F20" s="104"/>
      <c r="G20" s="104"/>
      <c r="H20" s="104"/>
      <c r="I20" s="104"/>
    </row>
    <row r="21" spans="2:9" ht="15.75">
      <c r="B21" s="92"/>
      <c r="E21" s="135" t="s">
        <v>98</v>
      </c>
      <c r="F21" s="135" t="s">
        <v>77</v>
      </c>
      <c r="G21" s="138">
        <v>79.040000000000006</v>
      </c>
    </row>
    <row r="22" spans="2:9" ht="15.75">
      <c r="B22" s="92"/>
      <c r="E22" s="135" t="s">
        <v>99</v>
      </c>
      <c r="F22" s="135" t="s">
        <v>77</v>
      </c>
      <c r="G22" s="138">
        <v>33.72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kBoxOut xmlns="a19ae5d0-f236-4513-9fa4-778668799705">false</CkBoxOut>
    <PRA_List_ID xmlns="a19ae5d0-f236-4513-9fa4-778668799705" xsi:nil="true"/>
    <RMD_List_Title xmlns="a19ae5d0-f236-4513-9fa4-778668799705" xsi:nil="true"/>
    <lcf76f155ced4ddcb4097134ff3c332f xmlns="a19ae5d0-f236-4513-9fa4-778668799705">
      <Terms xmlns="http://schemas.microsoft.com/office/infopath/2007/PartnerControls"/>
    </lcf76f155ced4ddcb4097134ff3c332f>
    <OGCCheckOut xmlns="a19ae5d0-f236-4513-9fa4-778668799705" xsi:nil="true"/>
    <Checkedout_x003f_ xmlns="a19ae5d0-f236-4513-9fa4-778668799705" xsi:nil="true"/>
    <Hyperlink xmlns="a19ae5d0-f236-4513-9fa4-778668799705">
      <Url xsi:nil="true"/>
      <Description xsi:nil="true"/>
    </Hyperlink>
    <RMD_List_ID xmlns="a19ae5d0-f236-4513-9fa4-778668799705" xsi:nil="true"/>
    <TaxCatchAll xmlns="73fb875a-8af9-4255-b008-0995492d31c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25F03664719449ACD75A65CC103380" ma:contentTypeVersion="20" ma:contentTypeDescription="Create a new document." ma:contentTypeScope="" ma:versionID="8399e28d87d1940d76c341c08f273f87">
  <xsd:schema xmlns:xsd="http://www.w3.org/2001/XMLSchema" xmlns:xs="http://www.w3.org/2001/XMLSchema" xmlns:p="http://schemas.microsoft.com/office/2006/metadata/properties" xmlns:ns2="a19ae5d0-f236-4513-9fa4-778668799705" xmlns:ns3="a1b2674d-54f9-4586-a136-140e05e0fc28" xmlns:ns4="73fb875a-8af9-4255-b008-0995492d31cd" targetNamespace="http://schemas.microsoft.com/office/2006/metadata/properties" ma:root="true" ma:fieldsID="7f9f3dfc8c0448591fba72467b9ead5e" ns2:_="" ns3:_="" ns4:_="">
    <xsd:import namespace="a19ae5d0-f236-4513-9fa4-778668799705"/>
    <xsd:import namespace="a1b2674d-54f9-4586-a136-140e05e0fc28"/>
    <xsd:import namespace="73fb875a-8af9-4255-b008-0995492d3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RMD_List_ID" minOccurs="0"/>
                <xsd:element ref="ns2:RMD_List_Title" minOccurs="0"/>
                <xsd:element ref="ns3:SharedWithUsers" minOccurs="0"/>
                <xsd:element ref="ns3:SharedWithDetails" minOccurs="0"/>
                <xsd:element ref="ns2:OGCCheckOut" minOccurs="0"/>
                <xsd:element ref="ns2:CkBoxOut" minOccurs="0"/>
                <xsd:element ref="ns2:Hyperlink" minOccurs="0"/>
                <xsd:element ref="ns2:PRA_List_ID" minOccurs="0"/>
                <xsd:element ref="ns2:lcf76f155ced4ddcb4097134ff3c332f" minOccurs="0"/>
                <xsd:element ref="ns4:TaxCatchAll" minOccurs="0"/>
                <xsd:element ref="ns2:Checkedout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e5d0-f236-4513-9fa4-7786687997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RMD_List_ID" ma:index="13" nillable="true" ma:displayName="RMD_List_ID" ma:internalName="RMD_List_ID">
      <xsd:simpleType>
        <xsd:restriction base="dms:Number"/>
      </xsd:simpleType>
    </xsd:element>
    <xsd:element name="RMD_List_Title" ma:index="14" nillable="true" ma:displayName="RMD_List_Title" ma:internalName="RMD_List_Title">
      <xsd:simpleType>
        <xsd:restriction base="dms:Text">
          <xsd:maxLength value="255"/>
        </xsd:restriction>
      </xsd:simpleType>
    </xsd:element>
    <xsd:element name="OGCCheckOut" ma:index="17" nillable="true" ma:displayName="OGCCheckOut" ma:internalName="OGCCheckOut">
      <xsd:simpleType>
        <xsd:restriction base="dms:Text">
          <xsd:maxLength value="255"/>
        </xsd:restriction>
      </xsd:simpleType>
    </xsd:element>
    <xsd:element name="CkBoxOut" ma:index="18" nillable="true" ma:displayName="CkBoxOut" ma:default="0" ma:internalName="CkBoxOut">
      <xsd:simpleType>
        <xsd:restriction base="dms:Boolean"/>
      </xsd:simpleType>
    </xsd:element>
    <xsd:element name="Hyperlink" ma:index="19" nillable="true" ma:displayName="Hyperlink" ma:format="Image" ma:internalName="Hyper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RA_List_ID" ma:index="20" nillable="true" ma:displayName="PRA_List_ID" ma:description="ID of the PRA List for the attachment" ma:format="Dropdown" ma:internalName="PRA_List_ID">
      <xsd:simpleType>
        <xsd:restriction base="dms:Text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ff62593-b918-4deb-ac08-0d74ac0cc7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heckedout_x003f_" ma:index="24" nillable="true" ma:displayName="Checked out?" ma:format="Dropdown" ma:internalName="Checkedout_x003f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b2674d-54f9-4586-a136-140e05e0fc28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fb875a-8af9-4255-b008-0995492d31c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d0785d0-168d-4ba3-b677-91e03c4ebf57}" ma:internalName="TaxCatchAll" ma:showField="CatchAllData" ma:web="a1b2674d-54f9-4586-a136-140e05e0fc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EE53682-503D-423E-98CC-DB31C6902ACE}"/>
</file>

<file path=customXml/itemProps2.xml><?xml version="1.0" encoding="utf-8"?>
<ds:datastoreItem xmlns:ds="http://schemas.openxmlformats.org/officeDocument/2006/customXml" ds:itemID="{76633DBB-1397-4CC7-B0F1-E6401843FEDB}"/>
</file>

<file path=customXml/itemProps3.xml><?xml version="1.0" encoding="utf-8"?>
<ds:datastoreItem xmlns:ds="http://schemas.openxmlformats.org/officeDocument/2006/customXml" ds:itemID="{3CA1F50D-C876-473E-8C5B-E794332FC5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RD/RUS/WWD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Renewal Advance and Disbursement of Funds-Telecomm Information Collection Package</dc:title>
  <dc:subject/>
  <dc:creator>Dawn Wolfgang</dc:creator>
  <cp:keywords/>
  <dc:description/>
  <cp:lastModifiedBy/>
  <cp:revision/>
  <dcterms:created xsi:type="dcterms:W3CDTF">1999-05-21T13:07:41Z</dcterms:created>
  <dcterms:modified xsi:type="dcterms:W3CDTF">2022-08-26T14:32:37Z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0x0101008C25F03664719449ACD75A65CC103380</vt:lpwstr>
  </property>
</Properties>
</file>