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b4\AC\Temp\"/>
    </mc:Choice>
  </mc:AlternateContent>
  <xr:revisionPtr revIDLastSave="0" documentId="8_{D2F55E45-CF9F-4B72-9952-D2FA01256B8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H54" i="1"/>
  <c r="F50" i="1"/>
  <c r="F47" i="1"/>
  <c r="F56" i="1"/>
  <c r="F58" i="1"/>
  <c r="F41" i="1"/>
  <c r="H41" i="1"/>
  <c r="F38" i="1"/>
  <c r="F34" i="1"/>
  <c r="F31" i="1"/>
  <c r="H31" i="1"/>
  <c r="F28" i="1"/>
  <c r="H28" i="1"/>
  <c r="F25" i="1"/>
  <c r="F22" i="1"/>
  <c r="F19" i="1"/>
  <c r="H22" i="1"/>
  <c r="H38" i="1"/>
  <c r="H34" i="1"/>
  <c r="H25" i="1"/>
  <c r="H47" i="1"/>
  <c r="H50" i="1"/>
  <c r="H56" i="1"/>
  <c r="H58" i="1"/>
  <c r="G58" i="1"/>
  <c r="F44" i="1"/>
  <c r="F57" i="1"/>
  <c r="H19" i="1"/>
  <c r="H44" i="1"/>
  <c r="G44" i="1"/>
  <c r="G57" i="1"/>
  <c r="H57" i="1"/>
  <c r="G56" i="1"/>
</calcChain>
</file>

<file path=xl/sharedStrings.xml><?xml version="1.0" encoding="utf-8"?>
<sst xmlns="http://schemas.openxmlformats.org/spreadsheetml/2006/main" count="136" uniqueCount="101">
  <si>
    <t xml:space="preserve">                                                                    USDA - RUS</t>
  </si>
  <si>
    <t>Title  of  Information  Document</t>
  </si>
  <si>
    <t>OMB  No.</t>
  </si>
  <si>
    <t xml:space="preserve">Form 395 - Equipment Contract for Telecommunications </t>
  </si>
  <si>
    <t>0572-0149</t>
  </si>
  <si>
    <t xml:space="preserve"> SUMMARY  OF  INFORMATION  COLLECTION</t>
  </si>
  <si>
    <t xml:space="preserve">and Broadband Borrowers </t>
  </si>
  <si>
    <t>Date  Prepared</t>
  </si>
  <si>
    <t xml:space="preserve"> INSTRUCTIONS:</t>
  </si>
  <si>
    <t xml:space="preserve"> 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</si>
  <si>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</si>
  <si>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</si>
  <si>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</si>
  <si>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</si>
  <si>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</si>
  <si>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</si>
  <si>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</si>
  <si>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</si>
  <si>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</si>
  <si>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</si>
  <si>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</si>
  <si>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</si>
  <si>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</si>
  <si>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</si>
  <si>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</si>
  <si>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</si>
  <si>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</si>
  <si>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</si>
  <si>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</si>
  <si>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</si>
  <si>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</si>
  <si>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</si>
  <si>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</si>
  <si>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</si>
  <si>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</si>
  <si>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</si>
  <si>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</si>
  <si>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</si>
  <si>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</si>
  <si>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</si>
  <si>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</si>
  <si>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</si>
  <si>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</si>
  <si>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</si>
  <si>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</si>
  <si>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</si>
  <si>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</si>
  <si>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</si>
  <si>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</si>
  <si>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</si>
  <si>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</si>
  <si>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</si>
  <si>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</si>
  <si>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</si>
  <si>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</si>
  <si>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</si>
  <si>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</si>
  <si>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</si>
  <si>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</si>
  <si>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</si>
  <si>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</si>
  <si>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</si>
  <si>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Equipment Contract  </t>
  </si>
  <si>
    <t>Subpart E, H</t>
  </si>
  <si>
    <t>1753.3 and 6</t>
  </si>
  <si>
    <t xml:space="preserve">Borrower's non-conformance request letter </t>
  </si>
  <si>
    <t>Written</t>
  </si>
  <si>
    <t>Subpart A</t>
  </si>
  <si>
    <t>(construction, design, materials, equipment, etc..)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</si>
  <si>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</si>
  <si>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</si>
  <si>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</si>
  <si>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</si>
  <si>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</si>
  <si>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</si>
  <si>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</si>
  <si>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 xml:space="preserve">Certificate of Contractor and Indemnity Agreement </t>
  </si>
  <si>
    <t>395c</t>
  </si>
  <si>
    <t>(Use only for installation contracts)</t>
  </si>
  <si>
    <t xml:space="preserve">Report in writing, including all measurements, any </t>
  </si>
  <si>
    <t>395d</t>
  </si>
  <si>
    <t xml:space="preserve">acceptance test report and other information required under </t>
  </si>
  <si>
    <t xml:space="preserve"> Part II of applicable specifications</t>
  </si>
  <si>
    <t>Certification Regarding Debarment, Suspension, Ineligibility</t>
  </si>
  <si>
    <t>AD1048</t>
  </si>
  <si>
    <t>and Voluntary Exclusion - Lower Tier Covered Transactions</t>
  </si>
  <si>
    <t>Lobbying Certification (Telephone Version 3, 8/11)</t>
  </si>
  <si>
    <t>TOTALS</t>
  </si>
  <si>
    <t>FORMS APPROVED UNDER OTHER OMB NUMBERS</t>
  </si>
  <si>
    <t>Certificate ("Buy American")</t>
  </si>
  <si>
    <t>0572-0107</t>
  </si>
  <si>
    <t>1753.11,</t>
  </si>
  <si>
    <t>Construction or Equipment Contract Amendment</t>
  </si>
  <si>
    <t>28, 38, 68</t>
  </si>
  <si>
    <t>1784.21(b)(7)</t>
  </si>
  <si>
    <t>Disclosure of Lobbying Acitivities</t>
  </si>
  <si>
    <t>SF LLL</t>
  </si>
  <si>
    <t>(0348-0046)</t>
  </si>
  <si>
    <r>
      <t xml:space="preserve">Total burden associated with </t>
    </r>
    <r>
      <rPr>
        <b/>
        <sz val="10"/>
        <color indexed="62"/>
        <rFont val="Arial"/>
        <family val="2"/>
      </rPr>
      <t>OTHER</t>
    </r>
    <r>
      <rPr>
        <b/>
        <sz val="10"/>
        <color indexed="8"/>
        <rFont val="Arial"/>
        <family val="2"/>
      </rPr>
      <t xml:space="preserve"> packages</t>
    </r>
  </si>
  <si>
    <r>
      <t xml:space="preserve">Total burden hours associated with </t>
    </r>
    <r>
      <rPr>
        <b/>
        <sz val="10"/>
        <color indexed="10"/>
        <rFont val="Arial"/>
        <family val="2"/>
      </rPr>
      <t>THIS</t>
    </r>
    <r>
      <rPr>
        <b/>
        <sz val="10"/>
        <rFont val="Arial"/>
        <family val="2"/>
      </rPr>
      <t xml:space="preserve"> package</t>
    </r>
  </si>
  <si>
    <r>
      <rPr>
        <b/>
        <sz val="10"/>
        <color indexed="17"/>
        <rFont val="Arial"/>
        <family val="2"/>
      </rPr>
      <t>COMBINED</t>
    </r>
    <r>
      <rPr>
        <b/>
        <sz val="10"/>
        <rFont val="Arial"/>
        <family val="2"/>
      </rPr>
      <t xml:space="preserve"> burden associated with this package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</si>
</sst>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_)"/>
  </numFmts>
  <fonts count="32">
    <font>
      <sz val="10"/>
      <name val="Arial"/>
    </font>
    <font>
      <sz val="10"/>
      <name val="Arial"/>
    </font>
    <font>
      <sz val="8"/>
      <color indexed="8"/>
      <name val="DUTCH"/>
    </font>
    <font>
      <i/>
      <sz val="8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TMSRMN"/>
    </font>
    <font>
      <b/>
      <sz val="10"/>
      <color indexed="17"/>
      <name val="Arial"/>
      <family val="2"/>
    </font>
    <font>
      <b/>
      <sz val="10"/>
      <color indexed="62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color indexed="8"/>
      <name val="TMSRMN"/>
    </font>
    <font>
      <sz val="9"/>
      <color indexed="8"/>
      <name val="DUTCH"/>
    </font>
    <font>
      <b/>
      <sz val="9"/>
      <color indexed="8"/>
      <name val="DUTCH"/>
      <family val="1"/>
    </font>
    <font>
      <b/>
      <sz val="9"/>
      <color indexed="8"/>
      <name val="DUTCH"/>
    </font>
    <font>
      <i/>
      <sz val="9"/>
      <color indexed="8"/>
      <name val="DUTCH"/>
    </font>
    <font>
      <sz val="9"/>
      <color indexed="8"/>
      <name val="TMSRMN"/>
    </font>
    <font>
      <sz val="9"/>
      <name val="Times New Roman"/>
      <family val="1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name val="TMSRMN"/>
    </font>
    <font>
      <sz val="9"/>
      <color rgb="FFFF0000"/>
      <name val="TMSRMN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55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2" fillId="0" borderId="2" xfId="0" applyNumberFormat="1" applyFont="1" applyBorder="1" applyAlignment="1" applyProtection="1">
      <alignment horizontal="center"/>
    </xf>
    <xf numFmtId="37" fontId="2" fillId="0" borderId="3" xfId="0" applyNumberFormat="1" applyFont="1" applyBorder="1" applyProtection="1"/>
    <xf numFmtId="37" fontId="2" fillId="0" borderId="3" xfId="0" applyNumberFormat="1" applyFont="1" applyBorder="1" applyAlignment="1" applyProtection="1">
      <alignment horizontal="center"/>
    </xf>
    <xf numFmtId="37" fontId="2" fillId="0" borderId="4" xfId="0" applyNumberFormat="1" applyFont="1" applyBorder="1" applyProtection="1"/>
    <xf numFmtId="37" fontId="2" fillId="0" borderId="5" xfId="0" applyNumberFormat="1" applyFont="1" applyBorder="1" applyProtection="1"/>
    <xf numFmtId="37" fontId="2" fillId="0" borderId="1" xfId="0" applyNumberFormat="1" applyFont="1" applyBorder="1" applyAlignment="1" applyProtection="1">
      <alignment horizontal="center"/>
    </xf>
    <xf numFmtId="37" fontId="3" fillId="0" borderId="6" xfId="0" applyNumberFormat="1" applyFont="1" applyBorder="1" applyAlignment="1" applyProtection="1">
      <alignment horizontal="center"/>
    </xf>
    <xf numFmtId="37" fontId="3" fillId="0" borderId="7" xfId="0" applyNumberFormat="1" applyFont="1" applyBorder="1" applyAlignment="1" applyProtection="1">
      <alignment horizontal="center"/>
    </xf>
    <xf numFmtId="37" fontId="3" fillId="0" borderId="3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0" fontId="8" fillId="0" borderId="8" xfId="0" applyFont="1" applyBorder="1" applyAlignment="1">
      <alignment horizontal="left"/>
    </xf>
    <xf numFmtId="0" fontId="9" fillId="0" borderId="9" xfId="0" applyFont="1" applyBorder="1"/>
    <xf numFmtId="0" fontId="9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/>
    </xf>
    <xf numFmtId="0" fontId="9" fillId="0" borderId="8" xfId="0" applyFont="1" applyBorder="1"/>
    <xf numFmtId="0" fontId="4" fillId="0" borderId="10" xfId="0" applyFont="1" applyBorder="1"/>
    <xf numFmtId="37" fontId="6" fillId="0" borderId="11" xfId="0" applyNumberFormat="1" applyFont="1" applyBorder="1" applyAlignment="1" applyProtection="1">
      <alignment horizontal="right"/>
    </xf>
    <xf numFmtId="37" fontId="6" fillId="2" borderId="12" xfId="0" applyNumberFormat="1" applyFont="1" applyFill="1" applyBorder="1" applyProtection="1"/>
    <xf numFmtId="37" fontId="6" fillId="0" borderId="13" xfId="0" applyNumberFormat="1" applyFont="1" applyBorder="1" applyAlignment="1" applyProtection="1">
      <alignment horizontal="center"/>
    </xf>
    <xf numFmtId="0" fontId="6" fillId="0" borderId="13" xfId="0" applyNumberFormat="1" applyFont="1" applyBorder="1" applyAlignment="1" applyProtection="1">
      <alignment horizontal="center"/>
    </xf>
    <xf numFmtId="37" fontId="6" fillId="0" borderId="14" xfId="0" applyNumberFormat="1" applyFont="1" applyBorder="1" applyAlignment="1" applyProtection="1">
      <alignment horizontal="right"/>
    </xf>
    <xf numFmtId="0" fontId="4" fillId="0" borderId="15" xfId="0" applyFont="1" applyBorder="1"/>
    <xf numFmtId="37" fontId="4" fillId="0" borderId="16" xfId="0" applyNumberFormat="1" applyFont="1" applyBorder="1" applyAlignment="1" applyProtection="1">
      <alignment horizontal="right"/>
    </xf>
    <xf numFmtId="37" fontId="6" fillId="2" borderId="17" xfId="0" applyNumberFormat="1" applyFont="1" applyFill="1" applyBorder="1" applyProtection="1"/>
    <xf numFmtId="37" fontId="12" fillId="0" borderId="18" xfId="0" applyNumberFormat="1" applyFont="1" applyBorder="1" applyAlignment="1" applyProtection="1">
      <alignment horizontal="center"/>
    </xf>
    <xf numFmtId="0" fontId="12" fillId="0" borderId="18" xfId="0" applyNumberFormat="1" applyFont="1" applyBorder="1" applyAlignment="1" applyProtection="1">
      <alignment horizontal="center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right" wrapText="1"/>
    </xf>
    <xf numFmtId="0" fontId="4" fillId="0" borderId="21" xfId="0" applyFont="1" applyBorder="1" applyAlignment="1">
      <alignment horizontal="center"/>
    </xf>
    <xf numFmtId="37" fontId="12" fillId="0" borderId="22" xfId="0" applyNumberFormat="1" applyFont="1" applyBorder="1" applyProtection="1"/>
    <xf numFmtId="37" fontId="12" fillId="0" borderId="23" xfId="0" applyNumberFormat="1" applyFont="1" applyBorder="1" applyProtection="1"/>
    <xf numFmtId="37" fontId="12" fillId="0" borderId="24" xfId="0" applyNumberFormat="1" applyFont="1" applyBorder="1" applyProtection="1"/>
    <xf numFmtId="37" fontId="15" fillId="0" borderId="25" xfId="0" applyNumberFormat="1" applyFont="1" applyBorder="1" applyAlignment="1" applyProtection="1">
      <alignment horizontal="center"/>
    </xf>
    <xf numFmtId="0" fontId="16" fillId="0" borderId="26" xfId="0" applyFont="1" applyBorder="1" applyAlignment="1">
      <alignment horizontal="center"/>
    </xf>
    <xf numFmtId="37" fontId="2" fillId="0" borderId="0" xfId="0" applyNumberFormat="1" applyFont="1" applyBorder="1" applyAlignment="1" applyProtection="1">
      <alignment horizontal="center"/>
    </xf>
    <xf numFmtId="37" fontId="2" fillId="0" borderId="27" xfId="0" applyNumberFormat="1" applyFont="1" applyBorder="1" applyAlignment="1" applyProtection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37" fontId="3" fillId="0" borderId="27" xfId="0" applyNumberFormat="1" applyFont="1" applyBorder="1" applyAlignment="1" applyProtection="1">
      <alignment horizontal="center"/>
    </xf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49" fontId="10" fillId="0" borderId="1" xfId="0" applyNumberFormat="1" applyFont="1" applyBorder="1" applyAlignment="1">
      <alignment horizontal="left" wrapText="1"/>
    </xf>
    <xf numFmtId="0" fontId="10" fillId="0" borderId="0" xfId="0" applyFont="1"/>
    <xf numFmtId="0" fontId="10" fillId="0" borderId="25" xfId="0" applyFont="1" applyBorder="1"/>
    <xf numFmtId="2" fontId="10" fillId="0" borderId="25" xfId="0" applyNumberFormat="1" applyFont="1" applyBorder="1" applyAlignment="1">
      <alignment horizontal="right"/>
    </xf>
    <xf numFmtId="0" fontId="10" fillId="0" borderId="34" xfId="0" applyFont="1" applyBorder="1"/>
    <xf numFmtId="37" fontId="17" fillId="0" borderId="1" xfId="0" applyNumberFormat="1" applyFont="1" applyBorder="1" applyAlignment="1" applyProtection="1">
      <alignment horizontal="right"/>
    </xf>
    <xf numFmtId="37" fontId="17" fillId="0" borderId="2" xfId="0" applyNumberFormat="1" applyFont="1" applyBorder="1" applyAlignment="1" applyProtection="1">
      <alignment horizontal="right"/>
    </xf>
    <xf numFmtId="37" fontId="17" fillId="0" borderId="27" xfId="0" applyNumberFormat="1" applyFont="1" applyBorder="1" applyAlignment="1" applyProtection="1">
      <alignment horizontal="right"/>
    </xf>
    <xf numFmtId="0" fontId="7" fillId="0" borderId="0" xfId="0" applyFont="1"/>
    <xf numFmtId="37" fontId="18" fillId="0" borderId="35" xfId="0" applyNumberFormat="1" applyFont="1" applyBorder="1" applyProtection="1"/>
    <xf numFmtId="37" fontId="18" fillId="0" borderId="36" xfId="0" applyNumberFormat="1" applyFont="1" applyBorder="1" applyProtection="1"/>
    <xf numFmtId="37" fontId="18" fillId="0" borderId="37" xfId="0" applyNumberFormat="1" applyFont="1" applyBorder="1" applyProtection="1"/>
    <xf numFmtId="37" fontId="18" fillId="0" borderId="38" xfId="0" applyNumberFormat="1" applyFont="1" applyBorder="1" applyProtection="1"/>
    <xf numFmtId="37" fontId="18" fillId="0" borderId="39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40" xfId="0" applyNumberFormat="1" applyFont="1" applyBorder="1" applyAlignment="1" applyProtection="1">
      <alignment horizontal="left"/>
    </xf>
    <xf numFmtId="37" fontId="18" fillId="0" borderId="41" xfId="0" applyNumberFormat="1" applyFont="1" applyBorder="1" applyProtection="1"/>
    <xf numFmtId="37" fontId="15" fillId="0" borderId="3" xfId="0" applyNumberFormat="1" applyFont="1" applyBorder="1" applyAlignment="1" applyProtection="1">
      <alignment horizontal="center"/>
    </xf>
    <xf numFmtId="37" fontId="18" fillId="0" borderId="5" xfId="0" applyNumberFormat="1" applyFont="1" applyBorder="1" applyProtection="1"/>
    <xf numFmtId="37" fontId="20" fillId="0" borderId="39" xfId="0" applyNumberFormat="1" applyFont="1" applyBorder="1" applyProtection="1"/>
    <xf numFmtId="37" fontId="19" fillId="0" borderId="40" xfId="0" applyNumberFormat="1" applyFont="1" applyBorder="1" applyProtection="1"/>
    <xf numFmtId="164" fontId="18" fillId="0" borderId="40" xfId="0" applyNumberFormat="1" applyFont="1" applyBorder="1" applyProtection="1"/>
    <xf numFmtId="164" fontId="18" fillId="0" borderId="0" xfId="0" applyNumberFormat="1" applyFont="1" applyBorder="1" applyProtection="1"/>
    <xf numFmtId="164" fontId="18" fillId="0" borderId="27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3" xfId="0" applyNumberFormat="1" applyFont="1" applyBorder="1" applyProtection="1"/>
    <xf numFmtId="37" fontId="19" fillId="0" borderId="41" xfId="0" applyNumberFormat="1" applyFont="1" applyBorder="1" applyProtection="1"/>
    <xf numFmtId="37" fontId="21" fillId="0" borderId="0" xfId="0" applyNumberFormat="1" applyFont="1" applyBorder="1" applyAlignment="1" applyProtection="1">
      <alignment horizontal="center"/>
    </xf>
    <xf numFmtId="37" fontId="18" fillId="0" borderId="0" xfId="0" applyNumberFormat="1" applyFont="1" applyBorder="1" applyAlignment="1" applyProtection="1">
      <alignment horizontal="center"/>
    </xf>
    <xf numFmtId="37" fontId="18" fillId="0" borderId="27" xfId="0" applyNumberFormat="1" applyFont="1" applyBorder="1" applyProtection="1"/>
    <xf numFmtId="37" fontId="21" fillId="0" borderId="39" xfId="0" applyNumberFormat="1" applyFont="1" applyBorder="1" applyAlignment="1" applyProtection="1">
      <alignment horizontal="left"/>
    </xf>
    <xf numFmtId="37" fontId="18" fillId="0" borderId="0" xfId="0" applyNumberFormat="1" applyFont="1" applyBorder="1" applyAlignment="1" applyProtection="1">
      <alignment horizontal="fill"/>
    </xf>
    <xf numFmtId="37" fontId="21" fillId="0" borderId="4" xfId="0" applyNumberFormat="1" applyFont="1" applyBorder="1" applyAlignment="1" applyProtection="1">
      <alignment horizontal="left"/>
    </xf>
    <xf numFmtId="37" fontId="18" fillId="0" borderId="3" xfId="0" applyNumberFormat="1" applyFont="1" applyBorder="1" applyAlignment="1" applyProtection="1">
      <alignment horizontal="center"/>
    </xf>
    <xf numFmtId="37" fontId="18" fillId="0" borderId="25" xfId="0" applyNumberFormat="1" applyFont="1" applyBorder="1" applyProtection="1"/>
    <xf numFmtId="49" fontId="9" fillId="0" borderId="1" xfId="0" applyNumberFormat="1" applyFont="1" applyBorder="1" applyAlignment="1">
      <alignment horizontal="left" wrapText="1"/>
    </xf>
    <xf numFmtId="0" fontId="9" fillId="0" borderId="0" xfId="0" applyFont="1"/>
    <xf numFmtId="0" fontId="9" fillId="0" borderId="25" xfId="0" applyFont="1" applyBorder="1"/>
    <xf numFmtId="0" fontId="9" fillId="0" borderId="34" xfId="0" applyFont="1" applyBorder="1"/>
    <xf numFmtId="37" fontId="22" fillId="0" borderId="2" xfId="0" applyNumberFormat="1" applyFont="1" applyBorder="1" applyProtection="1"/>
    <xf numFmtId="37" fontId="22" fillId="0" borderId="27" xfId="0" applyNumberFormat="1" applyFont="1" applyBorder="1" applyProtection="1"/>
    <xf numFmtId="1" fontId="22" fillId="0" borderId="25" xfId="0" applyNumberFormat="1" applyFont="1" applyBorder="1" applyProtection="1"/>
    <xf numFmtId="2" fontId="9" fillId="0" borderId="25" xfId="0" applyNumberFormat="1" applyFont="1" applyBorder="1"/>
    <xf numFmtId="1" fontId="22" fillId="0" borderId="40" xfId="0" applyNumberFormat="1" applyFont="1" applyBorder="1" applyProtection="1"/>
    <xf numFmtId="37" fontId="22" fillId="0" borderId="8" xfId="0" applyNumberFormat="1" applyFont="1" applyBorder="1" applyProtection="1"/>
    <xf numFmtId="0" fontId="23" fillId="0" borderId="25" xfId="0" applyFont="1" applyBorder="1"/>
    <xf numFmtId="0" fontId="16" fillId="0" borderId="25" xfId="0" applyFont="1" applyBorder="1" applyAlignment="1">
      <alignment horizontal="center"/>
    </xf>
    <xf numFmtId="0" fontId="9" fillId="0" borderId="25" xfId="0" applyFont="1" applyBorder="1" applyAlignment="1"/>
    <xf numFmtId="1" fontId="22" fillId="0" borderId="34" xfId="0" applyNumberFormat="1" applyFont="1" applyBorder="1" applyProtection="1"/>
    <xf numFmtId="0" fontId="9" fillId="0" borderId="2" xfId="0" applyFont="1" applyBorder="1"/>
    <xf numFmtId="0" fontId="23" fillId="0" borderId="25" xfId="0" applyFont="1" applyBorder="1" applyAlignment="1">
      <alignment horizontal="left"/>
    </xf>
    <xf numFmtId="0" fontId="16" fillId="0" borderId="25" xfId="0" applyFont="1" applyFill="1" applyBorder="1" applyAlignment="1">
      <alignment horizontal="center"/>
    </xf>
    <xf numFmtId="2" fontId="22" fillId="0" borderId="8" xfId="1" applyNumberFormat="1" applyFont="1" applyBorder="1" applyProtection="1"/>
    <xf numFmtId="37" fontId="22" fillId="0" borderId="1" xfId="0" applyNumberFormat="1" applyFont="1" applyBorder="1" applyProtection="1"/>
    <xf numFmtId="0" fontId="23" fillId="0" borderId="25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/>
    </xf>
    <xf numFmtId="0" fontId="9" fillId="0" borderId="25" xfId="0" applyFont="1" applyFill="1" applyBorder="1"/>
    <xf numFmtId="0" fontId="9" fillId="0" borderId="25" xfId="0" applyFont="1" applyFill="1" applyBorder="1" applyAlignment="1"/>
    <xf numFmtId="2" fontId="9" fillId="0" borderId="25" xfId="0" applyNumberFormat="1" applyFont="1" applyFill="1" applyBorder="1"/>
    <xf numFmtId="1" fontId="22" fillId="0" borderId="40" xfId="0" applyNumberFormat="1" applyFont="1" applyFill="1" applyBorder="1" applyProtection="1"/>
    <xf numFmtId="49" fontId="9" fillId="0" borderId="1" xfId="0" applyNumberFormat="1" applyFont="1" applyBorder="1"/>
    <xf numFmtId="2" fontId="22" fillId="0" borderId="34" xfId="0" applyNumberFormat="1" applyFont="1" applyBorder="1" applyProtection="1"/>
    <xf numFmtId="2" fontId="22" fillId="0" borderId="34" xfId="0" applyNumberFormat="1" applyFont="1" applyFill="1" applyBorder="1" applyProtection="1"/>
    <xf numFmtId="0" fontId="24" fillId="0" borderId="25" xfId="0" applyFont="1" applyBorder="1"/>
    <xf numFmtId="0" fontId="9" fillId="0" borderId="1" xfId="0" applyNumberFormat="1" applyFont="1" applyBorder="1" applyAlignment="1">
      <alignment horizontal="left" wrapText="1"/>
    </xf>
    <xf numFmtId="0" fontId="23" fillId="0" borderId="25" xfId="0" applyFont="1" applyFill="1" applyBorder="1"/>
    <xf numFmtId="2" fontId="22" fillId="0" borderId="40" xfId="0" applyNumberFormat="1" applyFont="1" applyBorder="1" applyProtection="1"/>
    <xf numFmtId="1" fontId="9" fillId="0" borderId="25" xfId="0" applyNumberFormat="1" applyFont="1" applyBorder="1"/>
    <xf numFmtId="2" fontId="9" fillId="0" borderId="40" xfId="0" applyNumberFormat="1" applyFont="1" applyBorder="1"/>
    <xf numFmtId="49" fontId="9" fillId="0" borderId="42" xfId="0" applyNumberFormat="1" applyFont="1" applyBorder="1"/>
    <xf numFmtId="37" fontId="25" fillId="0" borderId="43" xfId="0" applyNumberFormat="1" applyFont="1" applyBorder="1" applyProtection="1"/>
    <xf numFmtId="3" fontId="22" fillId="0" borderId="44" xfId="0" applyNumberFormat="1" applyFont="1" applyBorder="1" applyProtection="1"/>
    <xf numFmtId="37" fontId="22" fillId="0" borderId="44" xfId="0" applyNumberFormat="1" applyFont="1" applyBorder="1" applyProtection="1"/>
    <xf numFmtId="3" fontId="22" fillId="0" borderId="45" xfId="0" applyNumberFormat="1" applyFont="1" applyBorder="1" applyProtection="1"/>
    <xf numFmtId="39" fontId="22" fillId="0" borderId="45" xfId="0" applyNumberFormat="1" applyFont="1" applyBorder="1" applyProtection="1"/>
    <xf numFmtId="37" fontId="25" fillId="0" borderId="46" xfId="0" applyNumberFormat="1" applyFont="1" applyBorder="1" applyProtection="1"/>
    <xf numFmtId="3" fontId="22" fillId="0" borderId="47" xfId="0" applyNumberFormat="1" applyFont="1" applyBorder="1" applyProtection="1"/>
    <xf numFmtId="37" fontId="22" fillId="0" borderId="9" xfId="0" applyNumberFormat="1" applyFont="1" applyBorder="1" applyProtection="1"/>
    <xf numFmtId="37" fontId="22" fillId="0" borderId="8" xfId="0" applyNumberFormat="1" applyFont="1" applyFill="1" applyBorder="1" applyProtection="1"/>
    <xf numFmtId="2" fontId="22" fillId="0" borderId="25" xfId="0" applyNumberFormat="1" applyFont="1" applyBorder="1" applyProtection="1"/>
    <xf numFmtId="37" fontId="22" fillId="0" borderId="48" xfId="0" applyNumberFormat="1" applyFont="1" applyBorder="1" applyProtection="1"/>
    <xf numFmtId="2" fontId="22" fillId="0" borderId="2" xfId="0" applyNumberFormat="1" applyFont="1" applyBorder="1" applyProtection="1"/>
    <xf numFmtId="37" fontId="26" fillId="0" borderId="25" xfId="0" applyNumberFormat="1" applyFont="1" applyBorder="1" applyAlignment="1" applyProtection="1">
      <alignment horizontal="left"/>
    </xf>
    <xf numFmtId="37" fontId="22" fillId="0" borderId="8" xfId="0" applyNumberFormat="1" applyFont="1" applyBorder="1" applyAlignment="1" applyProtection="1"/>
    <xf numFmtId="0" fontId="22" fillId="0" borderId="8" xfId="0" applyNumberFormat="1" applyFont="1" applyBorder="1" applyProtection="1"/>
    <xf numFmtId="0" fontId="23" fillId="0" borderId="48" xfId="0" applyFont="1" applyBorder="1"/>
    <xf numFmtId="1" fontId="22" fillId="0" borderId="0" xfId="0" applyNumberFormat="1" applyFont="1" applyBorder="1" applyProtection="1"/>
    <xf numFmtId="37" fontId="22" fillId="0" borderId="25" xfId="0" applyNumberFormat="1" applyFont="1" applyBorder="1" applyProtection="1"/>
    <xf numFmtId="49" fontId="9" fillId="0" borderId="49" xfId="0" applyNumberFormat="1" applyFont="1" applyBorder="1" applyAlignment="1">
      <alignment horizontal="left" wrapText="1"/>
    </xf>
    <xf numFmtId="0" fontId="9" fillId="0" borderId="0" xfId="0" applyFont="1" applyBorder="1"/>
    <xf numFmtId="37" fontId="22" fillId="0" borderId="8" xfId="0" applyNumberFormat="1" applyFont="1" applyBorder="1" applyAlignment="1" applyProtection="1">
      <alignment horizontal="center"/>
    </xf>
    <xf numFmtId="37" fontId="22" fillId="0" borderId="2" xfId="0" applyNumberFormat="1" applyFont="1" applyBorder="1" applyAlignment="1" applyProtection="1">
      <alignment horizontal="center"/>
    </xf>
    <xf numFmtId="2" fontId="22" fillId="0" borderId="2" xfId="0" applyNumberFormat="1" applyFont="1" applyBorder="1" applyAlignment="1" applyProtection="1">
      <alignment horizontal="center"/>
    </xf>
    <xf numFmtId="37" fontId="22" fillId="0" borderId="48" xfId="0" applyNumberFormat="1" applyFont="1" applyBorder="1" applyAlignment="1" applyProtection="1">
      <alignment horizontal="center"/>
    </xf>
    <xf numFmtId="0" fontId="9" fillId="0" borderId="8" xfId="0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2" fontId="27" fillId="0" borderId="8" xfId="1" applyNumberFormat="1" applyFont="1" applyBorder="1" applyProtection="1"/>
    <xf numFmtId="37" fontId="28" fillId="0" borderId="1" xfId="0" applyNumberFormat="1" applyFont="1" applyBorder="1" applyProtection="1"/>
    <xf numFmtId="37" fontId="28" fillId="0" borderId="2" xfId="0" applyNumberFormat="1" applyFont="1" applyBorder="1" applyProtection="1"/>
    <xf numFmtId="37" fontId="28" fillId="0" borderId="27" xfId="0" applyNumberFormat="1" applyFont="1" applyBorder="1" applyProtection="1"/>
    <xf numFmtId="0" fontId="29" fillId="0" borderId="0" xfId="0" applyFont="1"/>
    <xf numFmtId="0" fontId="16" fillId="0" borderId="8" xfId="0" applyFont="1" applyFill="1" applyBorder="1" applyAlignment="1">
      <alignment horizontal="center"/>
    </xf>
    <xf numFmtId="0" fontId="9" fillId="0" borderId="50" xfId="0" applyFont="1" applyBorder="1" applyAlignment="1">
      <alignment horizontal="left" wrapText="1"/>
    </xf>
    <xf numFmtId="37" fontId="27" fillId="0" borderId="8" xfId="0" applyNumberFormat="1" applyFont="1" applyBorder="1" applyProtection="1"/>
    <xf numFmtId="37" fontId="27" fillId="0" borderId="27" xfId="0" applyNumberFormat="1" applyFont="1" applyBorder="1" applyProtection="1"/>
    <xf numFmtId="37" fontId="15" fillId="0" borderId="51" xfId="0" applyNumberFormat="1" applyFont="1" applyFill="1" applyBorder="1" applyAlignment="1" applyProtection="1">
      <alignment horizontal="left"/>
    </xf>
    <xf numFmtId="0" fontId="9" fillId="0" borderId="8" xfId="0" applyFont="1" applyBorder="1" applyAlignment="1">
      <alignment horizontal="right"/>
    </xf>
    <xf numFmtId="0" fontId="9" fillId="0" borderId="49" xfId="0" applyFont="1" applyBorder="1" applyAlignment="1">
      <alignment horizontal="right"/>
    </xf>
    <xf numFmtId="37" fontId="27" fillId="0" borderId="8" xfId="0" applyNumberFormat="1" applyFont="1" applyBorder="1" applyAlignment="1" applyProtection="1">
      <alignment horizontal="right"/>
    </xf>
    <xf numFmtId="37" fontId="27" fillId="0" borderId="2" xfId="0" applyNumberFormat="1" applyFont="1" applyBorder="1" applyAlignment="1" applyProtection="1">
      <alignment horizontal="right"/>
    </xf>
    <xf numFmtId="2" fontId="27" fillId="0" borderId="2" xfId="0" applyNumberFormat="1" applyFont="1" applyBorder="1" applyAlignment="1" applyProtection="1">
      <alignment horizontal="right"/>
    </xf>
    <xf numFmtId="37" fontId="5" fillId="0" borderId="12" xfId="0" applyNumberFormat="1" applyFont="1" applyBorder="1" applyAlignment="1" applyProtection="1">
      <alignment horizontal="right"/>
    </xf>
    <xf numFmtId="37" fontId="30" fillId="0" borderId="11" xfId="0" applyNumberFormat="1" applyFont="1" applyBorder="1" applyAlignment="1" applyProtection="1">
      <alignment horizontal="right"/>
    </xf>
    <xf numFmtId="37" fontId="6" fillId="0" borderId="17" xfId="0" applyNumberFormat="1" applyFont="1" applyBorder="1" applyAlignment="1" applyProtection="1">
      <alignment horizontal="right"/>
    </xf>
    <xf numFmtId="37" fontId="31" fillId="0" borderId="16" xfId="0" applyNumberFormat="1" applyFont="1" applyBorder="1" applyAlignment="1" applyProtection="1">
      <alignment horizontal="right"/>
    </xf>
    <xf numFmtId="2" fontId="6" fillId="0" borderId="17" xfId="0" applyNumberFormat="1" applyFont="1" applyBorder="1" applyAlignment="1" applyProtection="1">
      <alignment horizontal="right"/>
    </xf>
    <xf numFmtId="37" fontId="31" fillId="0" borderId="52" xfId="0" applyNumberFormat="1" applyFont="1" applyBorder="1" applyAlignment="1" applyProtection="1">
      <alignment horizontal="right"/>
    </xf>
    <xf numFmtId="37" fontId="12" fillId="0" borderId="20" xfId="0" applyNumberFormat="1" applyFont="1" applyBorder="1" applyAlignment="1" applyProtection="1">
      <alignment horizontal="right"/>
    </xf>
    <xf numFmtId="2" fontId="12" fillId="0" borderId="53" xfId="0" applyNumberFormat="1" applyFont="1" applyBorder="1" applyAlignment="1" applyProtection="1">
      <alignment horizontal="right"/>
    </xf>
    <xf numFmtId="37" fontId="12" fillId="0" borderId="53" xfId="0" applyNumberFormat="1" applyFont="1" applyBorder="1" applyAlignment="1" applyProtection="1">
      <alignment horizontal="right"/>
    </xf>
    <xf numFmtId="39" fontId="5" fillId="0" borderId="17" xfId="0" applyNumberFormat="1" applyFont="1" applyBorder="1" applyAlignment="1" applyProtection="1"/>
    <xf numFmtId="37" fontId="12" fillId="0" borderId="54" xfId="0" applyNumberFormat="1" applyFont="1" applyBorder="1" applyAlignment="1" applyProtection="1">
      <alignment horizontal="right"/>
    </xf>
    <xf numFmtId="2" fontId="5" fillId="0" borderId="12" xfId="0" applyNumberFormat="1" applyFont="1" applyBorder="1" applyAlignment="1" applyProtection="1"/>
    <xf numFmtId="0" fontId="9" fillId="0" borderId="25" xfId="1" applyNumberFormat="1" applyFont="1" applyFill="1" applyBorder="1"/>
    <xf numFmtId="14" fontId="19" fillId="0" borderId="41" xfId="0" applyNumberFormat="1" applyFont="1" applyBorder="1" applyAlignment="1" applyProtection="1">
      <alignment horizontal="center"/>
    </xf>
    <xf numFmtId="0" fontId="16" fillId="0" borderId="3" xfId="0" applyNumberFormat="1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2"/>
  <sheetViews>
    <sheetView tabSelected="1" topLeftCell="A37" zoomScale="110" zoomScaleNormal="110" workbookViewId="0">
      <selection activeCell="C66" sqref="C66"/>
    </sheetView>
  </sheetViews>
  <sheetFormatPr defaultRowHeight="12.75"/>
  <cols>
    <col min="1" max="1" width="12.7109375" customWidth="1"/>
    <col min="2" max="2" width="48.7109375" customWidth="1"/>
    <col min="5" max="5" width="9.42578125" customWidth="1"/>
    <col min="6" max="6" width="9.7109375" customWidth="1"/>
    <col min="8" max="8" width="10.42578125" customWidth="1"/>
  </cols>
  <sheetData>
    <row r="1" spans="1:11">
      <c r="A1" s="58" t="s">
        <v>0</v>
      </c>
      <c r="B1" s="59"/>
      <c r="C1" s="60" t="s">
        <v>1</v>
      </c>
      <c r="D1" s="59"/>
      <c r="E1" s="59"/>
      <c r="F1" s="59"/>
      <c r="G1" s="59"/>
      <c r="H1" s="59"/>
      <c r="I1" s="60" t="s">
        <v>2</v>
      </c>
      <c r="J1" s="59"/>
      <c r="K1" s="61"/>
    </row>
    <row r="2" spans="1:11">
      <c r="A2" s="62"/>
      <c r="B2" s="63"/>
      <c r="C2" s="64" t="s">
        <v>3</v>
      </c>
      <c r="D2" s="63"/>
      <c r="E2" s="63"/>
      <c r="F2" s="63"/>
      <c r="G2" s="63"/>
      <c r="H2" s="63"/>
      <c r="I2" s="65"/>
      <c r="J2" s="66" t="s">
        <v>4</v>
      </c>
      <c r="K2" s="67"/>
    </row>
    <row r="3" spans="1:11">
      <c r="A3" s="68" t="s">
        <v>5</v>
      </c>
      <c r="B3" s="63"/>
      <c r="C3" s="69" t="s">
        <v>6</v>
      </c>
      <c r="D3" s="63"/>
      <c r="E3" s="63"/>
      <c r="F3" s="63"/>
      <c r="G3" s="63"/>
      <c r="H3" s="63"/>
      <c r="I3" s="70" t="s">
        <v>7</v>
      </c>
      <c r="J3" s="71"/>
      <c r="K3" s="72"/>
    </row>
    <row r="4" spans="1:11">
      <c r="A4" s="73"/>
      <c r="B4" s="74"/>
      <c r="C4" s="75"/>
      <c r="D4" s="74"/>
      <c r="E4" s="74"/>
      <c r="F4" s="74"/>
      <c r="G4" s="74"/>
      <c r="H4" s="74"/>
      <c r="I4" s="175">
        <v>44693</v>
      </c>
      <c r="J4" s="176"/>
      <c r="K4" s="177"/>
    </row>
    <row r="5" spans="1:11">
      <c r="A5" s="62" t="s">
        <v>8</v>
      </c>
      <c r="B5" s="76" t="s">
        <v>9</v>
      </c>
      <c r="C5" s="63"/>
      <c r="D5" s="63"/>
      <c r="E5" s="63" t="s">
        <v>10</v>
      </c>
      <c r="F5" s="77" t="s">
        <v>11</v>
      </c>
      <c r="G5" s="63"/>
      <c r="H5" s="77" t="s">
        <v>12</v>
      </c>
      <c r="I5" s="63"/>
      <c r="J5" s="77" t="s">
        <v>13</v>
      </c>
      <c r="K5" s="78"/>
    </row>
    <row r="6" spans="1:11">
      <c r="A6" s="79" t="s">
        <v>14</v>
      </c>
      <c r="B6" s="63"/>
      <c r="C6" s="63"/>
      <c r="D6" s="63"/>
      <c r="E6" s="63" t="s">
        <v>10</v>
      </c>
      <c r="F6" s="80" t="s">
        <v>15</v>
      </c>
      <c r="G6" s="63" t="s">
        <v>16</v>
      </c>
      <c r="H6" s="80" t="s">
        <v>15</v>
      </c>
      <c r="I6" s="63" t="s">
        <v>17</v>
      </c>
      <c r="J6" s="80" t="s">
        <v>15</v>
      </c>
      <c r="K6" s="78" t="s">
        <v>18</v>
      </c>
    </row>
    <row r="7" spans="1:11">
      <c r="A7" s="81" t="s">
        <v>19</v>
      </c>
      <c r="B7" s="74"/>
      <c r="C7" s="74"/>
      <c r="D7" s="74"/>
      <c r="E7" s="74" t="s">
        <v>10</v>
      </c>
      <c r="F7" s="82" t="s">
        <v>20</v>
      </c>
      <c r="G7" s="74"/>
      <c r="H7" s="82" t="s">
        <v>11</v>
      </c>
      <c r="I7" s="74"/>
      <c r="J7" s="82" t="s">
        <v>21</v>
      </c>
      <c r="K7" s="67"/>
    </row>
    <row r="8" spans="1:11" ht="11.45" customHeight="1">
      <c r="A8" s="73" t="s">
        <v>22</v>
      </c>
      <c r="B8" s="74"/>
      <c r="C8" s="83"/>
      <c r="D8" s="74"/>
      <c r="E8" s="74"/>
      <c r="F8" s="74"/>
      <c r="G8" s="74" t="s">
        <v>23</v>
      </c>
      <c r="H8" s="74"/>
      <c r="I8" s="74"/>
      <c r="J8" s="74"/>
      <c r="K8" s="67"/>
    </row>
    <row r="9" spans="1:11" s="50" customFormat="1" ht="11.45" customHeight="1">
      <c r="A9" s="1"/>
      <c r="B9" s="2"/>
      <c r="C9" s="3" t="s">
        <v>24</v>
      </c>
      <c r="D9" s="4"/>
      <c r="E9" s="4"/>
      <c r="F9" s="5" t="s">
        <v>25</v>
      </c>
      <c r="G9" s="4"/>
      <c r="H9" s="4"/>
      <c r="I9" s="6"/>
      <c r="J9" s="5" t="s">
        <v>26</v>
      </c>
      <c r="K9" s="7"/>
    </row>
    <row r="10" spans="1:11" s="50" customFormat="1" ht="11.45" customHeight="1">
      <c r="A10" s="1"/>
      <c r="B10" s="2"/>
      <c r="C10" s="3" t="s">
        <v>27</v>
      </c>
      <c r="D10" s="3" t="s">
        <v>28</v>
      </c>
      <c r="E10" s="3" t="s">
        <v>28</v>
      </c>
      <c r="F10" s="3" t="s">
        <v>29</v>
      </c>
      <c r="G10" s="3" t="s">
        <v>30</v>
      </c>
      <c r="H10" s="39" t="s">
        <v>29</v>
      </c>
      <c r="I10" s="8" t="s">
        <v>28</v>
      </c>
      <c r="J10" s="3" t="s">
        <v>31</v>
      </c>
      <c r="K10" s="40" t="s">
        <v>29</v>
      </c>
    </row>
    <row r="11" spans="1:11" s="50" customFormat="1" ht="11.45" customHeight="1">
      <c r="A11" s="8" t="s">
        <v>32</v>
      </c>
      <c r="B11" s="2"/>
      <c r="C11" s="41" t="s">
        <v>33</v>
      </c>
      <c r="D11" s="3" t="s">
        <v>34</v>
      </c>
      <c r="E11" s="3" t="s">
        <v>35</v>
      </c>
      <c r="F11" s="3" t="s">
        <v>31</v>
      </c>
      <c r="G11" s="3" t="s">
        <v>36</v>
      </c>
      <c r="H11" s="39" t="s">
        <v>30</v>
      </c>
      <c r="I11" s="8" t="s">
        <v>37</v>
      </c>
      <c r="J11" s="3" t="s">
        <v>38</v>
      </c>
      <c r="K11" s="40" t="s">
        <v>37</v>
      </c>
    </row>
    <row r="12" spans="1:11" s="50" customFormat="1" ht="11.45" customHeight="1">
      <c r="A12" s="8" t="s">
        <v>39</v>
      </c>
      <c r="B12" s="3" t="s">
        <v>40</v>
      </c>
      <c r="C12" s="41" t="s">
        <v>41</v>
      </c>
      <c r="D12" s="3" t="s">
        <v>42</v>
      </c>
      <c r="E12" s="3" t="s">
        <v>36</v>
      </c>
      <c r="F12" s="3" t="s">
        <v>35</v>
      </c>
      <c r="G12" s="3" t="s">
        <v>43</v>
      </c>
      <c r="H12" s="13" t="s">
        <v>44</v>
      </c>
      <c r="I12" s="8" t="s">
        <v>45</v>
      </c>
      <c r="J12" s="3" t="s">
        <v>37</v>
      </c>
      <c r="K12" s="40" t="s">
        <v>46</v>
      </c>
    </row>
    <row r="13" spans="1:11" s="50" customFormat="1" ht="11.45" customHeight="1">
      <c r="A13" s="1"/>
      <c r="B13" s="3"/>
      <c r="C13" s="2"/>
      <c r="D13" s="2"/>
      <c r="E13" s="3" t="s">
        <v>34</v>
      </c>
      <c r="F13" s="41" t="s">
        <v>47</v>
      </c>
      <c r="G13" s="2"/>
      <c r="H13" s="14"/>
      <c r="I13" s="1"/>
      <c r="J13" s="3" t="s">
        <v>48</v>
      </c>
      <c r="K13" s="40" t="s">
        <v>30</v>
      </c>
    </row>
    <row r="14" spans="1:11" s="50" customFormat="1" ht="11.45" customHeight="1">
      <c r="A14" s="1"/>
      <c r="B14" s="3"/>
      <c r="C14" s="2"/>
      <c r="D14" s="2"/>
      <c r="E14" s="3" t="s">
        <v>49</v>
      </c>
      <c r="F14" s="2"/>
      <c r="G14" s="2"/>
      <c r="H14" s="14"/>
      <c r="I14" s="1"/>
      <c r="J14" s="2"/>
      <c r="K14" s="42" t="s">
        <v>50</v>
      </c>
    </row>
    <row r="15" spans="1:11" s="50" customFormat="1" ht="11.45" customHeight="1">
      <c r="A15" s="9" t="s">
        <v>51</v>
      </c>
      <c r="B15" s="10" t="s">
        <v>52</v>
      </c>
      <c r="C15" s="10" t="s">
        <v>53</v>
      </c>
      <c r="D15" s="10" t="s">
        <v>54</v>
      </c>
      <c r="E15" s="10" t="s">
        <v>55</v>
      </c>
      <c r="F15" s="10" t="s">
        <v>56</v>
      </c>
      <c r="G15" s="10" t="s">
        <v>57</v>
      </c>
      <c r="H15" s="11" t="s">
        <v>58</v>
      </c>
      <c r="I15" s="9" t="s">
        <v>59</v>
      </c>
      <c r="J15" s="10" t="s">
        <v>60</v>
      </c>
      <c r="K15" s="12" t="s">
        <v>61</v>
      </c>
    </row>
    <row r="16" spans="1:11" s="50" customFormat="1" ht="11.45" customHeight="1">
      <c r="A16" s="43"/>
      <c r="B16" s="44"/>
      <c r="C16" s="44"/>
      <c r="D16" s="44"/>
      <c r="E16" s="44"/>
      <c r="F16" s="44"/>
      <c r="G16" s="44"/>
      <c r="H16" s="45"/>
      <c r="I16" s="46"/>
      <c r="J16" s="47"/>
      <c r="K16" s="48"/>
    </row>
    <row r="17" spans="1:11" s="50" customFormat="1" ht="11.45" customHeight="1">
      <c r="A17" s="49"/>
      <c r="C17" s="51"/>
      <c r="D17" s="51"/>
      <c r="E17" s="51"/>
      <c r="F17" s="51"/>
      <c r="G17" s="52"/>
      <c r="H17" s="53"/>
      <c r="I17" s="54" t="s">
        <v>9</v>
      </c>
      <c r="J17" s="55" t="s">
        <v>9</v>
      </c>
      <c r="K17" s="56" t="s">
        <v>9</v>
      </c>
    </row>
    <row r="18" spans="1:11" ht="11.45" customHeight="1">
      <c r="A18" s="84"/>
      <c r="B18" s="94"/>
      <c r="C18" s="95"/>
      <c r="D18" s="86"/>
      <c r="E18" s="96"/>
      <c r="F18" s="90"/>
      <c r="G18" s="91"/>
      <c r="H18" s="97"/>
      <c r="I18" s="98"/>
      <c r="J18" s="86"/>
      <c r="K18" s="87"/>
    </row>
    <row r="19" spans="1:11" ht="11.45" customHeight="1">
      <c r="A19" s="84">
        <v>1753</v>
      </c>
      <c r="B19" s="99" t="s">
        <v>62</v>
      </c>
      <c r="C19" s="100">
        <v>395</v>
      </c>
      <c r="D19" s="86">
        <v>28</v>
      </c>
      <c r="E19" s="96">
        <v>1.7</v>
      </c>
      <c r="F19" s="86">
        <f>D19*E19</f>
        <v>47.6</v>
      </c>
      <c r="G19" s="91">
        <v>1.5</v>
      </c>
      <c r="H19" s="101">
        <f>PRODUCT(F19,G19)</f>
        <v>71.400000000000006</v>
      </c>
      <c r="I19" s="102"/>
      <c r="J19" s="88"/>
      <c r="K19" s="89"/>
    </row>
    <row r="20" spans="1:11" ht="11.45" customHeight="1">
      <c r="A20" s="84" t="s">
        <v>63</v>
      </c>
      <c r="B20" s="103"/>
      <c r="C20" s="100"/>
      <c r="D20" s="86"/>
      <c r="E20" s="96"/>
      <c r="F20" s="86"/>
      <c r="G20" s="91"/>
      <c r="H20" s="92"/>
      <c r="I20" s="102"/>
      <c r="J20" s="88"/>
      <c r="K20" s="89"/>
    </row>
    <row r="21" spans="1:11" ht="11.45" customHeight="1">
      <c r="A21" s="84"/>
      <c r="B21" s="103"/>
      <c r="C21" s="100"/>
      <c r="D21" s="86"/>
      <c r="E21" s="96"/>
      <c r="F21" s="86"/>
      <c r="G21" s="91"/>
      <c r="H21" s="92"/>
      <c r="I21" s="102"/>
      <c r="J21" s="88"/>
      <c r="K21" s="89"/>
    </row>
    <row r="22" spans="1:11" ht="11.45" customHeight="1">
      <c r="A22" s="104" t="s">
        <v>64</v>
      </c>
      <c r="B22" s="105" t="s">
        <v>65</v>
      </c>
      <c r="C22" s="100" t="s">
        <v>66</v>
      </c>
      <c r="D22" s="106">
        <v>1</v>
      </c>
      <c r="E22" s="107">
        <v>1</v>
      </c>
      <c r="F22" s="86">
        <f>D22*E22</f>
        <v>1</v>
      </c>
      <c r="G22" s="108">
        <v>1</v>
      </c>
      <c r="H22" s="101">
        <f>PRODUCT(F22,G22)</f>
        <v>1</v>
      </c>
      <c r="I22" s="102"/>
      <c r="J22" s="88"/>
      <c r="K22" s="89"/>
    </row>
    <row r="23" spans="1:11" ht="11.45" customHeight="1">
      <c r="A23" s="104" t="s">
        <v>67</v>
      </c>
      <c r="B23" s="105" t="s">
        <v>68</v>
      </c>
      <c r="C23" s="100"/>
      <c r="D23" s="106"/>
      <c r="E23" s="107"/>
      <c r="F23" s="106"/>
      <c r="G23" s="108"/>
      <c r="H23" s="109"/>
      <c r="I23" s="102"/>
      <c r="J23" s="88"/>
      <c r="K23" s="89"/>
    </row>
    <row r="24" spans="1:11" ht="11.45" customHeight="1">
      <c r="A24" s="110"/>
      <c r="B24" s="94"/>
      <c r="C24" s="95"/>
      <c r="D24" s="86"/>
      <c r="E24" s="96"/>
      <c r="F24" s="86"/>
      <c r="G24" s="91"/>
      <c r="H24" s="92"/>
      <c r="I24" s="102"/>
      <c r="J24" s="88"/>
      <c r="K24" s="89"/>
    </row>
    <row r="25" spans="1:11" ht="11.45" customHeight="1">
      <c r="A25" s="104" t="s">
        <v>69</v>
      </c>
      <c r="B25" s="94" t="s">
        <v>70</v>
      </c>
      <c r="C25" s="95" t="s">
        <v>71</v>
      </c>
      <c r="D25" s="86">
        <v>9</v>
      </c>
      <c r="E25" s="96">
        <v>1.4</v>
      </c>
      <c r="F25" s="86">
        <f>D25*E25</f>
        <v>12.6</v>
      </c>
      <c r="G25" s="108">
        <v>0.5</v>
      </c>
      <c r="H25" s="101">
        <f>PRODUCT(F25,G25)</f>
        <v>6.3</v>
      </c>
      <c r="I25" s="102"/>
      <c r="J25" s="88"/>
      <c r="K25" s="89"/>
    </row>
    <row r="26" spans="1:11" ht="11.45" customHeight="1">
      <c r="A26" s="84" t="s">
        <v>72</v>
      </c>
      <c r="B26" s="94" t="s">
        <v>73</v>
      </c>
      <c r="C26" s="95"/>
      <c r="D26" s="86"/>
      <c r="E26" s="96"/>
      <c r="F26" s="86"/>
      <c r="G26" s="91"/>
      <c r="H26" s="111"/>
      <c r="I26" s="102"/>
      <c r="J26" s="88"/>
      <c r="K26" s="89"/>
    </row>
    <row r="27" spans="1:11" ht="11.45" customHeight="1">
      <c r="A27" s="84"/>
      <c r="B27" s="94"/>
      <c r="C27" s="95"/>
      <c r="D27" s="86"/>
      <c r="E27" s="107"/>
      <c r="F27" s="86"/>
      <c r="G27" s="91"/>
      <c r="H27" s="111"/>
      <c r="I27" s="102"/>
      <c r="J27" s="88"/>
      <c r="K27" s="89"/>
    </row>
    <row r="28" spans="1:11" ht="11.45" customHeight="1">
      <c r="A28" s="104" t="s">
        <v>69</v>
      </c>
      <c r="B28" s="94" t="s">
        <v>70</v>
      </c>
      <c r="C28" s="95" t="s">
        <v>74</v>
      </c>
      <c r="D28" s="86">
        <v>11</v>
      </c>
      <c r="E28" s="96">
        <v>1.4</v>
      </c>
      <c r="F28" s="86">
        <f>D28*E28</f>
        <v>15.399999999999999</v>
      </c>
      <c r="G28" s="108">
        <v>0.5</v>
      </c>
      <c r="H28" s="101">
        <f>PRODUCT(F28,G28)</f>
        <v>7.6999999999999993</v>
      </c>
      <c r="I28" s="102"/>
      <c r="J28" s="88"/>
      <c r="K28" s="89"/>
    </row>
    <row r="29" spans="1:11" ht="11.45" customHeight="1">
      <c r="A29" s="84" t="s">
        <v>72</v>
      </c>
      <c r="B29" s="94" t="s">
        <v>75</v>
      </c>
      <c r="C29" s="95"/>
      <c r="D29" s="86"/>
      <c r="E29" s="96"/>
      <c r="F29" s="86"/>
      <c r="G29" s="108"/>
      <c r="H29" s="112"/>
      <c r="I29" s="102"/>
      <c r="J29" s="88"/>
      <c r="K29" s="89"/>
    </row>
    <row r="30" spans="1:11" ht="11.45" customHeight="1">
      <c r="A30" s="104"/>
      <c r="B30" s="94"/>
      <c r="C30" s="95"/>
      <c r="D30" s="86"/>
      <c r="E30" s="96"/>
      <c r="F30" s="86"/>
      <c r="G30" s="108"/>
      <c r="H30" s="112"/>
      <c r="I30" s="102"/>
      <c r="J30" s="88"/>
      <c r="K30" s="89"/>
    </row>
    <row r="31" spans="1:11" ht="11.45" customHeight="1">
      <c r="A31" s="104" t="s">
        <v>69</v>
      </c>
      <c r="B31" s="94" t="s">
        <v>76</v>
      </c>
      <c r="C31" s="95" t="s">
        <v>77</v>
      </c>
      <c r="D31" s="86">
        <v>9</v>
      </c>
      <c r="E31" s="96">
        <v>1</v>
      </c>
      <c r="F31" s="86">
        <f>D31*E31</f>
        <v>9</v>
      </c>
      <c r="G31" s="108">
        <v>0.5</v>
      </c>
      <c r="H31" s="101">
        <f>PRODUCT(F31,G31)</f>
        <v>4.5</v>
      </c>
      <c r="I31" s="102"/>
      <c r="J31" s="88"/>
      <c r="K31" s="89"/>
    </row>
    <row r="32" spans="1:11" ht="11.45" customHeight="1">
      <c r="A32" s="84" t="s">
        <v>72</v>
      </c>
      <c r="B32" s="94" t="s">
        <v>78</v>
      </c>
      <c r="C32" s="95"/>
      <c r="D32" s="86"/>
      <c r="E32" s="96"/>
      <c r="F32" s="86"/>
      <c r="G32" s="108"/>
      <c r="H32" s="112"/>
      <c r="I32" s="102"/>
      <c r="J32" s="88"/>
      <c r="K32" s="89"/>
    </row>
    <row r="33" spans="1:11" ht="11.45" customHeight="1">
      <c r="A33" s="104"/>
      <c r="B33" s="94"/>
      <c r="C33" s="95"/>
      <c r="D33" s="86"/>
      <c r="E33" s="96"/>
      <c r="F33" s="86"/>
      <c r="G33" s="108"/>
      <c r="H33" s="112"/>
      <c r="I33" s="102"/>
      <c r="J33" s="88"/>
      <c r="K33" s="89"/>
    </row>
    <row r="34" spans="1:11" ht="11.45" customHeight="1">
      <c r="A34" s="104" t="s">
        <v>69</v>
      </c>
      <c r="B34" s="94" t="s">
        <v>79</v>
      </c>
      <c r="C34" s="95" t="s">
        <v>80</v>
      </c>
      <c r="D34" s="106">
        <v>19</v>
      </c>
      <c r="E34" s="96">
        <v>1</v>
      </c>
      <c r="F34" s="86">
        <f>D34*E34</f>
        <v>19</v>
      </c>
      <c r="G34" s="91">
        <v>0.75</v>
      </c>
      <c r="H34" s="101">
        <f>PRODUCT(F34,G34)</f>
        <v>14.25</v>
      </c>
      <c r="I34" s="102"/>
      <c r="J34" s="88"/>
      <c r="K34" s="89"/>
    </row>
    <row r="35" spans="1:11" ht="11.45" customHeight="1">
      <c r="A35" s="84" t="s">
        <v>72</v>
      </c>
      <c r="B35" s="94" t="s">
        <v>81</v>
      </c>
      <c r="C35" s="95"/>
      <c r="D35" s="113"/>
      <c r="E35" s="96"/>
      <c r="F35" s="90"/>
      <c r="G35" s="91"/>
      <c r="H35" s="111"/>
      <c r="I35" s="102"/>
      <c r="J35" s="88"/>
      <c r="K35" s="89"/>
    </row>
    <row r="36" spans="1:11" ht="11.45" customHeight="1">
      <c r="A36" s="84"/>
      <c r="B36" s="94" t="s">
        <v>82</v>
      </c>
      <c r="C36" s="95"/>
      <c r="D36" s="86"/>
      <c r="E36" s="96"/>
      <c r="F36" s="90"/>
      <c r="G36" s="91"/>
      <c r="H36" s="111"/>
      <c r="I36" s="102"/>
      <c r="J36" s="88"/>
      <c r="K36" s="89"/>
    </row>
    <row r="37" spans="1:11" ht="11.45" customHeight="1">
      <c r="A37" s="114"/>
      <c r="B37" s="115"/>
      <c r="C37" s="85"/>
      <c r="D37" s="106"/>
      <c r="E37" s="96"/>
      <c r="F37" s="90"/>
      <c r="G37" s="91"/>
      <c r="H37" s="92"/>
      <c r="I37" s="102"/>
      <c r="J37" s="88"/>
      <c r="K37" s="89"/>
    </row>
    <row r="38" spans="1:11" ht="11.45" customHeight="1">
      <c r="A38" s="84">
        <v>1753</v>
      </c>
      <c r="B38" s="94" t="s">
        <v>83</v>
      </c>
      <c r="C38" s="95" t="s">
        <v>84</v>
      </c>
      <c r="D38" s="86">
        <v>28</v>
      </c>
      <c r="E38" s="96">
        <v>1</v>
      </c>
      <c r="F38" s="86">
        <f>D38*E38</f>
        <v>28</v>
      </c>
      <c r="G38" s="91">
        <v>0.25</v>
      </c>
      <c r="H38" s="101">
        <f>PRODUCT(F38,G38)</f>
        <v>7</v>
      </c>
      <c r="I38" s="102"/>
      <c r="J38" s="88"/>
      <c r="K38" s="89"/>
    </row>
    <row r="39" spans="1:11" ht="11.45" customHeight="1">
      <c r="A39" s="84" t="s">
        <v>63</v>
      </c>
      <c r="B39" s="115" t="s">
        <v>85</v>
      </c>
      <c r="C39" s="100"/>
      <c r="D39" s="106"/>
      <c r="E39" s="96"/>
      <c r="F39" s="90"/>
      <c r="G39" s="91"/>
      <c r="H39" s="116"/>
      <c r="I39" s="102"/>
      <c r="J39" s="88"/>
      <c r="K39" s="89"/>
    </row>
    <row r="40" spans="1:11" ht="11.45" customHeight="1">
      <c r="A40" s="84"/>
      <c r="B40" s="115"/>
      <c r="C40" s="100"/>
      <c r="D40" s="106"/>
      <c r="E40" s="96"/>
      <c r="F40" s="90"/>
      <c r="G40" s="91"/>
      <c r="H40" s="111"/>
      <c r="I40" s="102"/>
      <c r="J40" s="88"/>
      <c r="K40" s="89"/>
    </row>
    <row r="41" spans="1:11" s="151" customFormat="1" ht="11.45" customHeight="1">
      <c r="A41" s="84">
        <v>1753</v>
      </c>
      <c r="B41" s="115" t="s">
        <v>86</v>
      </c>
      <c r="C41" s="100" t="s">
        <v>66</v>
      </c>
      <c r="D41" s="106">
        <v>28</v>
      </c>
      <c r="E41" s="96">
        <v>1</v>
      </c>
      <c r="F41" s="86">
        <f>D41*E41</f>
        <v>28</v>
      </c>
      <c r="G41" s="91">
        <v>0.05</v>
      </c>
      <c r="H41" s="147">
        <f>PRODUCT(F41,G41)</f>
        <v>1.4000000000000001</v>
      </c>
      <c r="I41" s="148"/>
      <c r="J41" s="149"/>
      <c r="K41" s="150"/>
    </row>
    <row r="42" spans="1:11" ht="11.45" customHeight="1">
      <c r="A42" s="84" t="s">
        <v>63</v>
      </c>
      <c r="B42" s="115"/>
      <c r="C42" s="100"/>
      <c r="D42" s="106"/>
      <c r="E42" s="96"/>
      <c r="F42" s="90" t="s">
        <v>9</v>
      </c>
      <c r="G42" s="91"/>
      <c r="H42" s="116"/>
      <c r="I42" s="102"/>
      <c r="J42" s="88"/>
      <c r="K42" s="89"/>
    </row>
    <row r="43" spans="1:11" ht="11.45" customHeight="1" thickBot="1">
      <c r="A43" s="85"/>
      <c r="B43" s="94"/>
      <c r="C43" s="95"/>
      <c r="D43" s="86"/>
      <c r="E43" s="86"/>
      <c r="F43" s="117"/>
      <c r="G43" s="91"/>
      <c r="H43" s="118"/>
      <c r="I43" s="102"/>
      <c r="J43" s="88"/>
      <c r="K43" s="89"/>
    </row>
    <row r="44" spans="1:11" ht="15" customHeight="1" thickBot="1">
      <c r="A44" s="119"/>
      <c r="B44" s="156" t="s">
        <v>87</v>
      </c>
      <c r="C44" s="120"/>
      <c r="D44" s="121">
        <v>28</v>
      </c>
      <c r="E44" s="122"/>
      <c r="F44" s="123">
        <f>SUM(F19:F41)</f>
        <v>160.6</v>
      </c>
      <c r="G44" s="124">
        <f>(H44/F44)</f>
        <v>0.7070361145703612</v>
      </c>
      <c r="H44" s="123">
        <f>SUM(H19:H41)</f>
        <v>113.55000000000001</v>
      </c>
      <c r="I44" s="125"/>
      <c r="J44" s="122"/>
      <c r="K44" s="126"/>
    </row>
    <row r="45" spans="1:11" ht="12.95" customHeight="1">
      <c r="A45" s="127"/>
      <c r="B45" s="15" t="s">
        <v>88</v>
      </c>
      <c r="C45" s="128"/>
      <c r="D45" s="93"/>
      <c r="E45" s="88"/>
      <c r="F45" s="88"/>
      <c r="G45" s="129"/>
      <c r="H45" s="130"/>
      <c r="I45" s="93"/>
      <c r="J45" s="93"/>
      <c r="K45" s="89"/>
    </row>
    <row r="46" spans="1:11" ht="11.45" customHeight="1">
      <c r="A46" s="16"/>
      <c r="B46" s="17"/>
      <c r="C46" s="18"/>
      <c r="D46" s="85"/>
      <c r="E46" s="19"/>
      <c r="F46" s="88"/>
      <c r="G46" s="131"/>
      <c r="H46" s="130"/>
      <c r="I46" s="93"/>
      <c r="J46" s="93"/>
      <c r="K46" s="89"/>
    </row>
    <row r="47" spans="1:11" ht="11.45" customHeight="1">
      <c r="A47" s="84">
        <v>1753</v>
      </c>
      <c r="B47" s="132" t="s">
        <v>89</v>
      </c>
      <c r="C47" s="37">
        <v>213</v>
      </c>
      <c r="D47" s="130">
        <v>20</v>
      </c>
      <c r="E47" s="133">
        <v>1</v>
      </c>
      <c r="F47" s="86">
        <f>D47*E47</f>
        <v>20</v>
      </c>
      <c r="G47" s="134">
        <v>1.6E-2</v>
      </c>
      <c r="H47" s="101">
        <f>PRODUCT(F47,G47)</f>
        <v>0.32</v>
      </c>
      <c r="I47" s="93"/>
      <c r="J47" s="93"/>
      <c r="K47" s="89"/>
    </row>
    <row r="48" spans="1:11" ht="11.45" customHeight="1">
      <c r="A48" s="84"/>
      <c r="B48" s="135"/>
      <c r="C48" s="146" t="s">
        <v>90</v>
      </c>
      <c r="D48" s="86"/>
      <c r="E48" s="96"/>
      <c r="F48" s="90" t="s">
        <v>9</v>
      </c>
      <c r="G48" s="91"/>
      <c r="H48" s="97" t="s">
        <v>9</v>
      </c>
      <c r="I48" s="93"/>
      <c r="J48" s="93"/>
      <c r="K48" s="89"/>
    </row>
    <row r="49" spans="1:11" ht="11.45" customHeight="1">
      <c r="A49" s="84"/>
      <c r="B49" s="135"/>
      <c r="C49" s="146"/>
      <c r="D49" s="86"/>
      <c r="E49" s="96"/>
      <c r="F49" s="90"/>
      <c r="G49" s="91"/>
      <c r="H49" s="136"/>
      <c r="I49" s="93"/>
      <c r="J49" s="93"/>
      <c r="K49" s="89"/>
    </row>
    <row r="50" spans="1:11" ht="11.45" customHeight="1">
      <c r="A50" s="84" t="s">
        <v>91</v>
      </c>
      <c r="B50" s="135" t="s">
        <v>92</v>
      </c>
      <c r="C50" s="38">
        <v>238</v>
      </c>
      <c r="D50" s="137">
        <v>13</v>
      </c>
      <c r="E50" s="96">
        <v>2.2000000000000002</v>
      </c>
      <c r="F50" s="86">
        <f>D50*E50</f>
        <v>28.6</v>
      </c>
      <c r="G50" s="174">
        <v>1.6E-2</v>
      </c>
      <c r="H50" s="101">
        <f>PRODUCT(F50,G50)</f>
        <v>0.45760000000000001</v>
      </c>
      <c r="I50" s="93"/>
      <c r="J50" s="93"/>
      <c r="K50" s="89"/>
    </row>
    <row r="51" spans="1:11" ht="11.45" customHeight="1">
      <c r="A51" s="138" t="s">
        <v>93</v>
      </c>
      <c r="B51" s="17"/>
      <c r="C51" s="146" t="s">
        <v>90</v>
      </c>
      <c r="D51" s="85"/>
      <c r="E51" s="139"/>
      <c r="F51" s="88"/>
      <c r="G51" s="131"/>
      <c r="H51" s="130"/>
      <c r="I51" s="93"/>
      <c r="J51" s="93"/>
      <c r="K51" s="89"/>
    </row>
    <row r="52" spans="1:11" ht="11.45" customHeight="1">
      <c r="A52" s="19"/>
      <c r="B52" s="17"/>
      <c r="C52" s="18"/>
      <c r="D52" s="140"/>
      <c r="E52" s="141"/>
      <c r="F52" s="141"/>
      <c r="G52" s="142"/>
      <c r="H52" s="143"/>
      <c r="I52" s="93"/>
      <c r="J52" s="93"/>
      <c r="K52" s="89"/>
    </row>
    <row r="53" spans="1:11" ht="11.45" customHeight="1">
      <c r="A53" s="19"/>
      <c r="B53" s="19"/>
      <c r="C53" s="144"/>
      <c r="D53" s="157"/>
      <c r="E53" s="157"/>
      <c r="F53" s="157"/>
      <c r="G53" s="157"/>
      <c r="H53" s="158"/>
      <c r="I53" s="93"/>
      <c r="J53" s="93"/>
      <c r="K53" s="89"/>
    </row>
    <row r="54" spans="1:11" s="57" customFormat="1" ht="11.45" customHeight="1">
      <c r="A54" s="153" t="s">
        <v>94</v>
      </c>
      <c r="B54" s="17" t="s">
        <v>95</v>
      </c>
      <c r="C54" s="152" t="s">
        <v>96</v>
      </c>
      <c r="D54" s="159">
        <v>1</v>
      </c>
      <c r="E54" s="160">
        <v>1</v>
      </c>
      <c r="F54" s="86">
        <f>D54*E54</f>
        <v>1</v>
      </c>
      <c r="G54" s="161">
        <v>0.25</v>
      </c>
      <c r="H54" s="101">
        <f>PRODUCT(F54,G54)</f>
        <v>0.25</v>
      </c>
      <c r="I54" s="19"/>
      <c r="J54" s="154"/>
      <c r="K54" s="155"/>
    </row>
    <row r="55" spans="1:11" ht="11.45" customHeight="1" thickBot="1">
      <c r="A55" s="19"/>
      <c r="B55" s="19"/>
      <c r="C55" s="144" t="s">
        <v>97</v>
      </c>
      <c r="D55" s="144"/>
      <c r="E55" s="144"/>
      <c r="F55" s="144"/>
      <c r="G55" s="145"/>
      <c r="H55" s="143"/>
      <c r="I55" s="19"/>
      <c r="J55" s="93"/>
      <c r="K55" s="89"/>
    </row>
    <row r="56" spans="1:11" ht="17.100000000000001" customHeight="1" thickBot="1">
      <c r="A56" s="20"/>
      <c r="B56" s="21" t="s">
        <v>98</v>
      </c>
      <c r="C56" s="22"/>
      <c r="D56" s="162"/>
      <c r="E56" s="173" t="s">
        <v>9</v>
      </c>
      <c r="F56" s="163">
        <f>SUM(F47:F54)</f>
        <v>49.6</v>
      </c>
      <c r="G56" s="124">
        <f>(H56/F56)</f>
        <v>2.0717741935483872E-2</v>
      </c>
      <c r="H56" s="163">
        <f>SUM(H47:H54)</f>
        <v>1.0276000000000001</v>
      </c>
      <c r="I56" s="23"/>
      <c r="J56" s="24"/>
      <c r="K56" s="25"/>
    </row>
    <row r="57" spans="1:11" ht="17.100000000000001" customHeight="1" thickBot="1">
      <c r="A57" s="26"/>
      <c r="B57" s="27" t="s">
        <v>99</v>
      </c>
      <c r="C57" s="28"/>
      <c r="D57" s="164"/>
      <c r="E57" s="171"/>
      <c r="F57" s="165">
        <f>F44</f>
        <v>160.6</v>
      </c>
      <c r="G57" s="166">
        <f>G44</f>
        <v>0.7070361145703612</v>
      </c>
      <c r="H57" s="167">
        <f>H44</f>
        <v>113.55000000000001</v>
      </c>
      <c r="I57" s="29"/>
      <c r="J57" s="30"/>
      <c r="K57" s="172"/>
    </row>
    <row r="58" spans="1:11" ht="17.100000000000001" customHeight="1" thickBot="1">
      <c r="A58" s="31"/>
      <c r="B58" s="32" t="s">
        <v>100</v>
      </c>
      <c r="C58" s="33"/>
      <c r="D58" s="168"/>
      <c r="E58" s="169"/>
      <c r="F58" s="170">
        <f>SUM(F57,F56)</f>
        <v>210.2</v>
      </c>
      <c r="G58" s="169">
        <f>H58/F58</f>
        <v>0.54508848715509051</v>
      </c>
      <c r="H58" s="170">
        <f>SUM(H57,H56)</f>
        <v>114.57760000000002</v>
      </c>
      <c r="I58" s="34"/>
      <c r="J58" s="35"/>
      <c r="K58" s="36"/>
    </row>
    <row r="59" spans="1:11" ht="11.45" customHeight="1"/>
    <row r="60" spans="1:11" ht="11.45" customHeight="1"/>
    <row r="61" spans="1:11" ht="11.45" customHeight="1"/>
    <row r="62" spans="1:11" ht="11.45" customHeight="1"/>
    <row r="63" spans="1:11" ht="11.45" customHeight="1"/>
    <row r="64" spans="1:11" ht="11.45" customHeight="1"/>
    <row r="65" ht="11.45" customHeight="1"/>
    <row r="66" ht="11.45" customHeight="1"/>
    <row r="67" ht="11.45" customHeight="1"/>
    <row r="68" ht="11.45" customHeight="1"/>
    <row r="69" ht="11.45" customHeight="1"/>
    <row r="70" ht="11.45" customHeight="1"/>
    <row r="71" ht="11.45" customHeight="1"/>
    <row r="72" ht="11.45" customHeight="1"/>
    <row r="73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  <row r="80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  <row r="133" ht="11.45" customHeight="1"/>
    <row r="134" ht="11.45" customHeight="1"/>
    <row r="135" ht="11.45" customHeight="1"/>
    <row r="136" ht="11.45" customHeight="1"/>
    <row r="137" ht="11.45" customHeight="1"/>
    <row r="138" ht="11.45" customHeight="1"/>
    <row r="139" ht="11.45" customHeight="1"/>
    <row r="140" ht="11.45" customHeight="1"/>
    <row r="141" ht="11.45" customHeight="1"/>
    <row r="142" ht="11.45" customHeight="1"/>
    <row r="143" ht="11.45" customHeight="1"/>
    <row r="144" ht="11.45" customHeight="1"/>
    <row r="145" ht="11.45" customHeight="1"/>
    <row r="146" ht="11.45" customHeight="1"/>
    <row r="147" ht="11.45" customHeight="1"/>
    <row r="148" ht="11.45" customHeight="1"/>
    <row r="149" ht="11.45" customHeight="1"/>
    <row r="150" ht="11.45" customHeight="1"/>
    <row r="151" ht="11.45" customHeight="1"/>
    <row r="152" ht="11.45" customHeight="1"/>
    <row r="153" ht="11.45" customHeight="1"/>
    <row r="154" ht="11.45" customHeight="1"/>
    <row r="155" ht="11.45" customHeight="1"/>
    <row r="156" ht="11.45" customHeight="1"/>
    <row r="157" ht="11.45" customHeight="1"/>
    <row r="158" ht="11.45" customHeight="1"/>
    <row r="159" ht="11.45" customHeight="1"/>
    <row r="160" ht="11.45" customHeight="1"/>
    <row r="161" ht="11.45" customHeight="1"/>
    <row r="162" ht="11.45" customHeight="1"/>
    <row r="163" ht="11.45" customHeight="1"/>
    <row r="164" ht="11.45" customHeight="1"/>
    <row r="165" ht="11.45" customHeight="1"/>
    <row r="166" ht="11.45" customHeight="1"/>
    <row r="167" ht="11.45" customHeight="1"/>
    <row r="168" ht="11.45" customHeight="1"/>
    <row r="169" ht="11.45" customHeight="1"/>
    <row r="170" ht="11.45" customHeight="1"/>
    <row r="171" ht="11.45" customHeight="1"/>
    <row r="172" ht="11.45" customHeight="1"/>
    <row r="173" ht="11.45" customHeight="1"/>
    <row r="174" ht="11.45" customHeight="1"/>
    <row r="175" ht="11.45" customHeight="1"/>
    <row r="176" ht="11.45" customHeight="1"/>
    <row r="177" ht="11.45" customHeight="1"/>
    <row r="178" ht="11.45" customHeight="1"/>
    <row r="179" ht="11.45" customHeight="1"/>
    <row r="180" ht="11.45" customHeight="1"/>
    <row r="181" ht="11.45" customHeight="1"/>
    <row r="182" ht="11.45" customHeight="1"/>
    <row r="183" ht="11.45" customHeight="1"/>
    <row r="184" ht="11.45" customHeight="1"/>
    <row r="185" ht="11.45" customHeight="1"/>
    <row r="186" ht="11.45" customHeight="1"/>
    <row r="187" ht="11.45" customHeight="1"/>
    <row r="188" ht="11.45" customHeight="1"/>
    <row r="189" ht="11.45" customHeight="1"/>
    <row r="190" ht="11.45" customHeight="1"/>
    <row r="191" ht="11.45" customHeight="1"/>
    <row r="192" ht="11.45" customHeight="1"/>
    <row r="193" ht="11.45" customHeight="1"/>
    <row r="194" ht="11.45" customHeight="1"/>
    <row r="195" ht="11.45" customHeight="1"/>
    <row r="196" ht="11.45" customHeight="1"/>
    <row r="197" ht="11.45" customHeight="1"/>
    <row r="198" ht="11.45" customHeight="1"/>
    <row r="199" ht="11.45" customHeight="1"/>
    <row r="200" ht="11.45" customHeight="1"/>
    <row r="201" ht="11.45" customHeight="1"/>
    <row r="202" ht="11.45" customHeight="1"/>
    <row r="203" ht="11.45" customHeight="1"/>
    <row r="204" ht="11.45" customHeight="1"/>
    <row r="205" ht="11.45" customHeight="1"/>
    <row r="206" ht="11.45" customHeight="1"/>
    <row r="207" ht="11.45" customHeight="1"/>
    <row r="208" ht="11.45" customHeight="1"/>
    <row r="209" ht="11.45" customHeight="1"/>
    <row r="210" ht="11.45" customHeight="1"/>
    <row r="211" ht="11.45" customHeight="1"/>
    <row r="212" ht="11.45" customHeight="1"/>
    <row r="213" ht="11.45" customHeight="1"/>
    <row r="214" ht="11.45" customHeight="1"/>
    <row r="215" ht="11.45" customHeight="1"/>
    <row r="216" ht="11.45" customHeight="1"/>
    <row r="217" ht="11.45" customHeight="1"/>
    <row r="218" ht="11.45" customHeight="1"/>
    <row r="219" ht="11.45" customHeight="1"/>
    <row r="220" ht="11.45" customHeight="1"/>
    <row r="221" ht="11.45" customHeight="1"/>
    <row r="222" ht="11.45" customHeight="1"/>
    <row r="223" ht="11.45" customHeight="1"/>
    <row r="224" ht="11.45" customHeight="1"/>
    <row r="225" ht="11.45" customHeight="1"/>
    <row r="226" ht="11.45" customHeight="1"/>
    <row r="227" ht="11.45" customHeight="1"/>
    <row r="228" ht="11.45" customHeight="1"/>
    <row r="229" ht="11.45" customHeight="1"/>
    <row r="230" ht="11.45" customHeight="1"/>
    <row r="231" ht="11.45" customHeight="1"/>
    <row r="232" ht="11.45" customHeight="1"/>
    <row r="233" ht="11.45" customHeight="1"/>
    <row r="234" ht="11.45" customHeight="1"/>
    <row r="235" ht="11.45" customHeight="1"/>
    <row r="236" ht="11.45" customHeight="1"/>
    <row r="237" ht="11.45" customHeight="1"/>
    <row r="238" ht="11.45" customHeight="1"/>
    <row r="239" ht="11.45" customHeight="1"/>
    <row r="240" ht="11.45" customHeight="1"/>
    <row r="241" ht="11.45" customHeight="1"/>
    <row r="242" ht="11.45" customHeight="1"/>
    <row r="243" ht="11.45" customHeight="1"/>
    <row r="244" ht="11.45" customHeight="1"/>
    <row r="245" ht="11.45" customHeight="1"/>
    <row r="246" ht="11.45" customHeight="1"/>
    <row r="247" ht="11.45" customHeight="1"/>
    <row r="248" ht="11.45" customHeight="1"/>
    <row r="249" ht="11.45" customHeight="1"/>
    <row r="250" ht="11.45" customHeight="1"/>
    <row r="251" ht="11.45" customHeight="1"/>
    <row r="252" ht="11.45" customHeight="1"/>
    <row r="253" ht="11.45" customHeight="1"/>
    <row r="254" ht="11.45" customHeight="1"/>
    <row r="255" ht="11.45" customHeight="1"/>
    <row r="256" ht="11.45" customHeight="1"/>
    <row r="257" ht="11.45" customHeight="1"/>
    <row r="258" ht="11.45" customHeight="1"/>
    <row r="259" ht="11.45" customHeight="1"/>
    <row r="260" ht="11.45" customHeight="1"/>
    <row r="261" ht="11.45" customHeight="1"/>
    <row r="262" ht="11.45" customHeight="1"/>
    <row r="263" ht="11.45" customHeight="1"/>
    <row r="264" ht="11.45" customHeight="1"/>
    <row r="265" ht="11.45" customHeight="1"/>
    <row r="266" ht="11.45" customHeight="1"/>
    <row r="267" ht="11.45" customHeight="1"/>
    <row r="268" ht="11.45" customHeight="1"/>
    <row r="269" ht="11.45" customHeight="1"/>
    <row r="270" ht="11.45" customHeight="1"/>
    <row r="271" ht="11.45" customHeight="1"/>
    <row r="272" ht="11.45" customHeight="1"/>
    <row r="273" ht="11.45" customHeight="1"/>
    <row r="274" ht="11.45" customHeight="1"/>
    <row r="275" ht="11.45" customHeight="1"/>
    <row r="276" ht="11.45" customHeight="1"/>
    <row r="277" ht="11.45" customHeight="1"/>
    <row r="278" ht="11.45" customHeight="1"/>
    <row r="279" ht="11.45" customHeight="1"/>
    <row r="280" ht="11.45" customHeight="1"/>
    <row r="281" ht="11.45" customHeight="1"/>
    <row r="282" ht="11.45" customHeight="1"/>
    <row r="283" ht="11.45" customHeight="1"/>
    <row r="284" ht="11.45" customHeight="1"/>
    <row r="285" ht="11.45" customHeight="1"/>
    <row r="286" ht="11.45" customHeight="1"/>
    <row r="287" ht="11.45" customHeight="1"/>
    <row r="288" ht="11.45" customHeight="1"/>
    <row r="289" ht="11.45" customHeight="1"/>
    <row r="290" ht="11.45" customHeight="1"/>
    <row r="291" ht="11.45" customHeight="1"/>
    <row r="292" ht="11.45" customHeight="1"/>
    <row r="293" ht="11.45" customHeight="1"/>
    <row r="294" ht="11.45" customHeight="1"/>
    <row r="295" ht="11.45" customHeight="1"/>
    <row r="296" ht="11.45" customHeight="1"/>
    <row r="297" ht="11.45" customHeight="1"/>
    <row r="298" ht="11.45" customHeight="1"/>
    <row r="299" ht="11.45" customHeight="1"/>
    <row r="300" ht="11.45" customHeight="1"/>
    <row r="301" ht="11.45" customHeight="1"/>
    <row r="302" ht="11.45" customHeight="1"/>
    <row r="303" ht="11.45" customHeight="1"/>
    <row r="304" ht="11.45" customHeight="1"/>
    <row r="305" ht="11.45" customHeight="1"/>
    <row r="306" ht="11.45" customHeight="1"/>
    <row r="307" ht="11.45" customHeight="1"/>
    <row r="308" ht="11.45" customHeight="1"/>
    <row r="309" ht="11.45" customHeight="1"/>
    <row r="310" ht="11.45" customHeight="1"/>
    <row r="311" ht="11.45" customHeight="1"/>
    <row r="312" ht="11.45" customHeight="1"/>
    <row r="313" ht="11.45" customHeight="1"/>
    <row r="314" ht="11.45" customHeight="1"/>
    <row r="315" ht="11.45" customHeight="1"/>
    <row r="316" ht="11.45" customHeight="1"/>
    <row r="317" ht="11.45" customHeight="1"/>
    <row r="318" ht="11.45" customHeight="1"/>
    <row r="319" ht="11.45" customHeight="1"/>
    <row r="320" ht="11.45" customHeight="1"/>
    <row r="321" ht="11.45" customHeight="1"/>
    <row r="322" ht="11.45" customHeight="1"/>
    <row r="323" ht="11.45" customHeight="1"/>
    <row r="324" ht="11.45" customHeight="1"/>
    <row r="325" ht="11.45" customHeight="1"/>
    <row r="326" ht="11.45" customHeight="1"/>
    <row r="327" ht="11.45" customHeight="1"/>
    <row r="328" ht="11.45" customHeight="1"/>
    <row r="329" ht="11.45" customHeight="1"/>
    <row r="330" ht="11.45" customHeight="1"/>
    <row r="331" ht="11.45" customHeight="1"/>
    <row r="332" ht="11.45" customHeight="1"/>
    <row r="333" ht="11.45" customHeight="1"/>
    <row r="334" ht="11.45" customHeight="1"/>
    <row r="335" ht="11.45" customHeight="1"/>
    <row r="336" ht="11.45" customHeight="1"/>
    <row r="337" ht="11.45" customHeight="1"/>
    <row r="338" ht="11.45" customHeight="1"/>
    <row r="339" ht="11.45" customHeight="1"/>
    <row r="340" ht="11.45" customHeight="1"/>
    <row r="341" ht="11.45" customHeight="1"/>
    <row r="342" ht="11.45" customHeight="1"/>
    <row r="343" ht="11.45" customHeight="1"/>
    <row r="344" ht="11.45" customHeight="1"/>
    <row r="345" ht="11.45" customHeight="1"/>
    <row r="346" ht="11.45" customHeight="1"/>
    <row r="347" ht="11.45" customHeight="1"/>
    <row r="348" ht="11.45" customHeight="1"/>
    <row r="349" ht="11.45" customHeight="1"/>
    <row r="350" ht="11.45" customHeight="1"/>
    <row r="351" ht="11.45" customHeight="1"/>
    <row r="352" ht="11.45" customHeight="1"/>
    <row r="353" ht="11.45" customHeight="1"/>
    <row r="354" ht="11.45" customHeight="1"/>
    <row r="355" ht="11.45" customHeight="1"/>
    <row r="356" ht="11.45" customHeight="1"/>
    <row r="357" ht="11.45" customHeight="1"/>
    <row r="358" ht="11.45" customHeight="1"/>
    <row r="359" ht="11.45" customHeight="1"/>
    <row r="360" ht="11.45" customHeight="1"/>
    <row r="361" ht="11.45" customHeight="1"/>
    <row r="362" ht="11.45" customHeight="1"/>
    <row r="363" ht="11.45" customHeight="1"/>
    <row r="364" ht="11.45" customHeight="1"/>
    <row r="365" ht="11.45" customHeight="1"/>
    <row r="366" ht="11.45" customHeight="1"/>
    <row r="367" ht="11.45" customHeight="1"/>
    <row r="368" ht="11.45" customHeight="1"/>
    <row r="369" ht="11.45" customHeight="1"/>
    <row r="370" ht="11.45" customHeight="1"/>
    <row r="371" ht="11.45" customHeight="1"/>
    <row r="372" ht="11.45" customHeight="1"/>
  </sheetData>
  <mergeCells count="1">
    <mergeCell ref="I4:K4"/>
  </mergeCells>
  <phoneticPr fontId="0" type="noConversion"/>
  <pageMargins left="0.25" right="0.25" top="0.25" bottom="0" header="0.5" footer="0"/>
  <pageSetup scale="92" orientation="landscape" horizontalDpi="4294967292" r:id="rId1"/>
  <headerFooter alignWithMargins="0">
    <oddFooter>Page &amp;P</oddFooter>
  </headerFooter>
  <rowBreaks count="3" manualBreakCount="3">
    <brk id="237" max="16383" man="1"/>
    <brk id="292" max="16383" man="1"/>
    <brk id="347" max="16383" man="1"/>
  </rowBreaks>
  <ignoredErrors>
    <ignoredError sqref="G44 G58 G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kBoxOut xmlns="a19ae5d0-f236-4513-9fa4-778668799705">false</CkBoxOut>
    <PRA_List_ID xmlns="a19ae5d0-f236-4513-9fa4-778668799705" xsi:nil="true"/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heckedout_x003f_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E06B664E-093C-4178-8CFA-8CE2CB6FA324}"/>
</file>

<file path=customXml/itemProps2.xml><?xml version="1.0" encoding="utf-8"?>
<ds:datastoreItem xmlns:ds="http://schemas.openxmlformats.org/officeDocument/2006/customXml" ds:itemID="{1BE05027-9645-4D96-92B5-B19822CD5D19}"/>
</file>

<file path=customXml/itemProps3.xml><?xml version="1.0" encoding="utf-8"?>
<ds:datastoreItem xmlns:ds="http://schemas.openxmlformats.org/officeDocument/2006/customXml" ds:itemID="{B654F946-5CCD-48B2-A40C-1FC899D60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RD/RUS/WWD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OMB 0572-0149 Equipment Contract RUS Form 395 for Telecommunication and Broadbands Borrowers</dc:title>
  <dc:subject/>
  <dc:creator>Dawn Wolfgang</dc:creator>
  <cp:keywords/>
  <dc:description/>
  <cp:lastModifiedBy/>
  <cp:revision/>
  <dcterms:created xsi:type="dcterms:W3CDTF">1999-05-21T13:07:41Z</dcterms:created>
  <dcterms:modified xsi:type="dcterms:W3CDTF">2022-09-23T17:01:13Z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</Properties>
</file>