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VS\0327\2022\IMB\"/>
    </mc:Choice>
  </mc:AlternateContent>
  <xr:revisionPtr revIDLastSave="0" documentId="13_ncr:1_{D1E0347A-CA8E-4646-9F02-DCE4CD63C5C7}" xr6:coauthVersionLast="46" xr6:coauthVersionMax="47" xr10:uidLastSave="{00000000-0000-0000-0000-000000000000}"/>
  <bookViews>
    <workbookView xWindow="-120" yWindow="-120" windowWidth="29040" windowHeight="15840" tabRatio="434" xr2:uid="{00000000-000D-0000-FFFF-FFFF00000000}"/>
  </bookViews>
  <sheets>
    <sheet name="APHIS 79" sheetId="3" r:id="rId1"/>
  </sheets>
  <definedNames>
    <definedName name="_xlnm.Print_Area" localSheetId="0">'APHIS 79'!$A$1:$G$23</definedName>
    <definedName name="_xlnm.Print_Titles" localSheetId="0">'APHIS 79'!$10:$11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3" l="1"/>
  <c r="D27" i="3" l="1"/>
  <c r="D26" i="3"/>
  <c r="D18" i="3"/>
  <c r="D17" i="3"/>
  <c r="D15" i="3"/>
  <c r="D14" i="3"/>
  <c r="D16" i="3"/>
  <c r="D23" i="3" l="1"/>
  <c r="G23" i="3" s="1"/>
  <c r="D22" i="3"/>
  <c r="D21" i="3"/>
  <c r="G21" i="3" s="1"/>
  <c r="D20" i="3"/>
  <c r="G20" i="3" s="1"/>
  <c r="D19" i="3"/>
  <c r="G19" i="3" s="1"/>
  <c r="G27" i="3"/>
  <c r="G26" i="3"/>
  <c r="D25" i="3"/>
  <c r="G25" i="3" s="1"/>
  <c r="D24" i="3"/>
  <c r="G24" i="3" s="1"/>
  <c r="G18" i="3"/>
  <c r="G17" i="3"/>
  <c r="G16" i="3"/>
  <c r="G15" i="3"/>
  <c r="G14" i="3"/>
  <c r="E8" i="3" l="1"/>
  <c r="D13" i="3" l="1"/>
  <c r="G1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<sst xmlns="http://schemas.openxmlformats.org/spreadsheetml/2006/main" count="48" uniqueCount="45">
  <si>
    <t>DATE PREPARED</t>
  </si>
  <si>
    <t>(A)</t>
  </si>
  <si>
    <t>(B)</t>
  </si>
  <si>
    <t>(C)</t>
  </si>
  <si>
    <t>(D)</t>
  </si>
  <si>
    <t>(E)</t>
  </si>
  <si>
    <t>(F)</t>
  </si>
  <si>
    <t>(G)</t>
  </si>
  <si>
    <t>(H)</t>
  </si>
  <si>
    <t>TOTAL ANNUAL RESPONSES</t>
  </si>
  <si>
    <t>TITLE OF INFORMATION COLLECTION REQUEST</t>
  </si>
  <si>
    <t>OMB CONTROL NO.</t>
  </si>
  <si>
    <t>AVG TIME PER RESPONSES</t>
  </si>
  <si>
    <t>TOTAL HOURS PER YEAR</t>
  </si>
  <si>
    <t>SALARY</t>
  </si>
  <si>
    <t>TOTAL COSTS</t>
  </si>
  <si>
    <t>GRADE</t>
  </si>
  <si>
    <t>WAGE (Step 4)</t>
  </si>
  <si>
    <t>FRINGE BENEFITS FACTOR</t>
  </si>
  <si>
    <t>OVERHEAD COST FACTOR</t>
  </si>
  <si>
    <t>ACTIVITY DESCRIPTION                                     (incl form number)</t>
  </si>
  <si>
    <t>(1+B+C) X F X H</t>
  </si>
  <si>
    <t>OPM PAY TABLE</t>
  </si>
  <si>
    <t>TOTAL                                                                     FEDERAL GOVERNMENT COSTS</t>
  </si>
  <si>
    <t>0579-0327</t>
  </si>
  <si>
    <t>Animal Disease Traceability</t>
  </si>
  <si>
    <t>Official Identification Device Distribution</t>
  </si>
  <si>
    <t>Administration of Official ID Devices</t>
  </si>
  <si>
    <t>Approval of Official ID Devices</t>
  </si>
  <si>
    <t>Interstate Certificate of Veterinary Inspection</t>
  </si>
  <si>
    <t>Premises ID Registration</t>
  </si>
  <si>
    <t>SF-424</t>
  </si>
  <si>
    <t>SF-424A</t>
  </si>
  <si>
    <t>SF-424B</t>
  </si>
  <si>
    <t>Cooperative Agreement application</t>
  </si>
  <si>
    <t>Cooperative Agreement quarterly report</t>
  </si>
  <si>
    <t>Application for and Approval of an Approved Tagging Site</t>
  </si>
  <si>
    <t>Official Identification Device Application (VS 1-64)</t>
  </si>
  <si>
    <t>SF-LLL</t>
  </si>
  <si>
    <t>Cooperative Agreement Road Map</t>
  </si>
  <si>
    <t>Tribal Tag Distribution</t>
  </si>
  <si>
    <t>9</t>
  </si>
  <si>
    <t>14</t>
  </si>
  <si>
    <t>2022-DEN</t>
  </si>
  <si>
    <t>02/02/2022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</si>
</sst>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"/>
    <numFmt numFmtId="166" formatCode="_(* #,##0.00_);_(* \(#,##0.00\);_(* &quot;-&quot;_);_(@_)"/>
    <numFmt numFmtId="167" formatCode="_(&quot;$&quot;* #,##0_);_(&quot;$&quot;* \(#,##0\);_(&quot;$&quot;* &quot;-&quot;??_);_(@_)"/>
    <numFmt numFmtId="169" formatCode="&quot;$&quot;#,##0"/>
  </numFmts>
  <fonts count="8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sz val="6"/>
      <name val="Times New Roman"/>
      <family val="1"/>
    </font>
    <font>
      <u/>
      <sz val="10"/>
      <color theme="10"/>
      <name val="Arial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164" fontId="5" fillId="0" borderId="0" xfId="0" applyNumberFormat="1" applyFont="1" applyBorder="1" applyAlignment="1">
      <alignment horizontal="left" vertical="top"/>
    </xf>
    <xf numFmtId="1" fontId="5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right" vertical="center"/>
    </xf>
    <xf numFmtId="167" fontId="4" fillId="0" borderId="1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164" fontId="3" fillId="0" borderId="1" xfId="2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2" fontId="4" fillId="0" borderId="1" xfId="0" quotePrefix="1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right" vertical="center"/>
    </xf>
    <xf numFmtId="167" fontId="4" fillId="0" borderId="1" xfId="1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" xfId="0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169" fontId="7" fillId="0" borderId="5" xfId="1" applyNumberFormat="1" applyFont="1" applyBorder="1" applyAlignment="1">
      <alignment horizontal="center" vertical="center" wrapText="1"/>
    </xf>
    <xf numFmtId="169" fontId="7" fillId="0" borderId="7" xfId="1" applyNumberFormat="1" applyFont="1" applyBorder="1" applyAlignment="1">
      <alignment horizontal="center" vertical="center" wrapText="1"/>
    </xf>
    <xf numFmtId="169" fontId="7" fillId="0" borderId="8" xfId="1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3" fontId="4" fillId="0" borderId="1" xfId="1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FFCC"/>
      <color rgb="FF00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tabSelected="1" zoomScale="115" zoomScaleNormal="115" zoomScaleSheetLayoutView="110" workbookViewId="0">
      <selection activeCell="K18" sqref="K18"/>
    </sheetView>
  </sheetViews>
  <sheetFormatPr defaultColWidth="9.28515625" defaultRowHeight="8.25" x14ac:dyDescent="0.2"/>
  <cols>
    <col min="1" max="1" width="29.28515625" style="8" customWidth="1"/>
    <col min="2" max="2" width="13" style="8" customWidth="1"/>
    <col min="3" max="3" width="13" style="9" customWidth="1"/>
    <col min="4" max="4" width="13" style="8" customWidth="1"/>
    <col min="5" max="5" width="6.5703125" style="10" customWidth="1"/>
    <col min="6" max="6" width="6.5703125" style="11" customWidth="1"/>
    <col min="7" max="7" width="15.7109375" style="8" customWidth="1"/>
    <col min="8" max="16384" width="9.28515625" style="8"/>
  </cols>
  <sheetData>
    <row r="1" spans="1:7" s="1" customFormat="1" ht="12" customHeight="1" x14ac:dyDescent="0.2">
      <c r="A1" s="37" t="s">
        <v>10</v>
      </c>
      <c r="B1" s="38"/>
      <c r="C1" s="38"/>
      <c r="D1" s="38"/>
      <c r="E1" s="38"/>
      <c r="F1" s="39"/>
      <c r="G1" s="12" t="s">
        <v>11</v>
      </c>
    </row>
    <row r="2" spans="1:7" s="1" customFormat="1" ht="15" customHeight="1" x14ac:dyDescent="0.2">
      <c r="A2" s="42" t="s">
        <v>25</v>
      </c>
      <c r="B2" s="43"/>
      <c r="C2" s="43"/>
      <c r="D2" s="43"/>
      <c r="E2" s="43"/>
      <c r="F2" s="44"/>
      <c r="G2" s="31" t="s">
        <v>24</v>
      </c>
    </row>
    <row r="3" spans="1:7" s="1" customFormat="1" ht="12" customHeight="1" x14ac:dyDescent="0.2">
      <c r="A3" s="42"/>
      <c r="B3" s="43"/>
      <c r="C3" s="43"/>
      <c r="D3" s="43"/>
      <c r="E3" s="43"/>
      <c r="F3" s="44"/>
      <c r="G3" s="29" t="s">
        <v>0</v>
      </c>
    </row>
    <row r="4" spans="1:7" s="1" customFormat="1" ht="15" customHeight="1" x14ac:dyDescent="0.2">
      <c r="A4" s="45"/>
      <c r="B4" s="46"/>
      <c r="C4" s="46"/>
      <c r="D4" s="46"/>
      <c r="E4" s="46"/>
      <c r="F4" s="47"/>
      <c r="G4" s="30" t="s">
        <v>44</v>
      </c>
    </row>
    <row r="5" spans="1:7" s="1" customFormat="1" ht="15" customHeight="1" x14ac:dyDescent="0.2">
      <c r="A5" s="5"/>
      <c r="B5" s="5"/>
      <c r="C5" s="5"/>
      <c r="D5" s="5"/>
      <c r="E5" s="5"/>
      <c r="F5" s="5"/>
      <c r="G5" s="26"/>
    </row>
    <row r="6" spans="1:7" s="4" customFormat="1" ht="37.5" customHeight="1" x14ac:dyDescent="0.2">
      <c r="A6" s="21"/>
      <c r="B6" s="25" t="s">
        <v>22</v>
      </c>
      <c r="C6" s="23" t="s">
        <v>18</v>
      </c>
      <c r="D6" s="25" t="s">
        <v>19</v>
      </c>
      <c r="E6" s="54" t="s">
        <v>23</v>
      </c>
      <c r="F6" s="55"/>
      <c r="G6" s="56"/>
    </row>
    <row r="7" spans="1:7" s="4" customFormat="1" ht="12" customHeight="1" x14ac:dyDescent="0.2">
      <c r="A7" s="24"/>
      <c r="B7" s="25" t="s">
        <v>1</v>
      </c>
      <c r="C7" s="23" t="s">
        <v>2</v>
      </c>
      <c r="D7" s="25" t="s">
        <v>3</v>
      </c>
      <c r="E7" s="51"/>
      <c r="F7" s="52"/>
      <c r="G7" s="53"/>
    </row>
    <row r="8" spans="1:7" s="4" customFormat="1" ht="15" customHeight="1" x14ac:dyDescent="0.2">
      <c r="A8" s="22"/>
      <c r="B8" s="27" t="s">
        <v>43</v>
      </c>
      <c r="C8" s="28">
        <v>0.61299999999999999</v>
      </c>
      <c r="D8" s="27">
        <v>0.13900000000000001</v>
      </c>
      <c r="E8" s="48">
        <f>SUM(G13:G27)</f>
        <v>259767309.02400005</v>
      </c>
      <c r="F8" s="49"/>
      <c r="G8" s="50"/>
    </row>
    <row r="9" spans="1:7" s="4" customFormat="1" ht="15" customHeight="1" x14ac:dyDescent="0.2">
      <c r="A9" s="3"/>
      <c r="B9" s="5"/>
      <c r="C9" s="6"/>
      <c r="D9" s="5"/>
      <c r="E9" s="41"/>
      <c r="F9" s="41"/>
      <c r="G9" s="2"/>
    </row>
    <row r="10" spans="1:7" s="4" customFormat="1" ht="12" customHeight="1" x14ac:dyDescent="0.2">
      <c r="A10" s="40" t="s">
        <v>20</v>
      </c>
      <c r="B10" s="40" t="s">
        <v>9</v>
      </c>
      <c r="C10" s="57" t="s">
        <v>12</v>
      </c>
      <c r="D10" s="40" t="s">
        <v>13</v>
      </c>
      <c r="E10" s="40" t="s">
        <v>14</v>
      </c>
      <c r="F10" s="40"/>
      <c r="G10" s="40" t="s">
        <v>15</v>
      </c>
    </row>
    <row r="11" spans="1:7" s="4" customFormat="1" ht="24" customHeight="1" x14ac:dyDescent="0.2">
      <c r="A11" s="40"/>
      <c r="B11" s="40"/>
      <c r="C11" s="57"/>
      <c r="D11" s="40"/>
      <c r="E11" s="13" t="s">
        <v>16</v>
      </c>
      <c r="F11" s="14" t="s">
        <v>17</v>
      </c>
      <c r="G11" s="40"/>
    </row>
    <row r="12" spans="1:7" s="4" customFormat="1" ht="12" customHeight="1" x14ac:dyDescent="0.2">
      <c r="A12" s="12"/>
      <c r="B12" s="12" t="s">
        <v>4</v>
      </c>
      <c r="C12" s="15" t="s">
        <v>5</v>
      </c>
      <c r="D12" s="12" t="s">
        <v>6</v>
      </c>
      <c r="E12" s="16" t="s">
        <v>7</v>
      </c>
      <c r="F12" s="17" t="s">
        <v>8</v>
      </c>
      <c r="G12" s="12" t="s">
        <v>21</v>
      </c>
    </row>
    <row r="13" spans="1:7" s="7" customFormat="1" ht="30" customHeight="1" x14ac:dyDescent="0.2">
      <c r="A13" s="58" t="s">
        <v>26</v>
      </c>
      <c r="B13" s="65">
        <v>596895</v>
      </c>
      <c r="C13" s="66">
        <v>2</v>
      </c>
      <c r="D13" s="65">
        <f>ROUND(B13*C13,0)</f>
        <v>1193790</v>
      </c>
      <c r="E13" s="67" t="s">
        <v>41</v>
      </c>
      <c r="F13" s="19">
        <v>31.8</v>
      </c>
      <c r="G13" s="20">
        <f>(D13*F13)*(1+$C$8+$D$8)</f>
        <v>66510338.544</v>
      </c>
    </row>
    <row r="14" spans="1:7" s="7" customFormat="1" ht="30" customHeight="1" x14ac:dyDescent="0.2">
      <c r="A14" s="58" t="s">
        <v>37</v>
      </c>
      <c r="B14" s="65">
        <v>835</v>
      </c>
      <c r="C14" s="66">
        <v>2</v>
      </c>
      <c r="D14" s="65">
        <f t="shared" ref="D14:D15" si="0">B14*C14</f>
        <v>1670</v>
      </c>
      <c r="E14" s="67" t="s">
        <v>42</v>
      </c>
      <c r="F14" s="19">
        <v>64.8</v>
      </c>
      <c r="G14" s="20">
        <f t="shared" ref="G14:G23" si="1">(D14*F14)*(1+$C$8+$D$8)</f>
        <v>189594.432</v>
      </c>
    </row>
    <row r="15" spans="1:7" s="7" customFormat="1" ht="30" customHeight="1" x14ac:dyDescent="0.2">
      <c r="A15" s="59" t="s">
        <v>27</v>
      </c>
      <c r="B15" s="65">
        <v>25850</v>
      </c>
      <c r="C15" s="66">
        <v>8</v>
      </c>
      <c r="D15" s="65">
        <f t="shared" si="0"/>
        <v>206800</v>
      </c>
      <c r="E15" s="67" t="s">
        <v>41</v>
      </c>
      <c r="F15" s="19">
        <v>31.8</v>
      </c>
      <c r="G15" s="20">
        <f t="shared" si="1"/>
        <v>11521572.48</v>
      </c>
    </row>
    <row r="16" spans="1:7" s="7" customFormat="1" ht="30" customHeight="1" x14ac:dyDescent="0.2">
      <c r="A16" s="60" t="s">
        <v>28</v>
      </c>
      <c r="B16" s="65">
        <v>1536675</v>
      </c>
      <c r="C16" s="66">
        <v>2</v>
      </c>
      <c r="D16" s="65">
        <f>B16*C16</f>
        <v>3073350</v>
      </c>
      <c r="E16" s="67" t="s">
        <v>41</v>
      </c>
      <c r="F16" s="19">
        <v>31.8</v>
      </c>
      <c r="G16" s="20">
        <f t="shared" si="1"/>
        <v>171227392.56</v>
      </c>
    </row>
    <row r="17" spans="1:7" s="7" customFormat="1" ht="30" customHeight="1" x14ac:dyDescent="0.2">
      <c r="A17" s="61" t="s">
        <v>29</v>
      </c>
      <c r="B17" s="65">
        <v>139500</v>
      </c>
      <c r="C17" s="66">
        <v>1</v>
      </c>
      <c r="D17" s="65">
        <f t="shared" ref="D17:D18" si="2">B17*C17</f>
        <v>139500</v>
      </c>
      <c r="E17" s="67" t="s">
        <v>41</v>
      </c>
      <c r="F17" s="19">
        <v>31.8</v>
      </c>
      <c r="G17" s="20">
        <f t="shared" si="1"/>
        <v>7772047.2000000002</v>
      </c>
    </row>
    <row r="18" spans="1:7" s="7" customFormat="1" ht="30" customHeight="1" x14ac:dyDescent="0.2">
      <c r="A18" s="58" t="s">
        <v>30</v>
      </c>
      <c r="B18" s="65">
        <v>80100</v>
      </c>
      <c r="C18" s="66">
        <v>0.5</v>
      </c>
      <c r="D18" s="65">
        <f t="shared" si="2"/>
        <v>40050</v>
      </c>
      <c r="E18" s="34">
        <v>9</v>
      </c>
      <c r="F18" s="19">
        <v>31.8</v>
      </c>
      <c r="G18" s="20">
        <f t="shared" si="1"/>
        <v>2231329.6800000002</v>
      </c>
    </row>
    <row r="19" spans="1:7" s="7" customFormat="1" ht="30" customHeight="1" x14ac:dyDescent="0.2">
      <c r="A19" s="62" t="s">
        <v>34</v>
      </c>
      <c r="B19" s="68">
        <v>42</v>
      </c>
      <c r="C19" s="66">
        <v>1.5</v>
      </c>
      <c r="D19" s="68">
        <f t="shared" ref="D19:D23" si="3">ROUND(B19*C19,0)</f>
        <v>63</v>
      </c>
      <c r="E19" s="18">
        <v>14</v>
      </c>
      <c r="F19" s="19">
        <v>64.8</v>
      </c>
      <c r="G19" s="20">
        <f t="shared" si="1"/>
        <v>7152.3647999999994</v>
      </c>
    </row>
    <row r="20" spans="1:7" s="7" customFormat="1" ht="30" customHeight="1" x14ac:dyDescent="0.2">
      <c r="A20" s="62" t="s">
        <v>35</v>
      </c>
      <c r="B20" s="68">
        <v>168</v>
      </c>
      <c r="C20" s="66">
        <v>1.5</v>
      </c>
      <c r="D20" s="68">
        <f t="shared" si="3"/>
        <v>252</v>
      </c>
      <c r="E20" s="18">
        <v>14</v>
      </c>
      <c r="F20" s="19">
        <v>64.8</v>
      </c>
      <c r="G20" s="20">
        <f t="shared" si="1"/>
        <v>28609.459199999998</v>
      </c>
    </row>
    <row r="21" spans="1:7" s="7" customFormat="1" ht="30" customHeight="1" x14ac:dyDescent="0.2">
      <c r="A21" s="63" t="s">
        <v>39</v>
      </c>
      <c r="B21" s="68">
        <v>15</v>
      </c>
      <c r="C21" s="66">
        <v>2</v>
      </c>
      <c r="D21" s="68">
        <f t="shared" si="3"/>
        <v>30</v>
      </c>
      <c r="E21" s="18">
        <v>14</v>
      </c>
      <c r="F21" s="19">
        <v>64.8</v>
      </c>
      <c r="G21" s="20">
        <f t="shared" si="1"/>
        <v>3405.8879999999999</v>
      </c>
    </row>
    <row r="22" spans="1:7" s="7" customFormat="1" ht="30" customHeight="1" x14ac:dyDescent="0.2">
      <c r="A22" s="63" t="s">
        <v>40</v>
      </c>
      <c r="B22" s="68">
        <v>150</v>
      </c>
      <c r="C22" s="66">
        <v>0.25</v>
      </c>
      <c r="D22" s="68">
        <f t="shared" si="3"/>
        <v>38</v>
      </c>
      <c r="E22" s="18">
        <v>9</v>
      </c>
      <c r="F22" s="19">
        <v>31.8</v>
      </c>
      <c r="G22" s="20">
        <f>(D22*F22)*(1+$C$8+$D$8)</f>
        <v>2117.1168000000002</v>
      </c>
    </row>
    <row r="23" spans="1:7" s="7" customFormat="1" ht="30" customHeight="1" x14ac:dyDescent="0.2">
      <c r="A23" s="62" t="s">
        <v>36</v>
      </c>
      <c r="B23" s="68">
        <v>2200</v>
      </c>
      <c r="C23" s="66">
        <v>2</v>
      </c>
      <c r="D23" s="68">
        <f t="shared" si="3"/>
        <v>4400</v>
      </c>
      <c r="E23" s="18">
        <v>9</v>
      </c>
      <c r="F23" s="19">
        <v>31.8</v>
      </c>
      <c r="G23" s="20">
        <f t="shared" si="1"/>
        <v>245139.84</v>
      </c>
    </row>
    <row r="24" spans="1:7" s="7" customFormat="1" ht="30" customHeight="1" x14ac:dyDescent="0.2">
      <c r="A24" s="64" t="s">
        <v>31</v>
      </c>
      <c r="B24" s="65">
        <v>42</v>
      </c>
      <c r="C24" s="69">
        <v>1.5</v>
      </c>
      <c r="D24" s="65">
        <f>ROUND(B24*C24,0)</f>
        <v>63</v>
      </c>
      <c r="E24" s="36">
        <v>14</v>
      </c>
      <c r="F24" s="32">
        <v>64.8</v>
      </c>
      <c r="G24" s="33">
        <f>(D24*F24)*(1+$C$8+$D$8)</f>
        <v>7152.3647999999994</v>
      </c>
    </row>
    <row r="25" spans="1:7" s="7" customFormat="1" ht="30" customHeight="1" x14ac:dyDescent="0.2">
      <c r="A25" s="60" t="s">
        <v>32</v>
      </c>
      <c r="B25" s="35">
        <v>42</v>
      </c>
      <c r="C25" s="70">
        <v>1.5</v>
      </c>
      <c r="D25" s="35">
        <f>ROUND(B25*C25,0)</f>
        <v>63</v>
      </c>
      <c r="E25" s="71">
        <v>14</v>
      </c>
      <c r="F25" s="32">
        <v>64.8</v>
      </c>
      <c r="G25" s="33">
        <f>(D25*F25)*(1+$C$8+$D$8)</f>
        <v>7152.3647999999994</v>
      </c>
    </row>
    <row r="26" spans="1:7" s="7" customFormat="1" ht="30" customHeight="1" x14ac:dyDescent="0.2">
      <c r="A26" s="60" t="s">
        <v>33</v>
      </c>
      <c r="B26" s="35">
        <v>42</v>
      </c>
      <c r="C26" s="70">
        <v>1.5</v>
      </c>
      <c r="D26" s="35">
        <f t="shared" ref="D26:D27" si="4">B26*C26</f>
        <v>63</v>
      </c>
      <c r="E26" s="71">
        <v>14</v>
      </c>
      <c r="F26" s="32">
        <v>64.8</v>
      </c>
      <c r="G26" s="33">
        <f>(D26*F26)*(1+$C$8+$D$8)</f>
        <v>7152.3647999999994</v>
      </c>
    </row>
    <row r="27" spans="1:7" s="7" customFormat="1" ht="30" customHeight="1" x14ac:dyDescent="0.2">
      <c r="A27" s="60" t="s">
        <v>38</v>
      </c>
      <c r="B27" s="35">
        <v>42</v>
      </c>
      <c r="C27" s="70">
        <v>1.5</v>
      </c>
      <c r="D27" s="35">
        <f t="shared" si="4"/>
        <v>63</v>
      </c>
      <c r="E27" s="71">
        <v>14</v>
      </c>
      <c r="F27" s="32">
        <v>64.8</v>
      </c>
      <c r="G27" s="33">
        <f>(D27*F27)*(1+$C$8+$D$8)</f>
        <v>7152.3647999999994</v>
      </c>
    </row>
  </sheetData>
  <mergeCells count="12">
    <mergeCell ref="D10:D11"/>
    <mergeCell ref="G10:G11"/>
    <mergeCell ref="E9:F9"/>
    <mergeCell ref="E10:F10"/>
    <mergeCell ref="A1:F1"/>
    <mergeCell ref="A2:F4"/>
    <mergeCell ref="E8:G8"/>
    <mergeCell ref="E7:G7"/>
    <mergeCell ref="E6:G6"/>
    <mergeCell ref="A10:A11"/>
    <mergeCell ref="B10:B11"/>
    <mergeCell ref="C10:C11"/>
  </mergeCells>
  <hyperlinks>
    <hyperlink ref="C6" r:id="rId1" xr:uid="{00000000-0004-0000-0100-000000000000}"/>
  </hyperlinks>
  <pageMargins left="0.5" right="0.5" top="0.5" bottom="0.75" header="0.3" footer="0.3"/>
  <pageSetup orientation="portrait" r:id="rId2"/>
  <headerFooter>
    <oddFooter>&amp;LAPHIS 79, Federal Government Costs for Information Collection Worksheet&amp;RPage &amp;P of &amp;N</oddFooter>
  </headerFooter>
  <ignoredErrors>
    <ignoredError sqref="E13:E17" numberStoredAsText="1"/>
  </ignoredError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0C7E5F30840F4C963CBA9BDE4354B1" ma:contentTypeVersion="6" ma:contentTypeDescription="Create a new document." ma:contentTypeScope="" ma:versionID="0d431b712b56b4cbbe78b356dfbc0572">
  <xsd:schema xmlns:xsd="http://www.w3.org/2001/XMLSchema" xmlns:xs="http://www.w3.org/2001/XMLSchema" xmlns:p="http://schemas.microsoft.com/office/2006/metadata/properties" xmlns:ns3="2db4a76c-0e60-4651-869e-9fe5a520f540" targetNamespace="http://schemas.microsoft.com/office/2006/metadata/properties" ma:root="true" ma:fieldsID="fd97c983b4a4f01e1df9342bad9b16ed" ns3:_="">
    <xsd:import namespace="2db4a76c-0e60-4651-869e-9fe5a520f5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4a76c-0e60-4651-869e-9fe5a520f5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C79776-E362-4068-BA33-DD8FF65BFB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4a76c-0e60-4651-869e-9fe5a520f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6F56B0-5585-4860-9B17-905871F436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5F900B-C0AF-4715-977E-9648668C84F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Keegan, Regina - MRP-APHIS, Riverdale, MD</cp:lastModifiedBy>
  <cp:lastPrinted>2020-02-28T17:25:24Z</cp:lastPrinted>
  <dcterms:created xsi:type="dcterms:W3CDTF">2002-09-24T19:35:59Z</dcterms:created>
  <dcterms:modified xsi:type="dcterms:W3CDTF">2022-02-02T18:26:20Z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0x010100E10C7E5F30840F4C963CBA9BDE4354B1</vt:lpwstr>
  </property>
</Properties>
</file>