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XM\Downloads\"/>
    </mc:Choice>
  </mc:AlternateContent>
  <xr:revisionPtr revIDLastSave="0" documentId="8_{3CA28991-7CF5-40A9-B555-AC52A7DAEE7D}" xr6:coauthVersionLast="46" xr6:coauthVersionMax="46" xr10:uidLastSave="{00000000-0000-0000-0000-000000000000}"/>
  <bookViews>
    <workbookView xWindow="-110" yWindow="-110" windowWidth="19420" windowHeight="10420" tabRatio="783" activeTab="3" xr2:uid="{00000000-000D-0000-FFFF-FFFF00000000}"/>
  </bookViews>
  <sheets>
    <sheet name="Input" sheetId="4" r:id="rId1"/>
    <sheet name="Annual Recordkeeping" sheetId="2" r:id="rId2"/>
    <sheet name="Annual Reporting" sheetId="1" r:id="rId3"/>
    <sheet name="TOTAL" sheetId="3" r:id="rId4"/>
  </sheets>
  <definedNames>
    <definedName name="_xlnm.Print_Area" localSheetId="1">'Annual Recordkeeping'!#REF!</definedName>
    <definedName name="_xlnm.Print_Area" localSheetId="2">'Annual Reporting'!#REF!</definedName>
    <definedName name="_xlnm.Print_Area" localSheetId="3">TOTAL!#REF!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B21" i="3"/>
  <c r="B20" i="3"/>
  <c r="A2" i="3" l="1"/>
  <c r="A3" i="3"/>
  <c r="A5" i="3"/>
  <c r="A1" i="3"/>
  <c r="F33" i="3" l="1"/>
  <c r="C38" i="3" s="1"/>
  <c r="D11" i="3"/>
  <c r="F2" i="2"/>
  <c r="H2" i="1"/>
  <c r="A20" i="4" l="1"/>
  <c r="A15" i="4"/>
  <c r="D4" i="2"/>
  <c r="C4" i="2"/>
  <c r="A10" i="4"/>
  <c r="E6" i="1"/>
  <c r="G6" i="1" s="1"/>
  <c r="E4" i="1"/>
  <c r="G4" i="1" s="1"/>
  <c r="H4" i="1" l="1"/>
  <c r="H7" i="1" s="1"/>
  <c r="D13" i="3" s="1"/>
  <c r="M4" i="1"/>
  <c r="N4" i="1" s="1"/>
  <c r="H6" i="1"/>
  <c r="M6" i="1"/>
  <c r="N6" i="1" s="1"/>
  <c r="E4" i="2"/>
  <c r="L4" i="2" s="1"/>
  <c r="M4" i="2" s="1"/>
  <c r="G7" i="1"/>
  <c r="C13" i="3" s="1"/>
  <c r="E5" i="2" l="1"/>
  <c r="C12" i="3" s="1"/>
  <c r="F4" i="2"/>
  <c r="F5" i="2" s="1"/>
  <c r="D12" i="3" s="1"/>
  <c r="D14" i="3" s="1"/>
  <c r="B19" i="3" l="1"/>
  <c r="B23" i="3" s="1"/>
  <c r="B26" i="3" s="1"/>
  <c r="C14" i="3"/>
</calcChain>
</file>

<file path=xl/sharedStrings.xml><?xml version="1.0" encoding="utf-8"?>
<sst xmlns="http://schemas.openxmlformats.org/spreadsheetml/2006/main" count="101" uniqueCount="80">
  <si>
    <t>Table 1 Annual Recordkeeping</t>
  </si>
  <si>
    <t>Section</t>
  </si>
  <si>
    <t>Type of Change
New (N)
Amended (A)
Removed (R)
Change in Respondents (CR)</t>
  </si>
  <si>
    <t>Number of Recordkeepers</t>
  </si>
  <si>
    <t>Burden Hours per Recordkeeper</t>
  </si>
  <si>
    <t>Total Burden Hours</t>
  </si>
  <si>
    <t>Basis of Burden Hours</t>
  </si>
  <si>
    <t>Notes</t>
  </si>
  <si>
    <t>Impact of Proposed Rule on Existing Clearance Burden Hour Estimates</t>
  </si>
  <si>
    <t>Record Retention</t>
  </si>
  <si>
    <t>72.72(d)
Duplicate record retention</t>
  </si>
  <si>
    <t>A</t>
  </si>
  <si>
    <t>Burden tables for 10 CFR Part 72 renewal (2017) (estimated burden of 78 hours) altered to reflect proposed changes using best professional judgment</t>
  </si>
  <si>
    <t>ICF assumed that 1/4 of the licensees subject to this requirement would take advantage of the proposed change.  This burden reduction was not calculated in the RA.</t>
  </si>
  <si>
    <t>Table 1 Total</t>
  </si>
  <si>
    <t>* Information collections that will not result in a burden in the relevant three-year window were included in the table to indicate the potential for a burden associated with a new or modified information collection in the future.</t>
  </si>
  <si>
    <t>Table 2 Annual Reporting</t>
  </si>
  <si>
    <t>Number of Respondents</t>
  </si>
  <si>
    <t>Responses per Respondent</t>
  </si>
  <si>
    <t>Total Responses</t>
  </si>
  <si>
    <t>Burden Hours per Response</t>
  </si>
  <si>
    <t>Spent Fuel Management</t>
  </si>
  <si>
    <t>72.218(c)
Provide copies of records</t>
  </si>
  <si>
    <t>R</t>
  </si>
  <si>
    <t>Burden tables for 10 CFR Part 72 renewal (2017)</t>
  </si>
  <si>
    <t>Current: 0
After rule: 0
Change = 0
* Existing Clearance identifies 0 respondents and a per activity burden of 8 hours.</t>
  </si>
  <si>
    <t>72.7
Specific exemptions</t>
  </si>
  <si>
    <t>CR</t>
  </si>
  <si>
    <t>RA Model - Record retention related exemption request hours split between Part 50 and Part 72</t>
  </si>
  <si>
    <t>Current: 800
After rule: 754
Change = -46</t>
  </si>
  <si>
    <t>Table 2 Total</t>
  </si>
  <si>
    <t>Table</t>
  </si>
  <si>
    <t>Description</t>
  </si>
  <si>
    <t>Burden Hours</t>
  </si>
  <si>
    <t>Annual Recordkeeping</t>
  </si>
  <si>
    <t>Annual Reporting</t>
  </si>
  <si>
    <t>TOTAL</t>
  </si>
  <si>
    <t>Nuclear Regulatory Commission</t>
  </si>
  <si>
    <t>Decomissioning Proposed Rule</t>
  </si>
  <si>
    <t xml:space="preserve">Paperwork Reduction Act - Information Collection Request </t>
  </si>
  <si>
    <t>Name</t>
  </si>
  <si>
    <t>Value</t>
  </si>
  <si>
    <t>Source</t>
  </si>
  <si>
    <t>Number of respondents</t>
  </si>
  <si>
    <t>Responses per respondents</t>
  </si>
  <si>
    <t>Burden hours per response</t>
  </si>
  <si>
    <t>Wage rate</t>
  </si>
  <si>
    <t>Part 72</t>
  </si>
  <si>
    <t>Number of record keepers</t>
  </si>
  <si>
    <t>Burden hours per recordkeeper</t>
  </si>
  <si>
    <t>Annualized NRC Cost Reduction</t>
  </si>
  <si>
    <t>NRC Action</t>
  </si>
  <si>
    <t>Rule Text Provision</t>
  </si>
  <si>
    <t>No. Actions/Year</t>
  </si>
  <si>
    <t>Reduced Burden Hours/Action</t>
  </si>
  <si>
    <t>Total Reduced Hours</t>
  </si>
  <si>
    <t>Total Cost Reduction</t>
  </si>
  <si>
    <t>Process exemption requests</t>
  </si>
  <si>
    <t>Current</t>
  </si>
  <si>
    <t>Change</t>
  </si>
  <si>
    <t>QUESTION 14</t>
  </si>
  <si>
    <t>Estimated Burden and Burden Hour Cost</t>
  </si>
  <si>
    <t>Current cost to the Federal Government</t>
  </si>
  <si>
    <t>New cost to the Federal government</t>
  </si>
  <si>
    <t>Source:</t>
  </si>
  <si>
    <t>Current Supporting Statement for Part 72</t>
  </si>
  <si>
    <t>QUESTION 13</t>
  </si>
  <si>
    <t>Estimate of Other Additional Costs</t>
  </si>
  <si>
    <t>Record keeping hours</t>
  </si>
  <si>
    <t>Record storage costs</t>
  </si>
  <si>
    <t>Total record storage costs</t>
  </si>
  <si>
    <t>Current record storage costs</t>
  </si>
  <si>
    <t>New record storage costs</t>
  </si>
  <si>
    <t>Estimated Annualized Cost to the Federal Government</t>
  </si>
  <si>
    <t>A fraction of the recordkeeping hour burden</t>
  </si>
  <si>
    <t xml:space="preserve">Source: </t>
  </si>
  <si>
    <t>Note: The respondents affected by the proposed rule’s 10 CFR part 72 information collections are not new respondents; they are affected by other information collections identified in the existing 10 CFR part 72 clearance.</t>
  </si>
  <si>
    <t>After Rule</t>
  </si>
  <si>
    <t>Current: 6,396
After rule: 6,006
Change = -390</t>
  </si>
  <si>
    <t>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</si>
</sst>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3" borderId="0" xfId="0" applyFont="1" applyFill="1"/>
    <xf numFmtId="0" fontId="1" fillId="4" borderId="0" xfId="0" applyFont="1" applyFill="1"/>
    <xf numFmtId="0" fontId="1" fillId="5" borderId="0" xfId="0" applyFont="1" applyFill="1"/>
    <xf numFmtId="7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8" fontId="0" fillId="0" borderId="0" xfId="0" applyNumberFormat="1"/>
    <xf numFmtId="8" fontId="5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9" xfId="0" applyBorder="1"/>
    <xf numFmtId="6" fontId="0" fillId="0" borderId="0" xfId="0" applyNumberFormat="1"/>
    <xf numFmtId="0" fontId="6" fillId="0" borderId="0" xfId="0" applyFont="1"/>
    <xf numFmtId="0" fontId="7" fillId="0" borderId="0" xfId="0" applyFont="1"/>
    <xf numFmtId="165" fontId="0" fillId="0" borderId="0" xfId="0" applyNumberFormat="1"/>
    <xf numFmtId="165" fontId="0" fillId="0" borderId="1" xfId="0" applyNumberFormat="1" applyBorder="1"/>
    <xf numFmtId="0" fontId="0" fillId="4" borderId="1" xfId="0" applyFill="1" applyBorder="1"/>
    <xf numFmtId="4" fontId="0" fillId="0" borderId="1" xfId="0" applyNumberFormat="1" applyBorder="1"/>
    <xf numFmtId="0" fontId="1" fillId="4" borderId="1" xfId="0" applyFont="1" applyFill="1" applyBorder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22</xdr:col>
      <xdr:colOff>285919</xdr:colOff>
      <xdr:row>12</xdr:row>
      <xdr:rowOff>9698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1ECCCA-2ABD-471A-BAEF-10584B29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66344" y="7524750"/>
          <a:ext cx="7706801" cy="1238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25</xdr:col>
      <xdr:colOff>477508</xdr:colOff>
      <xdr:row>19</xdr:row>
      <xdr:rowOff>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FC3592-8F6F-49E3-9EF2-590725ECE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39975" y="10401300"/>
          <a:ext cx="9011908" cy="171473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25</xdr:col>
      <xdr:colOff>452104</xdr:colOff>
      <xdr:row>47</xdr:row>
      <xdr:rowOff>76902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14A11C-1EC1-4E64-9E5F-B2A2EFA2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39975" y="12496800"/>
          <a:ext cx="8983329" cy="50299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34</xdr:row>
      <xdr:rowOff>104775</xdr:rowOff>
    </xdr:from>
    <xdr:to>
      <xdr:col>13</xdr:col>
      <xdr:colOff>795</xdr:colOff>
      <xdr:row>41</xdr:row>
      <xdr:rowOff>76382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6E5E8A-16A3-431C-A8E0-7EE5F404E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6343650"/>
          <a:ext cx="5696745" cy="130510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11</xdr:col>
      <xdr:colOff>439004</xdr:colOff>
      <xdr:row>24</xdr:row>
      <xdr:rowOff>124028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658A3B-4630-4C6F-947D-1EFD0D5E5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4572000"/>
          <a:ext cx="6115904" cy="1457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2814-C35F-4072-83B7-B8B87C1C8211}">
  <dimension ref="A1:D26"/>
  <sheetViews>
    <sheetView workbookViewId="0">
      <selection activeCell="A7" sqref="A7"/>
    </sheetView>
  </sheetViews>
  <sheetFormatPr defaultRowHeight="14.5" x14ac:dyDescent="0.35"/>
  <cols>
    <col min="1" max="1" width="56.1796875" customWidth="1"/>
    <col min="4" max="4" width="41" bestFit="1" customWidth="1"/>
  </cols>
  <sheetData>
    <row r="1" spans="1:4" x14ac:dyDescent="0.35">
      <c r="A1" t="s">
        <v>37</v>
      </c>
    </row>
    <row r="2" spans="1:4" x14ac:dyDescent="0.35">
      <c r="A2" t="s">
        <v>38</v>
      </c>
    </row>
    <row r="3" spans="1:4" x14ac:dyDescent="0.35">
      <c r="A3" t="s">
        <v>39</v>
      </c>
    </row>
    <row r="5" spans="1:4" x14ac:dyDescent="0.35">
      <c r="A5" t="s">
        <v>47</v>
      </c>
    </row>
    <row r="7" spans="1:4" x14ac:dyDescent="0.35">
      <c r="A7" s="24" t="s">
        <v>79</v>
      </c>
    </row>
    <row r="8" spans="1:4" x14ac:dyDescent="0.35">
      <c r="A8" s="25" t="s">
        <v>40</v>
      </c>
      <c r="B8" s="25" t="s">
        <v>41</v>
      </c>
      <c r="C8" s="25" t="s">
        <v>42</v>
      </c>
      <c r="D8" s="25" t="s">
        <v>7</v>
      </c>
    </row>
    <row r="9" spans="1:4" x14ac:dyDescent="0.35">
      <c r="A9" s="26" t="s">
        <v>34</v>
      </c>
      <c r="B9" s="26"/>
      <c r="C9" s="26"/>
      <c r="D9" s="26"/>
    </row>
    <row r="10" spans="1:4" x14ac:dyDescent="0.35">
      <c r="A10" s="30" t="str">
        <f>'Annual Recordkeeping'!A4</f>
        <v>72.72(d)
Duplicate record retention</v>
      </c>
      <c r="B10" s="30"/>
      <c r="C10" s="30"/>
      <c r="D10" s="30"/>
    </row>
    <row r="11" spans="1:4" x14ac:dyDescent="0.35">
      <c r="A11" t="s">
        <v>48</v>
      </c>
      <c r="B11">
        <v>20</v>
      </c>
      <c r="C11" s="30"/>
      <c r="D11" s="30"/>
    </row>
    <row r="12" spans="1:4" x14ac:dyDescent="0.35">
      <c r="A12" t="s">
        <v>49</v>
      </c>
      <c r="B12">
        <v>-19.5</v>
      </c>
      <c r="C12" s="30"/>
      <c r="D12" s="30"/>
    </row>
    <row r="13" spans="1:4" x14ac:dyDescent="0.35">
      <c r="A13" s="29"/>
      <c r="B13" s="29"/>
      <c r="C13" s="29"/>
      <c r="D13" s="29"/>
    </row>
    <row r="14" spans="1:4" x14ac:dyDescent="0.35">
      <c r="A14" s="26" t="s">
        <v>35</v>
      </c>
      <c r="B14" s="26"/>
      <c r="C14" s="26"/>
      <c r="D14" s="26"/>
    </row>
    <row r="15" spans="1:4" x14ac:dyDescent="0.35">
      <c r="A15" s="27" t="str">
        <f>'Annual Reporting'!A4</f>
        <v>72.218(c)
Provide copies of records</v>
      </c>
      <c r="B15" s="27"/>
      <c r="C15" s="27"/>
      <c r="D15" s="27"/>
    </row>
    <row r="16" spans="1:4" x14ac:dyDescent="0.35">
      <c r="A16" t="s">
        <v>43</v>
      </c>
      <c r="B16">
        <v>0</v>
      </c>
    </row>
    <row r="17" spans="1:4" x14ac:dyDescent="0.35">
      <c r="A17" t="s">
        <v>44</v>
      </c>
      <c r="B17">
        <v>1</v>
      </c>
    </row>
    <row r="18" spans="1:4" x14ac:dyDescent="0.35">
      <c r="A18" t="s">
        <v>45</v>
      </c>
      <c r="B18">
        <v>-8</v>
      </c>
    </row>
    <row r="20" spans="1:4" x14ac:dyDescent="0.35">
      <c r="A20" s="24" t="str">
        <f>'Annual Reporting'!A6</f>
        <v>72.7
Specific exemptions</v>
      </c>
    </row>
    <row r="21" spans="1:4" x14ac:dyDescent="0.35">
      <c r="A21" t="s">
        <v>43</v>
      </c>
      <c r="B21">
        <v>1</v>
      </c>
    </row>
    <row r="22" spans="1:4" x14ac:dyDescent="0.35">
      <c r="A22" t="s">
        <v>44</v>
      </c>
      <c r="B22">
        <v>1</v>
      </c>
    </row>
    <row r="23" spans="1:4" x14ac:dyDescent="0.35">
      <c r="A23" t="s">
        <v>45</v>
      </c>
      <c r="B23">
        <v>-46</v>
      </c>
    </row>
    <row r="25" spans="1:4" x14ac:dyDescent="0.35">
      <c r="A25" t="s">
        <v>46</v>
      </c>
      <c r="B25" s="28">
        <v>288</v>
      </c>
    </row>
    <row r="26" spans="1:4" x14ac:dyDescent="0.35">
      <c r="A26" t="s">
        <v>69</v>
      </c>
      <c r="B26">
        <v>4.0000000000000002E-4</v>
      </c>
      <c r="D26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zoomScale="70" zoomScaleNormal="70" workbookViewId="0">
      <selection activeCell="D31" sqref="D31"/>
    </sheetView>
  </sheetViews>
  <sheetFormatPr defaultRowHeight="14.5" x14ac:dyDescent="0.35"/>
  <cols>
    <col min="1" max="1" width="29.1796875" customWidth="1"/>
    <col min="2" max="2" width="25.1796875" customWidth="1"/>
    <col min="3" max="3" width="19.26953125" customWidth="1"/>
    <col min="4" max="4" width="15.81640625" customWidth="1"/>
    <col min="5" max="5" width="16.26953125" customWidth="1"/>
    <col min="6" max="6" width="16.54296875" customWidth="1"/>
    <col min="7" max="7" width="45.81640625" customWidth="1"/>
    <col min="8" max="8" width="48.7265625" customWidth="1"/>
    <col min="9" max="9" width="20.81640625" customWidth="1"/>
    <col min="11" max="11" width="10.7265625" customWidth="1"/>
  </cols>
  <sheetData>
    <row r="1" spans="1:13" x14ac:dyDescent="0.35">
      <c r="A1" s="48" t="s">
        <v>0</v>
      </c>
      <c r="B1" s="48"/>
      <c r="C1" s="48"/>
      <c r="D1" s="48"/>
      <c r="E1" s="48"/>
      <c r="F1" s="49"/>
      <c r="G1" s="7"/>
      <c r="H1" s="7"/>
      <c r="I1" s="7"/>
    </row>
    <row r="2" spans="1:13" ht="72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tr">
        <f>CONCATENATE("Total Cost at ",TEXT(Input!B25,"$#,##.00"),"/hr")</f>
        <v>Total Cost at $288.00/hr</v>
      </c>
      <c r="G2" s="3" t="s">
        <v>6</v>
      </c>
      <c r="H2" s="2" t="s">
        <v>7</v>
      </c>
      <c r="I2" s="2" t="s">
        <v>8</v>
      </c>
      <c r="K2" s="44" t="s">
        <v>58</v>
      </c>
      <c r="L2" s="44" t="s">
        <v>59</v>
      </c>
      <c r="M2" s="44" t="s">
        <v>77</v>
      </c>
    </row>
    <row r="3" spans="1:13" x14ac:dyDescent="0.35">
      <c r="A3" s="50" t="s">
        <v>9</v>
      </c>
      <c r="B3" s="50"/>
      <c r="C3" s="50"/>
      <c r="D3" s="50"/>
      <c r="E3" s="50"/>
      <c r="F3" s="50"/>
      <c r="G3" s="11"/>
      <c r="H3" s="7"/>
      <c r="I3" s="7"/>
      <c r="K3" s="7"/>
      <c r="L3" s="7"/>
      <c r="M3" s="7"/>
    </row>
    <row r="4" spans="1:13" ht="58" x14ac:dyDescent="0.35">
      <c r="A4" s="13" t="s">
        <v>10</v>
      </c>
      <c r="B4" s="16" t="s">
        <v>11</v>
      </c>
      <c r="C4" s="4">
        <f>Input!B11</f>
        <v>20</v>
      </c>
      <c r="D4" s="4">
        <f>Input!B12</f>
        <v>-19.5</v>
      </c>
      <c r="E4" s="19">
        <f>C4*D4</f>
        <v>-390</v>
      </c>
      <c r="F4" s="14">
        <f>E4*Input!B25</f>
        <v>-112320</v>
      </c>
      <c r="G4" s="15" t="s">
        <v>12</v>
      </c>
      <c r="H4" s="21" t="s">
        <v>13</v>
      </c>
      <c r="I4" s="21" t="s">
        <v>78</v>
      </c>
      <c r="K4" s="45">
        <v>6396</v>
      </c>
      <c r="L4" s="43">
        <f>E4</f>
        <v>-390</v>
      </c>
      <c r="M4" s="7">
        <f>K4+L4</f>
        <v>6006</v>
      </c>
    </row>
    <row r="5" spans="1:13" x14ac:dyDescent="0.35">
      <c r="A5" s="1" t="s">
        <v>14</v>
      </c>
      <c r="B5" s="1"/>
      <c r="C5" s="7"/>
      <c r="D5" s="7"/>
      <c r="E5" s="18">
        <f>SUM(E4)</f>
        <v>-390</v>
      </c>
      <c r="F5" s="10">
        <f>SUM(F4)</f>
        <v>-112320</v>
      </c>
      <c r="G5" s="11"/>
      <c r="H5" s="7"/>
      <c r="I5" s="7"/>
      <c r="K5" s="7"/>
      <c r="L5" s="7"/>
      <c r="M5" s="7"/>
    </row>
    <row r="7" spans="1:13" ht="37.5" customHeight="1" x14ac:dyDescent="0.35">
      <c r="A7" s="47" t="s">
        <v>15</v>
      </c>
      <c r="B7" s="47"/>
      <c r="C7" s="47"/>
      <c r="D7" s="47"/>
      <c r="E7" s="47"/>
      <c r="F7" s="47"/>
    </row>
    <row r="8" spans="1:13" ht="36.75" customHeight="1" x14ac:dyDescent="0.35">
      <c r="A8" s="47" t="s">
        <v>76</v>
      </c>
      <c r="B8" s="47"/>
      <c r="C8" s="47"/>
      <c r="D8" s="47"/>
      <c r="E8" s="47"/>
      <c r="F8" s="47"/>
    </row>
  </sheetData>
  <mergeCells count="4">
    <mergeCell ref="A8:F8"/>
    <mergeCell ref="A7:F7"/>
    <mergeCell ref="A1:F1"/>
    <mergeCell ref="A3:F3"/>
  </mergeCells>
  <pageMargins left="0.7" right="0.7" top="0.75" bottom="0.75" header="0.3" footer="0.3"/>
  <pageSetup paperSize="5" scale="67" fitToHeight="0" orientation="landscape" r:id="rId1"/>
  <headerFooter>
    <oddHeader>&amp;C&amp;"-,Bold"&amp;12Part 72 Burden Tables for the Regulatory Improvements for Power Reactors Transitioning to Decommissioning Proposed Rule</oddHead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"/>
  <sheetViews>
    <sheetView zoomScale="80" zoomScaleNormal="80" workbookViewId="0">
      <selection activeCell="F16" sqref="F16"/>
    </sheetView>
  </sheetViews>
  <sheetFormatPr defaultRowHeight="14.5" x14ac:dyDescent="0.35"/>
  <cols>
    <col min="1" max="2" width="27.1796875" customWidth="1"/>
    <col min="3" max="3" width="15.26953125" customWidth="1"/>
    <col min="4" max="4" width="16.453125" customWidth="1"/>
    <col min="5" max="5" width="17.453125" customWidth="1"/>
    <col min="6" max="6" width="13.81640625" customWidth="1"/>
    <col min="7" max="7" width="13.7265625" customWidth="1"/>
    <col min="8" max="8" width="13.54296875" customWidth="1"/>
    <col min="9" max="9" width="45.1796875" customWidth="1"/>
    <col min="10" max="10" width="26.7265625" customWidth="1"/>
  </cols>
  <sheetData>
    <row r="1" spans="1:14" x14ac:dyDescent="0.35">
      <c r="A1" s="48" t="s">
        <v>16</v>
      </c>
      <c r="B1" s="48"/>
      <c r="C1" s="48"/>
      <c r="D1" s="48"/>
      <c r="E1" s="48"/>
      <c r="F1" s="48"/>
      <c r="G1" s="48"/>
      <c r="H1" s="48"/>
      <c r="I1" s="1"/>
      <c r="J1" s="7"/>
    </row>
    <row r="2" spans="1:14" ht="72.5" x14ac:dyDescent="0.35">
      <c r="A2" s="2" t="s">
        <v>1</v>
      </c>
      <c r="B2" s="2" t="s">
        <v>2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5</v>
      </c>
      <c r="H2" s="2" t="str">
        <f>CONCATENATE("Total Cost at ",TEXT(Input!B25,"$#,##.00"),"/hr")</f>
        <v>Total Cost at $288.00/hr</v>
      </c>
      <c r="I2" s="3" t="s">
        <v>6</v>
      </c>
      <c r="J2" s="2" t="s">
        <v>8</v>
      </c>
      <c r="L2" s="46" t="s">
        <v>58</v>
      </c>
      <c r="M2" s="46" t="s">
        <v>59</v>
      </c>
      <c r="N2" s="46" t="s">
        <v>77</v>
      </c>
    </row>
    <row r="3" spans="1:14" x14ac:dyDescent="0.35">
      <c r="A3" s="51" t="s">
        <v>21</v>
      </c>
      <c r="B3" s="51"/>
      <c r="C3" s="51"/>
      <c r="D3" s="51"/>
      <c r="E3" s="51"/>
      <c r="F3" s="51"/>
      <c r="G3" s="51"/>
      <c r="H3" s="51"/>
      <c r="I3" s="6"/>
      <c r="J3" s="7"/>
      <c r="L3" s="7"/>
      <c r="M3" s="7"/>
      <c r="N3" s="7"/>
    </row>
    <row r="4" spans="1:14" ht="87" x14ac:dyDescent="0.35">
      <c r="A4" s="13" t="s">
        <v>22</v>
      </c>
      <c r="B4" s="16" t="s">
        <v>23</v>
      </c>
      <c r="C4" s="4">
        <v>0</v>
      </c>
      <c r="D4" s="4">
        <v>1</v>
      </c>
      <c r="E4" s="4">
        <f>C4*D4</f>
        <v>0</v>
      </c>
      <c r="F4" s="4">
        <v>-8</v>
      </c>
      <c r="G4" s="4">
        <f>E4*F4</f>
        <v>0</v>
      </c>
      <c r="H4" s="5">
        <f>G4*Input!B25</f>
        <v>0</v>
      </c>
      <c r="I4" s="12" t="s">
        <v>24</v>
      </c>
      <c r="J4" s="20" t="s">
        <v>25</v>
      </c>
      <c r="L4" s="7">
        <v>0</v>
      </c>
      <c r="M4" s="7">
        <f>G4</f>
        <v>0</v>
      </c>
      <c r="N4" s="7">
        <f>L4+M4</f>
        <v>0</v>
      </c>
    </row>
    <row r="5" spans="1:14" x14ac:dyDescent="0.35">
      <c r="A5" s="52" t="s">
        <v>9</v>
      </c>
      <c r="B5" s="52"/>
      <c r="C5" s="52"/>
      <c r="D5" s="52"/>
      <c r="E5" s="52"/>
      <c r="F5" s="52"/>
      <c r="G5" s="52"/>
      <c r="H5" s="52"/>
      <c r="I5" s="12"/>
      <c r="J5" s="7"/>
      <c r="L5" s="7"/>
      <c r="M5" s="7"/>
      <c r="N5" s="7"/>
    </row>
    <row r="6" spans="1:14" ht="43.5" x14ac:dyDescent="0.35">
      <c r="A6" s="13" t="s">
        <v>26</v>
      </c>
      <c r="B6" s="16" t="s">
        <v>27</v>
      </c>
      <c r="C6" s="4">
        <v>1</v>
      </c>
      <c r="D6" s="4">
        <v>1</v>
      </c>
      <c r="E6" s="4">
        <f>C6*D6</f>
        <v>1</v>
      </c>
      <c r="F6" s="4">
        <v>-46</v>
      </c>
      <c r="G6" s="4">
        <f>F6*E6</f>
        <v>-46</v>
      </c>
      <c r="H6" s="5">
        <f>G6*Input!B25</f>
        <v>-13248</v>
      </c>
      <c r="I6" s="22" t="s">
        <v>28</v>
      </c>
      <c r="J6" s="20" t="s">
        <v>29</v>
      </c>
      <c r="L6" s="7">
        <v>800</v>
      </c>
      <c r="M6" s="7">
        <f>G6</f>
        <v>-46</v>
      </c>
      <c r="N6" s="7">
        <f>L6+M6</f>
        <v>754</v>
      </c>
    </row>
    <row r="7" spans="1:14" x14ac:dyDescent="0.35">
      <c r="A7" s="1" t="s">
        <v>30</v>
      </c>
      <c r="B7" s="1"/>
      <c r="C7" s="7"/>
      <c r="D7" s="7"/>
      <c r="E7" s="7"/>
      <c r="F7" s="7"/>
      <c r="G7" s="23">
        <f>SUM(G4,G6)</f>
        <v>-46</v>
      </c>
      <c r="H7" s="8">
        <f>SUM(H4,H6)</f>
        <v>-13248</v>
      </c>
      <c r="I7" s="12"/>
      <c r="J7" s="7"/>
    </row>
    <row r="9" spans="1:14" ht="33" customHeight="1" x14ac:dyDescent="0.35">
      <c r="A9" s="47" t="s">
        <v>15</v>
      </c>
      <c r="B9" s="47"/>
      <c r="C9" s="47"/>
      <c r="D9" s="47"/>
      <c r="E9" s="47"/>
      <c r="F9" s="47"/>
      <c r="G9" s="47"/>
      <c r="H9" s="47"/>
    </row>
    <row r="10" spans="1:14" ht="33" customHeight="1" x14ac:dyDescent="0.35">
      <c r="A10" s="47" t="s">
        <v>76</v>
      </c>
      <c r="B10" s="47"/>
      <c r="C10" s="47"/>
      <c r="D10" s="47"/>
      <c r="E10" s="47"/>
      <c r="F10" s="47"/>
    </row>
  </sheetData>
  <mergeCells count="5">
    <mergeCell ref="A10:F10"/>
    <mergeCell ref="A3:H3"/>
    <mergeCell ref="A5:H5"/>
    <mergeCell ref="A9:H9"/>
    <mergeCell ref="A1:H1"/>
  </mergeCells>
  <pageMargins left="0.7" right="0.7" top="0.75" bottom="0.75" header="0.3" footer="0.3"/>
  <pageSetup paperSize="5" scale="74" fitToHeight="0" orientation="landscape" r:id="rId1"/>
  <headerFooter>
    <oddHeader>&amp;C&amp;"-,Bold"&amp;12Part 72 Burden Tables for the Regulatory Improvements for Power Reactors Transitioning to Decommissioning Proposed Rule</oddHead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3"/>
  <sheetViews>
    <sheetView tabSelected="1" zoomScaleNormal="100" workbookViewId="0">
      <selection activeCell="C25" sqref="C25"/>
    </sheetView>
  </sheetViews>
  <sheetFormatPr defaultRowHeight="14.5" x14ac:dyDescent="0.35"/>
  <cols>
    <col min="1" max="1" width="25" customWidth="1"/>
    <col min="2" max="2" width="22.26953125" customWidth="1"/>
    <col min="3" max="3" width="25.7265625" customWidth="1"/>
    <col min="4" max="4" width="16.26953125" customWidth="1"/>
    <col min="5" max="6" width="11.54296875" customWidth="1"/>
  </cols>
  <sheetData>
    <row r="1" spans="1:20" x14ac:dyDescent="0.35">
      <c r="A1" t="str">
        <f>Input!A1</f>
        <v>Nuclear Regulatory Commission</v>
      </c>
    </row>
    <row r="2" spans="1:20" x14ac:dyDescent="0.35">
      <c r="A2" t="str">
        <f>Input!A2</f>
        <v>Decomissioning Proposed Rule</v>
      </c>
    </row>
    <row r="3" spans="1:20" x14ac:dyDescent="0.35">
      <c r="A3" t="str">
        <f>Input!A3</f>
        <v xml:space="preserve">Paperwork Reduction Act - Information Collection Request </v>
      </c>
    </row>
    <row r="5" spans="1:20" x14ac:dyDescent="0.35">
      <c r="A5" t="str">
        <f>Input!A5</f>
        <v>Part 72</v>
      </c>
    </row>
    <row r="7" spans="1:20" ht="15" thickBot="1" x14ac:dyDescent="0.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x14ac:dyDescent="0.35">
      <c r="A8" s="24" t="s">
        <v>60</v>
      </c>
      <c r="B8" s="24" t="s">
        <v>61</v>
      </c>
    </row>
    <row r="10" spans="1:20" x14ac:dyDescent="0.35">
      <c r="A10" s="53" t="str">
        <f>CONCATENATE(Input!A7," Burden Totals")</f>
        <v>2024-2026 Burden Totals</v>
      </c>
      <c r="B10" s="54"/>
      <c r="C10" s="54"/>
      <c r="D10" s="55"/>
    </row>
    <row r="11" spans="1:20" x14ac:dyDescent="0.35">
      <c r="A11" s="9" t="s">
        <v>31</v>
      </c>
      <c r="B11" s="9" t="s">
        <v>32</v>
      </c>
      <c r="C11" s="9" t="s">
        <v>33</v>
      </c>
      <c r="D11" s="9" t="str">
        <f>CONCATENATE("Cost of ",TEXT(Input!B25,"$#,##.00"),"/hr")</f>
        <v>Cost of $288.00/hr</v>
      </c>
    </row>
    <row r="12" spans="1:20" x14ac:dyDescent="0.35">
      <c r="A12" s="4">
        <v>1</v>
      </c>
      <c r="B12" s="7" t="s">
        <v>34</v>
      </c>
      <c r="C12" s="17">
        <f>'Annual Recordkeeping'!E5</f>
        <v>-390</v>
      </c>
      <c r="D12" s="5">
        <f>'Annual Recordkeeping'!F5</f>
        <v>-112320</v>
      </c>
    </row>
    <row r="13" spans="1:20" x14ac:dyDescent="0.35">
      <c r="A13" s="4">
        <v>2</v>
      </c>
      <c r="B13" s="7" t="s">
        <v>35</v>
      </c>
      <c r="C13" s="4">
        <f>'Annual Reporting'!G7</f>
        <v>-46</v>
      </c>
      <c r="D13" s="5">
        <f>'Annual Reporting'!H7</f>
        <v>-13248</v>
      </c>
    </row>
    <row r="14" spans="1:20" x14ac:dyDescent="0.35">
      <c r="A14" s="56" t="s">
        <v>36</v>
      </c>
      <c r="B14" s="56"/>
      <c r="C14" s="18">
        <f>SUM(C12:C13)</f>
        <v>-436</v>
      </c>
      <c r="D14" s="10">
        <f>SUM(D12:D13)</f>
        <v>-125568</v>
      </c>
    </row>
    <row r="16" spans="1:20" ht="15" thickBot="1" x14ac:dyDescent="0.4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19" x14ac:dyDescent="0.35">
      <c r="A17" s="24" t="s">
        <v>66</v>
      </c>
      <c r="B17" s="24" t="s">
        <v>67</v>
      </c>
    </row>
    <row r="19" spans="1:19" x14ac:dyDescent="0.35">
      <c r="A19" s="40" t="s">
        <v>68</v>
      </c>
      <c r="B19" s="42">
        <f>C12</f>
        <v>-390</v>
      </c>
    </row>
    <row r="20" spans="1:19" x14ac:dyDescent="0.35">
      <c r="A20" s="40" t="s">
        <v>46</v>
      </c>
      <c r="B20" s="28">
        <f>Input!B25</f>
        <v>288</v>
      </c>
    </row>
    <row r="21" spans="1:19" x14ac:dyDescent="0.35">
      <c r="A21" s="40" t="s">
        <v>69</v>
      </c>
      <c r="B21">
        <f>Input!B26</f>
        <v>4.0000000000000002E-4</v>
      </c>
    </row>
    <row r="22" spans="1:19" x14ac:dyDescent="0.35">
      <c r="A22" s="40"/>
    </row>
    <row r="23" spans="1:19" x14ac:dyDescent="0.35">
      <c r="A23" s="41" t="s">
        <v>70</v>
      </c>
      <c r="B23" s="28">
        <f>B19*B20*B21</f>
        <v>-44.928000000000004</v>
      </c>
    </row>
    <row r="25" spans="1:19" x14ac:dyDescent="0.35">
      <c r="A25" s="40" t="s">
        <v>71</v>
      </c>
      <c r="B25">
        <v>4855</v>
      </c>
    </row>
    <row r="26" spans="1:19" x14ac:dyDescent="0.35">
      <c r="A26" s="40" t="s">
        <v>72</v>
      </c>
      <c r="B26" s="28">
        <f>B25+B23</f>
        <v>4810.0720000000001</v>
      </c>
      <c r="D26" t="s">
        <v>75</v>
      </c>
      <c r="E26" t="s">
        <v>65</v>
      </c>
    </row>
    <row r="28" spans="1:19" ht="15" thickBot="1" x14ac:dyDescent="0.4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x14ac:dyDescent="0.35">
      <c r="A29" s="24" t="s">
        <v>60</v>
      </c>
      <c r="B29" s="24" t="s">
        <v>73</v>
      </c>
    </row>
    <row r="31" spans="1:19" ht="15" thickBot="1" x14ac:dyDescent="0.4">
      <c r="A31" s="37" t="s">
        <v>50</v>
      </c>
    </row>
    <row r="32" spans="1:19" ht="42.5" thickBot="1" x14ac:dyDescent="0.4">
      <c r="A32" s="31" t="s">
        <v>51</v>
      </c>
      <c r="B32" s="32" t="s">
        <v>52</v>
      </c>
      <c r="C32" s="32" t="s">
        <v>53</v>
      </c>
      <c r="D32" s="32" t="s">
        <v>54</v>
      </c>
      <c r="E32" s="32" t="s">
        <v>55</v>
      </c>
      <c r="F32" s="32" t="s">
        <v>56</v>
      </c>
    </row>
    <row r="33" spans="1:6" ht="28.5" thickBot="1" x14ac:dyDescent="0.4">
      <c r="A33" s="33" t="s">
        <v>57</v>
      </c>
      <c r="B33" s="34">
        <v>72.7</v>
      </c>
      <c r="C33" s="34">
        <v>1</v>
      </c>
      <c r="D33" s="34">
        <v>30</v>
      </c>
      <c r="E33" s="34">
        <v>30</v>
      </c>
      <c r="F33" s="36">
        <f>E33*Input!B25</f>
        <v>8640</v>
      </c>
    </row>
    <row r="37" spans="1:6" x14ac:dyDescent="0.35">
      <c r="A37" t="s">
        <v>62</v>
      </c>
      <c r="C37" s="39">
        <v>9371991</v>
      </c>
    </row>
    <row r="38" spans="1:6" x14ac:dyDescent="0.35">
      <c r="A38" t="s">
        <v>63</v>
      </c>
      <c r="C38" s="35">
        <f>C37-F33</f>
        <v>9363351</v>
      </c>
    </row>
    <row r="43" spans="1:6" x14ac:dyDescent="0.35">
      <c r="E43" t="s">
        <v>64</v>
      </c>
      <c r="F43" t="s">
        <v>65</v>
      </c>
    </row>
  </sheetData>
  <mergeCells count="2">
    <mergeCell ref="A10:D10"/>
    <mergeCell ref="A14:B14"/>
  </mergeCells>
  <pageMargins left="0.7" right="0.7" top="0.75" bottom="0.75" header="0.3" footer="0.3"/>
  <pageSetup paperSize="5" fitToHeight="0" orientation="landscape" r:id="rId1"/>
  <headerFooter>
    <oddHeader>&amp;C&amp;"-,Bold"&amp;12Part 72 Burden Tables for the Regulatory Improvements for Power Reactors Transitioning to Decommissioning Proposed Rule</oddHead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DC803DFB173949842A00209F4AB807" ma:contentTypeVersion="4" ma:contentTypeDescription="Create a new document." ma:contentTypeScope="" ma:versionID="f457964643642d0cf403e07fdb99a6d0">
  <xsd:schema xmlns:xsd="http://www.w3.org/2001/XMLSchema" xmlns:xs="http://www.w3.org/2001/XMLSchema" xmlns:p="http://schemas.microsoft.com/office/2006/metadata/properties" xmlns:ns2="17ad6994-de42-41fc-913d-cb77d93c724d" targetNamespace="http://schemas.microsoft.com/office/2006/metadata/properties" ma:root="true" ma:fieldsID="7d34aefb6790a0131609f53eb37179d0" ns2:_="">
    <xsd:import namespace="17ad6994-de42-41fc-913d-cb77d93c7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d6994-de42-41fc-913d-cb77d93c72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F9DC0-AD4D-4243-B6BE-093B38D43F2F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17ad6994-de42-41fc-913d-cb77d93c724d"/>
  </ds:schemaRefs>
</ds:datastoreItem>
</file>

<file path=customXml/itemProps2.xml><?xml version="1.0" encoding="utf-8"?>
<ds:datastoreItem xmlns:ds="http://schemas.openxmlformats.org/officeDocument/2006/customXml" ds:itemID="{DC6032BB-13A7-44E2-AB0D-0BD3D98D0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B4CC9-7DAD-42AF-905D-CED546D9F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d6994-de42-41fc-913d-cb77d93c7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Annual Recordkeeping</vt:lpstr>
      <vt:lpstr>Annual Reporting</vt:lpstr>
      <vt:lpstr>TOTAL</vt:lpstr>
    </vt:vector>
  </TitlesOfParts>
  <Manager/>
  <Company>ICFI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Humphries, Cat</dc:creator>
  <cp:keywords/>
  <dc:description/>
  <cp:lastModifiedBy>Majeed, Fajr</cp:lastModifiedBy>
  <cp:revision/>
  <dcterms:created xsi:type="dcterms:W3CDTF">2018-01-24T18:03:58Z</dcterms:created>
  <dcterms:modified xsi:type="dcterms:W3CDTF">2022-02-28T18:11:20Z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0x01010056DC803DFB173949842A00209F4AB807</vt:lpwstr>
  </property>
</Properties>
</file>