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VS\0047\2022\IMB\"/>
    </mc:Choice>
  </mc:AlternateContent>
  <xr:revisionPtr revIDLastSave="0" documentId="13_ncr:1_{C561D152-B439-4579-A2D2-83E459F972CB}" xr6:coauthVersionLast="46" xr6:coauthVersionMax="46" xr10:uidLastSave="{00000000-0000-0000-0000-000000000000}"/>
  <bookViews>
    <workbookView xWindow="-120" yWindow="-120" windowWidth="29040" windowHeight="176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6" i="1" l="1"/>
  <c r="L9" i="1" s="1"/>
  <c r="L37" i="1"/>
  <c r="L38" i="1"/>
  <c r="L39" i="1"/>
  <c r="L40" i="1"/>
  <c r="L41" i="1"/>
  <c r="L42" i="1"/>
  <c r="L43" i="1"/>
  <c r="L44" i="1"/>
  <c r="L45" i="1"/>
  <c r="L46" i="1"/>
  <c r="L47" i="1"/>
  <c r="L48" i="1"/>
  <c r="L49" i="1"/>
  <c r="L6" i="1" l="1"/>
  <c r="L5" i="1"/>
  <c r="L8" i="1" l="1"/>
  <c r="L25" i="1"/>
  <c r="L26" i="1"/>
  <c r="L27" i="1"/>
  <c r="L28" i="1"/>
  <c r="L29" i="1"/>
  <c r="L30" i="1"/>
  <c r="L31" i="1"/>
  <c r="L32" i="1"/>
  <c r="L33" i="1"/>
  <c r="L34" i="1"/>
  <c r="L35" i="1"/>
  <c r="L21" i="1"/>
  <c r="L22" i="1"/>
  <c r="L23" i="1"/>
  <c r="L24" i="1"/>
  <c r="L15" i="1" l="1"/>
  <c r="L16" i="1"/>
  <c r="L17" i="1"/>
  <c r="L18" i="1"/>
  <c r="L19" i="1"/>
  <c r="L20" i="1"/>
  <c r="L14" i="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<sst xmlns="http://schemas.openxmlformats.org/spreadsheetml/2006/main" count="262" uniqueCount="111">
  <si>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</si>
  <si>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</si>
  <si>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</si>
  <si>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</si>
  <si>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</si>
  <si>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</si>
  <si>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</si>
  <si>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</si>
  <si>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</si>
  <si>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</si>
  <si>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</si>
  <si>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</si>
  <si>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</si>
  <si>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</si>
  <si>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</si>
  <si>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</si>
  <si>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</si>
  <si>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</si>
  <si>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</si>
  <si>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</si>
  <si>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</si>
  <si>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</si>
  <si>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</si>
  <si>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</si>
  <si>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</si>
  <si>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</si>
  <si>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</si>
  <si>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</si>
  <si>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</si>
  <si>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</si>
  <si>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</si>
  <si>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</si>
  <si>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0579-0047</t>
  </si>
  <si>
    <t>Brucellosis</t>
  </si>
  <si>
    <t>Renewal</t>
  </si>
  <si>
    <t>P. Ryan Clarke</t>
  </si>
  <si>
    <t>406-539-6899</t>
  </si>
  <si>
    <t>APHIS-2021-0073</t>
  </si>
  <si>
    <t>86 FR 78239</t>
  </si>
  <si>
    <t>VS 1-27</t>
  </si>
  <si>
    <t>S1</t>
  </si>
  <si>
    <t>I</t>
  </si>
  <si>
    <t>P1</t>
  </si>
  <si>
    <t>E</t>
  </si>
  <si>
    <t>R</t>
  </si>
  <si>
    <t>9 CFR 78.1, 9 CFR 78.40, 9 CFR 78.42</t>
  </si>
  <si>
    <t>9 CFR 78.1, 9 CFR 78.32</t>
  </si>
  <si>
    <t>9 CFR 78.1</t>
  </si>
  <si>
    <t>9 CFR 78.1; 9 CFR 78.10</t>
  </si>
  <si>
    <t>9 CFR 78.1, 78.9, 78.11, 78.20, 78.25, 78.30, 78.34</t>
  </si>
  <si>
    <t>9 CFR 51.1, 51.10, 51.30, 51.33</t>
  </si>
  <si>
    <t>9 CFR 78.1, 51.1, 51.10, 51.30, 51.33</t>
  </si>
  <si>
    <t>9 CFR part 71, 78.1, 78.9, 78.11, 78.20, 78.25, 78.30, 78.34</t>
  </si>
  <si>
    <t>Application for Brucellosis Classification or Reclassification of State or Area (State)</t>
  </si>
  <si>
    <t>Application for Validation of a Brucellosis-Free Area (State)</t>
  </si>
  <si>
    <t>Certified Herd - Cooperative Brucellosis Eradication (State)</t>
  </si>
  <si>
    <t>Certified Herd - Cooperative Brucellosis Eradication (Business)</t>
  </si>
  <si>
    <t>Quarterly Report of Swine Brucellosis Eradication Activities (State)</t>
  </si>
  <si>
    <t>Cooperative State-Federal Brucellosis Eradication Program, Brucellosis Test Record and Continuation Sheet (State)</t>
  </si>
  <si>
    <t>Cooperative State-Federal Brucellosis Eradication Program, Brucellosis Test Record and Continuation Sheet (Business)</t>
  </si>
  <si>
    <t>Brucellosis Test Record Market Cattle Testing Program (State)</t>
  </si>
  <si>
    <t>Brucellosis Test Record Market Cattle Testing Program (Business)</t>
  </si>
  <si>
    <t>Report of Backtags Applied and Continuation Sheet (Business)</t>
  </si>
  <si>
    <t>Calfhood Vaccination Record (State)</t>
  </si>
  <si>
    <t>Calfhood Vaccination Record (Business)</t>
  </si>
  <si>
    <t>Recordkeeping (State)</t>
  </si>
  <si>
    <t>Recordkeeping (Business)</t>
  </si>
  <si>
    <t>Field Investigation of Brucellosis Market Test Reactors (State)</t>
  </si>
  <si>
    <t>Field Investigation of Brucellosis Market Test Reactors (Business)</t>
  </si>
  <si>
    <t>Log for Market Cattle Test Reactors (State)</t>
  </si>
  <si>
    <t>Epidemiological Investigation of Brucellosis Reactor Herd (State)</t>
  </si>
  <si>
    <t>Epidemiological Investigation of Brucellosis Reactor Herd (Business)</t>
  </si>
  <si>
    <t>Origin of Reactors/Herd Additions (State)</t>
  </si>
  <si>
    <t>Origin of Reactors/Herd Additions (Business)</t>
  </si>
  <si>
    <t>Animals Removed from Infected Herds (State)</t>
  </si>
  <si>
    <t>Animals Removed from Infected Herds (Business)</t>
  </si>
  <si>
    <t>Epidemiological Report - Area Herds(State)</t>
  </si>
  <si>
    <t>Epidemiological Report - Area Herds (Business)</t>
  </si>
  <si>
    <t>Permit for Movement of Animals (State)</t>
  </si>
  <si>
    <t>Permit for Movement of Animals (Business)</t>
  </si>
  <si>
    <t>Appraisal and Indemnity Claim for Animals Destroyed, Materials Destroyed, or Services Provided; Continuation Sheet; Proceeds from Animals/Products/Materials Sold for Salvage; Appraisal and Idemnity Request for Affected Premises Using Contract Growers (Business)</t>
  </si>
  <si>
    <t>Justification for Brucellosis Herd Depopulation (State)</t>
  </si>
  <si>
    <t>Agreement for Complete Herd Depopulation (Business)</t>
  </si>
  <si>
    <t>Certificate of Veterinary Inspection (State)</t>
  </si>
  <si>
    <t>Certificate of Veterinary Inspection (Business)</t>
  </si>
  <si>
    <t>Quarantine and Quarantine Release Forms (State)</t>
  </si>
  <si>
    <t>Quarantine and Quarantine Release Forms (Business)</t>
  </si>
  <si>
    <t>Brucellosis Management Plan (State)</t>
  </si>
  <si>
    <t>Memorandum of Understanding for Brucellosis Management Plan (State)</t>
  </si>
  <si>
    <t>VS Form 4-1</t>
  </si>
  <si>
    <t>info system</t>
  </si>
  <si>
    <t>VS Form 4-1D</t>
  </si>
  <si>
    <t>VS Form 4-13</t>
  </si>
  <si>
    <t>VS Form 4-59</t>
  </si>
  <si>
    <t>VS Form 4-33 and 4-33A</t>
  </si>
  <si>
    <t>VS Form 4-54</t>
  </si>
  <si>
    <t>VS Form 4-52 and 52-A</t>
  </si>
  <si>
    <t>VS Form 4-26</t>
  </si>
  <si>
    <t>none</t>
  </si>
  <si>
    <t>paper</t>
  </si>
  <si>
    <t>VS Form 4-106</t>
  </si>
  <si>
    <t>VS Form 4-100</t>
  </si>
  <si>
    <t>VS Form 4-108</t>
  </si>
  <si>
    <t>VS Form 4-108A</t>
  </si>
  <si>
    <t>VS Form 4-108 B</t>
  </si>
  <si>
    <t>VS Form 4-108B</t>
  </si>
  <si>
    <t>VS Form 4-108C</t>
  </si>
  <si>
    <t>VS 1-23, VS 1-23A, VS 1-24, VS 1-26</t>
  </si>
  <si>
    <t>VS Form 4-6</t>
  </si>
  <si>
    <t>VS Form 4-7</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</si>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</sst>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4">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0" fillId="0" borderId="18" xfId="0" applyFont="1"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10" fillId="0" borderId="11" xfId="0" applyFont="1" applyFill="1" applyBorder="1" applyAlignment="1">
      <alignment horizontal="right" vertical="center"/>
    </xf>
    <xf numFmtId="14" fontId="0" fillId="0" borderId="21" xfId="0" applyNumberFormat="1" applyFont="1" applyBorder="1" applyAlignment="1">
      <alignment horizontal="left" indent="1"/>
    </xf>
    <xf numFmtId="0" fontId="9"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14" fontId="0" fillId="0" borderId="18" xfId="0" applyNumberFormat="1" applyFont="1" applyFill="1" applyBorder="1" applyAlignment="1">
      <alignment horizontal="left" indent="1"/>
    </xf>
    <xf numFmtId="9" fontId="0" fillId="0" borderId="22" xfId="1" applyFont="1" applyFill="1" applyBorder="1" applyAlignment="1">
      <alignment horizontal="center"/>
    </xf>
    <xf numFmtId="9" fontId="0" fillId="0" borderId="19" xfId="1" applyFont="1" applyFill="1" applyBorder="1" applyAlignment="1">
      <alignment horizontal="center"/>
    </xf>
    <xf numFmtId="0"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3" fontId="4" fillId="0" borderId="7" xfId="0" applyNumberFormat="1" applyFont="1" applyFill="1" applyBorder="1" applyAlignment="1">
      <alignment horizontal="center" vertical="center"/>
    </xf>
    <xf numFmtId="14" fontId="9" fillId="0" borderId="12" xfId="0" applyNumberFormat="1" applyFont="1" applyFill="1" applyBorder="1" applyAlignment="1">
      <alignment horizontal="left" vertical="center"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9"/>
  <sheetViews>
    <sheetView tabSelected="1" zoomScale="85" zoomScaleNormal="85" zoomScaleSheetLayoutView="100" workbookViewId="0"/>
  </sheetViews>
  <sheetFormatPr defaultRowHeight="15" x14ac:dyDescent="0.25"/>
  <cols>
    <col min="1" max="1" width="43.5703125" style="59" customWidth="1"/>
    <col min="2" max="2" width="21.7109375" style="59" customWidth="1"/>
    <col min="3" max="4" width="12.7109375" style="65" customWidth="1"/>
    <col min="5" max="8" width="5.7109375" style="59" customWidth="1"/>
    <col min="9" max="12" width="15.7109375" style="60" customWidth="1"/>
  </cols>
  <sheetData>
    <row r="1" spans="1:14" ht="24" customHeight="1" thickBot="1" x14ac:dyDescent="0.3">
      <c r="A1" s="64" t="s">
        <v>27</v>
      </c>
      <c r="B1" s="68" t="s">
        <v>32</v>
      </c>
      <c r="C1" s="69"/>
      <c r="D1" s="69"/>
      <c r="E1" s="69"/>
      <c r="F1" s="69"/>
      <c r="G1" s="69"/>
      <c r="H1" s="69"/>
      <c r="I1" s="69"/>
      <c r="J1" s="69"/>
      <c r="K1" s="71" t="s">
        <v>3</v>
      </c>
      <c r="L1" s="83">
        <v>44761</v>
      </c>
    </row>
    <row r="2" spans="1:14" ht="45" customHeight="1" x14ac:dyDescent="0.25">
      <c r="A2" s="61" t="s">
        <v>26</v>
      </c>
      <c r="B2" s="67" t="s">
        <v>33</v>
      </c>
      <c r="C2" s="70"/>
      <c r="D2" s="31"/>
      <c r="E2" s="31"/>
      <c r="F2" s="31"/>
      <c r="G2" s="31"/>
      <c r="H2" s="31"/>
      <c r="I2" s="32"/>
      <c r="J2" s="30"/>
      <c r="K2" s="32"/>
      <c r="L2" s="33"/>
      <c r="N2" s="63"/>
    </row>
    <row r="3" spans="1:14" ht="36" customHeight="1" thickBot="1" x14ac:dyDescent="0.3">
      <c r="A3" s="62" t="s">
        <v>30</v>
      </c>
      <c r="B3" s="73"/>
      <c r="C3" s="74"/>
      <c r="D3" s="34"/>
      <c r="E3" s="34"/>
      <c r="F3" s="34"/>
      <c r="G3" s="34"/>
      <c r="H3" s="34"/>
      <c r="I3" s="35"/>
      <c r="J3" s="36"/>
      <c r="K3" s="35"/>
      <c r="L3" s="37"/>
    </row>
    <row r="4" spans="1:14" ht="21" customHeight="1" thickBot="1" x14ac:dyDescent="0.3">
      <c r="A4" s="39" t="s">
        <v>31</v>
      </c>
      <c r="B4" s="40"/>
      <c r="C4" s="41"/>
      <c r="D4" s="41"/>
      <c r="E4" s="42"/>
      <c r="F4" s="42"/>
      <c r="G4" s="42"/>
      <c r="H4" s="42"/>
      <c r="I4" s="42"/>
      <c r="J4" s="43"/>
      <c r="K4" s="44" t="s">
        <v>28</v>
      </c>
      <c r="L4" s="45"/>
      <c r="N4" s="63"/>
    </row>
    <row r="5" spans="1:14" x14ac:dyDescent="0.25">
      <c r="A5" s="28" t="s">
        <v>0</v>
      </c>
      <c r="B5" s="75" t="s">
        <v>34</v>
      </c>
      <c r="C5" s="18"/>
      <c r="D5" s="18"/>
      <c r="E5" s="18"/>
      <c r="F5" s="24"/>
      <c r="G5" s="24"/>
      <c r="H5" s="24"/>
      <c r="I5" s="25"/>
      <c r="J5" s="8"/>
      <c r="K5" s="9" t="s">
        <v>29</v>
      </c>
      <c r="L5" s="10">
        <f>SUMIF(G14:G49,"*X*",I14:I49)</f>
        <v>87974</v>
      </c>
      <c r="N5" s="58"/>
    </row>
    <row r="6" spans="1:14" x14ac:dyDescent="0.25">
      <c r="A6" s="27" t="s">
        <v>1</v>
      </c>
      <c r="B6" s="76" t="s">
        <v>35</v>
      </c>
      <c r="C6" s="19"/>
      <c r="D6" s="19"/>
      <c r="E6" s="19"/>
      <c r="F6" s="21"/>
      <c r="G6" s="21"/>
      <c r="H6" s="21"/>
      <c r="I6" s="22"/>
      <c r="J6" s="11"/>
      <c r="K6" s="12" t="s">
        <v>15</v>
      </c>
      <c r="L6" s="13">
        <f>SUM(J14:J49)</f>
        <v>957102</v>
      </c>
    </row>
    <row r="7" spans="1:14" x14ac:dyDescent="0.25">
      <c r="A7" s="27" t="s">
        <v>2</v>
      </c>
      <c r="B7" s="76" t="s">
        <v>36</v>
      </c>
      <c r="C7" s="19"/>
      <c r="D7" s="19"/>
      <c r="E7" s="19"/>
      <c r="F7" s="21"/>
      <c r="G7" s="21"/>
      <c r="H7" s="21"/>
      <c r="I7" s="22"/>
      <c r="J7" s="11"/>
      <c r="K7" s="12" t="s">
        <v>16</v>
      </c>
      <c r="L7" s="79">
        <v>1</v>
      </c>
    </row>
    <row r="8" spans="1:14" x14ac:dyDescent="0.25">
      <c r="A8" s="27" t="s">
        <v>3</v>
      </c>
      <c r="B8" s="77">
        <v>44676</v>
      </c>
      <c r="C8" s="19"/>
      <c r="D8" s="19"/>
      <c r="E8" s="19"/>
      <c r="F8" s="21"/>
      <c r="G8" s="21"/>
      <c r="H8" s="21"/>
      <c r="I8" s="22"/>
      <c r="J8" s="11"/>
      <c r="K8" s="12" t="s">
        <v>17</v>
      </c>
      <c r="L8" s="14">
        <f>L6/L5</f>
        <v>10.879373451246959</v>
      </c>
    </row>
    <row r="9" spans="1:14" x14ac:dyDescent="0.25">
      <c r="A9" s="27" t="s">
        <v>4</v>
      </c>
      <c r="B9" s="38" t="s">
        <v>37</v>
      </c>
      <c r="C9" s="19"/>
      <c r="D9" s="19"/>
      <c r="E9" s="19"/>
      <c r="F9" s="21"/>
      <c r="G9" s="21"/>
      <c r="H9" s="21"/>
      <c r="I9" s="22"/>
      <c r="J9" s="11"/>
      <c r="K9" s="12" t="s">
        <v>18</v>
      </c>
      <c r="L9" s="13">
        <f>SUM(L14:L49)</f>
        <v>247325</v>
      </c>
    </row>
    <row r="10" spans="1:14" x14ac:dyDescent="0.25">
      <c r="A10" s="27" t="s">
        <v>5</v>
      </c>
      <c r="B10" s="38" t="s">
        <v>38</v>
      </c>
      <c r="C10" s="19"/>
      <c r="D10" s="19"/>
      <c r="E10" s="19"/>
      <c r="F10" s="21"/>
      <c r="G10" s="21"/>
      <c r="H10" s="21"/>
      <c r="I10" s="22"/>
      <c r="J10" s="11"/>
      <c r="K10" s="12" t="s">
        <v>19</v>
      </c>
      <c r="L10" s="15">
        <f>L9/L6</f>
        <v>0.25841028437930336</v>
      </c>
    </row>
    <row r="11" spans="1:14" ht="15.75" thickBot="1" x14ac:dyDescent="0.3">
      <c r="A11" s="29" t="s">
        <v>6</v>
      </c>
      <c r="B11" s="72">
        <v>44557</v>
      </c>
      <c r="C11" s="20"/>
      <c r="D11" s="20"/>
      <c r="E11" s="20"/>
      <c r="F11" s="23"/>
      <c r="G11" s="23"/>
      <c r="H11" s="23"/>
      <c r="I11" s="26"/>
      <c r="J11" s="16"/>
      <c r="K11" s="17" t="s">
        <v>20</v>
      </c>
      <c r="L11" s="78">
        <v>0.9</v>
      </c>
    </row>
    <row r="12" spans="1:14" ht="21" customHeight="1" thickBot="1" x14ac:dyDescent="0.3">
      <c r="A12" s="46" t="s">
        <v>25</v>
      </c>
      <c r="B12" s="47"/>
      <c r="C12" s="47"/>
      <c r="D12" s="47"/>
      <c r="E12" s="47"/>
      <c r="F12" s="47"/>
      <c r="G12" s="47"/>
      <c r="H12" s="47"/>
      <c r="I12" s="48"/>
      <c r="J12" s="48"/>
      <c r="K12" s="48"/>
      <c r="L12" s="49"/>
    </row>
    <row r="13" spans="1:14" ht="107.25" customHeight="1" thickBot="1" x14ac:dyDescent="0.3">
      <c r="A13" s="6" t="s">
        <v>7</v>
      </c>
      <c r="B13" s="6" t="s">
        <v>8</v>
      </c>
      <c r="C13" s="6" t="s">
        <v>13</v>
      </c>
      <c r="D13" s="6" t="s">
        <v>14</v>
      </c>
      <c r="E13" s="7" t="s">
        <v>9</v>
      </c>
      <c r="F13" s="7" t="s">
        <v>12</v>
      </c>
      <c r="G13" s="7" t="s">
        <v>11</v>
      </c>
      <c r="H13" s="7" t="s">
        <v>10</v>
      </c>
      <c r="I13" s="66" t="s">
        <v>24</v>
      </c>
      <c r="J13" s="6" t="s">
        <v>21</v>
      </c>
      <c r="K13" s="66" t="s">
        <v>22</v>
      </c>
      <c r="L13" s="6" t="s">
        <v>23</v>
      </c>
      <c r="M13" s="1"/>
    </row>
    <row r="14" spans="1:14" ht="39.950000000000003" customHeight="1" x14ac:dyDescent="0.25">
      <c r="A14" s="50" t="s">
        <v>53</v>
      </c>
      <c r="B14" s="51" t="s">
        <v>45</v>
      </c>
      <c r="C14" s="4" t="s">
        <v>89</v>
      </c>
      <c r="D14" s="4" t="s">
        <v>90</v>
      </c>
      <c r="E14" s="4"/>
      <c r="F14" s="56" t="s">
        <v>40</v>
      </c>
      <c r="G14" s="4" t="s">
        <v>110</v>
      </c>
      <c r="H14" s="4" t="s">
        <v>41</v>
      </c>
      <c r="I14" s="5">
        <v>52</v>
      </c>
      <c r="J14" s="5">
        <v>52</v>
      </c>
      <c r="K14" s="54">
        <v>8</v>
      </c>
      <c r="L14" s="5">
        <f>ROUNDUP(J14*K14,0)</f>
        <v>416</v>
      </c>
    </row>
    <row r="15" spans="1:14" ht="39.950000000000003" customHeight="1" x14ac:dyDescent="0.25">
      <c r="A15" s="50" t="s">
        <v>54</v>
      </c>
      <c r="B15" s="53" t="s">
        <v>46</v>
      </c>
      <c r="C15" s="53" t="s">
        <v>91</v>
      </c>
      <c r="D15" s="53" t="s">
        <v>90</v>
      </c>
      <c r="E15" s="2"/>
      <c r="F15" s="57" t="s">
        <v>40</v>
      </c>
      <c r="G15" s="2"/>
      <c r="H15" s="2" t="s">
        <v>41</v>
      </c>
      <c r="I15" s="3">
        <v>52</v>
      </c>
      <c r="J15" s="3">
        <v>52</v>
      </c>
      <c r="K15" s="55">
        <v>2</v>
      </c>
      <c r="L15" s="5">
        <f t="shared" ref="L15:L20" si="0">ROUNDUP(J15*K15,0)</f>
        <v>104</v>
      </c>
    </row>
    <row r="16" spans="1:14" ht="39.950000000000003" customHeight="1" x14ac:dyDescent="0.25">
      <c r="A16" s="50" t="s">
        <v>55</v>
      </c>
      <c r="B16" s="53" t="s">
        <v>47</v>
      </c>
      <c r="C16" s="53" t="s">
        <v>92</v>
      </c>
      <c r="D16" s="53" t="s">
        <v>90</v>
      </c>
      <c r="E16" s="2"/>
      <c r="F16" s="57" t="s">
        <v>40</v>
      </c>
      <c r="G16" s="2"/>
      <c r="H16" s="2" t="s">
        <v>41</v>
      </c>
      <c r="I16" s="3">
        <v>50</v>
      </c>
      <c r="J16" s="3">
        <v>2100</v>
      </c>
      <c r="K16" s="55">
        <v>0.08</v>
      </c>
      <c r="L16" s="5">
        <f t="shared" si="0"/>
        <v>168</v>
      </c>
    </row>
    <row r="17" spans="1:12" ht="39.950000000000003" customHeight="1" x14ac:dyDescent="0.25">
      <c r="A17" s="52" t="s">
        <v>56</v>
      </c>
      <c r="B17" s="53" t="s">
        <v>47</v>
      </c>
      <c r="C17" s="53" t="s">
        <v>92</v>
      </c>
      <c r="D17" s="53" t="s">
        <v>90</v>
      </c>
      <c r="E17" s="2"/>
      <c r="F17" s="57" t="s">
        <v>42</v>
      </c>
      <c r="G17" s="2"/>
      <c r="H17" s="2" t="s">
        <v>41</v>
      </c>
      <c r="I17" s="3">
        <v>2100</v>
      </c>
      <c r="J17" s="3">
        <v>2100</v>
      </c>
      <c r="K17" s="55">
        <v>0.08</v>
      </c>
      <c r="L17" s="5">
        <f t="shared" si="0"/>
        <v>168</v>
      </c>
    </row>
    <row r="18" spans="1:12" ht="39.950000000000003" customHeight="1" x14ac:dyDescent="0.25">
      <c r="A18" s="52" t="s">
        <v>57</v>
      </c>
      <c r="B18" s="53" t="s">
        <v>47</v>
      </c>
      <c r="C18" s="53" t="s">
        <v>93</v>
      </c>
      <c r="D18" s="53" t="s">
        <v>90</v>
      </c>
      <c r="E18" s="2"/>
      <c r="F18" s="57" t="s">
        <v>40</v>
      </c>
      <c r="G18" s="2"/>
      <c r="H18" s="2" t="s">
        <v>41</v>
      </c>
      <c r="I18" s="3">
        <v>52</v>
      </c>
      <c r="J18" s="3">
        <v>208</v>
      </c>
      <c r="K18" s="55">
        <v>2</v>
      </c>
      <c r="L18" s="5">
        <f t="shared" si="0"/>
        <v>416</v>
      </c>
    </row>
    <row r="19" spans="1:12" ht="39.950000000000003" customHeight="1" x14ac:dyDescent="0.25">
      <c r="A19" s="52" t="s">
        <v>58</v>
      </c>
      <c r="B19" s="53" t="s">
        <v>47</v>
      </c>
      <c r="C19" s="53" t="s">
        <v>94</v>
      </c>
      <c r="D19" s="53" t="s">
        <v>90</v>
      </c>
      <c r="E19" s="2"/>
      <c r="F19" s="57" t="s">
        <v>40</v>
      </c>
      <c r="G19" s="2"/>
      <c r="H19" s="2" t="s">
        <v>41</v>
      </c>
      <c r="I19" s="3">
        <v>50</v>
      </c>
      <c r="J19" s="3">
        <v>16500</v>
      </c>
      <c r="K19" s="55">
        <v>0.17</v>
      </c>
      <c r="L19" s="5">
        <f t="shared" si="0"/>
        <v>2805</v>
      </c>
    </row>
    <row r="20" spans="1:12" ht="39.950000000000003" customHeight="1" x14ac:dyDescent="0.25">
      <c r="A20" s="52" t="s">
        <v>59</v>
      </c>
      <c r="B20" s="53" t="s">
        <v>47</v>
      </c>
      <c r="C20" s="53" t="s">
        <v>94</v>
      </c>
      <c r="D20" s="53" t="s">
        <v>90</v>
      </c>
      <c r="E20" s="2"/>
      <c r="F20" s="80" t="s">
        <v>42</v>
      </c>
      <c r="G20" s="81"/>
      <c r="H20" s="81" t="s">
        <v>41</v>
      </c>
      <c r="I20" s="82">
        <v>21516</v>
      </c>
      <c r="J20" s="3">
        <v>68482</v>
      </c>
      <c r="K20" s="55">
        <v>0.17</v>
      </c>
      <c r="L20" s="5">
        <f t="shared" si="0"/>
        <v>11642</v>
      </c>
    </row>
    <row r="21" spans="1:12" ht="39.950000000000003" customHeight="1" x14ac:dyDescent="0.25">
      <c r="A21" s="52" t="s">
        <v>60</v>
      </c>
      <c r="B21" s="53" t="s">
        <v>47</v>
      </c>
      <c r="C21" s="53" t="s">
        <v>95</v>
      </c>
      <c r="D21" s="53" t="s">
        <v>90</v>
      </c>
      <c r="E21" s="2"/>
      <c r="F21" s="57" t="s">
        <v>40</v>
      </c>
      <c r="G21" s="2"/>
      <c r="H21" s="2" t="s">
        <v>41</v>
      </c>
      <c r="I21" s="3">
        <v>52</v>
      </c>
      <c r="J21" s="3">
        <v>118040</v>
      </c>
      <c r="K21" s="55">
        <v>0.17</v>
      </c>
      <c r="L21" s="5">
        <f t="shared" ref="L21:L26" si="1">ROUNDUP(J21*K21,0)</f>
        <v>20067</v>
      </c>
    </row>
    <row r="22" spans="1:12" ht="39.950000000000003" customHeight="1" x14ac:dyDescent="0.25">
      <c r="A22" s="52" t="s">
        <v>61</v>
      </c>
      <c r="B22" s="53" t="s">
        <v>47</v>
      </c>
      <c r="C22" s="53" t="s">
        <v>95</v>
      </c>
      <c r="D22" s="53" t="s">
        <v>90</v>
      </c>
      <c r="E22" s="2"/>
      <c r="F22" s="57" t="s">
        <v>42</v>
      </c>
      <c r="G22" s="2"/>
      <c r="H22" s="2" t="s">
        <v>41</v>
      </c>
      <c r="I22" s="3">
        <v>42</v>
      </c>
      <c r="J22" s="3">
        <v>20958</v>
      </c>
      <c r="K22" s="55">
        <v>0.17</v>
      </c>
      <c r="L22" s="5">
        <f t="shared" si="1"/>
        <v>3563</v>
      </c>
    </row>
    <row r="23" spans="1:12" ht="39.950000000000003" customHeight="1" x14ac:dyDescent="0.25">
      <c r="A23" s="52" t="s">
        <v>62</v>
      </c>
      <c r="B23" s="53" t="s">
        <v>47</v>
      </c>
      <c r="C23" s="53" t="s">
        <v>96</v>
      </c>
      <c r="D23" s="53" t="s">
        <v>90</v>
      </c>
      <c r="E23" s="2"/>
      <c r="F23" s="57" t="s">
        <v>42</v>
      </c>
      <c r="G23" s="2"/>
      <c r="H23" s="2" t="s">
        <v>41</v>
      </c>
      <c r="I23" s="3">
        <v>1250</v>
      </c>
      <c r="J23" s="3">
        <v>218750</v>
      </c>
      <c r="K23" s="55">
        <v>0.08</v>
      </c>
      <c r="L23" s="5">
        <f t="shared" si="1"/>
        <v>17500</v>
      </c>
    </row>
    <row r="24" spans="1:12" ht="39.950000000000003" customHeight="1" x14ac:dyDescent="0.25">
      <c r="A24" s="52" t="s">
        <v>63</v>
      </c>
      <c r="B24" s="53" t="s">
        <v>48</v>
      </c>
      <c r="C24" s="53" t="s">
        <v>97</v>
      </c>
      <c r="D24" s="53" t="s">
        <v>90</v>
      </c>
      <c r="E24" s="2" t="s">
        <v>43</v>
      </c>
      <c r="F24" s="57" t="s">
        <v>40</v>
      </c>
      <c r="G24" s="2"/>
      <c r="H24" s="2" t="s">
        <v>41</v>
      </c>
      <c r="I24" s="3">
        <v>52</v>
      </c>
      <c r="J24" s="3">
        <v>156364</v>
      </c>
      <c r="K24" s="55">
        <v>0.08</v>
      </c>
      <c r="L24" s="5">
        <f t="shared" si="1"/>
        <v>12510</v>
      </c>
    </row>
    <row r="25" spans="1:12" ht="39.950000000000003" customHeight="1" x14ac:dyDescent="0.25">
      <c r="A25" s="52" t="s">
        <v>64</v>
      </c>
      <c r="B25" s="53" t="s">
        <v>48</v>
      </c>
      <c r="C25" s="53" t="s">
        <v>97</v>
      </c>
      <c r="D25" s="53" t="s">
        <v>90</v>
      </c>
      <c r="E25" s="2" t="s">
        <v>43</v>
      </c>
      <c r="F25" s="80" t="s">
        <v>42</v>
      </c>
      <c r="G25" s="81" t="s">
        <v>110</v>
      </c>
      <c r="H25" s="81" t="s">
        <v>41</v>
      </c>
      <c r="I25" s="82">
        <v>87922</v>
      </c>
      <c r="J25" s="3">
        <v>323454</v>
      </c>
      <c r="K25" s="55">
        <v>0.08</v>
      </c>
      <c r="L25" s="5">
        <f t="shared" si="1"/>
        <v>25877</v>
      </c>
    </row>
    <row r="26" spans="1:12" ht="39.950000000000003" customHeight="1" x14ac:dyDescent="0.25">
      <c r="A26" s="52" t="s">
        <v>65</v>
      </c>
      <c r="B26" s="53" t="s">
        <v>47</v>
      </c>
      <c r="C26" s="53" t="s">
        <v>98</v>
      </c>
      <c r="D26" s="53" t="s">
        <v>99</v>
      </c>
      <c r="E26" s="2"/>
      <c r="F26" s="57" t="s">
        <v>40</v>
      </c>
      <c r="G26" s="2"/>
      <c r="H26" s="2" t="s">
        <v>44</v>
      </c>
      <c r="I26" s="3">
        <v>52</v>
      </c>
      <c r="J26" s="3">
        <v>52</v>
      </c>
      <c r="K26" s="55">
        <v>100</v>
      </c>
      <c r="L26" s="5">
        <f t="shared" si="1"/>
        <v>5200</v>
      </c>
    </row>
    <row r="27" spans="1:12" ht="39.950000000000003" customHeight="1" x14ac:dyDescent="0.25">
      <c r="A27" s="52" t="s">
        <v>66</v>
      </c>
      <c r="B27" s="53" t="s">
        <v>47</v>
      </c>
      <c r="C27" s="53" t="s">
        <v>98</v>
      </c>
      <c r="D27" s="53" t="s">
        <v>99</v>
      </c>
      <c r="E27" s="2"/>
      <c r="F27" s="57" t="s">
        <v>42</v>
      </c>
      <c r="G27" s="2"/>
      <c r="H27" s="2" t="s">
        <v>44</v>
      </c>
      <c r="I27" s="3">
        <v>700</v>
      </c>
      <c r="J27" s="3">
        <v>700</v>
      </c>
      <c r="K27" s="55">
        <v>200</v>
      </c>
      <c r="L27" s="5">
        <f t="shared" ref="L27:L49" si="2">ROUNDUP(J27*K27,0)</f>
        <v>140000</v>
      </c>
    </row>
    <row r="28" spans="1:12" ht="39.950000000000003" customHeight="1" x14ac:dyDescent="0.25">
      <c r="A28" s="52" t="s">
        <v>67</v>
      </c>
      <c r="B28" s="53" t="s">
        <v>47</v>
      </c>
      <c r="C28" s="53" t="s">
        <v>100</v>
      </c>
      <c r="D28" s="53" t="s">
        <v>90</v>
      </c>
      <c r="E28" s="2"/>
      <c r="F28" s="57" t="s">
        <v>40</v>
      </c>
      <c r="G28" s="2"/>
      <c r="H28" s="2" t="s">
        <v>41</v>
      </c>
      <c r="I28" s="3">
        <v>52</v>
      </c>
      <c r="J28" s="3">
        <v>416</v>
      </c>
      <c r="K28" s="55">
        <v>0.5</v>
      </c>
      <c r="L28" s="5">
        <f t="shared" si="2"/>
        <v>208</v>
      </c>
    </row>
    <row r="29" spans="1:12" ht="39.950000000000003" customHeight="1" x14ac:dyDescent="0.25">
      <c r="A29" s="52" t="s">
        <v>68</v>
      </c>
      <c r="B29" s="53" t="s">
        <v>47</v>
      </c>
      <c r="C29" s="53" t="s">
        <v>100</v>
      </c>
      <c r="D29" s="53" t="s">
        <v>90</v>
      </c>
      <c r="E29" s="2"/>
      <c r="F29" s="57" t="s">
        <v>42</v>
      </c>
      <c r="G29" s="2"/>
      <c r="H29" s="2" t="s">
        <v>41</v>
      </c>
      <c r="I29" s="3">
        <v>413</v>
      </c>
      <c r="J29" s="3">
        <v>413</v>
      </c>
      <c r="K29" s="55">
        <v>0.5</v>
      </c>
      <c r="L29" s="5">
        <f t="shared" si="2"/>
        <v>207</v>
      </c>
    </row>
    <row r="30" spans="1:12" ht="39.950000000000003" customHeight="1" x14ac:dyDescent="0.25">
      <c r="A30" s="52" t="s">
        <v>69</v>
      </c>
      <c r="B30" s="53" t="s">
        <v>47</v>
      </c>
      <c r="C30" s="53" t="s">
        <v>101</v>
      </c>
      <c r="D30" s="53" t="s">
        <v>90</v>
      </c>
      <c r="E30" s="2"/>
      <c r="F30" s="57" t="s">
        <v>40</v>
      </c>
      <c r="G30" s="2"/>
      <c r="H30" s="2" t="s">
        <v>41</v>
      </c>
      <c r="I30" s="3">
        <v>30</v>
      </c>
      <c r="J30" s="3">
        <v>150</v>
      </c>
      <c r="K30" s="55">
        <v>0.25</v>
      </c>
      <c r="L30" s="5">
        <f t="shared" si="2"/>
        <v>38</v>
      </c>
    </row>
    <row r="31" spans="1:12" ht="39.950000000000003" customHeight="1" x14ac:dyDescent="0.25">
      <c r="A31" s="52" t="s">
        <v>70</v>
      </c>
      <c r="B31" s="53" t="s">
        <v>47</v>
      </c>
      <c r="C31" s="53" t="s">
        <v>102</v>
      </c>
      <c r="D31" s="53" t="s">
        <v>90</v>
      </c>
      <c r="E31" s="2"/>
      <c r="F31" s="57" t="s">
        <v>40</v>
      </c>
      <c r="G31" s="2"/>
      <c r="H31" s="2" t="s">
        <v>41</v>
      </c>
      <c r="I31" s="3">
        <v>2</v>
      </c>
      <c r="J31" s="3">
        <v>16</v>
      </c>
      <c r="K31" s="55">
        <v>4</v>
      </c>
      <c r="L31" s="5">
        <f t="shared" si="2"/>
        <v>64</v>
      </c>
    </row>
    <row r="32" spans="1:12" ht="39.950000000000003" customHeight="1" x14ac:dyDescent="0.25">
      <c r="A32" s="52" t="s">
        <v>71</v>
      </c>
      <c r="B32" s="53" t="s">
        <v>47</v>
      </c>
      <c r="C32" s="53" t="s">
        <v>102</v>
      </c>
      <c r="D32" s="53" t="s">
        <v>90</v>
      </c>
      <c r="E32" s="2"/>
      <c r="F32" s="57" t="s">
        <v>42</v>
      </c>
      <c r="G32" s="2"/>
      <c r="H32" s="2" t="s">
        <v>41</v>
      </c>
      <c r="I32" s="3">
        <v>8</v>
      </c>
      <c r="J32" s="3">
        <v>8</v>
      </c>
      <c r="K32" s="55">
        <v>4</v>
      </c>
      <c r="L32" s="5">
        <f t="shared" si="2"/>
        <v>32</v>
      </c>
    </row>
    <row r="33" spans="1:12" ht="39.950000000000003" customHeight="1" x14ac:dyDescent="0.25">
      <c r="A33" s="52" t="s">
        <v>72</v>
      </c>
      <c r="B33" s="53" t="s">
        <v>47</v>
      </c>
      <c r="C33" s="53" t="s">
        <v>103</v>
      </c>
      <c r="D33" s="53" t="s">
        <v>90</v>
      </c>
      <c r="E33" s="2"/>
      <c r="F33" s="57" t="s">
        <v>40</v>
      </c>
      <c r="G33" s="2"/>
      <c r="H33" s="2" t="s">
        <v>41</v>
      </c>
      <c r="I33" s="3">
        <v>2</v>
      </c>
      <c r="J33" s="3">
        <v>16</v>
      </c>
      <c r="K33" s="55">
        <v>4</v>
      </c>
      <c r="L33" s="5">
        <f t="shared" si="2"/>
        <v>64</v>
      </c>
    </row>
    <row r="34" spans="1:12" ht="39.950000000000003" customHeight="1" x14ac:dyDescent="0.25">
      <c r="A34" s="52" t="s">
        <v>73</v>
      </c>
      <c r="B34" s="53" t="s">
        <v>47</v>
      </c>
      <c r="C34" s="53" t="s">
        <v>103</v>
      </c>
      <c r="D34" s="53" t="s">
        <v>90</v>
      </c>
      <c r="E34" s="2"/>
      <c r="F34" s="57" t="s">
        <v>42</v>
      </c>
      <c r="G34" s="2"/>
      <c r="H34" s="2" t="s">
        <v>41</v>
      </c>
      <c r="I34" s="3">
        <v>8</v>
      </c>
      <c r="J34" s="3">
        <v>8</v>
      </c>
      <c r="K34" s="55">
        <v>4</v>
      </c>
      <c r="L34" s="5">
        <f t="shared" si="2"/>
        <v>32</v>
      </c>
    </row>
    <row r="35" spans="1:12" ht="39.950000000000003" customHeight="1" x14ac:dyDescent="0.25">
      <c r="A35" s="52" t="s">
        <v>74</v>
      </c>
      <c r="B35" s="53" t="s">
        <v>47</v>
      </c>
      <c r="C35" s="53" t="s">
        <v>104</v>
      </c>
      <c r="D35" s="53" t="s">
        <v>90</v>
      </c>
      <c r="E35" s="2"/>
      <c r="F35" s="57" t="s">
        <v>40</v>
      </c>
      <c r="G35" s="2"/>
      <c r="H35" s="2" t="s">
        <v>41</v>
      </c>
      <c r="I35" s="3">
        <v>2</v>
      </c>
      <c r="J35" s="3">
        <v>16</v>
      </c>
      <c r="K35" s="55">
        <v>4</v>
      </c>
      <c r="L35" s="5">
        <f t="shared" si="2"/>
        <v>64</v>
      </c>
    </row>
    <row r="36" spans="1:12" ht="39.950000000000003" customHeight="1" x14ac:dyDescent="0.25">
      <c r="A36" s="52" t="s">
        <v>75</v>
      </c>
      <c r="B36" s="53" t="s">
        <v>47</v>
      </c>
      <c r="C36" s="53" t="s">
        <v>105</v>
      </c>
      <c r="D36" s="53" t="s">
        <v>90</v>
      </c>
      <c r="E36" s="2"/>
      <c r="F36" s="57" t="s">
        <v>42</v>
      </c>
      <c r="G36" s="2"/>
      <c r="H36" s="2" t="s">
        <v>41</v>
      </c>
      <c r="I36" s="3">
        <v>8</v>
      </c>
      <c r="J36" s="3">
        <v>8</v>
      </c>
      <c r="K36" s="55">
        <v>4</v>
      </c>
      <c r="L36" s="5">
        <f t="shared" si="2"/>
        <v>32</v>
      </c>
    </row>
    <row r="37" spans="1:12" ht="39.950000000000003" customHeight="1" x14ac:dyDescent="0.25">
      <c r="A37" s="52" t="s">
        <v>76</v>
      </c>
      <c r="B37" s="53" t="s">
        <v>47</v>
      </c>
      <c r="C37" s="53" t="s">
        <v>106</v>
      </c>
      <c r="D37" s="53" t="s">
        <v>90</v>
      </c>
      <c r="E37" s="2"/>
      <c r="F37" s="57" t="s">
        <v>40</v>
      </c>
      <c r="G37" s="2"/>
      <c r="H37" s="2" t="s">
        <v>41</v>
      </c>
      <c r="I37" s="3">
        <v>2</v>
      </c>
      <c r="J37" s="3">
        <v>16</v>
      </c>
      <c r="K37" s="55">
        <v>4</v>
      </c>
      <c r="L37" s="5">
        <f t="shared" si="2"/>
        <v>64</v>
      </c>
    </row>
    <row r="38" spans="1:12" ht="39.950000000000003" customHeight="1" x14ac:dyDescent="0.25">
      <c r="A38" s="52" t="s">
        <v>77</v>
      </c>
      <c r="B38" s="53" t="s">
        <v>47</v>
      </c>
      <c r="C38" s="53" t="s">
        <v>106</v>
      </c>
      <c r="D38" s="53" t="s">
        <v>90</v>
      </c>
      <c r="E38" s="2"/>
      <c r="F38" s="57" t="s">
        <v>42</v>
      </c>
      <c r="G38" s="2"/>
      <c r="H38" s="2" t="s">
        <v>41</v>
      </c>
      <c r="I38" s="3">
        <v>8</v>
      </c>
      <c r="J38" s="3">
        <v>8</v>
      </c>
      <c r="K38" s="55">
        <v>4</v>
      </c>
      <c r="L38" s="5">
        <f t="shared" si="2"/>
        <v>32</v>
      </c>
    </row>
    <row r="39" spans="1:12" ht="39.950000000000003" customHeight="1" x14ac:dyDescent="0.25">
      <c r="A39" s="52" t="s">
        <v>78</v>
      </c>
      <c r="B39" s="53" t="s">
        <v>49</v>
      </c>
      <c r="C39" s="53" t="s">
        <v>39</v>
      </c>
      <c r="D39" s="53" t="s">
        <v>90</v>
      </c>
      <c r="E39" s="2"/>
      <c r="F39" s="57" t="s">
        <v>40</v>
      </c>
      <c r="G39" s="2"/>
      <c r="H39" s="2" t="s">
        <v>41</v>
      </c>
      <c r="I39" s="3">
        <v>1</v>
      </c>
      <c r="J39" s="3">
        <v>421</v>
      </c>
      <c r="K39" s="55">
        <v>0.5</v>
      </c>
      <c r="L39" s="5">
        <f t="shared" si="2"/>
        <v>211</v>
      </c>
    </row>
    <row r="40" spans="1:12" ht="39.950000000000003" customHeight="1" x14ac:dyDescent="0.25">
      <c r="A40" s="52" t="s">
        <v>79</v>
      </c>
      <c r="B40" s="53" t="s">
        <v>49</v>
      </c>
      <c r="C40" s="53" t="s">
        <v>39</v>
      </c>
      <c r="D40" s="53" t="s">
        <v>90</v>
      </c>
      <c r="E40" s="2"/>
      <c r="F40" s="57" t="s">
        <v>42</v>
      </c>
      <c r="G40" s="2"/>
      <c r="H40" s="2" t="s">
        <v>41</v>
      </c>
      <c r="I40" s="3">
        <v>421</v>
      </c>
      <c r="J40" s="3">
        <v>421</v>
      </c>
      <c r="K40" s="55">
        <v>0.5</v>
      </c>
      <c r="L40" s="5">
        <f t="shared" si="2"/>
        <v>211</v>
      </c>
    </row>
    <row r="41" spans="1:12" ht="87" customHeight="1" x14ac:dyDescent="0.25">
      <c r="A41" s="52" t="s">
        <v>80</v>
      </c>
      <c r="B41" s="53" t="s">
        <v>50</v>
      </c>
      <c r="C41" s="53" t="s">
        <v>107</v>
      </c>
      <c r="D41" s="53" t="s">
        <v>90</v>
      </c>
      <c r="E41" s="2"/>
      <c r="F41" s="57" t="s">
        <v>42</v>
      </c>
      <c r="G41" s="2"/>
      <c r="H41" s="2" t="s">
        <v>41</v>
      </c>
      <c r="I41" s="3">
        <v>8</v>
      </c>
      <c r="J41" s="3">
        <v>8</v>
      </c>
      <c r="K41" s="55">
        <v>2</v>
      </c>
      <c r="L41" s="5">
        <f t="shared" si="2"/>
        <v>16</v>
      </c>
    </row>
    <row r="42" spans="1:12" ht="39.950000000000003" customHeight="1" x14ac:dyDescent="0.25">
      <c r="A42" s="52" t="s">
        <v>81</v>
      </c>
      <c r="B42" s="53" t="s">
        <v>51</v>
      </c>
      <c r="C42" s="53" t="s">
        <v>108</v>
      </c>
      <c r="D42" s="53" t="s">
        <v>90</v>
      </c>
      <c r="E42" s="2" t="s">
        <v>43</v>
      </c>
      <c r="F42" s="57" t="s">
        <v>40</v>
      </c>
      <c r="G42" s="2"/>
      <c r="H42" s="2" t="s">
        <v>41</v>
      </c>
      <c r="I42" s="3">
        <v>1</v>
      </c>
      <c r="J42" s="3">
        <v>8</v>
      </c>
      <c r="K42" s="55">
        <v>0.17</v>
      </c>
      <c r="L42" s="5">
        <f t="shared" si="2"/>
        <v>2</v>
      </c>
    </row>
    <row r="43" spans="1:12" ht="39.950000000000003" customHeight="1" x14ac:dyDescent="0.25">
      <c r="A43" s="52" t="s">
        <v>82</v>
      </c>
      <c r="B43" s="53" t="s">
        <v>51</v>
      </c>
      <c r="C43" s="53" t="s">
        <v>109</v>
      </c>
      <c r="D43" s="53" t="s">
        <v>90</v>
      </c>
      <c r="E43" s="2" t="s">
        <v>43</v>
      </c>
      <c r="F43" s="57" t="s">
        <v>42</v>
      </c>
      <c r="G43" s="2"/>
      <c r="H43" s="2" t="s">
        <v>41</v>
      </c>
      <c r="I43" s="3">
        <v>8</v>
      </c>
      <c r="J43" s="3">
        <v>8</v>
      </c>
      <c r="K43" s="55">
        <v>0.17</v>
      </c>
      <c r="L43" s="5">
        <f t="shared" si="2"/>
        <v>2</v>
      </c>
    </row>
    <row r="44" spans="1:12" ht="39.950000000000003" customHeight="1" x14ac:dyDescent="0.25">
      <c r="A44" s="52" t="s">
        <v>83</v>
      </c>
      <c r="B44" s="53" t="s">
        <v>52</v>
      </c>
      <c r="C44" s="53" t="s">
        <v>98</v>
      </c>
      <c r="D44" s="53" t="s">
        <v>90</v>
      </c>
      <c r="E44" s="2"/>
      <c r="F44" s="57" t="s">
        <v>40</v>
      </c>
      <c r="G44" s="2"/>
      <c r="H44" s="2" t="s">
        <v>41</v>
      </c>
      <c r="I44" s="3">
        <v>52</v>
      </c>
      <c r="J44" s="3">
        <v>8164</v>
      </c>
      <c r="K44" s="55">
        <v>0.17</v>
      </c>
      <c r="L44" s="5">
        <f t="shared" si="2"/>
        <v>1388</v>
      </c>
    </row>
    <row r="45" spans="1:12" ht="39.950000000000003" customHeight="1" x14ac:dyDescent="0.25">
      <c r="A45" s="52" t="s">
        <v>84</v>
      </c>
      <c r="B45" s="53" t="s">
        <v>52</v>
      </c>
      <c r="C45" s="53" t="s">
        <v>98</v>
      </c>
      <c r="D45" s="53" t="s">
        <v>90</v>
      </c>
      <c r="E45" s="2"/>
      <c r="F45" s="57" t="s">
        <v>42</v>
      </c>
      <c r="G45" s="2"/>
      <c r="H45" s="2" t="s">
        <v>41</v>
      </c>
      <c r="I45" s="3">
        <v>13247</v>
      </c>
      <c r="J45" s="3">
        <v>18337</v>
      </c>
      <c r="K45" s="55">
        <v>0.17</v>
      </c>
      <c r="L45" s="5">
        <f t="shared" si="2"/>
        <v>3118</v>
      </c>
    </row>
    <row r="46" spans="1:12" ht="39.950000000000003" customHeight="1" x14ac:dyDescent="0.25">
      <c r="A46" s="52" t="s">
        <v>85</v>
      </c>
      <c r="B46" s="53" t="s">
        <v>49</v>
      </c>
      <c r="C46" s="53" t="s">
        <v>98</v>
      </c>
      <c r="D46" s="53" t="s">
        <v>90</v>
      </c>
      <c r="E46" s="2"/>
      <c r="F46" s="57" t="s">
        <v>40</v>
      </c>
      <c r="G46" s="2"/>
      <c r="H46" s="2" t="s">
        <v>41</v>
      </c>
      <c r="I46" s="3">
        <v>1</v>
      </c>
      <c r="J46" s="3">
        <v>421</v>
      </c>
      <c r="K46" s="55">
        <v>0.17</v>
      </c>
      <c r="L46" s="5">
        <f t="shared" si="2"/>
        <v>72</v>
      </c>
    </row>
    <row r="47" spans="1:12" ht="39.950000000000003" customHeight="1" x14ac:dyDescent="0.25">
      <c r="A47" s="52" t="s">
        <v>86</v>
      </c>
      <c r="B47" s="53" t="s">
        <v>49</v>
      </c>
      <c r="C47" s="53" t="s">
        <v>98</v>
      </c>
      <c r="D47" s="53" t="s">
        <v>90</v>
      </c>
      <c r="E47" s="2"/>
      <c r="F47" s="57" t="s">
        <v>42</v>
      </c>
      <c r="G47" s="2"/>
      <c r="H47" s="2" t="s">
        <v>41</v>
      </c>
      <c r="I47" s="3">
        <v>421</v>
      </c>
      <c r="J47" s="3">
        <v>421</v>
      </c>
      <c r="K47" s="55">
        <v>0.17</v>
      </c>
      <c r="L47" s="5">
        <f t="shared" si="2"/>
        <v>72</v>
      </c>
    </row>
    <row r="48" spans="1:12" ht="39.950000000000003" customHeight="1" x14ac:dyDescent="0.25">
      <c r="A48" s="52" t="s">
        <v>87</v>
      </c>
      <c r="B48" s="53" t="s">
        <v>47</v>
      </c>
      <c r="C48" s="53" t="s">
        <v>98</v>
      </c>
      <c r="D48" s="53" t="s">
        <v>90</v>
      </c>
      <c r="E48" s="2"/>
      <c r="F48" s="57" t="s">
        <v>40</v>
      </c>
      <c r="G48" s="2"/>
      <c r="H48" s="2" t="s">
        <v>41</v>
      </c>
      <c r="I48" s="3">
        <v>3</v>
      </c>
      <c r="J48" s="3">
        <v>3</v>
      </c>
      <c r="K48" s="55">
        <v>160</v>
      </c>
      <c r="L48" s="5">
        <f t="shared" si="2"/>
        <v>480</v>
      </c>
    </row>
    <row r="49" spans="1:12" ht="39.950000000000003" customHeight="1" x14ac:dyDescent="0.25">
      <c r="A49" s="52" t="s">
        <v>88</v>
      </c>
      <c r="B49" s="53" t="s">
        <v>47</v>
      </c>
      <c r="C49" s="53" t="s">
        <v>98</v>
      </c>
      <c r="D49" s="53" t="s">
        <v>90</v>
      </c>
      <c r="E49" s="2"/>
      <c r="F49" s="57" t="s">
        <v>40</v>
      </c>
      <c r="G49" s="2"/>
      <c r="H49" s="2" t="s">
        <v>41</v>
      </c>
      <c r="I49" s="3">
        <v>3</v>
      </c>
      <c r="J49" s="3">
        <v>3</v>
      </c>
      <c r="K49" s="55">
        <v>160</v>
      </c>
      <c r="L49" s="5">
        <f t="shared" si="2"/>
        <v>480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2022-04-25T18:50:09Z</cp:lastPrinted>
  <dcterms:created xsi:type="dcterms:W3CDTF">2021-07-01T18:06:57Z</dcterms:created>
  <dcterms:modified xsi:type="dcterms:W3CDTF">2022-07-19T18:42:23Z</dcterms:modified>
</cp:coreProperties>
</file>