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46E6DA9-7A11-4EAB-B510-A446610D5D9A}" xr6:coauthVersionLast="47" xr6:coauthVersionMax="47" xr10:uidLastSave="{00000000-0000-0000-0000-000000000000}"/>
  <bookViews>
    <workbookView xWindow="-110" yWindow="-110" windowWidth="19420" windowHeight="10420" xr2:uid="{16EFA379-1868-4BFC-960D-E7D982F7F885}"/>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P11" i="1" l="1"/>
  <c r="P13" i="1"/>
  <c r="F13" i="2" l="1"/>
  <c r="F11" i="2"/>
  <c r="H11" i="2" s="1"/>
  <c r="F10" i="2"/>
  <c r="F9" i="2"/>
  <c r="F8" i="2"/>
  <c r="G22" i="1"/>
  <c r="I22" i="1" s="1"/>
  <c r="G21" i="1"/>
  <c r="I21" i="1" s="1"/>
  <c r="G20" i="1"/>
  <c r="I20" i="1" s="1"/>
  <c r="G19" i="1"/>
  <c r="I19" i="1" s="1"/>
  <c r="G13" i="1"/>
  <c r="G10" i="1"/>
  <c r="I10" i="1" s="1"/>
  <c r="G8" i="1"/>
  <c r="I8" i="1" s="1"/>
  <c r="F14" i="2"/>
  <c r="F12" i="2"/>
  <c r="F6" i="2"/>
  <c r="F5" i="2"/>
  <c r="H5" i="2" s="1"/>
  <c r="G30" i="1"/>
  <c r="I30" i="1" s="1"/>
  <c r="G28" i="1"/>
  <c r="I28" i="1" s="1"/>
  <c r="G18" i="1"/>
  <c r="I18" i="1" s="1"/>
  <c r="G17" i="1"/>
  <c r="I17" i="1" s="1"/>
  <c r="H13" i="1"/>
  <c r="H12" i="1"/>
  <c r="G12" i="1"/>
  <c r="I12" i="1" s="1"/>
  <c r="G12" i="2" l="1"/>
  <c r="H12" i="2" s="1"/>
  <c r="J12" i="2" s="1"/>
  <c r="I13" i="1"/>
  <c r="K28" i="1"/>
  <c r="J28" i="1"/>
  <c r="K30" i="1"/>
  <c r="J30" i="1"/>
  <c r="L30" i="1" s="1"/>
  <c r="J17" i="1"/>
  <c r="K17" i="1"/>
  <c r="J18" i="1"/>
  <c r="K18" i="1"/>
  <c r="L18" i="1" s="1"/>
  <c r="K10" i="1"/>
  <c r="J10" i="1"/>
  <c r="L10" i="1"/>
  <c r="J21" i="1"/>
  <c r="K21" i="1"/>
  <c r="J20" i="1"/>
  <c r="K20" i="1"/>
  <c r="K13" i="1"/>
  <c r="J13" i="1"/>
  <c r="K22" i="1"/>
  <c r="J22" i="1"/>
  <c r="L22" i="1" s="1"/>
  <c r="K12" i="1"/>
  <c r="J12" i="1"/>
  <c r="J19" i="1"/>
  <c r="L19" i="1" s="1"/>
  <c r="K19" i="1"/>
  <c r="H13" i="2"/>
  <c r="I13" i="2" s="1"/>
  <c r="H8" i="2"/>
  <c r="J8" i="2" s="1"/>
  <c r="H9" i="2"/>
  <c r="J9" i="2" s="1"/>
  <c r="H14" i="2"/>
  <c r="H10" i="2"/>
  <c r="J10" i="2" s="1"/>
  <c r="H6" i="2"/>
  <c r="J6" i="2" s="1"/>
  <c r="J5" i="2"/>
  <c r="I5" i="2"/>
  <c r="J11" i="2"/>
  <c r="I11" i="2"/>
  <c r="K11" i="2" s="1"/>
  <c r="J8" i="1"/>
  <c r="I23" i="1" s="1"/>
  <c r="K8" i="1"/>
  <c r="I14" i="2" l="1"/>
  <c r="J13" i="2"/>
  <c r="L13" i="1"/>
  <c r="L12" i="1"/>
  <c r="I10" i="2"/>
  <c r="K10" i="2" s="1"/>
  <c r="K13" i="2"/>
  <c r="I33" i="1"/>
  <c r="I34" i="1" s="1"/>
  <c r="L28" i="1"/>
  <c r="L33" i="1" s="1"/>
  <c r="L21" i="1"/>
  <c r="L20" i="1"/>
  <c r="L17" i="1"/>
  <c r="L8" i="1"/>
  <c r="I8" i="2"/>
  <c r="K8" i="2" s="1"/>
  <c r="I12" i="2"/>
  <c r="K12" i="2" s="1"/>
  <c r="J14" i="2"/>
  <c r="I9" i="2"/>
  <c r="K9" i="2" s="1"/>
  <c r="I6" i="2"/>
  <c r="K5" i="2"/>
  <c r="H15" i="2" l="1"/>
  <c r="K6" i="2"/>
  <c r="K15" i="2" s="1"/>
  <c r="K14" i="2"/>
  <c r="L23" i="1"/>
  <c r="L36" i="1" l="1"/>
</calcChain>
</file>

<file path=xl/sharedStrings.xml><?xml version="1.0" encoding="utf-8"?>
<sst xmlns="http://schemas.openxmlformats.org/spreadsheetml/2006/main" count="121" uniqueCount="104">
  <si>
    <t>(40 CFR part 60, subpart TTT)</t>
  </si>
  <si>
    <t>REPORTING/RECORDKEEPING REQUIREMENT</t>
  </si>
  <si>
    <t xml:space="preserve">(C)               Hours per Respondent per Year        (A x B)          </t>
  </si>
  <si>
    <t xml:space="preserve">(E)            Technical Hours per Year               (C x D)        </t>
  </si>
  <si>
    <t xml:space="preserve">(F)            Management Hours per Year                  (E x 0.05)        </t>
  </si>
  <si>
    <t xml:space="preserve">(G)            Clerical Hours per Year                   (E x 0.1)        </t>
  </si>
  <si>
    <t>1.</t>
  </si>
  <si>
    <t>APPLICATIONS</t>
  </si>
  <si>
    <t>N/A</t>
  </si>
  <si>
    <t>2.</t>
  </si>
  <si>
    <t>SURVEY AND STUDIES</t>
  </si>
  <si>
    <t>3.</t>
  </si>
  <si>
    <t>REPORTING REQUIREMENTS</t>
  </si>
  <si>
    <t>a.</t>
  </si>
  <si>
    <t>b.</t>
  </si>
  <si>
    <t>Required Activities</t>
  </si>
  <si>
    <t>Demonstration of CMS</t>
  </si>
  <si>
    <t>c.</t>
  </si>
  <si>
    <t>Create Information</t>
  </si>
  <si>
    <t>d.</t>
  </si>
  <si>
    <t>Gather Existing Information</t>
  </si>
  <si>
    <t>e.</t>
  </si>
  <si>
    <t>Write Report</t>
  </si>
  <si>
    <t>Report of Performance Test</t>
  </si>
  <si>
    <t>Subtotal for Reporting Requirements</t>
  </si>
  <si>
    <t>4.</t>
  </si>
  <si>
    <t>RECORDKEEPING REQUIREMENTS</t>
  </si>
  <si>
    <t>Read Instructions</t>
  </si>
  <si>
    <t>Plan Activities</t>
  </si>
  <si>
    <t>Implement Activities</t>
  </si>
  <si>
    <t>Develop Record System</t>
  </si>
  <si>
    <t>Time to Enter Information</t>
  </si>
  <si>
    <t>f.</t>
  </si>
  <si>
    <t>Train Personnel</t>
  </si>
  <si>
    <t>g.</t>
  </si>
  <si>
    <t>Audits</t>
  </si>
  <si>
    <t>Subtotal for Recordkeeping Requirements</t>
  </si>
  <si>
    <t>Assumptions</t>
  </si>
  <si>
    <t xml:space="preserve">(C)               EPA Hours per Year        (A x B)          </t>
  </si>
  <si>
    <t xml:space="preserve">(E)            Technical Hours per Year                (C x D)        </t>
  </si>
  <si>
    <t xml:space="preserve">(F)            Management Hours per Year                   (E x 0.05)        </t>
  </si>
  <si>
    <t xml:space="preserve">(G)            Clerical Hours per Year                  (E x 0.1)        </t>
  </si>
  <si>
    <r>
      <t>c</t>
    </r>
    <r>
      <rPr>
        <sz val="10"/>
        <color rgb="FF000000"/>
        <rFont val="Times New Roman"/>
        <family val="1"/>
      </rPr>
      <t xml:space="preserve">  We have assumed that it will take 2.61 hours once per year to complete initial performance test.</t>
    </r>
  </si>
  <si>
    <r>
      <t>d</t>
    </r>
    <r>
      <rPr>
        <sz val="10"/>
        <color rgb="FF000000"/>
        <rFont val="Times New Roman"/>
        <family val="1"/>
      </rPr>
      <t xml:space="preserve">  We have assumed that it will take 2.61 hours 0.2 times per year to repeat performance test.</t>
    </r>
  </si>
  <si>
    <r>
      <t>e</t>
    </r>
    <r>
      <rPr>
        <sz val="10"/>
        <color rgb="FF000000"/>
        <rFont val="Times New Roman"/>
        <family val="1"/>
      </rPr>
      <t xml:space="preserve">  We have assumed that it will take 1.74 hours once per year to review notification and review test results.</t>
    </r>
  </si>
  <si>
    <r>
      <t>f</t>
    </r>
    <r>
      <rPr>
        <sz val="10"/>
        <color rgb="FF000000"/>
        <rFont val="Times New Roman"/>
        <family val="1"/>
      </rPr>
      <t xml:space="preserve">  We have assumed that 20 percent of facilities will take 6.96 hours four times per year to report noncompliance.</t>
    </r>
  </si>
  <si>
    <r>
      <t>g</t>
    </r>
    <r>
      <rPr>
        <sz val="10"/>
        <color rgb="FF000000"/>
        <rFont val="Times New Roman"/>
        <family val="1"/>
      </rPr>
      <t xml:space="preserve">  We have assumed that each facility will take 0.43 hours two times per year to report semiannual compliance.</t>
    </r>
  </si>
  <si>
    <r>
      <rPr>
        <vertAlign val="superscript"/>
        <sz val="10"/>
        <rFont val="Times New Roman"/>
        <family val="1"/>
      </rPr>
      <t>h</t>
    </r>
    <r>
      <rPr>
        <sz val="10"/>
        <rFont val="Times New Roman"/>
        <family val="1"/>
      </rPr>
      <t xml:space="preserve"> Totals have been rounded to 3 significant figures.  Figures may not add exactly due to rounding.</t>
    </r>
  </si>
  <si>
    <t>See 3b</t>
  </si>
  <si>
    <t>See 3e</t>
  </si>
  <si>
    <t>See 3a</t>
  </si>
  <si>
    <t>TABLE 2: Annual Agency Burden and Cost - NSPS for the Surface Coating of Plastic Parts for Business Machines</t>
  </si>
  <si>
    <t>TABLE 1: Annual Respondent Burden and Cost - NSPS for the Surface Coating of Plastic Parts for Business Machines</t>
  </si>
  <si>
    <r>
      <t xml:space="preserve">d </t>
    </r>
    <r>
      <rPr>
        <sz val="10"/>
        <rFont val="Times New Roman"/>
        <family val="1"/>
      </rPr>
      <t xml:space="preserve"> We have assumed that it will take each respondent 2.61 hours once per year to complete the initial performance tests. </t>
    </r>
  </si>
  <si>
    <r>
      <t xml:space="preserve">e </t>
    </r>
    <r>
      <rPr>
        <sz val="10"/>
        <rFont val="Times New Roman"/>
        <family val="1"/>
      </rPr>
      <t xml:space="preserve"> We have assumed that 20 percent of respondents will have to repeat performance tests due to failure.</t>
    </r>
  </si>
  <si>
    <r>
      <t>h</t>
    </r>
    <r>
      <rPr>
        <sz val="10"/>
        <rFont val="Times New Roman"/>
        <family val="1"/>
      </rPr>
      <t xml:space="preserve">  We have assumed that it will take 1.74 hours once per year to complete notification reports.</t>
    </r>
  </si>
  <si>
    <r>
      <t>i</t>
    </r>
    <r>
      <rPr>
        <sz val="10"/>
        <rFont val="Times New Roman"/>
        <family val="1"/>
      </rPr>
      <t xml:space="preserve">  We have assumed that 20 percent of respondents (0.20*10=2 facilities) will exceed the emission standard at least once in each quarterly reporting period; therefore, an average of two facilities will be required to write the quarterly excess emission report four times per year.We have assumed that it will take 13.91 hours to write each quarterly report of noncompliance.</t>
    </r>
  </si>
  <si>
    <r>
      <t>j</t>
    </r>
    <r>
      <rPr>
        <sz val="10"/>
        <rFont val="Times New Roman"/>
        <family val="1"/>
      </rPr>
      <t xml:space="preserve">  We have assumed that each respondent will take 0.43 hours two times per year to write the semiannual report of compliance.</t>
    </r>
  </si>
  <si>
    <r>
      <rPr>
        <vertAlign val="superscript"/>
        <sz val="10"/>
        <rFont val="Times New Roman"/>
        <family val="1"/>
      </rPr>
      <t>k</t>
    </r>
    <r>
      <rPr>
        <sz val="10"/>
        <rFont val="Times New Roman"/>
        <family val="1"/>
      </rPr>
      <t xml:space="preserve"> Hours required to record monthly performance tests are 6.09.</t>
    </r>
  </si>
  <si>
    <r>
      <rPr>
        <vertAlign val="superscript"/>
        <sz val="10"/>
        <rFont val="Times New Roman"/>
        <family val="1"/>
      </rPr>
      <t>l</t>
    </r>
    <r>
      <rPr>
        <sz val="10"/>
        <rFont val="Times New Roman"/>
        <family val="1"/>
      </rPr>
      <t xml:space="preserve"> Totals have been rounded to 3 significant figures.  Figures may not add exactly due to rounding.</t>
    </r>
  </si>
  <si>
    <r>
      <rPr>
        <vertAlign val="superscript"/>
        <sz val="10"/>
        <rFont val="Times New Roman"/>
        <family val="1"/>
      </rPr>
      <t>c</t>
    </r>
    <r>
      <rPr>
        <sz val="10"/>
        <rFont val="Times New Roman"/>
        <family val="1"/>
      </rPr>
      <t xml:space="preserve"> We have assumed that it will take 1 hour for existing respondents to refamiliarize themselves with rule requirements. </t>
    </r>
  </si>
  <si>
    <t xml:space="preserve">(A)            EPA Hours per Occurrence  (Technical hours)        </t>
  </si>
  <si>
    <t xml:space="preserve">(B)        Number of Occurrences per Plant per Year </t>
  </si>
  <si>
    <t xml:space="preserve">(A)            Respondent Hours per Occurrence  (Technical hours)        </t>
  </si>
  <si>
    <t xml:space="preserve">(B)        Number of Occurrences per Respondent per Year                        </t>
  </si>
  <si>
    <t>Review Reports</t>
  </si>
  <si>
    <r>
      <t>f</t>
    </r>
    <r>
      <rPr>
        <sz val="10"/>
        <rFont val="Times New Roman"/>
        <family val="1"/>
      </rPr>
      <t xml:space="preserve">  We have assumed that it will take 78.26 hours to perform Method 24 testing.  This testing is performed on the coatings used by the respondents and is generally done by the coating manufacturers, who will then provide the test result to the respondents.</t>
    </r>
  </si>
  <si>
    <r>
      <t>a</t>
    </r>
    <r>
      <rPr>
        <sz val="10"/>
        <color rgb="FF000000"/>
        <rFont val="Times New Roman"/>
        <family val="1"/>
      </rPr>
      <t xml:space="preserve">  We have assumed that the average number of sources that will be subject to the standard will be 10.  There will be no additional new sources per year that will become subject to the rule over the three-year period of this ICR.</t>
    </r>
  </si>
  <si>
    <t>Manager</t>
  </si>
  <si>
    <t>Technical</t>
  </si>
  <si>
    <t>Clerical</t>
  </si>
  <si>
    <t>Hours per response</t>
  </si>
  <si>
    <t>Number of Responses</t>
  </si>
  <si>
    <r>
      <t>g</t>
    </r>
    <r>
      <rPr>
        <sz val="10"/>
        <rFont val="Times New Roman"/>
        <family val="1"/>
      </rPr>
      <t xml:space="preserve"> We have assumed that 0.1 percent of respondents must generate Method 24 test data for coating usage four times per year due to modification.</t>
    </r>
  </si>
  <si>
    <r>
      <t xml:space="preserve">a </t>
    </r>
    <r>
      <rPr>
        <sz val="10"/>
        <color rgb="FF000000"/>
        <rFont val="Times New Roman"/>
        <family val="1"/>
      </rPr>
      <t xml:space="preserve"> We have assumed that the average number of sources that will be subject to the standard will be 10.  There will be no additional new sources per year that will become subject to the rule over the three-year period of this ICR.</t>
    </r>
  </si>
  <si>
    <r>
      <t xml:space="preserve">b  </t>
    </r>
    <r>
      <rPr>
        <sz val="10"/>
        <rFont val="Times New Roman"/>
        <family val="1"/>
      </rPr>
      <t>This ICR uses the following labor rates: $153.33  (Managerial), $122.20 (Technical), and $61.51 (Clerical). These rates are from the United States Department of Labor, Bureau of Labor Statistics, March 2021, “Table 2. Civilian Workers, by occupational and industry group", column 1, “Total compensation.” The rates have been increased by 110 percent to account for the benefit packages available to those employed by private industry.</t>
    </r>
  </si>
  <si>
    <r>
      <t>b</t>
    </r>
    <r>
      <rPr>
        <sz val="10"/>
        <color rgb="FF000000"/>
        <rFont val="Times New Roman"/>
        <family val="1"/>
      </rPr>
      <t xml:space="preserve">  This ICR uses the following average hourly labor rates: $69.04 Managerial (GS-13, Step 5%), $51.23 Technical (GS-12, Step 1), and $27.73 Clerical (GS-6, Step 3). These rates are from the Office of Personnel Management (OPM), 2018 General Schedule, which excludes locality rates of pay. The rates have been increased by 60 percent to account for the benefit packages available to government employees. </t>
    </r>
  </si>
  <si>
    <r>
      <t>(D)          Plants per Year</t>
    </r>
    <r>
      <rPr>
        <vertAlign val="superscript"/>
        <sz val="10"/>
        <rFont val="Times New Roman"/>
        <family val="1"/>
      </rPr>
      <t>a</t>
    </r>
    <r>
      <rPr>
        <sz val="10"/>
        <rFont val="Times New Roman"/>
        <family val="1"/>
      </rPr>
      <t xml:space="preserve">                  </t>
    </r>
  </si>
  <si>
    <r>
      <t xml:space="preserve">                       Costs per Year</t>
    </r>
    <r>
      <rPr>
        <vertAlign val="superscript"/>
        <sz val="10"/>
        <rFont val="Times New Roman"/>
        <family val="1"/>
      </rPr>
      <t>b</t>
    </r>
    <r>
      <rPr>
        <sz val="10"/>
        <rFont val="Times New Roman"/>
        <family val="1"/>
      </rPr>
      <t xml:space="preserve">                                 </t>
    </r>
  </si>
  <si>
    <r>
      <t>Observe Initial Performance Tests</t>
    </r>
    <r>
      <rPr>
        <vertAlign val="superscript"/>
        <sz val="10"/>
        <rFont val="Times New Roman"/>
        <family val="1"/>
      </rPr>
      <t>c</t>
    </r>
  </si>
  <si>
    <r>
      <t>Observe Repeat of Initial Performance Test</t>
    </r>
    <r>
      <rPr>
        <vertAlign val="superscript"/>
        <sz val="10"/>
        <rFont val="Times New Roman"/>
        <family val="1"/>
      </rPr>
      <t>d</t>
    </r>
  </si>
  <si>
    <r>
      <t>Notification of Construction</t>
    </r>
    <r>
      <rPr>
        <vertAlign val="superscript"/>
        <sz val="10"/>
        <rFont val="Times New Roman"/>
        <family val="1"/>
      </rPr>
      <t>e</t>
    </r>
  </si>
  <si>
    <r>
      <t>Notification of Initial Startup</t>
    </r>
    <r>
      <rPr>
        <vertAlign val="superscript"/>
        <sz val="10"/>
        <rFont val="Times New Roman"/>
        <family val="1"/>
      </rPr>
      <t>e</t>
    </r>
  </si>
  <si>
    <r>
      <t>Notification of Actual Startup</t>
    </r>
    <r>
      <rPr>
        <vertAlign val="superscript"/>
        <sz val="10"/>
        <rFont val="Times New Roman"/>
        <family val="1"/>
      </rPr>
      <t>e</t>
    </r>
  </si>
  <si>
    <r>
      <t>Notification of Initial Test</t>
    </r>
    <r>
      <rPr>
        <vertAlign val="superscript"/>
        <sz val="10"/>
        <rFont val="Times New Roman"/>
        <family val="1"/>
      </rPr>
      <t>e</t>
    </r>
  </si>
  <si>
    <r>
      <t>Review Test Results</t>
    </r>
    <r>
      <rPr>
        <vertAlign val="superscript"/>
        <sz val="10"/>
        <rFont val="Times New Roman"/>
        <family val="1"/>
      </rPr>
      <t>e</t>
    </r>
  </si>
  <si>
    <r>
      <t>Quarterly Reports of Noncompliance</t>
    </r>
    <r>
      <rPr>
        <vertAlign val="superscript"/>
        <sz val="10"/>
        <rFont val="Times New Roman"/>
        <family val="1"/>
      </rPr>
      <t>f</t>
    </r>
  </si>
  <si>
    <r>
      <t>Semiannual Reports of Compliance</t>
    </r>
    <r>
      <rPr>
        <vertAlign val="superscript"/>
        <sz val="10"/>
        <rFont val="Times New Roman"/>
        <family val="1"/>
      </rPr>
      <t>g</t>
    </r>
  </si>
  <si>
    <r>
      <t>Total Annual Burden and Costs (rounded)</t>
    </r>
    <r>
      <rPr>
        <b/>
        <vertAlign val="superscript"/>
        <sz val="10"/>
        <rFont val="Times New Roman"/>
        <family val="1"/>
      </rPr>
      <t>h</t>
    </r>
  </si>
  <si>
    <r>
      <t>(D)          Number of Respondents per Year</t>
    </r>
    <r>
      <rPr>
        <vertAlign val="superscript"/>
        <sz val="10"/>
        <rFont val="Times New Roman"/>
        <family val="1"/>
      </rPr>
      <t>a</t>
    </r>
    <r>
      <rPr>
        <sz val="10"/>
        <rFont val="Times New Roman"/>
        <family val="1"/>
      </rPr>
      <t xml:space="preserve">                  </t>
    </r>
  </si>
  <si>
    <r>
      <t xml:space="preserve">                       Total Labor Costs per Year</t>
    </r>
    <r>
      <rPr>
        <vertAlign val="superscript"/>
        <sz val="10"/>
        <rFont val="Times New Roman"/>
        <family val="1"/>
      </rPr>
      <t>b</t>
    </r>
    <r>
      <rPr>
        <sz val="10"/>
        <rFont val="Times New Roman"/>
        <family val="1"/>
      </rPr>
      <t xml:space="preserve">                                 </t>
    </r>
  </si>
  <si>
    <r>
      <t xml:space="preserve">Familiarization with regulatory requirements </t>
    </r>
    <r>
      <rPr>
        <vertAlign val="superscript"/>
        <sz val="10"/>
        <rFont val="Times New Roman"/>
        <family val="1"/>
      </rPr>
      <t>c</t>
    </r>
  </si>
  <si>
    <r>
      <t>Initial Performance Tests</t>
    </r>
    <r>
      <rPr>
        <vertAlign val="superscript"/>
        <sz val="10"/>
        <rFont val="Times New Roman"/>
        <family val="1"/>
      </rPr>
      <t>d</t>
    </r>
  </si>
  <si>
    <r>
      <t>Repeat of Performance Tests</t>
    </r>
    <r>
      <rPr>
        <vertAlign val="superscript"/>
        <sz val="10"/>
        <rFont val="Times New Roman"/>
        <family val="1"/>
      </rPr>
      <t>e</t>
    </r>
  </si>
  <si>
    <r>
      <t>Method 24 Testing</t>
    </r>
    <r>
      <rPr>
        <vertAlign val="superscript"/>
        <sz val="10"/>
        <rFont val="Times New Roman"/>
        <family val="1"/>
      </rPr>
      <t>f,g</t>
    </r>
  </si>
  <si>
    <r>
      <t>Notification of Construction/Reconstruction</t>
    </r>
    <r>
      <rPr>
        <vertAlign val="superscript"/>
        <sz val="10"/>
        <rFont val="Times New Roman"/>
        <family val="1"/>
      </rPr>
      <t>h</t>
    </r>
  </si>
  <si>
    <r>
      <t>Notification of Actual Startup</t>
    </r>
    <r>
      <rPr>
        <vertAlign val="superscript"/>
        <sz val="10"/>
        <rFont val="Times New Roman"/>
        <family val="1"/>
      </rPr>
      <t>h</t>
    </r>
  </si>
  <si>
    <r>
      <t>Notification of Initial Performance Test</t>
    </r>
    <r>
      <rPr>
        <vertAlign val="superscript"/>
        <sz val="10"/>
        <rFont val="Times New Roman"/>
        <family val="1"/>
      </rPr>
      <t>h</t>
    </r>
  </si>
  <si>
    <r>
      <t>Quarterly Report of Noncompliance</t>
    </r>
    <r>
      <rPr>
        <vertAlign val="superscript"/>
        <sz val="10"/>
        <rFont val="Times New Roman"/>
        <family val="1"/>
      </rPr>
      <t>i</t>
    </r>
  </si>
  <si>
    <r>
      <t>Semiannual Report of Compliance</t>
    </r>
    <r>
      <rPr>
        <vertAlign val="superscript"/>
        <sz val="10"/>
        <rFont val="Times New Roman"/>
        <family val="1"/>
      </rPr>
      <t>j</t>
    </r>
  </si>
  <si>
    <r>
      <t>Record of monthly performance tests</t>
    </r>
    <r>
      <rPr>
        <vertAlign val="superscript"/>
        <sz val="10"/>
        <rFont val="Times New Roman"/>
        <family val="1"/>
      </rPr>
      <t>a,k</t>
    </r>
  </si>
  <si>
    <r>
      <t>Total Labor Burden and Costs (rounded)</t>
    </r>
    <r>
      <rPr>
        <b/>
        <vertAlign val="superscript"/>
        <sz val="10"/>
        <rFont val="Times New Roman"/>
        <family val="1"/>
      </rPr>
      <t>l</t>
    </r>
  </si>
  <si>
    <r>
      <t>Total Capital and O&amp;M Costs (rounded)</t>
    </r>
    <r>
      <rPr>
        <b/>
        <vertAlign val="superscript"/>
        <sz val="10"/>
        <rFont val="Times New Roman"/>
        <family val="1"/>
      </rPr>
      <t>l</t>
    </r>
  </si>
  <si>
    <r>
      <t>Grand Total (rounded)</t>
    </r>
    <r>
      <rPr>
        <b/>
        <vertAlign val="superscript"/>
        <sz val="10"/>
        <rFont val="Times New Roman"/>
        <family val="1"/>
      </rPr>
      <t>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</si>
</sst>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00"/>
    <numFmt numFmtId="165" formatCode="0.0"/>
    <numFmt numFmtId="166" formatCode="0.000"/>
  </numFmts>
  <fonts count="18" x14ac:knownFonts="1">
    <font>
      <sz val="11"/>
      <color theme="1"/>
      <name val="Calibri"/>
      <family val="2"/>
      <scheme val="minor"/>
    </font>
    <font>
      <u/>
      <sz val="10"/>
      <name val="Times New Roman"/>
      <family val="1"/>
    </font>
    <font>
      <vertAlign val="superscript"/>
      <sz val="10"/>
      <name val="Times New Roman"/>
      <family val="1"/>
    </font>
    <font>
      <sz val="10"/>
      <color rgb="FF000000"/>
      <name val="Times New Roman"/>
      <family val="1"/>
    </font>
    <font>
      <sz val="10"/>
      <name val="Times New Roman"/>
      <family val="1"/>
    </font>
    <font>
      <sz val="12"/>
      <color indexed="8"/>
      <name val="Times New Roman"/>
      <family val="1"/>
    </font>
    <font>
      <vertAlign val="superscript"/>
      <sz val="10"/>
      <color rgb="FF000000"/>
      <name val="Times New Roman"/>
      <family val="1"/>
    </font>
    <font>
      <sz val="10"/>
      <color rgb="FFFF0000"/>
      <name val="Times New Roman"/>
      <family val="1"/>
    </font>
    <font>
      <sz val="10"/>
      <color theme="1"/>
      <name val="Times New Roman"/>
      <family val="1"/>
    </font>
    <font>
      <sz val="11"/>
      <name val="Times New Roman"/>
      <family val="1"/>
    </font>
    <font>
      <b/>
      <sz val="12"/>
      <name val="Times New Roman"/>
      <family val="1"/>
    </font>
    <font>
      <sz val="12"/>
      <name val="Times New Roman"/>
      <family val="1"/>
    </font>
    <font>
      <sz val="11"/>
      <color theme="1"/>
      <name val="Times New Roman"/>
      <family val="1"/>
    </font>
    <font>
      <b/>
      <sz val="10"/>
      <name val="Times New Roman"/>
      <family val="1"/>
    </font>
    <font>
      <b/>
      <vertAlign val="superscript"/>
      <sz val="10"/>
      <name val="Times New Roman"/>
      <family val="1"/>
    </font>
    <font>
      <sz val="10"/>
      <color indexed="10"/>
      <name val="Times New Roman"/>
      <family val="1"/>
    </font>
    <font>
      <b/>
      <i/>
      <sz val="10"/>
      <name val="Times New Roman"/>
      <family val="1"/>
    </font>
    <font>
      <b/>
      <i/>
      <sz val="12"/>
      <name val="Times New Roman"/>
      <family val="1"/>
    </font>
  </fonts>
  <fills count="2">
    <fill>
      <patternFill patternType="none"/>
    </fill>
    <fill>
      <patternFill patternType="gray125"/>
    </fill>
  </fills>
  <borders count="1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theme="1"/>
      </left>
      <right style="thin">
        <color theme="1"/>
      </right>
      <top style="thin">
        <color theme="1"/>
      </top>
      <bottom style="thin">
        <color theme="1"/>
      </bottom>
      <diagonal/>
    </border>
    <border>
      <left/>
      <right style="thin">
        <color indexed="8"/>
      </right>
      <top style="thin">
        <color indexed="8"/>
      </top>
      <bottom/>
      <diagonal/>
    </border>
    <border>
      <left style="thin">
        <color indexed="8"/>
      </left>
      <right style="thin">
        <color indexed="8"/>
      </right>
      <top/>
      <bottom/>
      <diagonal/>
    </border>
    <border>
      <left/>
      <right style="thin">
        <color theme="1"/>
      </right>
      <top style="thin">
        <color theme="1"/>
      </top>
      <bottom style="thin">
        <color theme="1"/>
      </bottom>
      <diagonal/>
    </border>
    <border>
      <left/>
      <right style="thin">
        <color indexed="8"/>
      </right>
      <top/>
      <bottom style="thin">
        <color indexed="8"/>
      </bottom>
      <diagonal/>
    </border>
    <border>
      <left/>
      <right/>
      <top style="thin">
        <color indexed="8"/>
      </top>
      <bottom style="thin">
        <color theme="1"/>
      </bottom>
      <diagonal/>
    </border>
  </borders>
  <cellStyleXfs count="1">
    <xf numFmtId="0" fontId="0" fillId="0" borderId="0"/>
  </cellStyleXfs>
  <cellXfs count="128">
    <xf numFmtId="0" fontId="0" fillId="0" borderId="0" xfId="0"/>
    <xf numFmtId="0" fontId="1" fillId="0" borderId="0" xfId="0" applyFont="1" applyFill="1" applyBorder="1" applyAlignment="1" applyProtection="1"/>
    <xf numFmtId="0" fontId="2" fillId="0" borderId="0" xfId="0" applyFont="1" applyAlignment="1">
      <alignment vertical="center"/>
    </xf>
    <xf numFmtId="0" fontId="4" fillId="0" borderId="0" xfId="0" applyFont="1" applyProtection="1"/>
    <xf numFmtId="0" fontId="5" fillId="0" borderId="0" xfId="0" applyFont="1"/>
    <xf numFmtId="0" fontId="6" fillId="0" borderId="0" xfId="0" applyFont="1" applyAlignment="1">
      <alignment vertical="center"/>
    </xf>
    <xf numFmtId="0" fontId="7" fillId="0" borderId="0" xfId="0" applyFont="1"/>
    <xf numFmtId="0" fontId="7" fillId="0" borderId="0" xfId="0" applyFont="1" applyAlignment="1"/>
    <xf numFmtId="0" fontId="8" fillId="0" borderId="0" xfId="0" applyFont="1" applyFill="1" applyAlignment="1" applyProtection="1">
      <alignment vertical="center"/>
    </xf>
    <xf numFmtId="0" fontId="4" fillId="0" borderId="0" xfId="0" applyFont="1" applyFill="1" applyAlignment="1" applyProtection="1">
      <alignment vertical="center"/>
    </xf>
    <xf numFmtId="164" fontId="9" fillId="0" borderId="0" xfId="0" applyNumberFormat="1" applyFont="1" applyFill="1" applyAlignment="1" applyProtection="1">
      <alignment vertical="center"/>
    </xf>
    <xf numFmtId="1"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10" fillId="0" borderId="0" xfId="0" applyFont="1" applyProtection="1"/>
    <xf numFmtId="0" fontId="11" fillId="0" borderId="0" xfId="0" applyFont="1" applyProtection="1"/>
    <xf numFmtId="0" fontId="10" fillId="0" borderId="0" xfId="0" applyFont="1" applyAlignment="1" applyProtection="1">
      <alignment horizontal="left"/>
    </xf>
    <xf numFmtId="0" fontId="10" fillId="0" borderId="0" xfId="0" applyFont="1" applyAlignment="1" applyProtection="1">
      <alignment horizontal="right"/>
    </xf>
    <xf numFmtId="0" fontId="12" fillId="0" borderId="0" xfId="0" applyFont="1"/>
    <xf numFmtId="0" fontId="11" fillId="0" borderId="0" xfId="0" applyFont="1" applyFill="1" applyAlignment="1" applyProtection="1">
      <alignment horizontal="left"/>
    </xf>
    <xf numFmtId="7" fontId="11" fillId="0" borderId="0" xfId="0" applyNumberFormat="1" applyFont="1" applyBorder="1" applyProtection="1"/>
    <xf numFmtId="0" fontId="11" fillId="0" borderId="0" xfId="0" applyFont="1" applyFill="1" applyProtection="1"/>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4" xfId="0" applyFont="1" applyFill="1" applyBorder="1" applyAlignment="1" applyProtection="1">
      <alignment vertical="center"/>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top" wrapText="1"/>
    </xf>
    <xf numFmtId="0" fontId="4" fillId="0" borderId="0" xfId="0" applyFont="1"/>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4" xfId="0" applyFont="1" applyBorder="1" applyAlignment="1" applyProtection="1">
      <alignment vertical="center"/>
    </xf>
    <xf numFmtId="2" fontId="4"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5" fontId="4" fillId="0" borderId="3" xfId="0" applyNumberFormat="1" applyFont="1" applyBorder="1" applyAlignment="1" applyProtection="1">
      <alignment horizontal="right" vertical="center"/>
    </xf>
    <xf numFmtId="0" fontId="4" fillId="0" borderId="1" xfId="0" applyFont="1" applyBorder="1" applyAlignment="1" applyProtection="1">
      <alignment horizontal="left" vertical="center"/>
    </xf>
    <xf numFmtId="0" fontId="4" fillId="0" borderId="6" xfId="0" applyFont="1" applyBorder="1" applyAlignment="1" applyProtection="1">
      <alignment vertical="center"/>
    </xf>
    <xf numFmtId="0" fontId="4" fillId="0" borderId="2" xfId="0" applyFont="1" applyBorder="1" applyProtection="1"/>
    <xf numFmtId="0" fontId="4" fillId="0" borderId="3" xfId="0" applyFont="1" applyBorder="1" applyAlignment="1" applyProtection="1">
      <alignment horizontal="center"/>
    </xf>
    <xf numFmtId="0" fontId="4" fillId="0" borderId="5" xfId="0" applyFont="1" applyBorder="1" applyAlignment="1" applyProtection="1">
      <alignment vertical="center"/>
    </xf>
    <xf numFmtId="0" fontId="4" fillId="0" borderId="6" xfId="0" applyFont="1" applyBorder="1" applyProtection="1"/>
    <xf numFmtId="0" fontId="4" fillId="0" borderId="9" xfId="0" applyFont="1" applyBorder="1" applyAlignment="1" applyProtection="1">
      <alignment vertical="center"/>
    </xf>
    <xf numFmtId="0" fontId="4" fillId="0" borderId="5" xfId="0" applyFont="1" applyBorder="1" applyAlignment="1" applyProtection="1">
      <alignment horizontal="center" vertical="center"/>
    </xf>
    <xf numFmtId="0" fontId="4" fillId="0" borderId="5" xfId="0" applyFont="1" applyFill="1" applyBorder="1" applyAlignment="1" applyProtection="1">
      <alignment horizontal="center" vertical="center"/>
    </xf>
    <xf numFmtId="166" fontId="4" fillId="0" borderId="3" xfId="0" applyNumberFormat="1" applyFont="1" applyBorder="1" applyAlignment="1" applyProtection="1">
      <alignment horizontal="center" vertical="center"/>
    </xf>
    <xf numFmtId="0" fontId="12" fillId="0" borderId="2" xfId="0" applyFont="1" applyBorder="1"/>
    <xf numFmtId="0" fontId="4" fillId="0" borderId="1" xfId="0" applyFont="1" applyFill="1" applyBorder="1" applyAlignment="1" applyProtection="1">
      <alignment horizontal="center" vertical="center"/>
    </xf>
    <xf numFmtId="2" fontId="4" fillId="0" borderId="3" xfId="0" applyNumberFormat="1" applyFont="1" applyBorder="1" applyAlignment="1" applyProtection="1">
      <alignment horizontal="center" vertical="center"/>
    </xf>
    <xf numFmtId="7" fontId="4" fillId="0" borderId="3" xfId="0" applyNumberFormat="1" applyFont="1" applyBorder="1" applyAlignment="1" applyProtection="1">
      <alignment horizontal="right" vertical="center"/>
    </xf>
    <xf numFmtId="0" fontId="13" fillId="0" borderId="1" xfId="0" applyFont="1" applyBorder="1" applyAlignment="1" applyProtection="1">
      <alignment horizontal="left" vertical="center"/>
    </xf>
    <xf numFmtId="0" fontId="4" fillId="0" borderId="3" xfId="0" applyFont="1" applyBorder="1" applyProtection="1"/>
    <xf numFmtId="5" fontId="13" fillId="0" borderId="3" xfId="0" applyNumberFormat="1" applyFont="1" applyBorder="1" applyAlignment="1" applyProtection="1">
      <alignment horizontal="right" vertical="center"/>
    </xf>
    <xf numFmtId="9" fontId="11" fillId="0" borderId="0" xfId="0" applyNumberFormat="1" applyFont="1" applyBorder="1" applyProtection="1"/>
    <xf numFmtId="0" fontId="12" fillId="0" borderId="0" xfId="0" applyFont="1" applyFill="1"/>
    <xf numFmtId="0" fontId="4" fillId="0" borderId="0" xfId="0" applyFont="1" applyBorder="1" applyAlignment="1" applyProtection="1">
      <alignment wrapText="1"/>
    </xf>
    <xf numFmtId="0" fontId="4" fillId="0" borderId="0" xfId="0" applyFont="1" applyFill="1"/>
    <xf numFmtId="0" fontId="4" fillId="0" borderId="0" xfId="0" applyFont="1" applyFill="1" applyProtection="1"/>
    <xf numFmtId="0" fontId="15" fillId="0" borderId="0" xfId="0" applyFont="1" applyBorder="1" applyAlignment="1" applyProtection="1"/>
    <xf numFmtId="0" fontId="4" fillId="0" borderId="0" xfId="0" applyFont="1" applyBorder="1"/>
    <xf numFmtId="0" fontId="4" fillId="0" borderId="0" xfId="0" applyFont="1" applyFill="1" applyAlignment="1" applyProtection="1">
      <alignment horizontal="left"/>
    </xf>
    <xf numFmtId="7" fontId="4" fillId="0" borderId="0" xfId="0" applyNumberFormat="1" applyFont="1" applyBorder="1" applyProtection="1"/>
    <xf numFmtId="0" fontId="4" fillId="0" borderId="2" xfId="0" applyFont="1" applyFill="1" applyBorder="1" applyAlignment="1" applyProtection="1">
      <alignment vertical="center"/>
    </xf>
    <xf numFmtId="0" fontId="11" fillId="0" borderId="0" xfId="0" applyFont="1" applyFill="1" applyAlignment="1" applyProtection="1">
      <alignment vertical="center"/>
    </xf>
    <xf numFmtId="0" fontId="4" fillId="0" borderId="1" xfId="0" applyFont="1" applyFill="1" applyBorder="1" applyAlignment="1">
      <alignment horizontal="center" vertical="center"/>
    </xf>
    <xf numFmtId="0" fontId="4" fillId="0" borderId="3" xfId="0" applyFont="1" applyFill="1" applyBorder="1" applyAlignment="1" applyProtection="1">
      <alignment horizontal="center" vertical="center"/>
    </xf>
    <xf numFmtId="7" fontId="4" fillId="0" borderId="3" xfId="0"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2" fontId="4" fillId="0" borderId="1" xfId="0" applyNumberFormat="1" applyFont="1" applyFill="1" applyBorder="1" applyAlignment="1" applyProtection="1">
      <alignment horizontal="center" vertical="center"/>
    </xf>
    <xf numFmtId="2" fontId="4" fillId="0" borderId="3" xfId="0" applyNumberFormat="1" applyFont="1" applyFill="1" applyBorder="1" applyAlignment="1" applyProtection="1">
      <alignment horizontal="center" vertical="center"/>
    </xf>
    <xf numFmtId="0" fontId="4" fillId="0" borderId="1" xfId="0" applyFont="1" applyFill="1" applyBorder="1" applyProtection="1"/>
    <xf numFmtId="0" fontId="4" fillId="0" borderId="3" xfId="0" applyFont="1" applyFill="1" applyBorder="1" applyAlignment="1" applyProtection="1">
      <alignment horizontal="right"/>
    </xf>
    <xf numFmtId="164" fontId="11" fillId="0" borderId="0" xfId="0" applyNumberFormat="1" applyFont="1" applyFill="1" applyAlignment="1" applyProtection="1">
      <alignment vertical="center"/>
    </xf>
    <xf numFmtId="1" fontId="4" fillId="0" borderId="3" xfId="0" applyNumberFormat="1" applyFont="1" applyFill="1" applyBorder="1" applyAlignment="1" applyProtection="1">
      <alignment horizontal="center" vertical="center"/>
    </xf>
    <xf numFmtId="5" fontId="4" fillId="0" borderId="3" xfId="0" applyNumberFormat="1"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0" fontId="4" fillId="0" borderId="3" xfId="0" quotePrefix="1"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Fill="1" applyBorder="1" applyAlignment="1" applyProtection="1">
      <alignment horizontal="right"/>
    </xf>
    <xf numFmtId="7" fontId="4" fillId="0" borderId="4" xfId="0" applyNumberFormat="1" applyFont="1" applyFill="1" applyBorder="1" applyAlignment="1" applyProtection="1">
      <alignment horizontal="right" vertical="center"/>
    </xf>
    <xf numFmtId="0" fontId="4" fillId="0" borderId="5" xfId="0" applyFont="1" applyFill="1" applyBorder="1" applyAlignment="1">
      <alignment horizontal="center" vertical="center"/>
    </xf>
    <xf numFmtId="0" fontId="4" fillId="0" borderId="6" xfId="0" applyFont="1" applyFill="1" applyBorder="1" applyAlignment="1" applyProtection="1">
      <alignment vertical="center"/>
    </xf>
    <xf numFmtId="5" fontId="4" fillId="0" borderId="4" xfId="0" applyNumberFormat="1" applyFont="1" applyFill="1" applyBorder="1" applyAlignment="1" applyProtection="1">
      <alignment horizontal="right" vertical="center"/>
    </xf>
    <xf numFmtId="0" fontId="12" fillId="0" borderId="0" xfId="0" applyFont="1" applyAlignment="1"/>
    <xf numFmtId="0" fontId="16" fillId="0" borderId="2" xfId="0" applyFont="1" applyFill="1" applyBorder="1" applyAlignment="1" applyProtection="1">
      <alignment horizontal="left" vertical="center"/>
    </xf>
    <xf numFmtId="0" fontId="16" fillId="0" borderId="4" xfId="0" applyFont="1" applyFill="1" applyBorder="1" applyAlignment="1" applyProtection="1">
      <alignment horizontal="left" vertical="center"/>
    </xf>
    <xf numFmtId="1" fontId="16" fillId="0" borderId="3" xfId="0" applyNumberFormat="1" applyFont="1" applyFill="1" applyBorder="1" applyAlignment="1" applyProtection="1">
      <alignment horizontal="center" vertical="center"/>
    </xf>
    <xf numFmtId="5" fontId="16" fillId="0" borderId="11" xfId="0" applyNumberFormat="1" applyFont="1" applyFill="1" applyBorder="1" applyAlignment="1" applyProtection="1">
      <alignment horizontal="right" vertical="center"/>
    </xf>
    <xf numFmtId="0" fontId="17" fillId="0" borderId="0" xfId="0" applyFont="1" applyFill="1" applyAlignment="1" applyProtection="1">
      <alignment vertical="center"/>
    </xf>
    <xf numFmtId="7" fontId="4" fillId="0" borderId="12" xfId="0"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7" fontId="4" fillId="0" borderId="9" xfId="0" applyNumberFormat="1" applyFont="1" applyFill="1" applyBorder="1" applyAlignment="1" applyProtection="1">
      <alignment horizontal="right" vertical="center"/>
    </xf>
    <xf numFmtId="0" fontId="4" fillId="0" borderId="2" xfId="0" applyFont="1" applyFill="1" applyBorder="1" applyAlignment="1" applyProtection="1">
      <alignment vertical="center" wrapText="1"/>
    </xf>
    <xf numFmtId="0" fontId="4" fillId="0" borderId="2" xfId="0" applyFont="1" applyFill="1" applyBorder="1" applyAlignment="1" applyProtection="1">
      <alignment horizontal="center"/>
    </xf>
    <xf numFmtId="0" fontId="4" fillId="0" borderId="2" xfId="0" applyFont="1" applyFill="1" applyBorder="1" applyProtection="1"/>
    <xf numFmtId="0" fontId="4" fillId="0" borderId="4" xfId="0" applyFont="1" applyFill="1" applyBorder="1" applyAlignment="1" applyProtection="1">
      <alignment horizontal="center" vertical="center"/>
    </xf>
    <xf numFmtId="0" fontId="12" fillId="0" borderId="13" xfId="0" applyFont="1" applyBorder="1"/>
    <xf numFmtId="0" fontId="16" fillId="0" borderId="6" xfId="0" applyFont="1" applyFill="1" applyBorder="1" applyAlignment="1" applyProtection="1">
      <alignment horizontal="left" vertical="center"/>
    </xf>
    <xf numFmtId="0" fontId="16" fillId="0" borderId="9" xfId="0" applyFont="1" applyFill="1" applyBorder="1" applyAlignment="1" applyProtection="1">
      <alignment horizontal="left" vertical="center"/>
    </xf>
    <xf numFmtId="1" fontId="16" fillId="0" borderId="7" xfId="0" applyNumberFormat="1" applyFont="1" applyFill="1" applyBorder="1" applyAlignment="1" applyProtection="1">
      <alignment horizontal="center" vertical="center"/>
    </xf>
    <xf numFmtId="165" fontId="16" fillId="0" borderId="7" xfId="0" applyNumberFormat="1" applyFont="1" applyFill="1" applyBorder="1" applyAlignment="1" applyProtection="1">
      <alignment horizontal="center" vertical="center"/>
    </xf>
    <xf numFmtId="5" fontId="16" fillId="0" borderId="10" xfId="0" applyNumberFormat="1" applyFont="1" applyFill="1" applyBorder="1" applyAlignment="1" applyProtection="1">
      <alignment horizontal="right" vertical="center"/>
    </xf>
    <xf numFmtId="3" fontId="4" fillId="0" borderId="8" xfId="0" applyNumberFormat="1" applyFont="1" applyFill="1" applyBorder="1" applyAlignment="1" applyProtection="1">
      <alignment vertical="center"/>
    </xf>
    <xf numFmtId="1" fontId="13" fillId="0" borderId="8" xfId="0" applyNumberFormat="1" applyFont="1" applyFill="1" applyBorder="1" applyAlignment="1" applyProtection="1">
      <alignment horizontal="center" vertical="center"/>
    </xf>
    <xf numFmtId="0" fontId="4" fillId="0" borderId="8" xfId="0" applyFont="1" applyFill="1" applyBorder="1" applyAlignment="1" applyProtection="1">
      <alignment vertical="center"/>
    </xf>
    <xf numFmtId="1" fontId="4" fillId="0" borderId="8" xfId="0" applyNumberFormat="1" applyFont="1" applyFill="1" applyBorder="1" applyAlignment="1" applyProtection="1">
      <alignment vertical="center"/>
    </xf>
    <xf numFmtId="5" fontId="13" fillId="0" borderId="8" xfId="0" applyNumberFormat="1" applyFont="1" applyFill="1" applyBorder="1" applyAlignment="1" applyProtection="1">
      <alignment horizontal="right" vertical="center"/>
    </xf>
    <xf numFmtId="2" fontId="11" fillId="0" borderId="0" xfId="0" applyNumberFormat="1" applyFont="1" applyProtection="1"/>
    <xf numFmtId="165" fontId="11" fillId="0" borderId="0" xfId="0" applyNumberFormat="1" applyFont="1" applyProtection="1"/>
    <xf numFmtId="0" fontId="11" fillId="0" borderId="0" xfId="0" applyFont="1" applyAlignment="1" applyProtection="1">
      <alignment horizontal="right"/>
    </xf>
    <xf numFmtId="1" fontId="11" fillId="0" borderId="0" xfId="0" applyNumberFormat="1" applyFont="1" applyProtection="1"/>
    <xf numFmtId="0" fontId="11" fillId="0" borderId="0" xfId="0" applyFont="1" applyBorder="1" applyProtection="1"/>
    <xf numFmtId="0" fontId="4" fillId="0" borderId="0" xfId="0" applyFont="1" applyFill="1" applyBorder="1" applyAlignment="1" applyProtection="1">
      <alignment horizontal="left" wrapText="1"/>
    </xf>
    <xf numFmtId="0" fontId="11" fillId="0" borderId="0" xfId="0" applyFont="1" applyBorder="1" applyAlignment="1" applyProtection="1">
      <alignment wrapText="1"/>
    </xf>
    <xf numFmtId="0" fontId="12" fillId="0" borderId="0" xfId="0" applyFont="1" applyBorder="1"/>
    <xf numFmtId="0" fontId="4" fillId="0" borderId="0" xfId="0" applyFont="1" applyAlignment="1">
      <alignment vertical="center" wrapText="1"/>
    </xf>
    <xf numFmtId="0" fontId="12" fillId="0" borderId="0" xfId="0" applyFont="1" applyAlignment="1">
      <alignment wrapText="1"/>
    </xf>
    <xf numFmtId="1" fontId="16" fillId="0" borderId="3" xfId="0" applyNumberFormat="1" applyFont="1" applyFill="1" applyBorder="1" applyAlignment="1" applyProtection="1">
      <alignment horizontal="center" vertical="center"/>
    </xf>
    <xf numFmtId="0" fontId="13" fillId="0" borderId="8" xfId="0" applyFont="1" applyFill="1" applyBorder="1" applyAlignment="1" applyProtection="1">
      <alignment horizontal="left" vertical="center"/>
    </xf>
    <xf numFmtId="1" fontId="16" fillId="0" borderId="5" xfId="0" applyNumberFormat="1" applyFont="1" applyFill="1" applyBorder="1" applyAlignment="1">
      <alignment horizontal="center"/>
    </xf>
    <xf numFmtId="0" fontId="16" fillId="0" borderId="6" xfId="0" applyFont="1" applyFill="1" applyBorder="1" applyAlignment="1">
      <alignment horizontal="center"/>
    </xf>
    <xf numFmtId="0" fontId="16" fillId="0" borderId="9" xfId="0" applyFont="1" applyFill="1" applyBorder="1" applyAlignment="1">
      <alignment horizontal="center"/>
    </xf>
    <xf numFmtId="1" fontId="13" fillId="0" borderId="8" xfId="0" applyNumberFormat="1" applyFont="1" applyFill="1" applyBorder="1" applyAlignment="1" applyProtection="1">
      <alignment horizontal="center" vertical="center"/>
    </xf>
    <xf numFmtId="0" fontId="2" fillId="0" borderId="0" xfId="0" applyFont="1" applyAlignment="1">
      <alignment vertical="center" wrapText="1"/>
    </xf>
    <xf numFmtId="1" fontId="13" fillId="0" borderId="1" xfId="0" applyNumberFormat="1" applyFont="1" applyBorder="1" applyAlignment="1" applyProtection="1">
      <alignment horizontal="center" vertical="center"/>
    </xf>
    <xf numFmtId="1" fontId="13" fillId="0" borderId="2" xfId="0" applyNumberFormat="1" applyFont="1" applyBorder="1" applyAlignment="1" applyProtection="1">
      <alignment horizontal="center" vertical="center"/>
    </xf>
    <xf numFmtId="1" fontId="13" fillId="0" borderId="4" xfId="0" applyNumberFormat="1" applyFont="1" applyBorder="1" applyAlignment="1" applyProtection="1">
      <alignment horizontal="center" vertical="center"/>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F9F6-468A-4143-9C03-41D73C88AD5B}">
  <dimension ref="A1:U157"/>
  <sheetViews>
    <sheetView tabSelected="1" topLeftCell="A25" workbookViewId="0">
      <selection activeCell="D43" sqref="D43"/>
    </sheetView>
  </sheetViews>
  <sheetFormatPr defaultColWidth="9.1796875" defaultRowHeight="14" x14ac:dyDescent="0.3"/>
  <cols>
    <col min="1" max="3" width="2.54296875" style="17" customWidth="1"/>
    <col min="4" max="4" width="36.81640625" style="17" customWidth="1"/>
    <col min="5" max="5" width="10.7265625" style="17" customWidth="1"/>
    <col min="6" max="6" width="11.54296875" style="17" customWidth="1"/>
    <col min="7" max="7" width="10.54296875" style="17" customWidth="1"/>
    <col min="8" max="8" width="11.7265625" style="17" customWidth="1"/>
    <col min="9" max="9" width="9.1796875" style="17"/>
    <col min="10" max="10" width="11.81640625" style="17" customWidth="1"/>
    <col min="11" max="11" width="9.1796875" style="17"/>
    <col min="12" max="12" width="12.81640625" style="17" customWidth="1"/>
    <col min="13" max="13" width="2.81640625" style="17" customWidth="1"/>
    <col min="14" max="14" width="3.1796875" style="17" customWidth="1"/>
    <col min="15" max="15" width="17.453125" style="17" customWidth="1"/>
    <col min="16" max="16" width="11.81640625" style="17" customWidth="1"/>
    <col min="17" max="16384" width="9.1796875" style="17"/>
  </cols>
  <sheetData>
    <row r="1" spans="1:21" ht="15.5" x14ac:dyDescent="0.35">
      <c r="A1" s="13" t="s">
        <v>52</v>
      </c>
      <c r="B1" s="14"/>
      <c r="C1" s="14"/>
      <c r="D1" s="15"/>
      <c r="E1" s="14"/>
      <c r="F1" s="14"/>
      <c r="G1" s="14"/>
      <c r="H1" s="16"/>
      <c r="I1" s="14"/>
      <c r="J1" s="14"/>
      <c r="K1" s="14"/>
      <c r="L1" s="14"/>
      <c r="M1" s="20"/>
      <c r="N1" s="20"/>
      <c r="O1" s="20"/>
      <c r="P1" s="20"/>
      <c r="Q1" s="20"/>
      <c r="R1" s="20"/>
      <c r="S1" s="20"/>
      <c r="T1" s="20"/>
      <c r="U1" s="20"/>
    </row>
    <row r="2" spans="1:21" ht="15.5" x14ac:dyDescent="0.35">
      <c r="A2" s="14"/>
      <c r="B2" s="14"/>
      <c r="C2" s="14"/>
      <c r="D2" s="15" t="s">
        <v>0</v>
      </c>
      <c r="E2" s="14"/>
      <c r="F2" s="15"/>
      <c r="G2" s="15"/>
      <c r="H2" s="15"/>
      <c r="J2" s="14"/>
      <c r="K2" s="14"/>
      <c r="L2" s="16"/>
      <c r="M2" s="20"/>
      <c r="N2" s="20"/>
      <c r="O2" s="20"/>
      <c r="P2" s="20"/>
      <c r="Q2" s="20"/>
      <c r="R2" s="20"/>
      <c r="S2" s="20"/>
      <c r="T2" s="20"/>
      <c r="U2" s="20"/>
    </row>
    <row r="3" spans="1:21" ht="15.5" x14ac:dyDescent="0.35">
      <c r="A3" s="3"/>
      <c r="B3" s="3"/>
      <c r="C3" s="3"/>
      <c r="D3" s="3"/>
      <c r="E3" s="59"/>
      <c r="F3" s="3"/>
      <c r="G3" s="3"/>
      <c r="H3" s="3"/>
      <c r="I3" s="60"/>
      <c r="J3" s="3"/>
      <c r="K3" s="27"/>
      <c r="M3" s="20"/>
      <c r="N3" s="20"/>
      <c r="O3" s="20"/>
      <c r="P3" s="20"/>
      <c r="Q3" s="20"/>
      <c r="R3" s="20"/>
      <c r="S3" s="20"/>
      <c r="T3" s="20"/>
      <c r="U3" s="20"/>
    </row>
    <row r="4" spans="1:21" ht="78" customHeight="1" x14ac:dyDescent="0.3">
      <c r="A4" s="21"/>
      <c r="B4" s="22" t="s">
        <v>1</v>
      </c>
      <c r="C4" s="22"/>
      <c r="D4" s="61"/>
      <c r="E4" s="24" t="s">
        <v>63</v>
      </c>
      <c r="F4" s="24" t="s">
        <v>64</v>
      </c>
      <c r="G4" s="24" t="s">
        <v>2</v>
      </c>
      <c r="H4" s="24" t="s">
        <v>89</v>
      </c>
      <c r="I4" s="26" t="s">
        <v>3</v>
      </c>
      <c r="J4" s="26" t="s">
        <v>4</v>
      </c>
      <c r="K4" s="26" t="s">
        <v>5</v>
      </c>
      <c r="L4" s="26" t="s">
        <v>90</v>
      </c>
      <c r="M4" s="62"/>
      <c r="N4" s="62"/>
      <c r="O4" s="62"/>
      <c r="P4" s="62"/>
      <c r="Q4" s="62"/>
      <c r="R4" s="62"/>
      <c r="S4" s="62"/>
      <c r="T4" s="62"/>
      <c r="U4" s="62"/>
    </row>
    <row r="5" spans="1:21" ht="15.5" x14ac:dyDescent="0.3">
      <c r="A5" s="63" t="s">
        <v>6</v>
      </c>
      <c r="B5" s="61" t="s">
        <v>7</v>
      </c>
      <c r="C5" s="61"/>
      <c r="D5" s="61"/>
      <c r="E5" s="46" t="s">
        <v>8</v>
      </c>
      <c r="F5" s="46"/>
      <c r="G5" s="46"/>
      <c r="H5" s="46"/>
      <c r="I5" s="64"/>
      <c r="J5" s="64"/>
      <c r="K5" s="64"/>
      <c r="L5" s="65"/>
      <c r="M5" s="62"/>
      <c r="N5" s="62"/>
      <c r="R5" s="62"/>
      <c r="S5" s="62"/>
      <c r="T5" s="62"/>
      <c r="U5" s="62"/>
    </row>
    <row r="6" spans="1:21" ht="15.5" x14ac:dyDescent="0.3">
      <c r="A6" s="63" t="s">
        <v>9</v>
      </c>
      <c r="B6" s="61" t="s">
        <v>10</v>
      </c>
      <c r="C6" s="61"/>
      <c r="D6" s="61"/>
      <c r="E6" s="46" t="s">
        <v>8</v>
      </c>
      <c r="F6" s="46"/>
      <c r="G6" s="46"/>
      <c r="H6" s="46"/>
      <c r="I6" s="64"/>
      <c r="J6" s="64"/>
      <c r="K6" s="64"/>
      <c r="L6" s="65"/>
      <c r="M6" s="62"/>
      <c r="N6" s="62"/>
      <c r="R6" s="62"/>
      <c r="S6" s="62"/>
      <c r="T6" s="62"/>
      <c r="U6" s="62"/>
    </row>
    <row r="7" spans="1:21" ht="15.5" x14ac:dyDescent="0.3">
      <c r="A7" s="63" t="s">
        <v>11</v>
      </c>
      <c r="B7" s="61" t="s">
        <v>12</v>
      </c>
      <c r="C7" s="61"/>
      <c r="D7" s="61"/>
      <c r="E7" s="46"/>
      <c r="F7" s="46"/>
      <c r="G7" s="46"/>
      <c r="H7" s="46"/>
      <c r="I7" s="64"/>
      <c r="J7" s="64"/>
      <c r="K7" s="64"/>
      <c r="L7" s="65"/>
      <c r="M7" s="62"/>
      <c r="N7" s="62"/>
      <c r="R7" s="62"/>
      <c r="S7" s="62"/>
      <c r="T7" s="62"/>
      <c r="U7" s="62"/>
    </row>
    <row r="8" spans="1:21" ht="15.5" x14ac:dyDescent="0.3">
      <c r="A8" s="63"/>
      <c r="B8" s="66" t="s">
        <v>13</v>
      </c>
      <c r="C8" s="22" t="s">
        <v>91</v>
      </c>
      <c r="D8" s="61"/>
      <c r="E8" s="67">
        <v>0.87</v>
      </c>
      <c r="F8" s="46">
        <v>1</v>
      </c>
      <c r="G8" s="67">
        <f>E8*F8</f>
        <v>0.87</v>
      </c>
      <c r="H8" s="46">
        <v>10</v>
      </c>
      <c r="I8" s="68">
        <f>G8*H8</f>
        <v>8.6999999999999993</v>
      </c>
      <c r="J8" s="68">
        <f>I8*0.05</f>
        <v>0.435</v>
      </c>
      <c r="K8" s="68">
        <f>I8*0.1</f>
        <v>0.87</v>
      </c>
      <c r="L8" s="65">
        <f>I8*$P$9+J8*$P$8+K8*$P$10</f>
        <v>1183.4479499999998</v>
      </c>
      <c r="M8" s="62"/>
      <c r="N8" s="62"/>
      <c r="O8" s="8" t="s">
        <v>68</v>
      </c>
      <c r="P8" s="10">
        <v>153.55000000000001</v>
      </c>
      <c r="Q8" s="6"/>
      <c r="R8" s="62"/>
      <c r="S8" s="62"/>
      <c r="T8" s="62"/>
      <c r="U8" s="62"/>
    </row>
    <row r="9" spans="1:21" ht="15.5" x14ac:dyDescent="0.3">
      <c r="A9" s="63"/>
      <c r="B9" s="66" t="s">
        <v>14</v>
      </c>
      <c r="C9" s="61" t="s">
        <v>15</v>
      </c>
      <c r="D9" s="61"/>
      <c r="E9" s="69"/>
      <c r="F9" s="69"/>
      <c r="G9" s="69"/>
      <c r="H9" s="69"/>
      <c r="I9" s="69"/>
      <c r="J9" s="69"/>
      <c r="K9" s="69"/>
      <c r="L9" s="70"/>
      <c r="M9" s="62"/>
      <c r="N9" s="62"/>
      <c r="O9" s="8" t="s">
        <v>69</v>
      </c>
      <c r="P9" s="10">
        <v>122.2</v>
      </c>
      <c r="Q9" s="71"/>
      <c r="R9" s="62"/>
      <c r="S9" s="62"/>
      <c r="T9" s="62"/>
      <c r="U9" s="62"/>
    </row>
    <row r="10" spans="1:21" ht="15.5" x14ac:dyDescent="0.3">
      <c r="A10" s="63"/>
      <c r="B10" s="66"/>
      <c r="C10" s="61"/>
      <c r="D10" s="61" t="s">
        <v>92</v>
      </c>
      <c r="E10" s="67">
        <v>2.61</v>
      </c>
      <c r="F10" s="46">
        <v>1</v>
      </c>
      <c r="G10" s="67">
        <f>E10*F10</f>
        <v>2.61</v>
      </c>
      <c r="H10" s="46">
        <v>0</v>
      </c>
      <c r="I10" s="72">
        <f>G10*H10</f>
        <v>0</v>
      </c>
      <c r="J10" s="72">
        <f>I10*0.05</f>
        <v>0</v>
      </c>
      <c r="K10" s="72">
        <f>I10*0.1</f>
        <v>0</v>
      </c>
      <c r="L10" s="73">
        <f>I10*$P$9+J10*$P$8+K10*$P$10</f>
        <v>0</v>
      </c>
      <c r="M10" s="62"/>
      <c r="N10" s="62"/>
      <c r="O10" s="8" t="s">
        <v>70</v>
      </c>
      <c r="P10" s="10">
        <v>61.51</v>
      </c>
      <c r="Q10" s="71"/>
      <c r="R10" s="62"/>
      <c r="S10" s="62"/>
      <c r="T10" s="62"/>
      <c r="U10" s="62"/>
    </row>
    <row r="11" spans="1:21" ht="15.5" x14ac:dyDescent="0.3">
      <c r="A11" s="63"/>
      <c r="B11" s="66"/>
      <c r="C11" s="61"/>
      <c r="D11" s="61" t="s">
        <v>16</v>
      </c>
      <c r="E11" s="46" t="s">
        <v>8</v>
      </c>
      <c r="F11" s="46"/>
      <c r="G11" s="46"/>
      <c r="H11" s="46"/>
      <c r="I11" s="46"/>
      <c r="J11" s="46"/>
      <c r="K11" s="46"/>
      <c r="L11" s="74"/>
      <c r="M11" s="62"/>
      <c r="N11" s="62"/>
      <c r="O11" s="9" t="s">
        <v>71</v>
      </c>
      <c r="P11" s="11">
        <f>I34/28</f>
        <v>35.42453428571428</v>
      </c>
      <c r="Q11" s="62"/>
      <c r="R11" s="62"/>
      <c r="S11" s="62"/>
      <c r="T11" s="62"/>
      <c r="U11" s="62"/>
    </row>
    <row r="12" spans="1:21" ht="15.5" x14ac:dyDescent="0.3">
      <c r="A12" s="63"/>
      <c r="B12" s="75"/>
      <c r="C12" s="61"/>
      <c r="D12" s="61" t="s">
        <v>93</v>
      </c>
      <c r="E12" s="67">
        <v>2.61</v>
      </c>
      <c r="F12" s="46">
        <v>0.2</v>
      </c>
      <c r="G12" s="67">
        <f t="shared" ref="G12:G13" si="0">E12*F12</f>
        <v>0.52200000000000002</v>
      </c>
      <c r="H12" s="46">
        <f>0.2*H10</f>
        <v>0</v>
      </c>
      <c r="I12" s="72">
        <f>G12*H12</f>
        <v>0</v>
      </c>
      <c r="J12" s="72">
        <f t="shared" ref="J12:J13" si="1">I12*0.05</f>
        <v>0</v>
      </c>
      <c r="K12" s="72">
        <f t="shared" ref="K12:K13" si="2">I12*0.1</f>
        <v>0</v>
      </c>
      <c r="L12" s="73">
        <f>I12*$P$9+J12*$P$8+K12*$P$10</f>
        <v>0</v>
      </c>
      <c r="M12" s="62"/>
      <c r="N12" s="62"/>
      <c r="O12" s="9"/>
      <c r="P12" s="12"/>
      <c r="Q12" s="62"/>
      <c r="R12" s="62"/>
      <c r="S12" s="62"/>
      <c r="T12" s="62"/>
      <c r="U12" s="62"/>
    </row>
    <row r="13" spans="1:21" ht="15.5" x14ac:dyDescent="0.3">
      <c r="A13" s="63"/>
      <c r="B13" s="75"/>
      <c r="C13" s="61"/>
      <c r="D13" s="61" t="s">
        <v>94</v>
      </c>
      <c r="E13" s="67">
        <v>78.260000000000005</v>
      </c>
      <c r="F13" s="46">
        <v>4</v>
      </c>
      <c r="G13" s="67">
        <f t="shared" si="0"/>
        <v>313.04000000000002</v>
      </c>
      <c r="H13" s="46">
        <f>0.1/100*10</f>
        <v>0.01</v>
      </c>
      <c r="I13" s="68">
        <f>G13*H13</f>
        <v>3.1304000000000003</v>
      </c>
      <c r="J13" s="68">
        <f t="shared" si="1"/>
        <v>0.15652000000000002</v>
      </c>
      <c r="K13" s="68">
        <f t="shared" si="2"/>
        <v>0.31304000000000004</v>
      </c>
      <c r="L13" s="65">
        <f>I13*$P$9+J13*$P$8+K13*$P$10</f>
        <v>425.82361639999999</v>
      </c>
      <c r="M13" s="62"/>
      <c r="N13" s="62"/>
      <c r="O13" s="9" t="s">
        <v>72</v>
      </c>
      <c r="P13" s="11">
        <f>(F22*H22)+(F21*H21)</f>
        <v>28</v>
      </c>
      <c r="Q13" s="62"/>
      <c r="R13" s="62"/>
      <c r="S13" s="62"/>
      <c r="T13" s="62"/>
      <c r="U13" s="62"/>
    </row>
    <row r="14" spans="1:21" ht="15.5" x14ac:dyDescent="0.3">
      <c r="A14" s="63"/>
      <c r="B14" s="66" t="s">
        <v>17</v>
      </c>
      <c r="C14" s="61" t="s">
        <v>18</v>
      </c>
      <c r="D14" s="61"/>
      <c r="E14" s="76" t="s">
        <v>48</v>
      </c>
      <c r="F14" s="77"/>
      <c r="G14" s="77"/>
      <c r="H14" s="77"/>
      <c r="I14" s="77"/>
      <c r="J14" s="77"/>
      <c r="K14" s="77"/>
      <c r="L14" s="78"/>
      <c r="M14" s="62"/>
      <c r="N14" s="62"/>
      <c r="O14" s="62"/>
      <c r="P14" s="62"/>
      <c r="Q14" s="62"/>
      <c r="R14" s="62"/>
      <c r="S14" s="62"/>
      <c r="T14" s="62"/>
      <c r="U14" s="62"/>
    </row>
    <row r="15" spans="1:21" ht="15.5" x14ac:dyDescent="0.3">
      <c r="A15" s="63"/>
      <c r="B15" s="66" t="s">
        <v>19</v>
      </c>
      <c r="C15" s="61" t="s">
        <v>20</v>
      </c>
      <c r="D15" s="61"/>
      <c r="E15" s="76" t="s">
        <v>49</v>
      </c>
      <c r="F15" s="77"/>
      <c r="G15" s="77"/>
      <c r="H15" s="77"/>
      <c r="I15" s="77"/>
      <c r="J15" s="77"/>
      <c r="K15" s="77"/>
      <c r="L15" s="79"/>
      <c r="M15" s="62"/>
      <c r="N15" s="62"/>
      <c r="O15" s="62"/>
      <c r="P15" s="62"/>
      <c r="Q15" s="62"/>
      <c r="R15" s="62"/>
      <c r="S15" s="62"/>
      <c r="T15" s="62"/>
      <c r="U15" s="62"/>
    </row>
    <row r="16" spans="1:21" ht="15.5" x14ac:dyDescent="0.3">
      <c r="A16" s="63"/>
      <c r="B16" s="66" t="s">
        <v>21</v>
      </c>
      <c r="C16" s="61" t="s">
        <v>22</v>
      </c>
      <c r="D16" s="61"/>
      <c r="E16" s="64"/>
      <c r="F16" s="64"/>
      <c r="G16" s="64"/>
      <c r="H16" s="64"/>
      <c r="I16" s="64"/>
      <c r="J16" s="64"/>
      <c r="K16" s="64"/>
      <c r="L16" s="79"/>
      <c r="M16" s="62"/>
      <c r="N16" s="62"/>
      <c r="O16" s="62"/>
      <c r="P16" s="62"/>
      <c r="Q16" s="62"/>
      <c r="R16" s="62"/>
      <c r="S16" s="62"/>
      <c r="T16" s="62"/>
      <c r="U16" s="62"/>
    </row>
    <row r="17" spans="1:21" ht="15.5" x14ac:dyDescent="0.3">
      <c r="A17" s="80"/>
      <c r="B17" s="81"/>
      <c r="C17" s="81"/>
      <c r="D17" s="81" t="s">
        <v>95</v>
      </c>
      <c r="E17" s="68">
        <v>1.74</v>
      </c>
      <c r="F17" s="64">
        <v>1</v>
      </c>
      <c r="G17" s="68">
        <f t="shared" ref="G17:G22" si="3">E17*F17</f>
        <v>1.74</v>
      </c>
      <c r="H17" s="64">
        <v>0</v>
      </c>
      <c r="I17" s="72">
        <f t="shared" ref="I17:I22" si="4">G17*H17</f>
        <v>0</v>
      </c>
      <c r="J17" s="72">
        <f t="shared" ref="J17:J22" si="5">I17*0.05</f>
        <v>0</v>
      </c>
      <c r="K17" s="72">
        <f t="shared" ref="K17:K22" si="6">I17*0.1</f>
        <v>0</v>
      </c>
      <c r="L17" s="82">
        <f t="shared" ref="L17:L22" si="7">I17*$P$9+J17*$P$8+K17*$P$10</f>
        <v>0</v>
      </c>
      <c r="M17" s="62"/>
      <c r="N17" s="62"/>
      <c r="O17" s="62"/>
      <c r="P17" s="62"/>
      <c r="Q17" s="62"/>
      <c r="R17" s="62"/>
      <c r="S17" s="62"/>
      <c r="T17" s="62"/>
      <c r="U17" s="62"/>
    </row>
    <row r="18" spans="1:21" ht="15.5" x14ac:dyDescent="0.3">
      <c r="A18" s="80"/>
      <c r="B18" s="81"/>
      <c r="C18" s="81"/>
      <c r="D18" s="81" t="s">
        <v>96</v>
      </c>
      <c r="E18" s="68">
        <v>1.74</v>
      </c>
      <c r="F18" s="64">
        <v>1</v>
      </c>
      <c r="G18" s="68">
        <f t="shared" si="3"/>
        <v>1.74</v>
      </c>
      <c r="H18" s="64">
        <v>0</v>
      </c>
      <c r="I18" s="72">
        <f t="shared" si="4"/>
        <v>0</v>
      </c>
      <c r="J18" s="72">
        <f t="shared" si="5"/>
        <v>0</v>
      </c>
      <c r="K18" s="72">
        <f t="shared" si="6"/>
        <v>0</v>
      </c>
      <c r="L18" s="82">
        <f t="shared" si="7"/>
        <v>0</v>
      </c>
      <c r="M18" s="62"/>
      <c r="N18" s="62"/>
      <c r="O18" s="62"/>
      <c r="P18" s="62"/>
      <c r="Q18" s="62"/>
      <c r="R18" s="62"/>
      <c r="S18" s="62"/>
      <c r="T18" s="62"/>
      <c r="U18" s="62"/>
    </row>
    <row r="19" spans="1:21" ht="15.5" x14ac:dyDescent="0.3">
      <c r="A19" s="63"/>
      <c r="B19" s="61"/>
      <c r="C19" s="61"/>
      <c r="D19" s="61" t="s">
        <v>97</v>
      </c>
      <c r="E19" s="68">
        <v>1.74</v>
      </c>
      <c r="F19" s="64">
        <v>1</v>
      </c>
      <c r="G19" s="68">
        <f t="shared" si="3"/>
        <v>1.74</v>
      </c>
      <c r="H19" s="64">
        <v>0</v>
      </c>
      <c r="I19" s="72">
        <f t="shared" si="4"/>
        <v>0</v>
      </c>
      <c r="J19" s="72">
        <f t="shared" si="5"/>
        <v>0</v>
      </c>
      <c r="K19" s="72">
        <f t="shared" si="6"/>
        <v>0</v>
      </c>
      <c r="L19" s="82">
        <f t="shared" si="7"/>
        <v>0</v>
      </c>
      <c r="M19" s="62"/>
      <c r="N19" s="62"/>
      <c r="O19" s="62"/>
      <c r="P19" s="62"/>
      <c r="Q19" s="62"/>
      <c r="R19" s="62"/>
      <c r="S19" s="62"/>
      <c r="T19" s="62"/>
      <c r="U19" s="62"/>
    </row>
    <row r="20" spans="1:21" ht="15.5" x14ac:dyDescent="0.3">
      <c r="A20" s="63"/>
      <c r="B20" s="61"/>
      <c r="C20" s="61"/>
      <c r="D20" s="61" t="s">
        <v>23</v>
      </c>
      <c r="E20" s="68">
        <v>5.22</v>
      </c>
      <c r="F20" s="77">
        <v>1</v>
      </c>
      <c r="G20" s="68">
        <f t="shared" si="3"/>
        <v>5.22</v>
      </c>
      <c r="H20" s="64">
        <v>0</v>
      </c>
      <c r="I20" s="72">
        <f t="shared" si="4"/>
        <v>0</v>
      </c>
      <c r="J20" s="72">
        <f t="shared" si="5"/>
        <v>0</v>
      </c>
      <c r="K20" s="72">
        <f t="shared" si="6"/>
        <v>0</v>
      </c>
      <c r="L20" s="82">
        <f t="shared" si="7"/>
        <v>0</v>
      </c>
      <c r="M20" s="62"/>
      <c r="N20" s="62"/>
      <c r="O20" s="62"/>
      <c r="P20" s="62"/>
      <c r="Q20" s="62"/>
      <c r="R20" s="62"/>
      <c r="S20" s="62"/>
      <c r="T20" s="62"/>
      <c r="U20" s="62"/>
    </row>
    <row r="21" spans="1:21" ht="15.5" x14ac:dyDescent="0.3">
      <c r="A21" s="63"/>
      <c r="B21" s="61"/>
      <c r="C21" s="61"/>
      <c r="D21" s="61" t="s">
        <v>98</v>
      </c>
      <c r="E21" s="68">
        <v>13.91</v>
      </c>
      <c r="F21" s="64">
        <v>4</v>
      </c>
      <c r="G21" s="68">
        <f t="shared" si="3"/>
        <v>55.64</v>
      </c>
      <c r="H21" s="64">
        <v>2</v>
      </c>
      <c r="I21" s="68">
        <f t="shared" si="4"/>
        <v>111.28</v>
      </c>
      <c r="J21" s="68">
        <f t="shared" si="5"/>
        <v>5.5640000000000001</v>
      </c>
      <c r="K21" s="68">
        <f t="shared" si="6"/>
        <v>11.128</v>
      </c>
      <c r="L21" s="79">
        <f t="shared" si="7"/>
        <v>15137.251480000001</v>
      </c>
      <c r="M21" s="62"/>
      <c r="N21" s="62"/>
      <c r="O21" s="62"/>
      <c r="P21" s="62"/>
      <c r="Q21" s="62"/>
      <c r="R21" s="62"/>
      <c r="S21" s="62"/>
      <c r="T21" s="62"/>
      <c r="U21" s="62"/>
    </row>
    <row r="22" spans="1:21" ht="15.5" x14ac:dyDescent="0.3">
      <c r="A22" s="63"/>
      <c r="B22" s="61"/>
      <c r="C22" s="61"/>
      <c r="D22" s="61" t="s">
        <v>99</v>
      </c>
      <c r="E22" s="68">
        <v>0.43</v>
      </c>
      <c r="F22" s="77">
        <v>2</v>
      </c>
      <c r="G22" s="68">
        <f t="shared" si="3"/>
        <v>0.86</v>
      </c>
      <c r="H22" s="64">
        <v>10</v>
      </c>
      <c r="I22" s="68">
        <f t="shared" si="4"/>
        <v>8.6</v>
      </c>
      <c r="J22" s="68">
        <f t="shared" si="5"/>
        <v>0.43</v>
      </c>
      <c r="K22" s="68">
        <f t="shared" si="6"/>
        <v>0.86</v>
      </c>
      <c r="L22" s="79">
        <f t="shared" si="7"/>
        <v>1169.8451</v>
      </c>
      <c r="M22" s="7"/>
      <c r="N22" s="83"/>
      <c r="O22" s="83"/>
      <c r="P22" s="83"/>
      <c r="Q22" s="83"/>
      <c r="R22" s="83"/>
      <c r="S22" s="62"/>
      <c r="T22" s="62"/>
      <c r="U22" s="62"/>
    </row>
    <row r="23" spans="1:21" ht="15.5" x14ac:dyDescent="0.3">
      <c r="A23" s="45"/>
      <c r="B23" s="84" t="s">
        <v>24</v>
      </c>
      <c r="C23" s="84"/>
      <c r="D23" s="85"/>
      <c r="E23" s="86"/>
      <c r="F23" s="86"/>
      <c r="G23" s="86"/>
      <c r="H23" s="86"/>
      <c r="I23" s="117">
        <f>SUM(I8:K22)</f>
        <v>151.46696</v>
      </c>
      <c r="J23" s="117"/>
      <c r="K23" s="117"/>
      <c r="L23" s="87">
        <f>SUM(L8:L22)</f>
        <v>17916.3681464</v>
      </c>
      <c r="M23" s="83"/>
      <c r="N23" s="83"/>
      <c r="O23" s="83"/>
      <c r="P23" s="83"/>
      <c r="Q23" s="83"/>
      <c r="R23" s="83"/>
      <c r="S23" s="88"/>
      <c r="T23" s="88"/>
      <c r="U23" s="88"/>
    </row>
    <row r="24" spans="1:21" ht="15.5" x14ac:dyDescent="0.3">
      <c r="A24" s="63" t="s">
        <v>25</v>
      </c>
      <c r="B24" s="61" t="s">
        <v>26</v>
      </c>
      <c r="C24" s="61"/>
      <c r="D24" s="61"/>
      <c r="E24" s="64"/>
      <c r="F24" s="64"/>
      <c r="G24" s="64"/>
      <c r="H24" s="64"/>
      <c r="I24" s="64"/>
      <c r="J24" s="64"/>
      <c r="K24" s="64"/>
      <c r="L24" s="89"/>
      <c r="M24" s="83"/>
      <c r="N24" s="83"/>
      <c r="O24" s="83"/>
      <c r="P24" s="83"/>
      <c r="Q24" s="83"/>
      <c r="R24" s="83"/>
      <c r="S24" s="62"/>
      <c r="T24" s="62"/>
      <c r="U24" s="62"/>
    </row>
    <row r="25" spans="1:21" ht="15.5" x14ac:dyDescent="0.3">
      <c r="A25" s="80"/>
      <c r="B25" s="90" t="s">
        <v>13</v>
      </c>
      <c r="C25" s="81" t="s">
        <v>27</v>
      </c>
      <c r="D25" s="81"/>
      <c r="E25" s="76" t="s">
        <v>50</v>
      </c>
      <c r="F25" s="77"/>
      <c r="G25" s="77"/>
      <c r="H25" s="77"/>
      <c r="I25" s="77"/>
      <c r="J25" s="77"/>
      <c r="K25" s="77"/>
      <c r="L25" s="91"/>
      <c r="M25" s="62"/>
      <c r="N25" s="62"/>
      <c r="O25" s="62"/>
      <c r="P25" s="62"/>
      <c r="Q25" s="62"/>
      <c r="R25" s="62"/>
      <c r="S25" s="62"/>
      <c r="T25" s="62"/>
      <c r="U25" s="62"/>
    </row>
    <row r="26" spans="1:21" ht="15.5" x14ac:dyDescent="0.3">
      <c r="A26" s="63"/>
      <c r="B26" s="66" t="s">
        <v>14</v>
      </c>
      <c r="C26" s="61" t="s">
        <v>28</v>
      </c>
      <c r="D26" s="61"/>
      <c r="E26" s="76" t="s">
        <v>48</v>
      </c>
      <c r="F26" s="77"/>
      <c r="G26" s="77"/>
      <c r="H26" s="77"/>
      <c r="I26" s="77"/>
      <c r="J26" s="77"/>
      <c r="K26" s="77"/>
      <c r="L26" s="79"/>
      <c r="M26" s="62"/>
      <c r="N26" s="62"/>
      <c r="O26" s="62"/>
      <c r="P26" s="62"/>
      <c r="Q26" s="62"/>
      <c r="R26" s="62"/>
      <c r="S26" s="62"/>
      <c r="T26" s="62"/>
      <c r="U26" s="62"/>
    </row>
    <row r="27" spans="1:21" ht="15.5" x14ac:dyDescent="0.3">
      <c r="A27" s="63"/>
      <c r="B27" s="66" t="s">
        <v>17</v>
      </c>
      <c r="C27" s="61" t="s">
        <v>29</v>
      </c>
      <c r="D27" s="23"/>
      <c r="E27" s="76" t="s">
        <v>48</v>
      </c>
      <c r="F27" s="77"/>
      <c r="G27" s="77"/>
      <c r="H27" s="77"/>
      <c r="I27" s="77"/>
      <c r="J27" s="77"/>
      <c r="K27" s="77"/>
      <c r="L27" s="79"/>
      <c r="M27" s="62"/>
      <c r="N27" s="62"/>
      <c r="O27" s="62"/>
      <c r="P27" s="62"/>
      <c r="Q27" s="62"/>
      <c r="R27" s="62"/>
      <c r="S27" s="62"/>
      <c r="T27" s="62"/>
      <c r="U27" s="62"/>
    </row>
    <row r="28" spans="1:21" ht="15.5" x14ac:dyDescent="0.3">
      <c r="A28" s="63"/>
      <c r="B28" s="66" t="s">
        <v>19</v>
      </c>
      <c r="C28" s="61" t="s">
        <v>30</v>
      </c>
      <c r="D28" s="23"/>
      <c r="E28" s="68">
        <v>0.87</v>
      </c>
      <c r="F28" s="64">
        <v>1</v>
      </c>
      <c r="G28" s="68">
        <f>E28*F28</f>
        <v>0.87</v>
      </c>
      <c r="H28" s="64">
        <v>0</v>
      </c>
      <c r="I28" s="72">
        <f>G28*H28</f>
        <v>0</v>
      </c>
      <c r="J28" s="72">
        <f>I28*0.05</f>
        <v>0</v>
      </c>
      <c r="K28" s="72">
        <f>I28*0.1</f>
        <v>0</v>
      </c>
      <c r="L28" s="82">
        <f>I28*$P$9+J28*$P$8+K28*$P$10</f>
        <v>0</v>
      </c>
      <c r="M28" s="62"/>
      <c r="N28" s="62"/>
      <c r="O28" s="62"/>
      <c r="P28" s="62"/>
      <c r="Q28" s="62"/>
      <c r="R28" s="62"/>
      <c r="S28" s="62"/>
      <c r="T28" s="62"/>
      <c r="U28" s="62"/>
    </row>
    <row r="29" spans="1:21" ht="15.5" x14ac:dyDescent="0.3">
      <c r="A29" s="63"/>
      <c r="B29" s="66" t="s">
        <v>21</v>
      </c>
      <c r="C29" s="61" t="s">
        <v>31</v>
      </c>
      <c r="D29" s="23"/>
      <c r="E29" s="64"/>
      <c r="F29" s="64"/>
      <c r="G29" s="64"/>
      <c r="H29" s="64"/>
      <c r="I29" s="64"/>
      <c r="J29" s="64"/>
      <c r="K29" s="64"/>
      <c r="L29" s="79"/>
      <c r="M29" s="62"/>
      <c r="N29" s="62"/>
      <c r="O29" s="62"/>
      <c r="P29" s="62"/>
      <c r="Q29" s="62"/>
      <c r="R29" s="62"/>
      <c r="S29" s="62"/>
      <c r="T29" s="62"/>
      <c r="U29" s="62"/>
    </row>
    <row r="30" spans="1:21" ht="18.75" customHeight="1" x14ac:dyDescent="0.3">
      <c r="A30" s="63"/>
      <c r="B30" s="61"/>
      <c r="C30" s="61"/>
      <c r="D30" s="92" t="s">
        <v>100</v>
      </c>
      <c r="E30" s="68">
        <v>6.09</v>
      </c>
      <c r="F30" s="64">
        <v>12</v>
      </c>
      <c r="G30" s="68">
        <f>E30*F30</f>
        <v>73.08</v>
      </c>
      <c r="H30" s="64">
        <v>10</v>
      </c>
      <c r="I30" s="68">
        <f>G30*H30</f>
        <v>730.8</v>
      </c>
      <c r="J30" s="68">
        <f>I30*0.05</f>
        <v>36.54</v>
      </c>
      <c r="K30" s="68">
        <f>I30*0.1</f>
        <v>73.08</v>
      </c>
      <c r="L30" s="79">
        <f>I30*$P$9+J30*$P$8+K30*$P$10</f>
        <v>99409.627800000002</v>
      </c>
      <c r="M30" s="62"/>
      <c r="N30" s="62"/>
      <c r="O30" s="62"/>
      <c r="P30" s="62"/>
      <c r="Q30" s="62"/>
      <c r="R30" s="62"/>
      <c r="S30" s="62"/>
      <c r="T30" s="62"/>
      <c r="U30" s="62"/>
    </row>
    <row r="31" spans="1:21" ht="15.5" x14ac:dyDescent="0.3">
      <c r="A31" s="63"/>
      <c r="B31" s="66" t="s">
        <v>32</v>
      </c>
      <c r="C31" s="61" t="s">
        <v>33</v>
      </c>
      <c r="D31" s="61"/>
      <c r="E31" s="43" t="s">
        <v>8</v>
      </c>
      <c r="F31" s="43"/>
      <c r="G31" s="43"/>
      <c r="H31" s="43"/>
      <c r="I31" s="64"/>
      <c r="J31" s="64"/>
      <c r="K31" s="64"/>
      <c r="L31" s="65"/>
      <c r="M31" s="62"/>
      <c r="N31" s="62"/>
      <c r="O31" s="62"/>
      <c r="P31" s="62"/>
      <c r="Q31" s="62"/>
      <c r="R31" s="62"/>
      <c r="S31" s="62"/>
      <c r="T31" s="62"/>
      <c r="U31" s="62"/>
    </row>
    <row r="32" spans="1:21" ht="15.5" x14ac:dyDescent="0.3">
      <c r="A32" s="63"/>
      <c r="B32" s="93" t="s">
        <v>34</v>
      </c>
      <c r="C32" s="94" t="s">
        <v>35</v>
      </c>
      <c r="D32" s="94"/>
      <c r="E32" s="64" t="s">
        <v>8</v>
      </c>
      <c r="F32" s="64"/>
      <c r="G32" s="64"/>
      <c r="H32" s="64"/>
      <c r="I32" s="95"/>
      <c r="J32" s="64"/>
      <c r="K32" s="64"/>
      <c r="L32" s="65"/>
      <c r="M32" s="62"/>
      <c r="N32" s="62"/>
      <c r="O32" s="62"/>
      <c r="P32" s="62"/>
      <c r="Q32" s="62"/>
      <c r="R32" s="62"/>
      <c r="S32" s="62"/>
      <c r="T32" s="62"/>
      <c r="U32" s="62"/>
    </row>
    <row r="33" spans="1:21" ht="15.5" x14ac:dyDescent="0.35">
      <c r="A33" s="96"/>
      <c r="B33" s="97" t="s">
        <v>36</v>
      </c>
      <c r="C33" s="97"/>
      <c r="D33" s="98"/>
      <c r="E33" s="99"/>
      <c r="F33" s="99"/>
      <c r="G33" s="99"/>
      <c r="H33" s="100"/>
      <c r="I33" s="119">
        <f>SUM(I28:K31)</f>
        <v>840.42</v>
      </c>
      <c r="J33" s="120"/>
      <c r="K33" s="121"/>
      <c r="L33" s="101">
        <f>SUM(L28:L30)</f>
        <v>99409.627800000002</v>
      </c>
      <c r="M33" s="88"/>
      <c r="N33" s="88"/>
      <c r="O33" s="88"/>
      <c r="P33" s="88"/>
      <c r="Q33" s="88"/>
      <c r="R33" s="88"/>
      <c r="S33" s="88"/>
      <c r="T33" s="88"/>
      <c r="U33" s="88"/>
    </row>
    <row r="34" spans="1:21" ht="15.5" x14ac:dyDescent="0.3">
      <c r="A34" s="118" t="s">
        <v>101</v>
      </c>
      <c r="B34" s="118"/>
      <c r="C34" s="118"/>
      <c r="D34" s="118"/>
      <c r="E34" s="102"/>
      <c r="F34" s="103"/>
      <c r="G34" s="104"/>
      <c r="H34" s="105"/>
      <c r="I34" s="122">
        <f>I23+I33</f>
        <v>991.88695999999993</v>
      </c>
      <c r="J34" s="122"/>
      <c r="K34" s="122"/>
      <c r="L34" s="106">
        <f>ROUND(L33+L23,-3)</f>
        <v>117000</v>
      </c>
      <c r="M34" s="62"/>
      <c r="N34" s="62"/>
      <c r="O34" s="62"/>
      <c r="P34" s="62"/>
      <c r="Q34" s="62"/>
      <c r="R34" s="62"/>
      <c r="S34" s="62"/>
      <c r="T34" s="62"/>
      <c r="U34" s="62"/>
    </row>
    <row r="35" spans="1:21" ht="15.5" x14ac:dyDescent="0.3">
      <c r="A35" s="118" t="s">
        <v>102</v>
      </c>
      <c r="B35" s="118"/>
      <c r="C35" s="118"/>
      <c r="D35" s="118"/>
      <c r="E35" s="102"/>
      <c r="F35" s="103"/>
      <c r="G35" s="104"/>
      <c r="H35" s="105"/>
      <c r="I35" s="103"/>
      <c r="J35" s="103"/>
      <c r="K35" s="103"/>
      <c r="L35" s="106">
        <v>0</v>
      </c>
      <c r="M35" s="62"/>
      <c r="N35" s="62"/>
      <c r="O35" s="62"/>
      <c r="P35" s="62"/>
      <c r="Q35" s="62"/>
      <c r="R35" s="62"/>
      <c r="S35" s="62"/>
      <c r="T35" s="62"/>
      <c r="U35" s="62"/>
    </row>
    <row r="36" spans="1:21" ht="15.5" x14ac:dyDescent="0.3">
      <c r="A36" s="118" t="s">
        <v>103</v>
      </c>
      <c r="B36" s="118"/>
      <c r="C36" s="118"/>
      <c r="D36" s="118"/>
      <c r="E36" s="102"/>
      <c r="F36" s="103"/>
      <c r="G36" s="104"/>
      <c r="H36" s="105"/>
      <c r="I36" s="103"/>
      <c r="J36" s="103"/>
      <c r="K36" s="103"/>
      <c r="L36" s="106">
        <f>L35+L34</f>
        <v>117000</v>
      </c>
      <c r="M36" s="62"/>
      <c r="N36" s="62"/>
      <c r="O36" s="62"/>
      <c r="P36" s="62"/>
      <c r="Q36" s="62"/>
      <c r="R36" s="62"/>
      <c r="S36" s="62"/>
      <c r="T36" s="62"/>
      <c r="U36" s="62"/>
    </row>
    <row r="37" spans="1:21" ht="15.5" x14ac:dyDescent="0.35">
      <c r="A37" s="14"/>
      <c r="B37" s="14"/>
      <c r="C37" s="14"/>
      <c r="D37" s="14"/>
      <c r="E37" s="14"/>
      <c r="F37" s="14"/>
      <c r="G37" s="14"/>
      <c r="H37" s="14"/>
      <c r="I37" s="107"/>
      <c r="J37" s="108"/>
      <c r="K37" s="108"/>
      <c r="L37" s="109"/>
      <c r="M37" s="20"/>
      <c r="N37" s="20"/>
      <c r="O37" s="20"/>
      <c r="P37" s="20"/>
      <c r="Q37" s="20"/>
      <c r="R37" s="20"/>
      <c r="S37" s="20"/>
      <c r="T37" s="20"/>
      <c r="U37" s="20"/>
    </row>
    <row r="38" spans="1:21" ht="15.5" x14ac:dyDescent="0.35">
      <c r="A38" s="1" t="s">
        <v>37</v>
      </c>
      <c r="B38" s="14"/>
      <c r="C38" s="14"/>
      <c r="D38" s="14"/>
      <c r="E38" s="14"/>
      <c r="F38" s="14"/>
      <c r="G38" s="14"/>
      <c r="H38" s="110"/>
      <c r="J38" s="14"/>
      <c r="K38" s="14"/>
      <c r="L38" s="14"/>
      <c r="M38" s="20"/>
      <c r="N38" s="20"/>
      <c r="O38" s="20"/>
      <c r="P38" s="20"/>
      <c r="Q38" s="20"/>
      <c r="R38" s="20"/>
      <c r="S38" s="20"/>
      <c r="T38" s="20"/>
      <c r="U38" s="20"/>
    </row>
    <row r="39" spans="1:21" ht="34.5" customHeight="1" x14ac:dyDescent="0.35">
      <c r="A39" s="123" t="s">
        <v>74</v>
      </c>
      <c r="B39" s="116"/>
      <c r="C39" s="116"/>
      <c r="D39" s="116"/>
      <c r="E39" s="116"/>
      <c r="F39" s="116"/>
      <c r="G39" s="116"/>
      <c r="H39" s="116"/>
      <c r="I39" s="116"/>
      <c r="J39" s="116"/>
      <c r="K39" s="116"/>
      <c r="L39" s="116"/>
      <c r="M39" s="53"/>
      <c r="N39" s="20"/>
      <c r="O39" s="20"/>
      <c r="P39" s="20"/>
      <c r="Q39" s="20"/>
      <c r="R39" s="20"/>
      <c r="S39" s="20"/>
      <c r="T39" s="20"/>
      <c r="U39" s="20"/>
    </row>
    <row r="40" spans="1:21" ht="45" customHeight="1" x14ac:dyDescent="0.35">
      <c r="A40" s="123" t="s">
        <v>75</v>
      </c>
      <c r="B40" s="116"/>
      <c r="C40" s="116"/>
      <c r="D40" s="116"/>
      <c r="E40" s="116"/>
      <c r="F40" s="116"/>
      <c r="G40" s="116"/>
      <c r="H40" s="116"/>
      <c r="I40" s="116"/>
      <c r="J40" s="116"/>
      <c r="K40" s="116"/>
      <c r="L40" s="116"/>
      <c r="M40" s="53"/>
      <c r="N40" s="20"/>
      <c r="O40" s="20"/>
      <c r="P40" s="20"/>
      <c r="Q40" s="20"/>
      <c r="R40" s="20"/>
      <c r="S40" s="20"/>
      <c r="T40" s="20"/>
      <c r="U40" s="20"/>
    </row>
    <row r="41" spans="1:21" ht="18" customHeight="1" x14ac:dyDescent="0.35">
      <c r="A41" s="115" t="s">
        <v>60</v>
      </c>
      <c r="B41" s="116"/>
      <c r="C41" s="116"/>
      <c r="D41" s="116"/>
      <c r="E41" s="116"/>
      <c r="F41" s="116"/>
      <c r="G41" s="116"/>
      <c r="H41" s="116"/>
      <c r="I41" s="116"/>
      <c r="J41" s="116"/>
      <c r="K41" s="116"/>
      <c r="L41" s="116"/>
      <c r="M41" s="53"/>
      <c r="N41" s="20"/>
      <c r="O41" s="20"/>
      <c r="P41" s="20"/>
      <c r="Q41" s="20"/>
      <c r="R41" s="20"/>
      <c r="S41" s="20"/>
      <c r="T41" s="20"/>
      <c r="U41" s="20"/>
    </row>
    <row r="42" spans="1:21" ht="15.5" x14ac:dyDescent="0.35">
      <c r="A42" s="2" t="s">
        <v>53</v>
      </c>
      <c r="B42" s="14"/>
      <c r="C42" s="14"/>
      <c r="E42" s="111"/>
      <c r="F42" s="14"/>
      <c r="G42" s="14"/>
      <c r="H42" s="14"/>
      <c r="I42" s="14"/>
      <c r="J42" s="14"/>
      <c r="K42" s="14"/>
      <c r="L42" s="14"/>
      <c r="M42" s="53"/>
      <c r="N42" s="20"/>
      <c r="O42" s="20"/>
      <c r="P42" s="20"/>
      <c r="Q42" s="20"/>
      <c r="R42" s="20"/>
      <c r="S42" s="20"/>
      <c r="T42" s="20"/>
      <c r="U42" s="20"/>
    </row>
    <row r="43" spans="1:21" ht="15.5" x14ac:dyDescent="0.35">
      <c r="A43" s="2" t="s">
        <v>54</v>
      </c>
      <c r="B43" s="112"/>
      <c r="C43" s="112"/>
      <c r="D43" s="112"/>
      <c r="E43" s="112"/>
      <c r="F43" s="112"/>
      <c r="G43" s="112"/>
      <c r="H43" s="112"/>
      <c r="I43" s="112"/>
      <c r="J43" s="112"/>
      <c r="K43" s="112"/>
      <c r="L43" s="112"/>
      <c r="M43" s="53"/>
      <c r="N43" s="20"/>
      <c r="O43" s="20"/>
      <c r="P43" s="20"/>
      <c r="Q43" s="20"/>
      <c r="R43" s="20"/>
      <c r="S43" s="20"/>
      <c r="T43" s="20"/>
      <c r="U43" s="20"/>
    </row>
    <row r="44" spans="1:21" ht="32.25" customHeight="1" x14ac:dyDescent="0.35">
      <c r="A44" s="123" t="s">
        <v>66</v>
      </c>
      <c r="B44" s="116"/>
      <c r="C44" s="116"/>
      <c r="D44" s="116"/>
      <c r="E44" s="116"/>
      <c r="F44" s="116"/>
      <c r="G44" s="116"/>
      <c r="H44" s="116"/>
      <c r="I44" s="116"/>
      <c r="J44" s="116"/>
      <c r="K44" s="116"/>
      <c r="L44" s="116"/>
      <c r="M44" s="53"/>
      <c r="N44" s="20"/>
      <c r="O44" s="20"/>
      <c r="P44" s="20"/>
      <c r="Q44" s="20"/>
      <c r="R44" s="20"/>
      <c r="S44" s="20"/>
      <c r="T44" s="20"/>
      <c r="U44" s="20"/>
    </row>
    <row r="45" spans="1:21" ht="15.5" x14ac:dyDescent="0.35">
      <c r="A45" s="2" t="s">
        <v>73</v>
      </c>
      <c r="B45" s="14"/>
      <c r="C45" s="14"/>
      <c r="E45" s="111"/>
      <c r="F45" s="14"/>
      <c r="G45" s="14"/>
      <c r="H45" s="14"/>
      <c r="I45" s="14"/>
      <c r="J45" s="14"/>
      <c r="K45" s="14"/>
      <c r="L45" s="14"/>
      <c r="M45" s="53"/>
      <c r="N45" s="20"/>
      <c r="O45" s="20"/>
      <c r="P45" s="20"/>
      <c r="Q45" s="20"/>
      <c r="R45" s="20"/>
      <c r="S45" s="20"/>
      <c r="T45" s="20"/>
      <c r="U45" s="20"/>
    </row>
    <row r="46" spans="1:21" ht="15.5" x14ac:dyDescent="0.3">
      <c r="A46" s="2" t="s">
        <v>55</v>
      </c>
      <c r="B46" s="3"/>
      <c r="C46" s="3"/>
      <c r="D46" s="27"/>
      <c r="E46" s="54"/>
      <c r="F46" s="3"/>
      <c r="G46" s="3"/>
      <c r="H46" s="3"/>
      <c r="I46" s="3"/>
      <c r="J46" s="3"/>
      <c r="K46" s="3"/>
      <c r="L46" s="3"/>
      <c r="M46" s="55"/>
      <c r="N46" s="56"/>
      <c r="O46" s="56"/>
      <c r="P46" s="56"/>
      <c r="Q46" s="56"/>
      <c r="R46" s="56"/>
      <c r="S46" s="56"/>
      <c r="T46" s="56"/>
      <c r="U46" s="56"/>
    </row>
    <row r="47" spans="1:21" ht="40.5" customHeight="1" x14ac:dyDescent="0.3">
      <c r="A47" s="123" t="s">
        <v>56</v>
      </c>
      <c r="B47" s="116"/>
      <c r="C47" s="116"/>
      <c r="D47" s="116"/>
      <c r="E47" s="116"/>
      <c r="F47" s="116"/>
      <c r="G47" s="116"/>
      <c r="H47" s="116"/>
      <c r="I47" s="116"/>
      <c r="J47" s="116"/>
      <c r="K47" s="116"/>
      <c r="L47" s="116"/>
      <c r="M47" s="55"/>
      <c r="N47" s="56"/>
      <c r="O47" s="56"/>
      <c r="P47" s="56"/>
      <c r="Q47" s="56"/>
      <c r="R47" s="56"/>
      <c r="S47" s="56"/>
      <c r="T47" s="56"/>
      <c r="U47" s="56"/>
    </row>
    <row r="48" spans="1:21" ht="15.5" x14ac:dyDescent="0.3">
      <c r="A48" s="2" t="s">
        <v>57</v>
      </c>
      <c r="B48" s="3"/>
      <c r="C48" s="3"/>
      <c r="D48" s="27"/>
      <c r="E48" s="54"/>
      <c r="F48" s="3"/>
      <c r="G48" s="3"/>
      <c r="H48" s="3"/>
      <c r="I48" s="3"/>
      <c r="J48" s="3"/>
      <c r="K48" s="3"/>
      <c r="L48" s="3"/>
      <c r="M48" s="55"/>
      <c r="N48" s="56"/>
      <c r="O48" s="56"/>
      <c r="P48" s="56"/>
      <c r="Q48" s="56"/>
      <c r="R48" s="56"/>
      <c r="S48" s="56"/>
      <c r="T48" s="56"/>
      <c r="U48" s="56"/>
    </row>
    <row r="49" spans="1:21" x14ac:dyDescent="0.3">
      <c r="A49" s="115" t="s">
        <v>58</v>
      </c>
      <c r="B49" s="116"/>
      <c r="C49" s="116"/>
      <c r="D49" s="116"/>
      <c r="E49" s="116"/>
      <c r="F49" s="116"/>
      <c r="G49" s="3"/>
      <c r="H49" s="3"/>
      <c r="I49" s="3"/>
      <c r="J49" s="3"/>
      <c r="K49" s="3"/>
      <c r="L49" s="3"/>
      <c r="M49" s="55"/>
      <c r="N49" s="56"/>
      <c r="O49" s="56"/>
      <c r="P49" s="56"/>
      <c r="Q49" s="56"/>
      <c r="R49" s="56"/>
      <c r="S49" s="56"/>
      <c r="T49" s="56"/>
      <c r="U49" s="56"/>
    </row>
    <row r="50" spans="1:21" ht="16" x14ac:dyDescent="0.35">
      <c r="A50" s="3" t="s">
        <v>59</v>
      </c>
      <c r="B50" s="14"/>
      <c r="C50" s="14"/>
      <c r="E50" s="111"/>
      <c r="F50" s="14"/>
      <c r="G50" s="14"/>
      <c r="H50" s="14"/>
      <c r="I50" s="14"/>
      <c r="J50" s="14"/>
      <c r="K50" s="14"/>
      <c r="L50" s="14"/>
      <c r="M50" s="53"/>
      <c r="N50" s="20"/>
      <c r="O50" s="20"/>
      <c r="P50" s="20"/>
      <c r="Q50" s="20"/>
      <c r="R50" s="20"/>
      <c r="S50" s="20"/>
      <c r="T50" s="20"/>
      <c r="U50" s="20"/>
    </row>
    <row r="51" spans="1:21" ht="15.5" x14ac:dyDescent="0.35">
      <c r="B51" s="14"/>
      <c r="C51" s="14"/>
      <c r="E51" s="113"/>
      <c r="F51" s="14"/>
      <c r="G51" s="14"/>
      <c r="H51" s="14"/>
      <c r="I51" s="14"/>
      <c r="J51" s="14"/>
      <c r="K51" s="14"/>
      <c r="L51" s="14"/>
      <c r="M51" s="20"/>
      <c r="N51" s="20"/>
      <c r="O51" s="20"/>
      <c r="P51" s="20"/>
      <c r="Q51" s="20"/>
      <c r="R51" s="20"/>
      <c r="S51" s="20"/>
      <c r="T51" s="20"/>
      <c r="U51" s="20"/>
    </row>
    <row r="52" spans="1:21" ht="15.5" x14ac:dyDescent="0.35">
      <c r="A52" s="14"/>
      <c r="B52" s="14"/>
      <c r="C52" s="14"/>
      <c r="D52" s="54"/>
      <c r="E52" s="114"/>
      <c r="F52" s="14"/>
      <c r="G52" s="14"/>
      <c r="H52" s="14"/>
      <c r="I52" s="14"/>
      <c r="J52" s="14"/>
      <c r="K52" s="14"/>
      <c r="L52" s="14"/>
      <c r="M52" s="20"/>
      <c r="N52" s="20"/>
      <c r="O52" s="20"/>
      <c r="P52" s="20"/>
      <c r="Q52" s="20"/>
      <c r="R52" s="20"/>
      <c r="S52" s="20"/>
      <c r="T52" s="20"/>
      <c r="U52" s="20"/>
    </row>
    <row r="53" spans="1:21" ht="15.5" x14ac:dyDescent="0.35">
      <c r="A53" s="14"/>
      <c r="B53" s="14"/>
      <c r="C53" s="14"/>
      <c r="D53" s="14"/>
      <c r="F53" s="14"/>
      <c r="G53" s="14"/>
      <c r="H53" s="14"/>
      <c r="I53" s="14"/>
      <c r="J53" s="14"/>
      <c r="K53" s="14"/>
      <c r="L53" s="14"/>
      <c r="M53" s="20"/>
      <c r="N53" s="20"/>
      <c r="O53" s="20"/>
      <c r="P53" s="20"/>
      <c r="Q53" s="20"/>
      <c r="R53" s="20"/>
      <c r="S53" s="20"/>
      <c r="T53" s="20"/>
      <c r="U53" s="20"/>
    </row>
    <row r="54" spans="1:21" x14ac:dyDescent="0.3">
      <c r="M54" s="53"/>
      <c r="N54" s="53"/>
      <c r="O54" s="53"/>
      <c r="P54" s="53"/>
      <c r="Q54" s="53"/>
      <c r="R54" s="53"/>
      <c r="S54" s="53"/>
      <c r="T54" s="53"/>
      <c r="U54" s="53"/>
    </row>
    <row r="55" spans="1:21" x14ac:dyDescent="0.3">
      <c r="M55" s="53"/>
      <c r="N55" s="53"/>
      <c r="O55" s="53"/>
      <c r="P55" s="53"/>
      <c r="Q55" s="53"/>
      <c r="R55" s="53"/>
      <c r="S55" s="53"/>
      <c r="T55" s="53"/>
      <c r="U55" s="53"/>
    </row>
    <row r="56" spans="1:21" x14ac:dyDescent="0.3">
      <c r="M56" s="53"/>
      <c r="N56" s="53"/>
      <c r="O56" s="53"/>
      <c r="P56" s="53"/>
      <c r="Q56" s="53"/>
      <c r="R56" s="53"/>
      <c r="S56" s="53"/>
      <c r="T56" s="53"/>
      <c r="U56" s="53"/>
    </row>
    <row r="57" spans="1:21" x14ac:dyDescent="0.3">
      <c r="M57" s="53"/>
      <c r="N57" s="53"/>
      <c r="O57" s="53"/>
      <c r="P57" s="53"/>
      <c r="Q57" s="53"/>
      <c r="R57" s="53"/>
      <c r="S57" s="53"/>
      <c r="T57" s="53"/>
      <c r="U57" s="53"/>
    </row>
    <row r="58" spans="1:21" x14ac:dyDescent="0.3">
      <c r="M58" s="53"/>
      <c r="N58" s="53"/>
      <c r="O58" s="53"/>
      <c r="P58" s="53"/>
      <c r="Q58" s="53"/>
      <c r="R58" s="53"/>
      <c r="S58" s="53"/>
      <c r="T58" s="53"/>
      <c r="U58" s="53"/>
    </row>
    <row r="59" spans="1:21" x14ac:dyDescent="0.3">
      <c r="M59" s="53"/>
      <c r="N59" s="53"/>
      <c r="O59" s="53"/>
      <c r="P59" s="53"/>
      <c r="Q59" s="53"/>
      <c r="R59" s="53"/>
      <c r="S59" s="53"/>
      <c r="T59" s="53"/>
      <c r="U59" s="53"/>
    </row>
    <row r="60" spans="1:21" x14ac:dyDescent="0.3">
      <c r="M60" s="53"/>
      <c r="N60" s="53"/>
      <c r="O60" s="53"/>
      <c r="P60" s="53"/>
      <c r="Q60" s="53"/>
      <c r="R60" s="53"/>
      <c r="S60" s="53"/>
      <c r="T60" s="53"/>
      <c r="U60" s="53"/>
    </row>
    <row r="61" spans="1:21" x14ac:dyDescent="0.3">
      <c r="M61" s="53"/>
      <c r="N61" s="53"/>
      <c r="O61" s="53"/>
      <c r="P61" s="53"/>
      <c r="Q61" s="53"/>
      <c r="R61" s="53"/>
      <c r="S61" s="53"/>
      <c r="T61" s="53"/>
      <c r="U61" s="53"/>
    </row>
    <row r="62" spans="1:21" x14ac:dyDescent="0.3">
      <c r="M62" s="53"/>
      <c r="N62" s="53"/>
      <c r="O62" s="53"/>
      <c r="P62" s="53"/>
      <c r="Q62" s="53"/>
      <c r="R62" s="53"/>
      <c r="S62" s="53"/>
      <c r="T62" s="53"/>
      <c r="U62" s="53"/>
    </row>
    <row r="63" spans="1:21" x14ac:dyDescent="0.3">
      <c r="M63" s="53"/>
      <c r="N63" s="53"/>
      <c r="O63" s="53"/>
      <c r="P63" s="53"/>
      <c r="Q63" s="53"/>
      <c r="R63" s="53"/>
      <c r="S63" s="53"/>
      <c r="T63" s="53"/>
      <c r="U63" s="53"/>
    </row>
    <row r="64" spans="1:21" x14ac:dyDescent="0.3">
      <c r="M64" s="53"/>
      <c r="N64" s="53"/>
      <c r="O64" s="53"/>
      <c r="P64" s="53"/>
      <c r="Q64" s="53"/>
      <c r="R64" s="53"/>
      <c r="S64" s="53"/>
      <c r="T64" s="53"/>
      <c r="U64" s="53"/>
    </row>
    <row r="65" spans="13:21" x14ac:dyDescent="0.3">
      <c r="M65" s="53"/>
      <c r="N65" s="53"/>
      <c r="O65" s="53"/>
      <c r="P65" s="53"/>
      <c r="Q65" s="53"/>
      <c r="R65" s="53"/>
      <c r="S65" s="53"/>
      <c r="T65" s="53"/>
      <c r="U65" s="53"/>
    </row>
    <row r="66" spans="13:21" x14ac:dyDescent="0.3">
      <c r="M66" s="53"/>
      <c r="N66" s="53"/>
      <c r="O66" s="53"/>
      <c r="P66" s="53"/>
      <c r="Q66" s="53"/>
      <c r="R66" s="53"/>
      <c r="S66" s="53"/>
      <c r="T66" s="53"/>
      <c r="U66" s="53"/>
    </row>
    <row r="67" spans="13:21" x14ac:dyDescent="0.3">
      <c r="M67" s="53"/>
      <c r="N67" s="53"/>
      <c r="O67" s="53"/>
      <c r="P67" s="53"/>
      <c r="Q67" s="53"/>
      <c r="R67" s="53"/>
      <c r="S67" s="53"/>
      <c r="T67" s="53"/>
      <c r="U67" s="53"/>
    </row>
    <row r="68" spans="13:21" x14ac:dyDescent="0.3">
      <c r="M68" s="53"/>
      <c r="N68" s="53"/>
      <c r="O68" s="53"/>
      <c r="P68" s="53"/>
      <c r="Q68" s="53"/>
      <c r="R68" s="53"/>
      <c r="S68" s="53"/>
      <c r="T68" s="53"/>
      <c r="U68" s="53"/>
    </row>
    <row r="69" spans="13:21" x14ac:dyDescent="0.3">
      <c r="M69" s="53"/>
      <c r="N69" s="53"/>
      <c r="O69" s="53"/>
      <c r="P69" s="53"/>
      <c r="Q69" s="53"/>
      <c r="R69" s="53"/>
      <c r="S69" s="53"/>
      <c r="T69" s="53"/>
      <c r="U69" s="53"/>
    </row>
    <row r="70" spans="13:21" x14ac:dyDescent="0.3">
      <c r="M70" s="53"/>
      <c r="N70" s="53"/>
      <c r="O70" s="53"/>
      <c r="P70" s="53"/>
      <c r="Q70" s="53"/>
      <c r="R70" s="53"/>
      <c r="S70" s="53"/>
      <c r="T70" s="53"/>
      <c r="U70" s="53"/>
    </row>
    <row r="71" spans="13:21" x14ac:dyDescent="0.3">
      <c r="M71" s="53"/>
      <c r="N71" s="53"/>
      <c r="O71" s="53"/>
      <c r="P71" s="53"/>
      <c r="Q71" s="53"/>
      <c r="R71" s="53"/>
      <c r="S71" s="53"/>
      <c r="T71" s="53"/>
      <c r="U71" s="53"/>
    </row>
    <row r="72" spans="13:21" x14ac:dyDescent="0.3">
      <c r="M72" s="53"/>
      <c r="N72" s="53"/>
      <c r="O72" s="53"/>
      <c r="P72" s="53"/>
      <c r="Q72" s="53"/>
      <c r="R72" s="53"/>
      <c r="S72" s="53"/>
      <c r="T72" s="53"/>
      <c r="U72" s="53"/>
    </row>
    <row r="73" spans="13:21" x14ac:dyDescent="0.3">
      <c r="M73" s="53"/>
      <c r="N73" s="53"/>
      <c r="O73" s="53"/>
      <c r="P73" s="53"/>
      <c r="Q73" s="53"/>
      <c r="R73" s="53"/>
      <c r="S73" s="53"/>
      <c r="T73" s="53"/>
      <c r="U73" s="53"/>
    </row>
    <row r="74" spans="13:21" x14ac:dyDescent="0.3">
      <c r="M74" s="53"/>
      <c r="N74" s="53"/>
      <c r="O74" s="53"/>
      <c r="P74" s="53"/>
      <c r="Q74" s="53"/>
      <c r="R74" s="53"/>
      <c r="S74" s="53"/>
      <c r="T74" s="53"/>
      <c r="U74" s="53"/>
    </row>
    <row r="75" spans="13:21" x14ac:dyDescent="0.3">
      <c r="M75" s="53"/>
      <c r="N75" s="53"/>
      <c r="O75" s="53"/>
      <c r="P75" s="53"/>
      <c r="Q75" s="53"/>
      <c r="R75" s="53"/>
      <c r="S75" s="53"/>
      <c r="T75" s="53"/>
      <c r="U75" s="53"/>
    </row>
    <row r="76" spans="13:21" x14ac:dyDescent="0.3">
      <c r="M76" s="53"/>
      <c r="N76" s="53"/>
      <c r="O76" s="53"/>
      <c r="P76" s="53"/>
      <c r="Q76" s="53"/>
      <c r="R76" s="53"/>
      <c r="S76" s="53"/>
      <c r="T76" s="53"/>
      <c r="U76" s="53"/>
    </row>
    <row r="77" spans="13:21" x14ac:dyDescent="0.3">
      <c r="M77" s="53"/>
      <c r="N77" s="53"/>
      <c r="O77" s="53"/>
      <c r="P77" s="53"/>
      <c r="Q77" s="53"/>
      <c r="R77" s="53"/>
      <c r="S77" s="53"/>
      <c r="T77" s="53"/>
      <c r="U77" s="53"/>
    </row>
    <row r="78" spans="13:21" x14ac:dyDescent="0.3">
      <c r="M78" s="53"/>
      <c r="N78" s="53"/>
      <c r="O78" s="53"/>
      <c r="P78" s="53"/>
      <c r="Q78" s="53"/>
      <c r="R78" s="53"/>
      <c r="S78" s="53"/>
      <c r="T78" s="53"/>
      <c r="U78" s="53"/>
    </row>
    <row r="79" spans="13:21" x14ac:dyDescent="0.3">
      <c r="M79" s="53"/>
      <c r="N79" s="53"/>
      <c r="O79" s="53"/>
      <c r="P79" s="53"/>
      <c r="Q79" s="53"/>
      <c r="R79" s="53"/>
      <c r="S79" s="53"/>
      <c r="T79" s="53"/>
      <c r="U79" s="53"/>
    </row>
    <row r="80" spans="13:21" x14ac:dyDescent="0.3">
      <c r="M80" s="53"/>
      <c r="N80" s="53"/>
      <c r="O80" s="53"/>
      <c r="P80" s="53"/>
      <c r="Q80" s="53"/>
      <c r="R80" s="53"/>
      <c r="S80" s="53"/>
      <c r="T80" s="53"/>
      <c r="U80" s="53"/>
    </row>
    <row r="81" spans="13:21" x14ac:dyDescent="0.3">
      <c r="M81" s="53"/>
      <c r="N81" s="53"/>
      <c r="O81" s="53"/>
      <c r="P81" s="53"/>
      <c r="Q81" s="53"/>
      <c r="R81" s="53"/>
      <c r="S81" s="53"/>
      <c r="T81" s="53"/>
      <c r="U81" s="53"/>
    </row>
    <row r="82" spans="13:21" x14ac:dyDescent="0.3">
      <c r="M82" s="53"/>
      <c r="N82" s="53"/>
      <c r="O82" s="53"/>
      <c r="P82" s="53"/>
      <c r="Q82" s="53"/>
      <c r="R82" s="53"/>
      <c r="S82" s="53"/>
      <c r="T82" s="53"/>
      <c r="U82" s="53"/>
    </row>
    <row r="83" spans="13:21" x14ac:dyDescent="0.3">
      <c r="M83" s="53"/>
      <c r="N83" s="53"/>
      <c r="O83" s="53"/>
      <c r="P83" s="53"/>
      <c r="Q83" s="53"/>
      <c r="R83" s="53"/>
      <c r="S83" s="53"/>
      <c r="T83" s="53"/>
      <c r="U83" s="53"/>
    </row>
    <row r="84" spans="13:21" x14ac:dyDescent="0.3">
      <c r="M84" s="53"/>
      <c r="N84" s="53"/>
      <c r="O84" s="53"/>
      <c r="P84" s="53"/>
      <c r="Q84" s="53"/>
      <c r="R84" s="53"/>
      <c r="S84" s="53"/>
      <c r="T84" s="53"/>
      <c r="U84" s="53"/>
    </row>
    <row r="85" spans="13:21" x14ac:dyDescent="0.3">
      <c r="M85" s="53"/>
      <c r="N85" s="53"/>
      <c r="O85" s="53"/>
      <c r="P85" s="53"/>
      <c r="Q85" s="53"/>
      <c r="R85" s="53"/>
      <c r="S85" s="53"/>
      <c r="T85" s="53"/>
      <c r="U85" s="53"/>
    </row>
    <row r="86" spans="13:21" x14ac:dyDescent="0.3">
      <c r="M86" s="53"/>
      <c r="N86" s="53"/>
      <c r="O86" s="53"/>
      <c r="P86" s="53"/>
      <c r="Q86" s="53"/>
      <c r="R86" s="53"/>
      <c r="S86" s="53"/>
      <c r="T86" s="53"/>
      <c r="U86" s="53"/>
    </row>
    <row r="87" spans="13:21" x14ac:dyDescent="0.3">
      <c r="M87" s="53"/>
      <c r="N87" s="53"/>
      <c r="O87" s="53"/>
      <c r="P87" s="53"/>
      <c r="Q87" s="53"/>
      <c r="R87" s="53"/>
      <c r="S87" s="53"/>
      <c r="T87" s="53"/>
      <c r="U87" s="53"/>
    </row>
    <row r="88" spans="13:21" x14ac:dyDescent="0.3">
      <c r="M88" s="53"/>
      <c r="N88" s="53"/>
      <c r="O88" s="53"/>
      <c r="P88" s="53"/>
      <c r="Q88" s="53"/>
      <c r="R88" s="53"/>
      <c r="S88" s="53"/>
      <c r="T88" s="53"/>
      <c r="U88" s="53"/>
    </row>
    <row r="89" spans="13:21" x14ac:dyDescent="0.3">
      <c r="M89" s="53"/>
      <c r="N89" s="53"/>
      <c r="O89" s="53"/>
      <c r="P89" s="53"/>
      <c r="Q89" s="53"/>
      <c r="R89" s="53"/>
      <c r="S89" s="53"/>
      <c r="T89" s="53"/>
      <c r="U89" s="53"/>
    </row>
    <row r="90" spans="13:21" x14ac:dyDescent="0.3">
      <c r="M90" s="53"/>
      <c r="N90" s="53"/>
      <c r="O90" s="53"/>
      <c r="P90" s="53"/>
      <c r="Q90" s="53"/>
      <c r="R90" s="53"/>
      <c r="S90" s="53"/>
      <c r="T90" s="53"/>
      <c r="U90" s="53"/>
    </row>
    <row r="91" spans="13:21" x14ac:dyDescent="0.3">
      <c r="M91" s="53"/>
      <c r="N91" s="53"/>
      <c r="O91" s="53"/>
      <c r="P91" s="53"/>
      <c r="Q91" s="53"/>
      <c r="R91" s="53"/>
      <c r="S91" s="53"/>
      <c r="T91" s="53"/>
      <c r="U91" s="53"/>
    </row>
    <row r="92" spans="13:21" x14ac:dyDescent="0.3">
      <c r="M92" s="53"/>
      <c r="N92" s="53"/>
      <c r="O92" s="53"/>
      <c r="P92" s="53"/>
      <c r="Q92" s="53"/>
      <c r="R92" s="53"/>
      <c r="S92" s="53"/>
      <c r="T92" s="53"/>
      <c r="U92" s="53"/>
    </row>
    <row r="93" spans="13:21" x14ac:dyDescent="0.3">
      <c r="M93" s="53"/>
      <c r="N93" s="53"/>
      <c r="O93" s="53"/>
      <c r="P93" s="53"/>
      <c r="Q93" s="53"/>
      <c r="R93" s="53"/>
      <c r="S93" s="53"/>
      <c r="T93" s="53"/>
      <c r="U93" s="53"/>
    </row>
    <row r="94" spans="13:21" x14ac:dyDescent="0.3">
      <c r="M94" s="53"/>
      <c r="N94" s="53"/>
      <c r="O94" s="53"/>
      <c r="P94" s="53"/>
      <c r="Q94" s="53"/>
      <c r="R94" s="53"/>
      <c r="S94" s="53"/>
      <c r="T94" s="53"/>
      <c r="U94" s="53"/>
    </row>
    <row r="95" spans="13:21" x14ac:dyDescent="0.3">
      <c r="M95" s="53"/>
      <c r="N95" s="53"/>
      <c r="O95" s="53"/>
      <c r="P95" s="53"/>
      <c r="Q95" s="53"/>
      <c r="R95" s="53"/>
      <c r="S95" s="53"/>
      <c r="T95" s="53"/>
      <c r="U95" s="53"/>
    </row>
    <row r="96" spans="13:21" x14ac:dyDescent="0.3">
      <c r="M96" s="53"/>
      <c r="N96" s="53"/>
      <c r="O96" s="53"/>
      <c r="P96" s="53"/>
      <c r="Q96" s="53"/>
      <c r="R96" s="53"/>
      <c r="S96" s="53"/>
      <c r="T96" s="53"/>
      <c r="U96" s="53"/>
    </row>
    <row r="97" spans="13:21" x14ac:dyDescent="0.3">
      <c r="M97" s="53"/>
      <c r="N97" s="53"/>
      <c r="O97" s="53"/>
      <c r="P97" s="53"/>
      <c r="Q97" s="53"/>
      <c r="R97" s="53"/>
      <c r="S97" s="53"/>
      <c r="T97" s="53"/>
      <c r="U97" s="53"/>
    </row>
    <row r="98" spans="13:21" x14ac:dyDescent="0.3">
      <c r="M98" s="53"/>
      <c r="N98" s="53"/>
      <c r="O98" s="53"/>
      <c r="P98" s="53"/>
      <c r="Q98" s="53"/>
      <c r="R98" s="53"/>
      <c r="S98" s="53"/>
      <c r="T98" s="53"/>
      <c r="U98" s="53"/>
    </row>
    <row r="99" spans="13:21" x14ac:dyDescent="0.3">
      <c r="M99" s="53"/>
      <c r="N99" s="53"/>
      <c r="O99" s="53"/>
      <c r="P99" s="53"/>
      <c r="Q99" s="53"/>
      <c r="R99" s="53"/>
      <c r="S99" s="53"/>
      <c r="T99" s="53"/>
      <c r="U99" s="53"/>
    </row>
    <row r="100" spans="13:21" x14ac:dyDescent="0.3">
      <c r="M100" s="53"/>
      <c r="N100" s="53"/>
      <c r="O100" s="53"/>
      <c r="P100" s="53"/>
      <c r="Q100" s="53"/>
      <c r="R100" s="53"/>
      <c r="S100" s="53"/>
      <c r="T100" s="53"/>
      <c r="U100" s="53"/>
    </row>
    <row r="101" spans="13:21" x14ac:dyDescent="0.3">
      <c r="M101" s="53"/>
      <c r="N101" s="53"/>
      <c r="O101" s="53"/>
      <c r="P101" s="53"/>
      <c r="Q101" s="53"/>
      <c r="R101" s="53"/>
      <c r="S101" s="53"/>
      <c r="T101" s="53"/>
      <c r="U101" s="53"/>
    </row>
    <row r="102" spans="13:21" x14ac:dyDescent="0.3">
      <c r="M102" s="53"/>
      <c r="N102" s="53"/>
      <c r="O102" s="53"/>
      <c r="P102" s="53"/>
      <c r="Q102" s="53"/>
      <c r="R102" s="53"/>
      <c r="S102" s="53"/>
      <c r="T102" s="53"/>
      <c r="U102" s="53"/>
    </row>
    <row r="103" spans="13:21" x14ac:dyDescent="0.3">
      <c r="M103" s="53"/>
      <c r="N103" s="53"/>
      <c r="O103" s="53"/>
      <c r="P103" s="53"/>
      <c r="Q103" s="53"/>
      <c r="R103" s="53"/>
      <c r="S103" s="53"/>
      <c r="T103" s="53"/>
      <c r="U103" s="53"/>
    </row>
    <row r="104" spans="13:21" x14ac:dyDescent="0.3">
      <c r="M104" s="53"/>
      <c r="N104" s="53"/>
      <c r="O104" s="53"/>
      <c r="P104" s="53"/>
      <c r="Q104" s="53"/>
      <c r="R104" s="53"/>
      <c r="S104" s="53"/>
      <c r="T104" s="53"/>
      <c r="U104" s="53"/>
    </row>
    <row r="105" spans="13:21" x14ac:dyDescent="0.3">
      <c r="M105" s="53"/>
      <c r="N105" s="53"/>
      <c r="O105" s="53"/>
      <c r="P105" s="53"/>
      <c r="Q105" s="53"/>
      <c r="R105" s="53"/>
      <c r="S105" s="53"/>
      <c r="T105" s="53"/>
      <c r="U105" s="53"/>
    </row>
    <row r="106" spans="13:21" x14ac:dyDescent="0.3">
      <c r="M106" s="53"/>
      <c r="N106" s="53"/>
      <c r="O106" s="53"/>
      <c r="P106" s="53"/>
      <c r="Q106" s="53"/>
      <c r="R106" s="53"/>
      <c r="S106" s="53"/>
      <c r="T106" s="53"/>
      <c r="U106" s="53"/>
    </row>
    <row r="107" spans="13:21" x14ac:dyDescent="0.3">
      <c r="M107" s="53"/>
      <c r="N107" s="53"/>
      <c r="O107" s="53"/>
      <c r="P107" s="53"/>
      <c r="Q107" s="53"/>
      <c r="R107" s="53"/>
      <c r="S107" s="53"/>
      <c r="T107" s="53"/>
      <c r="U107" s="53"/>
    </row>
    <row r="108" spans="13:21" x14ac:dyDescent="0.3">
      <c r="M108" s="53"/>
      <c r="N108" s="53"/>
      <c r="O108" s="53"/>
      <c r="P108" s="53"/>
      <c r="Q108" s="53"/>
      <c r="R108" s="53"/>
      <c r="S108" s="53"/>
      <c r="T108" s="53"/>
      <c r="U108" s="53"/>
    </row>
    <row r="109" spans="13:21" x14ac:dyDescent="0.3">
      <c r="M109" s="53"/>
      <c r="N109" s="53"/>
      <c r="O109" s="53"/>
      <c r="P109" s="53"/>
      <c r="Q109" s="53"/>
      <c r="R109" s="53"/>
      <c r="S109" s="53"/>
      <c r="T109" s="53"/>
      <c r="U109" s="53"/>
    </row>
    <row r="110" spans="13:21" x14ac:dyDescent="0.3">
      <c r="M110" s="53"/>
      <c r="N110" s="53"/>
      <c r="O110" s="53"/>
      <c r="P110" s="53"/>
      <c r="Q110" s="53"/>
      <c r="R110" s="53"/>
      <c r="S110" s="53"/>
      <c r="T110" s="53"/>
      <c r="U110" s="53"/>
    </row>
    <row r="111" spans="13:21" x14ac:dyDescent="0.3">
      <c r="M111" s="53"/>
      <c r="N111" s="53"/>
      <c r="O111" s="53"/>
      <c r="P111" s="53"/>
      <c r="Q111" s="53"/>
      <c r="R111" s="53"/>
      <c r="S111" s="53"/>
      <c r="T111" s="53"/>
      <c r="U111" s="53"/>
    </row>
    <row r="112" spans="13:21" x14ac:dyDescent="0.3">
      <c r="M112" s="53"/>
      <c r="N112" s="53"/>
      <c r="O112" s="53"/>
      <c r="P112" s="53"/>
      <c r="Q112" s="53"/>
      <c r="R112" s="53"/>
      <c r="S112" s="53"/>
      <c r="T112" s="53"/>
      <c r="U112" s="53"/>
    </row>
    <row r="113" spans="13:21" x14ac:dyDescent="0.3">
      <c r="M113" s="53"/>
      <c r="N113" s="53"/>
      <c r="O113" s="53"/>
      <c r="P113" s="53"/>
      <c r="Q113" s="53"/>
      <c r="R113" s="53"/>
      <c r="S113" s="53"/>
      <c r="T113" s="53"/>
      <c r="U113" s="53"/>
    </row>
    <row r="114" spans="13:21" x14ac:dyDescent="0.3">
      <c r="M114" s="53"/>
      <c r="N114" s="53"/>
      <c r="O114" s="53"/>
      <c r="P114" s="53"/>
      <c r="Q114" s="53"/>
      <c r="R114" s="53"/>
      <c r="S114" s="53"/>
      <c r="T114" s="53"/>
      <c r="U114" s="53"/>
    </row>
    <row r="115" spans="13:21" x14ac:dyDescent="0.3">
      <c r="M115" s="53"/>
      <c r="N115" s="53"/>
      <c r="O115" s="53"/>
      <c r="P115" s="53"/>
      <c r="Q115" s="53"/>
      <c r="R115" s="53"/>
      <c r="S115" s="53"/>
      <c r="T115" s="53"/>
      <c r="U115" s="53"/>
    </row>
    <row r="116" spans="13:21" x14ac:dyDescent="0.3">
      <c r="M116" s="53"/>
      <c r="N116" s="53"/>
      <c r="O116" s="53"/>
      <c r="P116" s="53"/>
      <c r="Q116" s="53"/>
      <c r="R116" s="53"/>
      <c r="S116" s="53"/>
      <c r="T116" s="53"/>
      <c r="U116" s="53"/>
    </row>
    <row r="117" spans="13:21" x14ac:dyDescent="0.3">
      <c r="M117" s="53"/>
      <c r="N117" s="53"/>
      <c r="O117" s="53"/>
      <c r="P117" s="53"/>
      <c r="Q117" s="53"/>
      <c r="R117" s="53"/>
      <c r="S117" s="53"/>
      <c r="T117" s="53"/>
      <c r="U117" s="53"/>
    </row>
    <row r="118" spans="13:21" x14ac:dyDescent="0.3">
      <c r="M118" s="53"/>
      <c r="N118" s="53"/>
      <c r="O118" s="53"/>
      <c r="P118" s="53"/>
      <c r="Q118" s="53"/>
      <c r="R118" s="53"/>
      <c r="S118" s="53"/>
      <c r="T118" s="53"/>
      <c r="U118" s="53"/>
    </row>
    <row r="119" spans="13:21" x14ac:dyDescent="0.3">
      <c r="M119" s="53"/>
      <c r="N119" s="53"/>
      <c r="O119" s="53"/>
      <c r="P119" s="53"/>
      <c r="Q119" s="53"/>
      <c r="R119" s="53"/>
      <c r="S119" s="53"/>
      <c r="T119" s="53"/>
      <c r="U119" s="53"/>
    </row>
    <row r="120" spans="13:21" x14ac:dyDescent="0.3">
      <c r="M120" s="53"/>
      <c r="N120" s="53"/>
      <c r="O120" s="53"/>
      <c r="P120" s="53"/>
      <c r="Q120" s="53"/>
      <c r="R120" s="53"/>
      <c r="S120" s="53"/>
      <c r="T120" s="53"/>
      <c r="U120" s="53"/>
    </row>
    <row r="121" spans="13:21" x14ac:dyDescent="0.3">
      <c r="M121" s="53"/>
      <c r="N121" s="53"/>
      <c r="O121" s="53"/>
      <c r="P121" s="53"/>
      <c r="Q121" s="53"/>
      <c r="R121" s="53"/>
      <c r="S121" s="53"/>
      <c r="T121" s="53"/>
      <c r="U121" s="53"/>
    </row>
    <row r="122" spans="13:21" x14ac:dyDescent="0.3">
      <c r="M122" s="53"/>
      <c r="N122" s="53"/>
      <c r="O122" s="53"/>
      <c r="P122" s="53"/>
      <c r="Q122" s="53"/>
      <c r="R122" s="53"/>
      <c r="S122" s="53"/>
      <c r="T122" s="53"/>
      <c r="U122" s="53"/>
    </row>
    <row r="123" spans="13:21" x14ac:dyDescent="0.3">
      <c r="M123" s="53"/>
      <c r="N123" s="53"/>
      <c r="O123" s="53"/>
      <c r="P123" s="53"/>
      <c r="Q123" s="53"/>
      <c r="R123" s="53"/>
      <c r="S123" s="53"/>
      <c r="T123" s="53"/>
      <c r="U123" s="53"/>
    </row>
    <row r="124" spans="13:21" x14ac:dyDescent="0.3">
      <c r="M124" s="53"/>
      <c r="N124" s="53"/>
      <c r="O124" s="53"/>
      <c r="P124" s="53"/>
      <c r="Q124" s="53"/>
      <c r="R124" s="53"/>
      <c r="S124" s="53"/>
      <c r="T124" s="53"/>
      <c r="U124" s="53"/>
    </row>
    <row r="125" spans="13:21" x14ac:dyDescent="0.3">
      <c r="M125" s="53"/>
      <c r="N125" s="53"/>
      <c r="O125" s="53"/>
      <c r="P125" s="53"/>
      <c r="Q125" s="53"/>
      <c r="R125" s="53"/>
      <c r="S125" s="53"/>
      <c r="T125" s="53"/>
      <c r="U125" s="53"/>
    </row>
    <row r="126" spans="13:21" x14ac:dyDescent="0.3">
      <c r="M126" s="53"/>
      <c r="N126" s="53"/>
      <c r="O126" s="53"/>
      <c r="P126" s="53"/>
      <c r="Q126" s="53"/>
      <c r="R126" s="53"/>
      <c r="S126" s="53"/>
      <c r="T126" s="53"/>
      <c r="U126" s="53"/>
    </row>
    <row r="127" spans="13:21" x14ac:dyDescent="0.3">
      <c r="M127" s="53"/>
      <c r="N127" s="53"/>
      <c r="O127" s="53"/>
      <c r="P127" s="53"/>
      <c r="Q127" s="53"/>
      <c r="R127" s="53"/>
      <c r="S127" s="53"/>
      <c r="T127" s="53"/>
      <c r="U127" s="53"/>
    </row>
    <row r="128" spans="13:21" x14ac:dyDescent="0.3">
      <c r="M128" s="53"/>
      <c r="N128" s="53"/>
      <c r="O128" s="53"/>
      <c r="P128" s="53"/>
      <c r="Q128" s="53"/>
      <c r="R128" s="53"/>
      <c r="S128" s="53"/>
      <c r="T128" s="53"/>
      <c r="U128" s="53"/>
    </row>
    <row r="129" spans="13:21" x14ac:dyDescent="0.3">
      <c r="M129" s="53"/>
      <c r="N129" s="53"/>
      <c r="O129" s="53"/>
      <c r="P129" s="53"/>
      <c r="Q129" s="53"/>
      <c r="R129" s="53"/>
      <c r="S129" s="53"/>
      <c r="T129" s="53"/>
      <c r="U129" s="53"/>
    </row>
    <row r="130" spans="13:21" x14ac:dyDescent="0.3">
      <c r="M130" s="53"/>
      <c r="N130" s="53"/>
      <c r="O130" s="53"/>
      <c r="P130" s="53"/>
      <c r="Q130" s="53"/>
      <c r="R130" s="53"/>
      <c r="S130" s="53"/>
      <c r="T130" s="53"/>
      <c r="U130" s="53"/>
    </row>
    <row r="131" spans="13:21" x14ac:dyDescent="0.3">
      <c r="M131" s="53"/>
      <c r="N131" s="53"/>
      <c r="O131" s="53"/>
      <c r="P131" s="53"/>
      <c r="Q131" s="53"/>
      <c r="R131" s="53"/>
      <c r="S131" s="53"/>
      <c r="T131" s="53"/>
      <c r="U131" s="53"/>
    </row>
    <row r="132" spans="13:21" x14ac:dyDescent="0.3">
      <c r="M132" s="53"/>
      <c r="N132" s="53"/>
      <c r="O132" s="53"/>
      <c r="P132" s="53"/>
      <c r="Q132" s="53"/>
      <c r="R132" s="53"/>
      <c r="S132" s="53"/>
      <c r="T132" s="53"/>
      <c r="U132" s="53"/>
    </row>
    <row r="133" spans="13:21" x14ac:dyDescent="0.3">
      <c r="M133" s="53"/>
      <c r="N133" s="53"/>
      <c r="O133" s="53"/>
      <c r="P133" s="53"/>
      <c r="Q133" s="53"/>
      <c r="R133" s="53"/>
      <c r="S133" s="53"/>
      <c r="T133" s="53"/>
      <c r="U133" s="53"/>
    </row>
    <row r="134" spans="13:21" x14ac:dyDescent="0.3">
      <c r="M134" s="53"/>
      <c r="N134" s="53"/>
      <c r="O134" s="53"/>
      <c r="P134" s="53"/>
      <c r="Q134" s="53"/>
      <c r="R134" s="53"/>
      <c r="S134" s="53"/>
      <c r="T134" s="53"/>
      <c r="U134" s="53"/>
    </row>
    <row r="135" spans="13:21" x14ac:dyDescent="0.3">
      <c r="M135" s="53"/>
      <c r="N135" s="53"/>
      <c r="O135" s="53"/>
      <c r="P135" s="53"/>
      <c r="Q135" s="53"/>
      <c r="R135" s="53"/>
      <c r="S135" s="53"/>
      <c r="T135" s="53"/>
      <c r="U135" s="53"/>
    </row>
    <row r="136" spans="13:21" x14ac:dyDescent="0.3">
      <c r="M136" s="53"/>
      <c r="N136" s="53"/>
      <c r="O136" s="53"/>
      <c r="P136" s="53"/>
      <c r="Q136" s="53"/>
      <c r="R136" s="53"/>
      <c r="S136" s="53"/>
      <c r="T136" s="53"/>
      <c r="U136" s="53"/>
    </row>
    <row r="137" spans="13:21" x14ac:dyDescent="0.3">
      <c r="M137" s="53"/>
      <c r="N137" s="53"/>
      <c r="O137" s="53"/>
      <c r="P137" s="53"/>
      <c r="Q137" s="53"/>
      <c r="R137" s="53"/>
      <c r="S137" s="53"/>
      <c r="T137" s="53"/>
      <c r="U137" s="53"/>
    </row>
    <row r="138" spans="13:21" x14ac:dyDescent="0.3">
      <c r="M138" s="53"/>
      <c r="N138" s="53"/>
      <c r="O138" s="53"/>
      <c r="P138" s="53"/>
      <c r="Q138" s="53"/>
      <c r="R138" s="53"/>
      <c r="S138" s="53"/>
      <c r="T138" s="53"/>
      <c r="U138" s="53"/>
    </row>
    <row r="139" spans="13:21" x14ac:dyDescent="0.3">
      <c r="M139" s="53"/>
      <c r="N139" s="53"/>
      <c r="O139" s="53"/>
      <c r="P139" s="53"/>
      <c r="Q139" s="53"/>
      <c r="R139" s="53"/>
      <c r="S139" s="53"/>
      <c r="T139" s="53"/>
      <c r="U139" s="53"/>
    </row>
    <row r="140" spans="13:21" x14ac:dyDescent="0.3">
      <c r="M140" s="53"/>
      <c r="N140" s="53"/>
      <c r="O140" s="53"/>
      <c r="P140" s="53"/>
      <c r="Q140" s="53"/>
      <c r="R140" s="53"/>
      <c r="S140" s="53"/>
      <c r="T140" s="53"/>
      <c r="U140" s="53"/>
    </row>
    <row r="141" spans="13:21" x14ac:dyDescent="0.3">
      <c r="M141" s="53"/>
      <c r="N141" s="53"/>
      <c r="O141" s="53"/>
      <c r="P141" s="53"/>
      <c r="Q141" s="53"/>
      <c r="R141" s="53"/>
      <c r="S141" s="53"/>
      <c r="T141" s="53"/>
      <c r="U141" s="53"/>
    </row>
    <row r="142" spans="13:21" x14ac:dyDescent="0.3">
      <c r="M142" s="53"/>
      <c r="N142" s="53"/>
      <c r="O142" s="53"/>
      <c r="P142" s="53"/>
      <c r="Q142" s="53"/>
      <c r="R142" s="53"/>
      <c r="S142" s="53"/>
      <c r="T142" s="53"/>
      <c r="U142" s="53"/>
    </row>
    <row r="143" spans="13:21" x14ac:dyDescent="0.3">
      <c r="M143" s="53"/>
      <c r="N143" s="53"/>
      <c r="O143" s="53"/>
      <c r="P143" s="53"/>
      <c r="Q143" s="53"/>
      <c r="R143" s="53"/>
      <c r="S143" s="53"/>
      <c r="T143" s="53"/>
      <c r="U143" s="53"/>
    </row>
    <row r="144" spans="13:21" x14ac:dyDescent="0.3">
      <c r="M144" s="53"/>
      <c r="N144" s="53"/>
      <c r="O144" s="53"/>
      <c r="P144" s="53"/>
      <c r="Q144" s="53"/>
      <c r="R144" s="53"/>
      <c r="S144" s="53"/>
      <c r="T144" s="53"/>
      <c r="U144" s="53"/>
    </row>
    <row r="145" spans="13:21" x14ac:dyDescent="0.3">
      <c r="M145" s="53"/>
      <c r="N145" s="53"/>
      <c r="O145" s="53"/>
      <c r="P145" s="53"/>
      <c r="Q145" s="53"/>
      <c r="R145" s="53"/>
      <c r="S145" s="53"/>
      <c r="T145" s="53"/>
      <c r="U145" s="53"/>
    </row>
    <row r="146" spans="13:21" x14ac:dyDescent="0.3">
      <c r="M146" s="53"/>
      <c r="N146" s="53"/>
      <c r="O146" s="53"/>
      <c r="P146" s="53"/>
      <c r="Q146" s="53"/>
      <c r="R146" s="53"/>
      <c r="S146" s="53"/>
      <c r="T146" s="53"/>
      <c r="U146" s="53"/>
    </row>
    <row r="147" spans="13:21" x14ac:dyDescent="0.3">
      <c r="M147" s="53"/>
      <c r="N147" s="53"/>
      <c r="O147" s="53"/>
      <c r="P147" s="53"/>
      <c r="Q147" s="53"/>
      <c r="R147" s="53"/>
      <c r="S147" s="53"/>
      <c r="T147" s="53"/>
      <c r="U147" s="53"/>
    </row>
    <row r="148" spans="13:21" x14ac:dyDescent="0.3">
      <c r="M148" s="53"/>
      <c r="N148" s="53"/>
      <c r="O148" s="53"/>
      <c r="P148" s="53"/>
      <c r="Q148" s="53"/>
      <c r="R148" s="53"/>
      <c r="S148" s="53"/>
      <c r="T148" s="53"/>
      <c r="U148" s="53"/>
    </row>
    <row r="149" spans="13:21" x14ac:dyDescent="0.3">
      <c r="M149" s="53"/>
      <c r="N149" s="53"/>
      <c r="O149" s="53"/>
      <c r="P149" s="53"/>
      <c r="Q149" s="53"/>
      <c r="R149" s="53"/>
      <c r="S149" s="53"/>
      <c r="T149" s="53"/>
      <c r="U149" s="53"/>
    </row>
    <row r="150" spans="13:21" x14ac:dyDescent="0.3">
      <c r="M150" s="53"/>
      <c r="N150" s="53"/>
      <c r="O150" s="53"/>
      <c r="P150" s="53"/>
      <c r="Q150" s="53"/>
      <c r="R150" s="53"/>
      <c r="S150" s="53"/>
      <c r="T150" s="53"/>
      <c r="U150" s="53"/>
    </row>
    <row r="151" spans="13:21" x14ac:dyDescent="0.3">
      <c r="M151" s="53"/>
      <c r="N151" s="53"/>
      <c r="O151" s="53"/>
      <c r="P151" s="53"/>
      <c r="Q151" s="53"/>
      <c r="R151" s="53"/>
      <c r="S151" s="53"/>
      <c r="T151" s="53"/>
      <c r="U151" s="53"/>
    </row>
    <row r="152" spans="13:21" x14ac:dyDescent="0.3">
      <c r="M152" s="53"/>
      <c r="N152" s="53"/>
      <c r="O152" s="53"/>
      <c r="P152" s="53"/>
      <c r="Q152" s="53"/>
      <c r="R152" s="53"/>
      <c r="S152" s="53"/>
      <c r="T152" s="53"/>
      <c r="U152" s="53"/>
    </row>
    <row r="153" spans="13:21" x14ac:dyDescent="0.3">
      <c r="M153" s="53"/>
      <c r="N153" s="53"/>
      <c r="O153" s="53"/>
      <c r="P153" s="53"/>
      <c r="Q153" s="53"/>
      <c r="R153" s="53"/>
      <c r="S153" s="53"/>
      <c r="T153" s="53"/>
      <c r="U153" s="53"/>
    </row>
    <row r="154" spans="13:21" x14ac:dyDescent="0.3">
      <c r="M154" s="53"/>
      <c r="N154" s="53"/>
      <c r="O154" s="53"/>
      <c r="P154" s="53"/>
      <c r="Q154" s="53"/>
      <c r="R154" s="53"/>
      <c r="S154" s="53"/>
      <c r="T154" s="53"/>
      <c r="U154" s="53"/>
    </row>
    <row r="155" spans="13:21" x14ac:dyDescent="0.3">
      <c r="M155" s="53"/>
      <c r="N155" s="53"/>
      <c r="O155" s="53"/>
      <c r="P155" s="53"/>
      <c r="Q155" s="53"/>
      <c r="R155" s="53"/>
      <c r="S155" s="53"/>
      <c r="T155" s="53"/>
      <c r="U155" s="53"/>
    </row>
    <row r="156" spans="13:21" x14ac:dyDescent="0.3">
      <c r="M156" s="53"/>
      <c r="N156" s="53"/>
      <c r="O156" s="53"/>
      <c r="P156" s="53"/>
      <c r="Q156" s="53"/>
      <c r="R156" s="53"/>
      <c r="S156" s="53"/>
      <c r="T156" s="53"/>
      <c r="U156" s="53"/>
    </row>
    <row r="157" spans="13:21" x14ac:dyDescent="0.3">
      <c r="M157" s="53"/>
      <c r="N157" s="53"/>
      <c r="O157" s="53"/>
      <c r="P157" s="53"/>
      <c r="Q157" s="53"/>
      <c r="R157" s="53"/>
      <c r="S157" s="53"/>
      <c r="T157" s="53"/>
      <c r="U157" s="53"/>
    </row>
  </sheetData>
  <mergeCells count="12">
    <mergeCell ref="A49:F49"/>
    <mergeCell ref="I23:K23"/>
    <mergeCell ref="A36:D36"/>
    <mergeCell ref="I33:K33"/>
    <mergeCell ref="A34:D34"/>
    <mergeCell ref="I34:K34"/>
    <mergeCell ref="A35:D35"/>
    <mergeCell ref="A39:L39"/>
    <mergeCell ref="A40:L40"/>
    <mergeCell ref="A41:L41"/>
    <mergeCell ref="A44:L44"/>
    <mergeCell ref="A47:L47"/>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1899-FC99-4E05-AC05-2D01CAB8DD0C}">
  <dimension ref="A1:U26"/>
  <sheetViews>
    <sheetView workbookViewId="0">
      <selection sqref="A1:XFD1048576"/>
    </sheetView>
  </sheetViews>
  <sheetFormatPr defaultColWidth="9.1796875" defaultRowHeight="14" x14ac:dyDescent="0.3"/>
  <cols>
    <col min="1" max="1" width="2" style="17" customWidth="1"/>
    <col min="2" max="2" width="2.26953125" style="17" customWidth="1"/>
    <col min="3" max="3" width="38" style="17" customWidth="1"/>
    <col min="4" max="4" width="10.453125" style="17" customWidth="1"/>
    <col min="5" max="5" width="10.81640625" style="17" customWidth="1"/>
    <col min="6" max="8" width="9.1796875" style="17"/>
    <col min="9" max="9" width="11.7265625" style="17" customWidth="1"/>
    <col min="10" max="10" width="9.1796875" style="17"/>
    <col min="11" max="11" width="10.81640625" style="17" customWidth="1"/>
    <col min="12" max="13" width="2.81640625" style="17" customWidth="1"/>
    <col min="14" max="16384" width="9.1796875" style="17"/>
  </cols>
  <sheetData>
    <row r="1" spans="1:21" ht="15.5" x14ac:dyDescent="0.35">
      <c r="A1" s="13" t="s">
        <v>51</v>
      </c>
      <c r="B1" s="14"/>
      <c r="C1" s="15"/>
      <c r="D1" s="14"/>
      <c r="E1" s="14"/>
      <c r="F1" s="14"/>
      <c r="G1" s="16"/>
      <c r="H1" s="14"/>
      <c r="I1" s="14"/>
    </row>
    <row r="2" spans="1:21" ht="15.5" x14ac:dyDescent="0.35">
      <c r="A2" s="14"/>
      <c r="B2" s="14"/>
      <c r="C2" s="15" t="s">
        <v>0</v>
      </c>
      <c r="D2" s="14"/>
      <c r="E2" s="15"/>
      <c r="F2" s="15"/>
      <c r="G2" s="15"/>
      <c r="H2" s="14"/>
      <c r="I2" s="14"/>
    </row>
    <row r="3" spans="1:21" ht="15.5" x14ac:dyDescent="0.35">
      <c r="A3" s="14"/>
      <c r="B3" s="14"/>
      <c r="C3" s="14"/>
      <c r="D3" s="18"/>
      <c r="E3" s="14"/>
      <c r="F3" s="14"/>
      <c r="G3" s="14"/>
      <c r="H3" s="19"/>
      <c r="I3" s="14"/>
      <c r="J3" s="4"/>
      <c r="L3" s="20"/>
      <c r="M3" s="20"/>
      <c r="N3" s="20"/>
      <c r="O3" s="20"/>
      <c r="P3" s="20"/>
      <c r="Q3" s="20"/>
      <c r="R3" s="20"/>
      <c r="S3" s="20"/>
      <c r="T3" s="20"/>
      <c r="U3" s="20"/>
    </row>
    <row r="4" spans="1:21" ht="75.75" customHeight="1" x14ac:dyDescent="0.3">
      <c r="A4" s="21" t="s">
        <v>1</v>
      </c>
      <c r="B4" s="22"/>
      <c r="C4" s="23"/>
      <c r="D4" s="24" t="s">
        <v>61</v>
      </c>
      <c r="E4" s="25" t="s">
        <v>62</v>
      </c>
      <c r="F4" s="24" t="s">
        <v>38</v>
      </c>
      <c r="G4" s="24" t="s">
        <v>77</v>
      </c>
      <c r="H4" s="26" t="s">
        <v>39</v>
      </c>
      <c r="I4" s="26" t="s">
        <v>40</v>
      </c>
      <c r="J4" s="26" t="s">
        <v>41</v>
      </c>
      <c r="K4" s="26" t="s">
        <v>78</v>
      </c>
      <c r="L4" s="27"/>
      <c r="M4" s="27"/>
      <c r="N4" s="27"/>
      <c r="O4" s="27"/>
      <c r="P4" s="27"/>
      <c r="Q4" s="27"/>
      <c r="R4" s="27"/>
      <c r="S4" s="27"/>
      <c r="T4" s="27"/>
      <c r="U4" s="27"/>
    </row>
    <row r="5" spans="1:21" ht="15.5" x14ac:dyDescent="0.3">
      <c r="A5" s="28" t="s">
        <v>79</v>
      </c>
      <c r="B5" s="29"/>
      <c r="C5" s="30"/>
      <c r="D5" s="31">
        <v>2.608695</v>
      </c>
      <c r="E5" s="32">
        <v>1</v>
      </c>
      <c r="F5" s="31">
        <f>D5*E5</f>
        <v>2.608695</v>
      </c>
      <c r="G5" s="32">
        <v>0</v>
      </c>
      <c r="H5" s="33">
        <f>F5*G5</f>
        <v>0</v>
      </c>
      <c r="I5" s="33">
        <f>H5*0.05</f>
        <v>0</v>
      </c>
      <c r="J5" s="33">
        <f>H5*0.1</f>
        <v>0</v>
      </c>
      <c r="K5" s="34">
        <f>H5*$O$9+I5*$O$8+J5*$O$10</f>
        <v>0</v>
      </c>
      <c r="L5" s="27"/>
      <c r="M5" s="27"/>
      <c r="R5" s="27"/>
      <c r="S5" s="27"/>
      <c r="T5" s="27"/>
      <c r="U5" s="27"/>
    </row>
    <row r="6" spans="1:21" ht="15.5" x14ac:dyDescent="0.3">
      <c r="A6" s="35" t="s">
        <v>80</v>
      </c>
      <c r="B6" s="29"/>
      <c r="C6" s="30"/>
      <c r="D6" s="31">
        <v>2.608695</v>
      </c>
      <c r="E6" s="32">
        <v>0.2</v>
      </c>
      <c r="F6" s="31">
        <f>D6*E6</f>
        <v>0.52173900000000006</v>
      </c>
      <c r="G6" s="32">
        <v>0</v>
      </c>
      <c r="H6" s="33">
        <f>F6*G6</f>
        <v>0</v>
      </c>
      <c r="I6" s="33">
        <f>H6*0.05</f>
        <v>0</v>
      </c>
      <c r="J6" s="33">
        <f>H6*0.1</f>
        <v>0</v>
      </c>
      <c r="K6" s="34">
        <f>H6*$O$9+I6*$O$8+J6*$O$10</f>
        <v>0</v>
      </c>
      <c r="L6" s="27"/>
      <c r="M6" s="27"/>
      <c r="R6" s="27"/>
      <c r="S6" s="27"/>
      <c r="T6" s="27"/>
      <c r="U6" s="27"/>
    </row>
    <row r="7" spans="1:21" x14ac:dyDescent="0.3">
      <c r="A7" s="35" t="s">
        <v>65</v>
      </c>
      <c r="B7" s="29"/>
      <c r="C7" s="36"/>
      <c r="D7" s="31"/>
      <c r="E7" s="32"/>
      <c r="F7" s="31"/>
      <c r="G7" s="32"/>
      <c r="H7" s="33"/>
      <c r="I7" s="33"/>
      <c r="J7" s="33"/>
      <c r="K7" s="34"/>
      <c r="L7" s="27"/>
      <c r="M7" s="27"/>
      <c r="R7" s="27"/>
      <c r="S7" s="27"/>
      <c r="T7" s="27"/>
      <c r="U7" s="27"/>
    </row>
    <row r="8" spans="1:21" ht="15.5" x14ac:dyDescent="0.3">
      <c r="A8" s="32"/>
      <c r="B8" s="37"/>
      <c r="C8" s="36" t="s">
        <v>81</v>
      </c>
      <c r="D8" s="31">
        <v>1.7391300000000001</v>
      </c>
      <c r="E8" s="38">
        <v>1</v>
      </c>
      <c r="F8" s="31">
        <f t="shared" ref="F8:F14" si="0">D8*E8</f>
        <v>1.7391300000000001</v>
      </c>
      <c r="G8" s="32">
        <v>0</v>
      </c>
      <c r="H8" s="33">
        <f t="shared" ref="H8:H14" si="1">F8*G8</f>
        <v>0</v>
      </c>
      <c r="I8" s="33">
        <f t="shared" ref="I8:I14" si="2">H8*0.05</f>
        <v>0</v>
      </c>
      <c r="J8" s="33">
        <f t="shared" ref="J8:J14" si="3">H8*0.1</f>
        <v>0</v>
      </c>
      <c r="K8" s="34">
        <f t="shared" ref="K8:K14" si="4">H8*$O$9+I8*$O$8+J8*$O$10</f>
        <v>0</v>
      </c>
      <c r="L8" s="27"/>
      <c r="M8" s="27"/>
      <c r="N8" s="8" t="s">
        <v>68</v>
      </c>
      <c r="O8" s="10">
        <v>69.040000000000006</v>
      </c>
      <c r="P8" s="6"/>
      <c r="Q8" s="27"/>
      <c r="R8" s="27"/>
      <c r="S8" s="27"/>
      <c r="T8" s="27"/>
      <c r="U8" s="27"/>
    </row>
    <row r="9" spans="1:21" ht="15.5" x14ac:dyDescent="0.3">
      <c r="A9" s="32"/>
      <c r="B9" s="37"/>
      <c r="C9" s="30" t="s">
        <v>82</v>
      </c>
      <c r="D9" s="31">
        <v>1.7391300000000001</v>
      </c>
      <c r="E9" s="38">
        <v>1</v>
      </c>
      <c r="F9" s="31">
        <f t="shared" si="0"/>
        <v>1.7391300000000001</v>
      </c>
      <c r="G9" s="32">
        <v>0</v>
      </c>
      <c r="H9" s="33">
        <f t="shared" si="1"/>
        <v>0</v>
      </c>
      <c r="I9" s="33">
        <f t="shared" si="2"/>
        <v>0</v>
      </c>
      <c r="J9" s="33">
        <f t="shared" si="3"/>
        <v>0</v>
      </c>
      <c r="K9" s="34">
        <f t="shared" si="4"/>
        <v>0</v>
      </c>
      <c r="L9" s="27"/>
      <c r="M9" s="27"/>
      <c r="N9" s="8" t="s">
        <v>69</v>
      </c>
      <c r="O9" s="10">
        <v>51.23</v>
      </c>
      <c r="P9" s="27"/>
      <c r="Q9" s="27"/>
      <c r="R9" s="27"/>
      <c r="S9" s="27"/>
      <c r="T9" s="27"/>
      <c r="U9" s="27"/>
    </row>
    <row r="10" spans="1:21" ht="15.5" x14ac:dyDescent="0.3">
      <c r="A10" s="32"/>
      <c r="B10" s="37"/>
      <c r="C10" s="30" t="s">
        <v>83</v>
      </c>
      <c r="D10" s="31">
        <v>1.7391300000000001</v>
      </c>
      <c r="E10" s="32">
        <v>1</v>
      </c>
      <c r="F10" s="31">
        <f t="shared" si="0"/>
        <v>1.7391300000000001</v>
      </c>
      <c r="G10" s="32">
        <v>0</v>
      </c>
      <c r="H10" s="33">
        <f t="shared" si="1"/>
        <v>0</v>
      </c>
      <c r="I10" s="33">
        <f t="shared" si="2"/>
        <v>0</v>
      </c>
      <c r="J10" s="33">
        <f t="shared" si="3"/>
        <v>0</v>
      </c>
      <c r="K10" s="34">
        <f t="shared" si="4"/>
        <v>0</v>
      </c>
      <c r="L10" s="27"/>
      <c r="M10" s="27"/>
      <c r="N10" s="8" t="s">
        <v>70</v>
      </c>
      <c r="O10" s="10">
        <v>27.73</v>
      </c>
      <c r="P10" s="27"/>
      <c r="Q10" s="27"/>
      <c r="R10" s="27"/>
      <c r="S10" s="27"/>
      <c r="T10" s="27"/>
      <c r="U10" s="27"/>
    </row>
    <row r="11" spans="1:21" ht="15.5" x14ac:dyDescent="0.3">
      <c r="A11" s="28"/>
      <c r="B11" s="37"/>
      <c r="C11" s="30" t="s">
        <v>84</v>
      </c>
      <c r="D11" s="31">
        <v>1.7391300000000001</v>
      </c>
      <c r="E11" s="32">
        <v>1</v>
      </c>
      <c r="F11" s="31">
        <f t="shared" si="0"/>
        <v>1.7391300000000001</v>
      </c>
      <c r="G11" s="32">
        <v>0</v>
      </c>
      <c r="H11" s="33">
        <f t="shared" si="1"/>
        <v>0</v>
      </c>
      <c r="I11" s="33">
        <f t="shared" si="2"/>
        <v>0</v>
      </c>
      <c r="J11" s="33">
        <f t="shared" si="3"/>
        <v>0</v>
      </c>
      <c r="K11" s="34">
        <f t="shared" si="4"/>
        <v>0</v>
      </c>
      <c r="L11" s="27"/>
      <c r="M11" s="27"/>
      <c r="N11" s="27"/>
      <c r="O11" s="27"/>
      <c r="P11" s="27"/>
      <c r="Q11" s="27"/>
      <c r="R11" s="27"/>
      <c r="S11" s="27"/>
      <c r="T11" s="27"/>
      <c r="U11" s="27"/>
    </row>
    <row r="12" spans="1:21" ht="15.5" x14ac:dyDescent="0.3">
      <c r="A12" s="39"/>
      <c r="B12" s="40"/>
      <c r="C12" s="41" t="s">
        <v>85</v>
      </c>
      <c r="D12" s="31">
        <v>1.7391300000000001</v>
      </c>
      <c r="E12" s="42">
        <v>1</v>
      </c>
      <c r="F12" s="31">
        <f t="shared" si="0"/>
        <v>1.7391300000000001</v>
      </c>
      <c r="G12" s="43">
        <f>'Table 1'!H13</f>
        <v>0.01</v>
      </c>
      <c r="H12" s="44">
        <f t="shared" si="1"/>
        <v>1.7391300000000002E-2</v>
      </c>
      <c r="I12" s="44">
        <f t="shared" si="2"/>
        <v>8.6956500000000009E-4</v>
      </c>
      <c r="J12" s="44">
        <f t="shared" si="3"/>
        <v>1.7391300000000002E-3</v>
      </c>
      <c r="K12" s="34">
        <f t="shared" si="4"/>
        <v>0.99921714150000007</v>
      </c>
      <c r="L12" s="6"/>
      <c r="M12" s="27"/>
      <c r="N12" s="27"/>
      <c r="O12" s="27"/>
      <c r="P12" s="27"/>
      <c r="Q12" s="27"/>
      <c r="R12" s="27"/>
      <c r="S12" s="27"/>
      <c r="T12" s="27"/>
      <c r="U12" s="27"/>
    </row>
    <row r="13" spans="1:21" ht="15.5" x14ac:dyDescent="0.3">
      <c r="A13" s="45"/>
      <c r="B13" s="37"/>
      <c r="C13" s="29" t="s">
        <v>86</v>
      </c>
      <c r="D13" s="31">
        <v>6.9565200000000003</v>
      </c>
      <c r="E13" s="32">
        <v>4</v>
      </c>
      <c r="F13" s="31">
        <f t="shared" si="0"/>
        <v>27.826080000000001</v>
      </c>
      <c r="G13" s="46">
        <v>2</v>
      </c>
      <c r="H13" s="47">
        <f t="shared" si="1"/>
        <v>55.652160000000002</v>
      </c>
      <c r="I13" s="47">
        <f t="shared" si="2"/>
        <v>2.7826080000000002</v>
      </c>
      <c r="J13" s="47">
        <f t="shared" si="3"/>
        <v>5.5652160000000004</v>
      </c>
      <c r="K13" s="48">
        <f t="shared" si="4"/>
        <v>3197.4948527999995</v>
      </c>
      <c r="L13" s="27"/>
      <c r="M13" s="27"/>
      <c r="N13" s="27"/>
      <c r="O13" s="27"/>
      <c r="P13" s="27"/>
      <c r="Q13" s="27"/>
      <c r="R13" s="27"/>
      <c r="S13" s="27"/>
      <c r="T13" s="27"/>
      <c r="U13" s="27"/>
    </row>
    <row r="14" spans="1:21" ht="15.5" x14ac:dyDescent="0.3">
      <c r="A14" s="45"/>
      <c r="B14" s="37"/>
      <c r="C14" s="37" t="s">
        <v>87</v>
      </c>
      <c r="D14" s="31">
        <v>0.43478250000000002</v>
      </c>
      <c r="E14" s="38">
        <v>2</v>
      </c>
      <c r="F14" s="31">
        <f t="shared" si="0"/>
        <v>0.86956500000000003</v>
      </c>
      <c r="G14" s="46">
        <v>10</v>
      </c>
      <c r="H14" s="47">
        <f t="shared" si="1"/>
        <v>8.6956500000000005</v>
      </c>
      <c r="I14" s="47">
        <f t="shared" si="2"/>
        <v>0.43478250000000007</v>
      </c>
      <c r="J14" s="47">
        <f t="shared" si="3"/>
        <v>0.86956500000000014</v>
      </c>
      <c r="K14" s="48">
        <f t="shared" si="4"/>
        <v>499.60857075000001</v>
      </c>
      <c r="L14" s="27"/>
      <c r="M14" s="27"/>
      <c r="N14" s="27"/>
      <c r="O14" s="27"/>
      <c r="P14" s="27"/>
      <c r="Q14" s="27"/>
      <c r="R14" s="27"/>
      <c r="S14" s="27"/>
      <c r="T14" s="27"/>
      <c r="U14" s="27"/>
    </row>
    <row r="15" spans="1:21" ht="15" x14ac:dyDescent="0.3">
      <c r="A15" s="49" t="s">
        <v>88</v>
      </c>
      <c r="B15" s="29"/>
      <c r="C15" s="30"/>
      <c r="D15" s="33"/>
      <c r="E15" s="50"/>
      <c r="F15" s="32"/>
      <c r="G15" s="32"/>
      <c r="H15" s="124">
        <f>SUM(H5:J14)</f>
        <v>74.019981494999996</v>
      </c>
      <c r="I15" s="125"/>
      <c r="J15" s="126"/>
      <c r="K15" s="51">
        <f>ROUND(SUM(K5:K14), -1)</f>
        <v>3700</v>
      </c>
      <c r="L15" s="27"/>
      <c r="M15" s="27"/>
      <c r="N15" s="27"/>
      <c r="O15" s="27"/>
      <c r="P15" s="27"/>
      <c r="Q15" s="27"/>
      <c r="R15" s="27"/>
      <c r="S15" s="27"/>
      <c r="T15" s="27"/>
      <c r="U15" s="27"/>
    </row>
    <row r="16" spans="1:21" x14ac:dyDescent="0.3">
      <c r="A16" s="3"/>
      <c r="B16" s="3"/>
      <c r="C16" s="3"/>
      <c r="D16" s="3"/>
      <c r="E16" s="3"/>
      <c r="F16" s="3"/>
      <c r="G16" s="3"/>
      <c r="H16" s="3"/>
      <c r="I16" s="3"/>
      <c r="J16" s="27"/>
      <c r="K16" s="27"/>
      <c r="L16" s="27"/>
      <c r="M16" s="27"/>
      <c r="N16" s="27"/>
      <c r="O16" s="27"/>
      <c r="P16" s="27"/>
      <c r="Q16" s="27"/>
      <c r="R16" s="27"/>
      <c r="S16" s="27"/>
      <c r="T16" s="27"/>
      <c r="U16" s="27"/>
    </row>
    <row r="17" spans="1:21" ht="15.5" x14ac:dyDescent="0.35">
      <c r="A17" s="1" t="s">
        <v>37</v>
      </c>
      <c r="B17" s="14"/>
      <c r="C17" s="14"/>
      <c r="D17" s="14"/>
      <c r="E17" s="14"/>
      <c r="F17" s="14"/>
      <c r="G17" s="14"/>
      <c r="H17" s="14"/>
      <c r="J17" s="14"/>
      <c r="K17" s="14"/>
      <c r="L17" s="14"/>
      <c r="M17" s="20"/>
      <c r="N17" s="20"/>
      <c r="O17" s="20"/>
      <c r="P17" s="20"/>
      <c r="Q17" s="20"/>
      <c r="R17" s="20"/>
      <c r="S17" s="20"/>
      <c r="T17" s="20"/>
      <c r="U17" s="20"/>
    </row>
    <row r="18" spans="1:21" ht="30" customHeight="1" x14ac:dyDescent="0.35">
      <c r="A18" s="127" t="s">
        <v>67</v>
      </c>
      <c r="B18" s="116"/>
      <c r="C18" s="116"/>
      <c r="D18" s="116"/>
      <c r="E18" s="116"/>
      <c r="F18" s="116"/>
      <c r="G18" s="116"/>
      <c r="H18" s="116"/>
      <c r="I18" s="116"/>
      <c r="J18" s="116"/>
      <c r="K18" s="116"/>
      <c r="L18" s="14"/>
      <c r="M18" s="20"/>
      <c r="N18" s="20"/>
      <c r="O18" s="20"/>
      <c r="P18" s="20"/>
      <c r="Q18" s="20"/>
      <c r="R18" s="20"/>
      <c r="S18" s="20"/>
      <c r="T18" s="20"/>
      <c r="U18" s="20"/>
    </row>
    <row r="19" spans="1:21" ht="40.5" customHeight="1" x14ac:dyDescent="0.35">
      <c r="A19" s="127" t="s">
        <v>76</v>
      </c>
      <c r="B19" s="116"/>
      <c r="C19" s="116"/>
      <c r="D19" s="116"/>
      <c r="E19" s="116"/>
      <c r="F19" s="116"/>
      <c r="G19" s="116"/>
      <c r="H19" s="116"/>
      <c r="I19" s="116"/>
      <c r="J19" s="116"/>
      <c r="K19" s="116"/>
      <c r="L19" s="14"/>
      <c r="M19" s="20"/>
      <c r="N19" s="20"/>
      <c r="O19" s="20"/>
      <c r="P19" s="20"/>
      <c r="Q19" s="20"/>
      <c r="R19" s="20"/>
      <c r="S19" s="20"/>
      <c r="T19" s="20"/>
      <c r="U19" s="20"/>
    </row>
    <row r="20" spans="1:21" ht="15.5" x14ac:dyDescent="0.35">
      <c r="A20" s="5" t="s">
        <v>42</v>
      </c>
      <c r="B20" s="14"/>
      <c r="C20" s="14"/>
      <c r="E20" s="52"/>
      <c r="F20" s="14"/>
      <c r="G20" s="53"/>
      <c r="H20" s="14"/>
      <c r="I20" s="14"/>
      <c r="J20" s="14"/>
      <c r="K20" s="14"/>
      <c r="L20" s="14"/>
      <c r="M20" s="20"/>
      <c r="N20" s="20"/>
      <c r="O20" s="20"/>
      <c r="P20" s="20"/>
      <c r="Q20" s="20"/>
      <c r="R20" s="20"/>
      <c r="S20" s="20"/>
      <c r="T20" s="20"/>
      <c r="U20" s="20"/>
    </row>
    <row r="21" spans="1:21" ht="15.5" x14ac:dyDescent="0.35">
      <c r="A21" s="5" t="s">
        <v>43</v>
      </c>
      <c r="B21" s="14"/>
      <c r="C21" s="14"/>
      <c r="E21" s="52"/>
      <c r="F21" s="14"/>
      <c r="G21" s="53"/>
      <c r="H21" s="14"/>
      <c r="I21" s="14"/>
      <c r="J21" s="14"/>
      <c r="K21" s="14"/>
      <c r="L21" s="14"/>
      <c r="M21" s="20"/>
      <c r="N21" s="20"/>
      <c r="O21" s="20"/>
      <c r="P21" s="20"/>
      <c r="Q21" s="20"/>
      <c r="R21" s="20"/>
      <c r="S21" s="20"/>
      <c r="T21" s="20"/>
      <c r="U21" s="20"/>
    </row>
    <row r="22" spans="1:21" ht="15.5" x14ac:dyDescent="0.35">
      <c r="A22" s="5" t="s">
        <v>44</v>
      </c>
      <c r="B22" s="14"/>
      <c r="C22" s="14"/>
      <c r="E22" s="52"/>
      <c r="F22" s="14"/>
      <c r="G22" s="53"/>
      <c r="H22" s="14"/>
      <c r="I22" s="14"/>
      <c r="J22" s="14"/>
      <c r="K22" s="14"/>
      <c r="L22" s="14"/>
      <c r="M22" s="20"/>
      <c r="N22" s="20"/>
      <c r="O22" s="20"/>
      <c r="P22" s="20"/>
      <c r="Q22" s="20"/>
      <c r="R22" s="20"/>
      <c r="S22" s="20"/>
      <c r="T22" s="20"/>
      <c r="U22" s="20"/>
    </row>
    <row r="23" spans="1:21" ht="15.5" x14ac:dyDescent="0.3">
      <c r="A23" s="5" t="s">
        <v>45</v>
      </c>
      <c r="B23" s="3"/>
      <c r="C23" s="3"/>
      <c r="D23" s="27"/>
      <c r="E23" s="54"/>
      <c r="F23" s="3"/>
      <c r="G23" s="55"/>
      <c r="H23" s="3"/>
      <c r="I23" s="3"/>
      <c r="J23" s="3"/>
      <c r="K23" s="3"/>
      <c r="L23" s="3"/>
      <c r="M23" s="56"/>
      <c r="N23" s="56"/>
      <c r="O23" s="56"/>
      <c r="P23" s="56"/>
      <c r="Q23" s="56"/>
      <c r="R23" s="56"/>
      <c r="S23" s="56"/>
      <c r="T23" s="56"/>
      <c r="U23" s="56"/>
    </row>
    <row r="24" spans="1:21" ht="15.5" x14ac:dyDescent="0.3">
      <c r="A24" s="5" t="s">
        <v>46</v>
      </c>
      <c r="B24" s="3"/>
      <c r="C24" s="3"/>
      <c r="D24" s="57"/>
      <c r="E24" s="58"/>
      <c r="F24" s="3"/>
      <c r="G24" s="55"/>
      <c r="H24" s="3"/>
      <c r="I24" s="3"/>
      <c r="J24" s="3"/>
      <c r="K24" s="3"/>
      <c r="L24" s="3"/>
      <c r="M24" s="56"/>
      <c r="N24" s="56"/>
      <c r="O24" s="56"/>
      <c r="P24" s="56"/>
      <c r="Q24" s="56"/>
      <c r="R24" s="56"/>
      <c r="S24" s="56"/>
      <c r="T24" s="56"/>
      <c r="U24" s="56"/>
    </row>
    <row r="25" spans="1:21" ht="15.5" x14ac:dyDescent="0.3">
      <c r="A25" s="3" t="s">
        <v>47</v>
      </c>
      <c r="B25" s="3"/>
      <c r="C25" s="3"/>
      <c r="D25" s="27"/>
      <c r="E25" s="54"/>
      <c r="F25" s="3"/>
      <c r="G25" s="55"/>
      <c r="H25" s="3"/>
      <c r="I25" s="3"/>
      <c r="J25" s="3"/>
      <c r="K25" s="3"/>
      <c r="L25" s="3"/>
      <c r="M25" s="56"/>
      <c r="N25" s="56"/>
      <c r="O25" s="56"/>
      <c r="P25" s="56"/>
      <c r="Q25" s="56"/>
      <c r="R25" s="56"/>
      <c r="S25" s="56"/>
      <c r="T25" s="56"/>
      <c r="U25" s="56"/>
    </row>
    <row r="26" spans="1:21" ht="15.5" x14ac:dyDescent="0.35">
      <c r="B26" s="14"/>
      <c r="C26" s="14"/>
      <c r="D26" s="14"/>
      <c r="E26" s="14"/>
      <c r="F26" s="14"/>
      <c r="H26" s="14"/>
      <c r="I26" s="14"/>
    </row>
  </sheetData>
  <mergeCells count="3">
    <mergeCell ref="H15:J15"/>
    <mergeCell ref="A18:K18"/>
    <mergeCell ref="A19:K19"/>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2018-11-29T00:04:42Z</dcterms:created>
  <dcterms:modified xsi:type="dcterms:W3CDTF">2022-03-07T13:56:18Z</dcterms:modified>
</cp:coreProperties>
</file>