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usepa-my.sharepoint.com/personal/pastorkovich_anne-marie_epa_gov/Documents/Documents/Downloads/"/>
    </mc:Choice>
  </mc:AlternateContent>
  <xr:revisionPtr revIDLastSave="0" documentId="8_{9B11D678-9FC7-4625-820A-977B0A6F1E4A}" xr6:coauthVersionLast="47" xr6:coauthVersionMax="47" xr10:uidLastSave="{00000000-0000-0000-0000-000000000000}"/>
  <bookViews>
    <workbookView xWindow="-110" yWindow="-110" windowWidth="19420" windowHeight="10420" tabRatio="870" xr2:uid="{00000000-000D-0000-FFFF-FFFF00000000}"/>
  </bookViews>
  <sheets>
    <sheet name="Summary" sheetId="27" r:id="rId1"/>
    <sheet name="I-RIN Generators" sheetId="5" r:id="rId2"/>
    <sheet name="II-Obligated Parties" sheetId="23" r:id="rId3"/>
    <sheet name="III-RIN Owners" sheetId="26" r:id="rId4"/>
    <sheet name="IV -Exporters" sheetId="16" r:id="rId5"/>
    <sheet name="V - QAP Providers " sheetId="22" r:id="rId6"/>
    <sheet name="VI -Petitions for Agg Complianc" sheetId="24" r:id="rId7"/>
    <sheet name="VII - Third Parties" sheetId="25" r:id="rId8"/>
    <sheet name="LIST OF ALL FORMS &amp; INSTR." sheetId="28" r:id="rId9"/>
    <sheet name="Labor Costs" sheetId="2" r:id="rId10"/>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5" l="1"/>
  <c r="J19" i="5" s="1"/>
  <c r="F37" i="5"/>
  <c r="M66" i="5"/>
  <c r="F10" i="2"/>
  <c r="M7" i="25"/>
  <c r="I17" i="5"/>
  <c r="J17" i="5" s="1"/>
  <c r="I18" i="5"/>
  <c r="J18" i="5" s="1"/>
  <c r="G28" i="26"/>
  <c r="M28" i="26"/>
  <c r="I46" i="23"/>
  <c r="I45" i="23"/>
  <c r="J45" i="23" s="1"/>
  <c r="I44" i="23"/>
  <c r="J44" i="23" s="1"/>
  <c r="J43" i="23"/>
  <c r="I43" i="23"/>
  <c r="I42" i="23"/>
  <c r="J42" i="23" s="1"/>
  <c r="I41" i="23"/>
  <c r="J41" i="23" s="1"/>
  <c r="I40" i="23"/>
  <c r="I39" i="23"/>
  <c r="J39" i="23" s="1"/>
  <c r="I38" i="23"/>
  <c r="I37" i="23"/>
  <c r="I36" i="23"/>
  <c r="J35" i="23"/>
  <c r="I35" i="23"/>
  <c r="I34" i="23"/>
  <c r="J34" i="23" s="1"/>
  <c r="I33" i="23"/>
  <c r="J33" i="23" s="1"/>
  <c r="I32" i="23"/>
  <c r="I31" i="23"/>
  <c r="J31" i="23" s="1"/>
  <c r="K19" i="5" l="1"/>
  <c r="J37" i="23"/>
  <c r="J38" i="23"/>
  <c r="J46" i="23"/>
  <c r="J36" i="23"/>
  <c r="J32" i="23"/>
  <c r="J40" i="23"/>
  <c r="I11" i="23" l="1"/>
  <c r="I65" i="5" l="1"/>
  <c r="I64" i="5"/>
  <c r="I63" i="5"/>
  <c r="I62" i="5"/>
  <c r="I61" i="5"/>
  <c r="I60" i="5"/>
  <c r="I59" i="5"/>
  <c r="I58" i="5"/>
  <c r="I57" i="5"/>
  <c r="I56" i="5"/>
  <c r="I55"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16" i="5"/>
  <c r="I14" i="5"/>
  <c r="I13" i="5"/>
  <c r="I12" i="5"/>
  <c r="I11" i="5"/>
  <c r="I10" i="5"/>
  <c r="I9" i="5"/>
  <c r="I8" i="5"/>
  <c r="I7" i="5"/>
  <c r="I6" i="5"/>
  <c r="I6" i="16"/>
  <c r="J9" i="5" l="1"/>
  <c r="J27" i="5"/>
  <c r="J35" i="5"/>
  <c r="J43" i="5"/>
  <c r="J51" i="5"/>
  <c r="J59" i="5"/>
  <c r="J10" i="5"/>
  <c r="J28" i="5"/>
  <c r="J36" i="5"/>
  <c r="J44" i="5"/>
  <c r="J52" i="5"/>
  <c r="J60" i="5"/>
  <c r="J11" i="5"/>
  <c r="J21" i="5"/>
  <c r="J29" i="5"/>
  <c r="J37" i="5"/>
  <c r="J45" i="5"/>
  <c r="J61" i="5"/>
  <c r="J12" i="5"/>
  <c r="J22" i="5"/>
  <c r="J30" i="5"/>
  <c r="J38" i="5"/>
  <c r="J46" i="5"/>
  <c r="J62" i="5"/>
  <c r="J13" i="5"/>
  <c r="J23" i="5"/>
  <c r="J31" i="5"/>
  <c r="J39" i="5"/>
  <c r="J47" i="5"/>
  <c r="J55" i="5"/>
  <c r="J63" i="5"/>
  <c r="J6" i="5"/>
  <c r="J14" i="5"/>
  <c r="J24" i="5"/>
  <c r="J32" i="5"/>
  <c r="J40" i="5"/>
  <c r="J48" i="5"/>
  <c r="J56" i="5"/>
  <c r="J64" i="5"/>
  <c r="J7" i="5"/>
  <c r="J25" i="5"/>
  <c r="J33" i="5"/>
  <c r="J41" i="5"/>
  <c r="J49" i="5"/>
  <c r="J57" i="5"/>
  <c r="J65" i="5"/>
  <c r="J8" i="5"/>
  <c r="J16" i="5"/>
  <c r="J26" i="5"/>
  <c r="J34" i="5"/>
  <c r="J42" i="5"/>
  <c r="J50" i="5"/>
  <c r="J58" i="5"/>
  <c r="J6" i="25"/>
  <c r="J5" i="25"/>
  <c r="I6" i="25"/>
  <c r="I5" i="25"/>
  <c r="I6" i="24"/>
  <c r="J6" i="24" s="1"/>
  <c r="I19" i="22"/>
  <c r="J19" i="22" s="1"/>
  <c r="I18" i="22"/>
  <c r="J18" i="22" s="1"/>
  <c r="I17" i="22"/>
  <c r="J17" i="22" s="1"/>
  <c r="I16" i="22"/>
  <c r="J16" i="22" s="1"/>
  <c r="I15" i="22"/>
  <c r="J15" i="22" s="1"/>
  <c r="I14" i="22"/>
  <c r="J14" i="22" s="1"/>
  <c r="I13" i="22"/>
  <c r="J13" i="22" s="1"/>
  <c r="I12" i="22"/>
  <c r="J12" i="22" s="1"/>
  <c r="I11" i="22"/>
  <c r="J11" i="22" s="1"/>
  <c r="I10" i="22"/>
  <c r="J10" i="22" s="1"/>
  <c r="I9" i="22"/>
  <c r="J9" i="22" s="1"/>
  <c r="I8" i="22"/>
  <c r="J8" i="22" s="1"/>
  <c r="I7" i="22"/>
  <c r="J7" i="22" s="1"/>
  <c r="I6" i="22"/>
  <c r="J6" i="22" s="1"/>
  <c r="I27" i="16"/>
  <c r="J27" i="16" s="1"/>
  <c r="I26" i="16"/>
  <c r="J26" i="16" s="1"/>
  <c r="I25" i="16"/>
  <c r="J25" i="16" s="1"/>
  <c r="I24" i="16"/>
  <c r="J24" i="16" s="1"/>
  <c r="I23" i="16"/>
  <c r="J23" i="16" s="1"/>
  <c r="I22" i="16"/>
  <c r="J22" i="16" s="1"/>
  <c r="I21" i="16"/>
  <c r="J21" i="16" s="1"/>
  <c r="I20" i="16"/>
  <c r="J20" i="16" s="1"/>
  <c r="I19" i="16"/>
  <c r="J19" i="16" s="1"/>
  <c r="I18" i="16"/>
  <c r="J18" i="16" s="1"/>
  <c r="I17" i="16"/>
  <c r="J17" i="16" s="1"/>
  <c r="I14" i="16"/>
  <c r="I13" i="16"/>
  <c r="J13" i="16" s="1"/>
  <c r="I12" i="16"/>
  <c r="I11" i="16"/>
  <c r="J11" i="16" s="1"/>
  <c r="I10" i="16"/>
  <c r="J10" i="16" s="1"/>
  <c r="I9" i="16"/>
  <c r="J9" i="16" s="1"/>
  <c r="I8" i="16"/>
  <c r="I7" i="16"/>
  <c r="J7" i="16" s="1"/>
  <c r="J6" i="16"/>
  <c r="I14" i="26"/>
  <c r="J14" i="26" s="1"/>
  <c r="I13" i="26"/>
  <c r="J13" i="26" s="1"/>
  <c r="I12" i="26"/>
  <c r="J12" i="26" s="1"/>
  <c r="I11" i="26"/>
  <c r="J11" i="26" s="1"/>
  <c r="I10" i="26"/>
  <c r="J10" i="26" s="1"/>
  <c r="I9" i="26"/>
  <c r="J9" i="26" s="1"/>
  <c r="I8" i="26"/>
  <c r="J8" i="26" s="1"/>
  <c r="I7" i="26"/>
  <c r="J7" i="26" s="1"/>
  <c r="I6" i="26"/>
  <c r="J6" i="26" l="1"/>
  <c r="J8" i="16"/>
  <c r="J14" i="16"/>
  <c r="J12" i="16"/>
  <c r="I26" i="26" l="1"/>
  <c r="J26" i="26" s="1"/>
  <c r="I25" i="26"/>
  <c r="J25" i="26" s="1"/>
  <c r="I24" i="26"/>
  <c r="I23" i="26"/>
  <c r="J23" i="26" s="1"/>
  <c r="I22" i="26"/>
  <c r="J22" i="26" s="1"/>
  <c r="I21" i="26"/>
  <c r="J21" i="26" s="1"/>
  <c r="I20" i="26"/>
  <c r="J20" i="26" s="1"/>
  <c r="I19" i="26"/>
  <c r="J19" i="26" s="1"/>
  <c r="I18" i="26"/>
  <c r="J18" i="26" s="1"/>
  <c r="I17" i="26"/>
  <c r="J17" i="26" l="1"/>
  <c r="I28" i="26"/>
  <c r="J24" i="26"/>
  <c r="J28" i="26" l="1"/>
  <c r="G48" i="23"/>
  <c r="G66" i="5"/>
  <c r="I29" i="23"/>
  <c r="J29" i="23" s="1"/>
  <c r="I28" i="23"/>
  <c r="J28" i="23" s="1"/>
  <c r="I27" i="23"/>
  <c r="J27" i="23" s="1"/>
  <c r="I26" i="23"/>
  <c r="J26" i="23" s="1"/>
  <c r="I25" i="23"/>
  <c r="J25" i="23" s="1"/>
  <c r="I24" i="23"/>
  <c r="J24" i="23" s="1"/>
  <c r="I23" i="23"/>
  <c r="J23" i="23" s="1"/>
  <c r="I22" i="23"/>
  <c r="J22" i="23" s="1"/>
  <c r="I21" i="23"/>
  <c r="J21" i="23" s="1"/>
  <c r="I20" i="23"/>
  <c r="J20" i="23" s="1"/>
  <c r="I19" i="23"/>
  <c r="J19" i="23" s="1"/>
  <c r="I18" i="23"/>
  <c r="J18" i="23" s="1"/>
  <c r="I15" i="23"/>
  <c r="J15" i="23" s="1"/>
  <c r="I14" i="23"/>
  <c r="J14" i="23" s="1"/>
  <c r="I13" i="23"/>
  <c r="J13" i="23" s="1"/>
  <c r="I12" i="23"/>
  <c r="J12" i="23" s="1"/>
  <c r="J11" i="23"/>
  <c r="I10" i="23"/>
  <c r="J10" i="23" s="1"/>
  <c r="I9" i="23"/>
  <c r="J9" i="23" s="1"/>
  <c r="I8" i="23"/>
  <c r="J8" i="23" s="1"/>
  <c r="I7" i="23"/>
  <c r="J7" i="23" s="1"/>
  <c r="I6" i="23"/>
  <c r="J6" i="23" s="1"/>
  <c r="J48" i="23" l="1"/>
  <c r="I48" i="23"/>
  <c r="J66" i="5" l="1"/>
  <c r="I66" i="5"/>
  <c r="G7" i="25" l="1"/>
  <c r="M29" i="16" l="1"/>
  <c r="G29" i="16"/>
  <c r="G21" i="22"/>
  <c r="M21" i="22"/>
  <c r="M8" i="24" l="1"/>
  <c r="M48" i="23"/>
  <c r="G8" i="24" l="1"/>
  <c r="I7" i="25" l="1"/>
  <c r="I8" i="24"/>
  <c r="J8" i="24"/>
  <c r="J7" i="25"/>
  <c r="J29" i="16"/>
  <c r="I29" i="16"/>
  <c r="J21" i="22" l="1"/>
  <c r="I21" i="22"/>
  <c r="D5" i="2" l="1"/>
  <c r="F5" i="2" s="1"/>
  <c r="D6" i="2"/>
  <c r="F6" i="2" s="1"/>
  <c r="D7" i="2"/>
  <c r="F7" i="2" s="1"/>
  <c r="D8" i="2"/>
  <c r="F8" i="2" s="1"/>
  <c r="B19" i="27"/>
  <c r="C8" i="27"/>
  <c r="D8" i="27"/>
  <c r="D10" i="27"/>
  <c r="C7" i="27"/>
  <c r="D7" i="27"/>
  <c r="D6" i="27" l="1"/>
  <c r="C6" i="27"/>
  <c r="C5" i="27"/>
  <c r="D5" i="27"/>
  <c r="D4" i="27"/>
  <c r="C4" i="27"/>
  <c r="D9" i="27"/>
  <c r="C9" i="27"/>
  <c r="C10" i="27"/>
  <c r="F9" i="2"/>
  <c r="F40" i="5" l="1"/>
  <c r="K40" i="5" s="1"/>
  <c r="F57" i="5"/>
  <c r="K57" i="5" s="1"/>
  <c r="F12" i="23"/>
  <c r="K12" i="23" s="1"/>
  <c r="F38" i="5"/>
  <c r="K38" i="5" s="1"/>
  <c r="D11" i="27"/>
  <c r="F45" i="23"/>
  <c r="K45" i="23" s="1"/>
  <c r="C11" i="27"/>
  <c r="F60" i="5" l="1"/>
  <c r="K60" i="5" s="1"/>
  <c r="F8" i="23"/>
  <c r="K8" i="23" s="1"/>
  <c r="F26" i="26"/>
  <c r="K26" i="26" s="1"/>
  <c r="F37" i="23"/>
  <c r="K37" i="23" s="1"/>
  <c r="F65" i="5"/>
  <c r="K65" i="5" s="1"/>
  <c r="F11" i="26"/>
  <c r="K11" i="26" s="1"/>
  <c r="F21" i="26"/>
  <c r="K21" i="26" s="1"/>
  <c r="F46" i="23"/>
  <c r="K46" i="23" s="1"/>
  <c r="F8" i="16"/>
  <c r="K8" i="16" s="1"/>
  <c r="F13" i="22"/>
  <c r="K13" i="22" s="1"/>
  <c r="F23" i="23"/>
  <c r="K23" i="23" s="1"/>
  <c r="F21" i="16"/>
  <c r="K21" i="16" s="1"/>
  <c r="F23" i="16"/>
  <c r="K23" i="16" s="1"/>
  <c r="F24" i="16"/>
  <c r="K24" i="16" s="1"/>
  <c r="F6" i="24"/>
  <c r="K6" i="24" s="1"/>
  <c r="K8" i="24" s="1"/>
  <c r="E9" i="27" s="1"/>
  <c r="F12" i="16"/>
  <c r="K12" i="16" s="1"/>
  <c r="F15" i="22"/>
  <c r="K15" i="22" s="1"/>
  <c r="F9" i="22"/>
  <c r="K9" i="22" s="1"/>
  <c r="F36" i="5"/>
  <c r="K36" i="5" s="1"/>
  <c r="F13" i="5"/>
  <c r="K13" i="5" s="1"/>
  <c r="F17" i="16"/>
  <c r="K17" i="16" s="1"/>
  <c r="F33" i="5"/>
  <c r="K33" i="5" s="1"/>
  <c r="F15" i="16"/>
  <c r="F12" i="22"/>
  <c r="K12" i="22" s="1"/>
  <c r="F44" i="5"/>
  <c r="K44" i="5" s="1"/>
  <c r="F21" i="5"/>
  <c r="K21" i="5" s="1"/>
  <c r="F49" i="5"/>
  <c r="K49" i="5" s="1"/>
  <c r="F26" i="5"/>
  <c r="K26" i="5" s="1"/>
  <c r="F27" i="5"/>
  <c r="K27" i="5" s="1"/>
  <c r="F9" i="5"/>
  <c r="K9" i="5" s="1"/>
  <c r="F29" i="5"/>
  <c r="K29" i="5" s="1"/>
  <c r="F11" i="23"/>
  <c r="K11" i="23" s="1"/>
  <c r="F7" i="23"/>
  <c r="K7" i="23" s="1"/>
  <c r="F17" i="22"/>
  <c r="K17" i="22" s="1"/>
  <c r="F42" i="5"/>
  <c r="K42" i="5" s="1"/>
  <c r="F50" i="5"/>
  <c r="K50" i="5" s="1"/>
  <c r="F35" i="5"/>
  <c r="K35" i="5" s="1"/>
  <c r="F22" i="5"/>
  <c r="K22" i="5" s="1"/>
  <c r="F47" i="5"/>
  <c r="K47" i="5" s="1"/>
  <c r="F18" i="16"/>
  <c r="K18" i="16" s="1"/>
  <c r="F36" i="23"/>
  <c r="K36" i="23" s="1"/>
  <c r="F13" i="16"/>
  <c r="K13" i="16" s="1"/>
  <c r="F41" i="5"/>
  <c r="K41" i="5" s="1"/>
  <c r="F44" i="23"/>
  <c r="K44" i="23" s="1"/>
  <c r="F19" i="26"/>
  <c r="K19" i="26" s="1"/>
  <c r="F39" i="23"/>
  <c r="K39" i="23" s="1"/>
  <c r="F22" i="26"/>
  <c r="K22" i="26" s="1"/>
  <c r="F20" i="26"/>
  <c r="K20" i="26" s="1"/>
  <c r="F43" i="5"/>
  <c r="K43" i="5" s="1"/>
  <c r="F10" i="23"/>
  <c r="K10" i="23" s="1"/>
  <c r="F22" i="23"/>
  <c r="K22" i="23" s="1"/>
  <c r="F63" i="5"/>
  <c r="K63" i="5" s="1"/>
  <c r="F20" i="16"/>
  <c r="K20" i="16" s="1"/>
  <c r="F48" i="5"/>
  <c r="K48" i="5" s="1"/>
  <c r="F19" i="22"/>
  <c r="K19" i="22" s="1"/>
  <c r="F6" i="16"/>
  <c r="K6" i="16" s="1"/>
  <c r="F32" i="23"/>
  <c r="K32" i="23" s="1"/>
  <c r="F7" i="16"/>
  <c r="K7" i="16" s="1"/>
  <c r="F51" i="5"/>
  <c r="K51" i="5" s="1"/>
  <c r="F12" i="26"/>
  <c r="K12" i="26" s="1"/>
  <c r="F6" i="26"/>
  <c r="K6" i="26" s="1"/>
  <c r="F10" i="16"/>
  <c r="K10" i="16" s="1"/>
  <c r="F6" i="22"/>
  <c r="K6" i="22" s="1"/>
  <c r="F58" i="5"/>
  <c r="K58" i="5" s="1"/>
  <c r="F45" i="5"/>
  <c r="K45" i="5" s="1"/>
  <c r="F14" i="16"/>
  <c r="K14" i="16" s="1"/>
  <c r="F40" i="23"/>
  <c r="K40" i="23" s="1"/>
  <c r="F61" i="5"/>
  <c r="K61" i="5" s="1"/>
  <c r="F8" i="5"/>
  <c r="K8" i="5" s="1"/>
  <c r="F24" i="26"/>
  <c r="K24" i="26" s="1"/>
  <c r="F10" i="5"/>
  <c r="K10" i="5" s="1"/>
  <c r="F5" i="25"/>
  <c r="K5" i="25" s="1"/>
  <c r="F14" i="23"/>
  <c r="K14" i="23" s="1"/>
  <c r="F23" i="26"/>
  <c r="K23" i="26" s="1"/>
  <c r="F8" i="22"/>
  <c r="K8" i="22" s="1"/>
  <c r="F41" i="23"/>
  <c r="K41" i="23" s="1"/>
  <c r="F16" i="16"/>
  <c r="F25" i="16"/>
  <c r="K25" i="16" s="1"/>
  <c r="F30" i="5"/>
  <c r="K30" i="5" s="1"/>
  <c r="F14" i="26"/>
  <c r="K14" i="26" s="1"/>
  <c r="F16" i="5"/>
  <c r="K16" i="5" s="1"/>
  <c r="F20" i="22"/>
  <c r="F13" i="23"/>
  <c r="K13" i="23" s="1"/>
  <c r="F14" i="22"/>
  <c r="K14" i="22" s="1"/>
  <c r="F13" i="26"/>
  <c r="K13" i="26" s="1"/>
  <c r="F6" i="23"/>
  <c r="K6" i="23" s="1"/>
  <c r="F7" i="22"/>
  <c r="K7" i="22" s="1"/>
  <c r="F21" i="23"/>
  <c r="K21" i="23" s="1"/>
  <c r="F59" i="5"/>
  <c r="K59" i="5" s="1"/>
  <c r="F22" i="16"/>
  <c r="K22" i="16" s="1"/>
  <c r="F38" i="23"/>
  <c r="K38" i="23" s="1"/>
  <c r="F33" i="23"/>
  <c r="K33" i="23" s="1"/>
  <c r="F18" i="23"/>
  <c r="K18" i="23" s="1"/>
  <c r="F9" i="23"/>
  <c r="K9" i="23" s="1"/>
  <c r="F10" i="22"/>
  <c r="K10" i="22" s="1"/>
  <c r="K37" i="5"/>
  <c r="F46" i="5"/>
  <c r="K46" i="5" s="1"/>
  <c r="F11" i="16"/>
  <c r="K11" i="16" s="1"/>
  <c r="F20" i="23"/>
  <c r="K20" i="23" s="1"/>
  <c r="F23" i="5"/>
  <c r="K23" i="5" s="1"/>
  <c r="F7" i="26"/>
  <c r="K7" i="26" s="1"/>
  <c r="F28" i="5"/>
  <c r="K28" i="5" s="1"/>
  <c r="F11" i="5"/>
  <c r="K11" i="5" s="1"/>
  <c r="F24" i="23"/>
  <c r="K24" i="23" s="1"/>
  <c r="F6" i="25"/>
  <c r="K6" i="25" s="1"/>
  <c r="F26" i="16"/>
  <c r="K26" i="16" s="1"/>
  <c r="F15" i="23"/>
  <c r="K15" i="23" s="1"/>
  <c r="F16" i="22"/>
  <c r="K16" i="22" s="1"/>
  <c r="F42" i="23"/>
  <c r="K42" i="23" s="1"/>
  <c r="F18" i="5"/>
  <c r="K18" i="5" s="1"/>
  <c r="F26" i="23"/>
  <c r="K26" i="23" s="1"/>
  <c r="F19" i="23"/>
  <c r="K19" i="23" s="1"/>
  <c r="F18" i="22"/>
  <c r="K18" i="22" s="1"/>
  <c r="F55" i="5"/>
  <c r="K55" i="5" s="1"/>
  <c r="F56" i="5"/>
  <c r="K56" i="5" s="1"/>
  <c r="F19" i="16"/>
  <c r="K19" i="16" s="1"/>
  <c r="F9" i="16"/>
  <c r="K9" i="16" s="1"/>
  <c r="F31" i="5"/>
  <c r="K31" i="5" s="1"/>
  <c r="F17" i="26"/>
  <c r="K17" i="26" s="1"/>
  <c r="F62" i="5"/>
  <c r="K62" i="5" s="1"/>
  <c r="F24" i="5"/>
  <c r="K24" i="5" s="1"/>
  <c r="F8" i="26"/>
  <c r="K8" i="26" s="1"/>
  <c r="F7" i="5"/>
  <c r="K7" i="5" s="1"/>
  <c r="F12" i="5"/>
  <c r="K12" i="5" s="1"/>
  <c r="F25" i="23"/>
  <c r="K25" i="23" s="1"/>
  <c r="F34" i="23"/>
  <c r="K34" i="23" s="1"/>
  <c r="F35" i="23"/>
  <c r="K35" i="23" s="1"/>
  <c r="F17" i="5"/>
  <c r="K17" i="5" s="1"/>
  <c r="F6" i="5"/>
  <c r="K6" i="5" s="1"/>
  <c r="F10" i="26"/>
  <c r="K10" i="26" s="1"/>
  <c r="F14" i="5"/>
  <c r="K14" i="5" s="1"/>
  <c r="F27" i="23"/>
  <c r="K27" i="23" s="1"/>
  <c r="F34" i="5"/>
  <c r="K34" i="5" s="1"/>
  <c r="F29" i="23"/>
  <c r="K29" i="23" s="1"/>
  <c r="F64" i="5"/>
  <c r="K64" i="5" s="1"/>
  <c r="F27" i="16"/>
  <c r="K27" i="16" s="1"/>
  <c r="F11" i="22"/>
  <c r="K11" i="22" s="1"/>
  <c r="F39" i="5"/>
  <c r="K39" i="5" s="1"/>
  <c r="F25" i="26"/>
  <c r="K25" i="26" s="1"/>
  <c r="F28" i="23"/>
  <c r="K28" i="23" s="1"/>
  <c r="F32" i="5"/>
  <c r="K32" i="5" s="1"/>
  <c r="F18" i="26"/>
  <c r="K18" i="26" s="1"/>
  <c r="F52" i="5"/>
  <c r="K52" i="5" s="1"/>
  <c r="F25" i="5"/>
  <c r="K25" i="5" s="1"/>
  <c r="F9" i="26"/>
  <c r="K9" i="26" s="1"/>
  <c r="F43" i="23"/>
  <c r="K43" i="23" s="1"/>
  <c r="F31" i="23"/>
  <c r="K31" i="23" s="1"/>
  <c r="K7" i="25"/>
  <c r="E10" i="27" s="1"/>
  <c r="K21" i="22" l="1"/>
  <c r="E8" i="27" s="1"/>
  <c r="K29" i="16"/>
  <c r="E7" i="27" s="1"/>
  <c r="K28" i="26"/>
  <c r="E6" i="27" s="1"/>
  <c r="K66" i="5"/>
  <c r="E4" i="27" s="1"/>
  <c r="K48" i="23"/>
  <c r="E5" i="27" s="1"/>
  <c r="E11" i="27" l="1"/>
  <c r="B21" i="27"/>
</calcChain>
</file>

<file path=xl/sharedStrings.xml><?xml version="1.0" encoding="utf-8"?>
<sst xmlns="http://schemas.openxmlformats.org/spreadsheetml/2006/main" count="685" uniqueCount="326">
  <si>
    <t>Summary</t>
  </si>
  <si>
    <t>Type of Respondent</t>
  </si>
  <si>
    <t>Total Responses per Year</t>
  </si>
  <si>
    <t>Total Hours per Year</t>
  </si>
  <si>
    <t>Total Cost per Year (Labor and Non-Labor)</t>
  </si>
  <si>
    <t>RIN Generators</t>
  </si>
  <si>
    <t xml:space="preserve">Obligated Parties </t>
  </si>
  <si>
    <t>RIN Owners</t>
  </si>
  <si>
    <t>Exporters</t>
  </si>
  <si>
    <t>Third Parties</t>
  </si>
  <si>
    <t>GRAND TOTAL</t>
  </si>
  <si>
    <t>TOTAL NUMBER of Respondents:</t>
  </si>
  <si>
    <t xml:space="preserve">Non-Labor Costs* Only: </t>
  </si>
  <si>
    <t xml:space="preserve">*Non-Labor Costs include capital, O&amp;M, and purchased services. </t>
  </si>
  <si>
    <t xml:space="preserve">These costs are reflected in the "OMB Inventory." </t>
  </si>
  <si>
    <t>Annual Respondent Burden and Cost by Type of Party</t>
  </si>
  <si>
    <t>Information Collection Activity</t>
  </si>
  <si>
    <t>Hours and Cost</t>
  </si>
  <si>
    <t>Total Hours and Cost</t>
  </si>
  <si>
    <t>Forms &amp; Notes</t>
  </si>
  <si>
    <t>Citation</t>
  </si>
  <si>
    <t>Activity</t>
  </si>
  <si>
    <t>Standard Industry Mix Hours/ Response</t>
  </si>
  <si>
    <t>Clerical Only Hours/ Response</t>
  </si>
  <si>
    <t xml:space="preserve">Purchased Services Hours/ Response </t>
  </si>
  <si>
    <t>Total Cost/ Response (dollars)</t>
  </si>
  <si>
    <t>Number of Respondents</t>
  </si>
  <si>
    <t>Number of Responses per party/year</t>
  </si>
  <si>
    <t>Total Number of Responses per Year</t>
  </si>
  <si>
    <t>Total Hours/ Year</t>
  </si>
  <si>
    <t>Total Cost/Year (Labor and Non-Labor)</t>
  </si>
  <si>
    <t xml:space="preserve">Non-Labor Only Portion of Column K (ALL PURCHASED SERVICES) </t>
  </si>
  <si>
    <t>2060-0723</t>
  </si>
  <si>
    <t>RECORDKEEPING AND REPORTING RELATED TO RIN MARKET REFORM</t>
  </si>
  <si>
    <t>§80.1451</t>
  </si>
  <si>
    <t>Reporting: Submission of Quarterly RFS Activity Report (reporting of RIN holding threshold compliance, corporate and contractual affiliates)</t>
  </si>
  <si>
    <t>§80.1435</t>
  </si>
  <si>
    <t>Reporting: Calculations related to quarterly RFS Activity Report</t>
  </si>
  <si>
    <t>Reporting: Upfront requirement to read and understand revised quarterly RFS Activity Report</t>
  </si>
  <si>
    <t>§80.1452</t>
  </si>
  <si>
    <t>Reporting: RIN trade price, transaction type</t>
  </si>
  <si>
    <t>w/in EMTS</t>
  </si>
  <si>
    <t>§80.1464</t>
  </si>
  <si>
    <t>Reporting: Attest Engagements (RIN holding threshold compliance)</t>
  </si>
  <si>
    <t>§80.1454</t>
  </si>
  <si>
    <t>Recordkeeping: Internal systems updates to accommodate RIN holdings data</t>
  </si>
  <si>
    <t>Recordkeeping: Calculation of daily aggregated RIN holdings</t>
  </si>
  <si>
    <t>CBP</t>
  </si>
  <si>
    <t>Recordkeeping: Calculation of compliance with primary RIN holdings threshold</t>
  </si>
  <si>
    <t>Recordkeeping: Retention of records supporting reports (RIN holdings, trade price substantiation, type of transaction, contact information for unregistered affiliates, documentation supporting an exemption)</t>
  </si>
  <si>
    <t>2060-0725</t>
  </si>
  <si>
    <t xml:space="preserve"> §80.1430</t>
  </si>
  <si>
    <t xml:space="preserve">Recordkeeping: Retain Export Affidavits related to QAP </t>
  </si>
  <si>
    <t>§80.1450(b), 80.76</t>
  </si>
  <si>
    <t>Registration: Overhead, basic information - new registrants</t>
  </si>
  <si>
    <t>§80.1450(b)(1)(i)-(xv)</t>
  </si>
  <si>
    <t>Registration: Information to specific products or processes including provisions of certain plans (e.g. MSW separation plan) or processes (e.g. affidavits) - new producers</t>
  </si>
  <si>
    <t>Registration: Engineering Review for Initial Registrants - new producers</t>
  </si>
  <si>
    <t>§80.1450(d)</t>
  </si>
  <si>
    <t xml:space="preserve">§80.1451(b) </t>
  </si>
  <si>
    <t>Reporting: Quarterly RFS Activity Report (4x/yr.)</t>
  </si>
  <si>
    <t>Reporting: Quarterly Renewable Biomass Report (4x/year)</t>
  </si>
  <si>
    <t>§80.1449</t>
  </si>
  <si>
    <t>Reporting: Quarterly reporting for fuels under 80.1451(b)(i)(ii)(T)</t>
  </si>
  <si>
    <t>RFS1400: REPORTING FUELS UNDER 80.1451(B)(1)(ii)(T)/URF</t>
  </si>
  <si>
    <t>RFS1500: REPORTING FUELS UNDER 80.1451(B)(1)(ii)(T) - FINISHED BIOFUEL BLENDING/URF</t>
  </si>
  <si>
    <t>RFS1600: REPORTING FUELS UNDER 80.1451(B)(1)(ii)(T) - BLENDER CONTRACT/URF</t>
  </si>
  <si>
    <t>RFS2500: RFS EFFICIENT PRODUCER QUESTIONNAIRE/URF</t>
  </si>
  <si>
    <t>Reporting: Cellulosic Biofuels (D3, D7) annual reporting (1x/year)</t>
  </si>
  <si>
    <t>RFS2700: RFS CELLULOSIC BIOFUEL PRODUCER QUESTIONNAIRE/ URF</t>
  </si>
  <si>
    <t>§ 80.1452</t>
  </si>
  <si>
    <t>Reporting: RIN Assignment/Transactions</t>
  </si>
  <si>
    <t>Reporting: RFS RIN Transaction Report - download from EMTS quarterly and submit</t>
  </si>
  <si>
    <t>Reporting: EMTS RFS RIN Generation Report (4x/year)</t>
  </si>
  <si>
    <t>§80.1416</t>
  </si>
  <si>
    <t xml:space="preserve">Reporting: Petitions for evaluation of new renewable fuels pathways, including overhead information, description and technical information, and other relevant information. </t>
  </si>
  <si>
    <t>Reporting: Attest Engagements (annual)</t>
  </si>
  <si>
    <t>§80.1466</t>
  </si>
  <si>
    <t>Reporting: Submission of information regarding independent third paty, credentials, etc. for approval - new RIN-generating foreign producers and importers</t>
  </si>
  <si>
    <t xml:space="preserve">Reporting: Independent third party reports to accompany PTDs - for RIN-generating foreign producers and importers </t>
  </si>
  <si>
    <t>§80.1469(c)</t>
  </si>
  <si>
    <t>Recordkeeping: Quarterly auditor paperwork review (related to QAP) - producers</t>
  </si>
  <si>
    <t>§80.1472</t>
  </si>
  <si>
    <t>Recordkeeping: Auditor site visits for QAP</t>
  </si>
  <si>
    <t>Reporting: Remedial actions related to QAP and invalid RINs</t>
  </si>
  <si>
    <t xml:space="preserve">Reporting: Potentially invalid RIN demonstration </t>
  </si>
  <si>
    <t>Recordkeeping: Designation, PTD, and load port requirements for RIN-generating foreign producers and importers</t>
  </si>
  <si>
    <t>§80.1453</t>
  </si>
  <si>
    <t xml:space="preserve">Recordkeeping: PTD Requirements when party transfers ownership of neat/blended renewable fuels </t>
  </si>
  <si>
    <t>§80.1454(b), 1464</t>
  </si>
  <si>
    <t xml:space="preserve">Recordkeeping: Retention of records (PTDs, copies of registration, copies of reports, records related to RIN generation, etc.) </t>
  </si>
  <si>
    <t>§80.1426; 80.1450, 80.76</t>
  </si>
  <si>
    <t>OTAQReg USER GUIDE</t>
  </si>
  <si>
    <t>§80.1426; 80.1450, 80.1452</t>
  </si>
  <si>
    <t xml:space="preserve">Registration: Set up account in CDX, EMTS - six (6) new registrants each year estimated due to changes in Table 1 of 80.1426. This is a one time burden. </t>
  </si>
  <si>
    <t xml:space="preserve">Registration: Initial engineering reviews for six (6) new registrants estimated due to changes in Table 1 of 80.1426 (pathways). This is a one time burden during the three years covered by this ICR. </t>
  </si>
  <si>
    <t>Registration: Information to specific products or processes - for six (6) new registrants estimated due to changes in Table 1 of 80.1426</t>
  </si>
  <si>
    <t xml:space="preserve">Reporting: Production Outlook Report - to reflect up to six (6)  new reporting parties who are expected to need to file this report. </t>
  </si>
  <si>
    <t>Reporting: Quarterly RFS Activity Report (4x/year) - to reflect six (6) new reporting parties</t>
  </si>
  <si>
    <t xml:space="preserve">Reporting: RIN Transactions - to reflect six (6)   new reporting parties. This assumes RIN Transactions are recorded on all business days, to exclude weekends and Federal holidays. </t>
  </si>
  <si>
    <t>Reporting: EMTS RFS RIN Generation Report - 4x/year - to reflect six (6)  new reporting parites</t>
  </si>
  <si>
    <t xml:space="preserve">Recordkeeping: General PTD Requirements for six (6) new parties This is the actual daily usage of the PTD, which differs from line 14, which is the retention of the PTDs. This assumes that PTDs are used on all business days, to exclude weekends and Federal holidays.  </t>
  </si>
  <si>
    <t xml:space="preserve">Recordkeeping: Specific requirements for retention of records - for six (6) new parties This is the retention of PTDs, above, which refers to their actual use. Assumes PTDs are stored by producers on all business days, to exclude weekends and Federal holidays. </t>
  </si>
  <si>
    <t>Reporting: Attest engagements -  to reflect six (6) new reporting parties</t>
  </si>
  <si>
    <t xml:space="preserve">Notes to the Table: </t>
  </si>
  <si>
    <t xml:space="preserve">* Assumes 548 Renewable Fuel Producers and 119 Importers of Renewable Fuels, for a total of 667. Number registered as of October 2021. </t>
  </si>
  <si>
    <t>Table 2 - Obligated Parties*</t>
  </si>
  <si>
    <t>Total Cost/Year</t>
  </si>
  <si>
    <t xml:space="preserve">Non-Labor Only Portion of Column K (All Purchased Services ) </t>
  </si>
  <si>
    <t>Reporting: Attest Engagements (RIN holding calculations, affiliated parties)</t>
  </si>
  <si>
    <t>Recordkeeping: Calculation of compliance with secondary RIN holdings threshold</t>
  </si>
  <si>
    <t xml:space="preserve">RECORDKEEEPING AND REPORTING RELATED TO THE RFS PROGRAM </t>
  </si>
  <si>
    <t>§80.1450, 80.76</t>
  </si>
  <si>
    <t xml:space="preserve">Reporting: invalid RIN retirement reporting (as needed) </t>
  </si>
  <si>
    <t>Reporting: RFS Annual Compliance Report (1x/year)</t>
  </si>
  <si>
    <t>§80.1474</t>
  </si>
  <si>
    <t>Reporting: Potentially Invalid RIN demonstrations and remedial actions (as needed)</t>
  </si>
  <si>
    <t xml:space="preserve">Recordkeeping: General PTD Requirements </t>
  </si>
  <si>
    <t>§80.1454(b)</t>
  </si>
  <si>
    <t>Recordkeeping: Specific requirements for retention of records (PTDs, copies of registration, copies of reports) (daily)</t>
  </si>
  <si>
    <t>§80.1407; 80.1408, 80.1454</t>
  </si>
  <si>
    <t xml:space="preserve">Registration: Adding obligated party role to existing registration by  272 companies who redesignate certified NTDF as MVNRLM - one time burden, one hour, spread out over three years. We expect most to add the new role in year one. </t>
  </si>
  <si>
    <t>§80.1407, 80.1408, 80.76, 80.1450 </t>
  </si>
  <si>
    <t>Registration: New registration by 20  companies who redesignate certified NTDF as MVNRLM. We expect 20 new companies, total, most in year one, and have spread the two (2) hour registration burden among the three years of the ICR.  </t>
  </si>
  <si>
    <t>§80.1407. 801408, 80.76, 80.1450</t>
  </si>
  <si>
    <t xml:space="preserve">Recordkeeping:  Maintain a running balance of MVNRLM (in/out) - Assumes that this information is kept on a facility basis and that there are 613 potentially affected facilities. As this is a running balance, assumes that records are kept on all business days, excluding weekend and Federal holidays - i.e., 260 days per year. </t>
  </si>
  <si>
    <t>§80.1407, 80.1408</t>
  </si>
  <si>
    <t>Reporting: Report redesignation of NTDF as MVNRLM, including reporting of MVNRLM balance resulting in RVO, MVNRL received, delivered downstream, inventory change, and balance (annual reporting)</t>
  </si>
  <si>
    <t>§80.1407, 80.1408; 80.1451</t>
  </si>
  <si>
    <t>§80.1407, 80.1408; 80.1454</t>
  </si>
  <si>
    <t xml:space="preserve">Registration: Set up new account in CDX, EMTS for parties who redesignate certified NTDF as MVNRLM and who are not currently registered. For 20 new parties expected, a one-time, one -hour burden spread out across three years. Most parties are expected to do this in year one. </t>
  </si>
  <si>
    <t>80.1450, 80.1452</t>
  </si>
  <si>
    <t>§80.1407, 80.1451</t>
  </si>
  <si>
    <t>Reporting: Quarterly RFS Activity Report (for new registrants) - updated to reflect 20 new estimated refiners (obligated parties) reporting each year.</t>
  </si>
  <si>
    <t xml:space="preserve">Reporting: RFS RIN Transactions - updated to reflect 20 new estimated refiners reporting each year. We assume that RIN Transactions are recorded in real time, up to once per day, for all businesses days excluding weekends and Federal holidays.  </t>
  </si>
  <si>
    <t>Reporting: RFS RIN Transaction Report - submit within EMTS (Reporting method simplified since proposal; this report is now easily submitted within EMTS. Removal of steps.)</t>
  </si>
  <si>
    <t xml:space="preserve">Recordkeeping: Programming of new PTD code or statement related to transfer of custody or ownership of certified NTDF (This estimate assumes 743 + 20 + 272; this is the number of currently existing Obligated Parties + 20 new registrants + 272.)  </t>
  </si>
  <si>
    <t>§80.1453 </t>
  </si>
  <si>
    <t xml:space="preserve">§80.1453 </t>
  </si>
  <si>
    <t xml:space="preserve">Reporting: Annual attest engagements for 20 new registrants. </t>
  </si>
  <si>
    <t>§80.1464; 80.1475</t>
  </si>
  <si>
    <t xml:space="preserve">*Assumes total universe of 572, including 453 refiners and 119 importers. </t>
  </si>
  <si>
    <t xml:space="preserve">Total number registered as of October 2021. </t>
  </si>
  <si>
    <t>Table 3 -  RIN Owners*</t>
  </si>
  <si>
    <t>§80.1467</t>
  </si>
  <si>
    <t>Registration: Applications (new) for foreign RIN owners</t>
  </si>
  <si>
    <t xml:space="preserve">Reporting: RIN Transactions </t>
  </si>
  <si>
    <t>Recordkeeping: General PTD Requirements (daily)</t>
  </si>
  <si>
    <t xml:space="preserve">Recordkeeping: Retention of records (PTDs, copies of registration, copies of reports) (daily) </t>
  </si>
  <si>
    <t xml:space="preserve">*Assumes 1,001 RIN Owners, the number registered as of October 2021. </t>
  </si>
  <si>
    <t>Table 4 - Exporters*</t>
  </si>
  <si>
    <t>RECORDKEEPING AND REPORTING RELATED TO RFS</t>
  </si>
  <si>
    <t>Reporting: Attest Engagements</t>
  </si>
  <si>
    <t xml:space="preserve">Recordkeeping: PTD Requirements </t>
  </si>
  <si>
    <t>Recordkeeping: retention of exporter affidavit, separated out for QAP</t>
  </si>
  <si>
    <t>Recordkeeping: Retention of records (PTDs, copies of registration, copies of reports)</t>
  </si>
  <si>
    <t xml:space="preserve">*Assumes 174 exporters, the number registered as of October 2021. </t>
  </si>
  <si>
    <t>Table 5 - QAP Providers*</t>
  </si>
  <si>
    <t>RECORDKEEPING AND REPORTING FOR RFS</t>
  </si>
  <si>
    <t>§80.1450(g)</t>
  </si>
  <si>
    <t>Registration: Overhead, basic information, association of accounts in OTAQREG - new registrants</t>
  </si>
  <si>
    <t>Registration: association with RIN Generator</t>
  </si>
  <si>
    <t>Registration: renewals for QAP auditors</t>
  </si>
  <si>
    <t>Registration: Updates to existing registrations (as needed when information changes)/renewals</t>
  </si>
  <si>
    <t>Reporting: Batch Verification (4x/year)</t>
  </si>
  <si>
    <t>RFS2000: BATCH VERIFICATION/URF</t>
  </si>
  <si>
    <t>§80.1451(g)</t>
  </si>
  <si>
    <t>Reporting: Agreggate RIN Verification (4x/year)</t>
  </si>
  <si>
    <t>RFS2100: AGGREGATE RIN VERIFICATION/URF</t>
  </si>
  <si>
    <t>§ 80.1451(g)</t>
  </si>
  <si>
    <t>Reporting: On-Site Audit Report (4x/year)</t>
  </si>
  <si>
    <t>RFS2200: ON-SITE AUDIT REPORT/URF</t>
  </si>
  <si>
    <t>Reporting: Mass Balance</t>
  </si>
  <si>
    <t>RFS2400: MASS BALANCE/URF</t>
  </si>
  <si>
    <t>§80.1454*</t>
  </si>
  <si>
    <t xml:space="preserve">Recordkeeping: Retain records underlying QAP </t>
  </si>
  <si>
    <t>§80.1469 [e], (g)</t>
  </si>
  <si>
    <t>Reporting: Initial QAP Submission</t>
  </si>
  <si>
    <t xml:space="preserve">§80.1469(f) </t>
  </si>
  <si>
    <t>Reporting: QAP Updates (occasional)</t>
  </si>
  <si>
    <t>Reporting: Potentially Invalid RINs (4x/year)</t>
  </si>
  <si>
    <t>RFS2300: LIST OF POTENTIALL Y INVALID RINS</t>
  </si>
  <si>
    <t>Reporting: PIR NOTIFICATION &amp; FOLLOW UP</t>
  </si>
  <si>
    <t xml:space="preserve">*Assumes one new QAP provider per year registers and a total universe of three QAP providers during the three year ICR period. </t>
  </si>
  <si>
    <t xml:space="preserve">Table 6 - Petitions for Aggregated Compliance* </t>
  </si>
  <si>
    <t>§80.1457</t>
  </si>
  <si>
    <t>Reporting: Petitions for Aggregate Compliance Approach for Foreign Countries</t>
  </si>
  <si>
    <t>80.1450 &amp; 1090 subpart I</t>
  </si>
  <si>
    <t>Registration by attest auditor for RFS program only</t>
  </si>
  <si>
    <t>Association "handshake" within registration with client</t>
  </si>
  <si>
    <t>The cost, hours, and submissions associated with third party registrants and attest engagements fully passed on to the parties in Tables I-VI as purchased services.</t>
  </si>
  <si>
    <t>Labor Costs</t>
  </si>
  <si>
    <t>Labor Type</t>
  </si>
  <si>
    <t>Labor Cost/hour</t>
  </si>
  <si>
    <r>
      <t>Labor + Overhead/ hour</t>
    </r>
    <r>
      <rPr>
        <i/>
        <vertAlign val="superscript"/>
        <sz val="11"/>
        <color theme="1"/>
        <rFont val="Calibri"/>
        <family val="2"/>
        <scheme val="minor"/>
      </rPr>
      <t>a</t>
    </r>
  </si>
  <si>
    <t>Portion attributed/hour</t>
  </si>
  <si>
    <t>Employer Cost/hour</t>
  </si>
  <si>
    <t>Managerial (CEO - 11-1011)</t>
  </si>
  <si>
    <t>Professional/Technical (Refinery Operators - 51-8093)</t>
  </si>
  <si>
    <t>Legal (Lawyer 23-1011)</t>
  </si>
  <si>
    <t>Total Employer Cost/hour</t>
  </si>
  <si>
    <t>CBP (new parties only - assumes 10 new parties) - existing parties will have already programmed</t>
  </si>
  <si>
    <t>RECORDKEEPING AND REPORTING RELATED TO RIN MARKET REFORM (2060-0723)</t>
  </si>
  <si>
    <t>RECORDKEEPING AND REPORTING RELATED TO THE RFS PROGRAM (2060-0725)</t>
  </si>
  <si>
    <t>w/in EMTS and/or update to other underlying form affected by remedial action.</t>
  </si>
  <si>
    <t>RECORDKEEPING AND REPORTING RELATED TO 2020 RENEWABLE VOLUME OBLIGATION RULE (2060-0728)</t>
  </si>
  <si>
    <t>Reporting: Quarterly RFS Renewable Fuel Producer Supplemental Report (4x/year, as needed); some producers only</t>
  </si>
  <si>
    <t>Reporting: EPP Reporting (4x/year) - producers only, assumes 10% of total number</t>
  </si>
  <si>
    <t>Recordkeeping: General and daily retention of all records supporting reports (RIN holdings, trade price substantiation, type of transaction, contact information for unregistered affiliates, documentation supporting an exemption)</t>
  </si>
  <si>
    <t>Registration: Updates to existing engineering reviews (every three years) - 1/3 of existing 548 RF producers each year</t>
  </si>
  <si>
    <t>Reporting: Quarterly Co-Products Report (4x/year) - by producers</t>
  </si>
  <si>
    <t>Reporting: Annual Production Outlook Report - by producers</t>
  </si>
  <si>
    <t>Registration: Overhead, basic information - this anticipates six (6) new registrants  due to changes in Table 1 of 80.1426; includes an additional five (5) already registered parties who are registered but may have to update information. This is a one time burden.</t>
  </si>
  <si>
    <t>NEW FORMS FOR WHICH APPROVAL IS SOUGHT (these are for specific pathways)</t>
  </si>
  <si>
    <t xml:space="preserve">RECORDKEEPING AND REPORTING RELATED TO RIN MARKET REFORM (2060-0723) </t>
  </si>
  <si>
    <t>Table RIN Generators*</t>
  </si>
  <si>
    <t>For any form number ending in X in this spreadsheet, all versions of that form have been individually docketed - e.g., RFS0104 (2019) RFS0105 (2020-2021) (for resubmissions) and RFS0106 (new submissions) for which approval is sought</t>
  </si>
  <si>
    <t xml:space="preserve">URF in this spread sheet refers to unified reporting form - all our forms use a common format; this format has also been docketed. </t>
  </si>
  <si>
    <t xml:space="preserve">Individual forms and templates, and guidance documents, listed in the Tables and in the supporting statement have been docketed. For some forms, there are prior year version(s) that may be needed for resubmissions, such as for remedial actions. </t>
  </si>
  <si>
    <t xml:space="preserve">GENERAL NOTE APPLICABLE TO ALL SHEETS: </t>
  </si>
  <si>
    <t>RECORDKEEPING AND REPORTING RELATED TO 2020 RVO (2060-0728)</t>
  </si>
  <si>
    <t>RECORDKEEEPING AND REPORTING RELATED TO THE RFS PROGRAM (2060-0725)</t>
  </si>
  <si>
    <t xml:space="preserve">Recordkeeping: General PTD requirements, assuming that 50% of 1,035 actually use code per year. This is the actual use of the PTD, whereas line 20 is the retention of the PTD. Assumes PTD usage occurs on each business day - excluding weekends and Federal holidays. </t>
  </si>
  <si>
    <t xml:space="preserve">Recordkeeping: Additional/amended  recordkeeping associated with PTDs and additional certified NTDF (assuming 50% of 1,035 actually have records per year) and that records are stored weekly. This is the actual retention of the PTD, whereas Line 20 is the use of the PTDs. </t>
  </si>
  <si>
    <t xml:space="preserve">Reporting: Additional items for attest engagements for those already subject to attest engagements - this assumes 723 existing obligated parties plus 272 who are required to add refiner to their registration. These estimates are different from line 20, above, because these parties are assumed to already have attest engagement requirements applied to them and are adding services to that attest engagement to cover their refiner activity. </t>
  </si>
  <si>
    <t>RFS0500</t>
  </si>
  <si>
    <t xml:space="preserve">CBP </t>
  </si>
  <si>
    <t>Reporting: Internal systems updates to accommodate calculations related to new reporting requirements - new registrants only, existing will have already done this</t>
  </si>
  <si>
    <t xml:space="preserve">Non-Labor Only Portion of Column K (All  Purchased Services) </t>
  </si>
  <si>
    <t>RECORDKEEPING AND REPORTING FOR RIN MARKET REFORM (2060-0723)</t>
  </si>
  <si>
    <t xml:space="preserve">Non-Labor Only Portion of Column K (Capital, O&amp;M and Purchased Services) </t>
  </si>
  <si>
    <t>Although there are approximately 17 parties who started a registration process for QAP, only three have been active since inception.</t>
  </si>
  <si>
    <t>RIN generating advanced fuel producers and importers using grain sorghum as a feedstock</t>
  </si>
  <si>
    <t>Producers of renewable fuel using crop residue as a feedstock.</t>
  </si>
  <si>
    <t>Invasive species reporting</t>
  </si>
  <si>
    <t xml:space="preserve">* We have generously assumed one respondent; it is more likely there will be none. These petitions are extremely rare.  </t>
  </si>
  <si>
    <t>§80.1450(b), 80.1452(a) and 40 CFR part 1090 subpart I</t>
  </si>
  <si>
    <t xml:space="preserve">Registration: Set up account in CDX, EMTS - new registrants; association with auditor </t>
  </si>
  <si>
    <t xml:space="preserve">§80.1450(b) </t>
  </si>
  <si>
    <t>§80.1450(d) and 40 CFR part 1090 subpart I</t>
  </si>
  <si>
    <t>§80.1450, 80.1452(a) and 40 CFR part 1090 subpart I</t>
  </si>
  <si>
    <t xml:space="preserve">Registration: Set up account in CDX, EMTS - new registrants and association with auditor </t>
  </si>
  <si>
    <t>Registration: Updates to existing registrations (as needed when information changes) and association with auditor</t>
  </si>
  <si>
    <t>Registration: Updates to existing registrations (as needed when information changes); association with auditor</t>
  </si>
  <si>
    <t>§80.1450, 80.1452(a) and 40 CFR part 1090 Subpart I</t>
  </si>
  <si>
    <t>§80.1450(d) and 40 CFR part 1090 Subpart I</t>
  </si>
  <si>
    <t>Registration: Set up account in CDX, EMTS - new registrants; and association with auditor</t>
  </si>
  <si>
    <t>Registration: Updates to existing registrations (as needed when information changes); and association with auditor</t>
  </si>
  <si>
    <t>Table 7 - Third Party Auditors</t>
  </si>
  <si>
    <t>80.1450 &amp; 40 CFR part 1090 subpart I</t>
  </si>
  <si>
    <t xml:space="preserve">This table exists to get an accurate respondent count, because these auditors do register with EPA . </t>
  </si>
  <si>
    <r>
      <t>Purchased Services</t>
    </r>
    <r>
      <rPr>
        <vertAlign val="superscript"/>
        <sz val="11"/>
        <color theme="3" tint="0.39997558519241921"/>
        <rFont val="Calibri"/>
        <family val="2"/>
        <scheme val="minor"/>
      </rPr>
      <t>b</t>
    </r>
  </si>
  <si>
    <t>Clerical (Secretaries and Administrative Assistants 43-6010)</t>
  </si>
  <si>
    <t xml:space="preserve">“May 2021 National Industry-Specific Occupational Employment and Wage Estimates for NAICS 324000 - Petroleum and Coal Products Manufacturing” </t>
  </si>
  <si>
    <t>US Bureau of Labor Statistics</t>
  </si>
  <si>
    <t xml:space="preserve">See: https://www.bls.gov/oes/current/naics3_324000.htm (accessed May 2, 2022). </t>
  </si>
  <si>
    <t xml:space="preserve">For each labor category, mean hourly wage was selected. </t>
  </si>
  <si>
    <t>QAP Providers</t>
  </si>
  <si>
    <t>Petition for Agg. Compl.</t>
  </si>
  <si>
    <t>Recordkeeping for audits: attest engagement records by QAP providers; attest engagement provisions applicable to QAP proviers</t>
  </si>
  <si>
    <t>download and sign w/in EMTS</t>
  </si>
  <si>
    <r>
      <rPr>
        <vertAlign val="superscript"/>
        <sz val="11"/>
        <color theme="1"/>
        <rFont val="Calibri"/>
        <family val="2"/>
        <scheme val="minor"/>
      </rPr>
      <t xml:space="preserve">a </t>
    </r>
    <r>
      <rPr>
        <sz val="11"/>
        <color theme="1"/>
        <rFont val="Calibri"/>
        <family val="2"/>
        <scheme val="minor"/>
      </rPr>
      <t>Overhead is calculated to be equal to the cost of labor; i.e. 2x labor cost, rounded up.</t>
    </r>
  </si>
  <si>
    <t>(The spreadsheet provides the total of non-labor and labor costs for transparency and better understanding of the program.)</t>
  </si>
  <si>
    <t>·       RFS500: Redesignation of Non-Transportation Distillate Fuel (NTDF) as or to Motor Vehicle Non-Road Locomotive Marine (MVRNLM) Diesel Fuel</t>
  </si>
  <si>
    <t>·       RFS0601: RFS Renewable Fuel Producer Supplemental Report</t>
  </si>
  <si>
    <t>·       RFS0701: RFS Renewable Fuel Producer Co-Products Report</t>
  </si>
  <si>
    <t>·       RFS0801: RFS Renewable Biomass Report</t>
  </si>
  <si>
    <t>·       RFS0901: RFS Production Outlook Report</t>
  </si>
  <si>
    <t xml:space="preserve">·       RFS1000: Report for RIN Generating Advanced Fuel Producers and Importers using Grain Sorghum as a Feedstock </t>
  </si>
  <si>
    <t>·       RFS1200: Invasive Species Reporting</t>
  </si>
  <si>
    <t>·       RFS1300: Producers of Renewable Fuel using Crop Residue as a Feedstock form</t>
  </si>
  <si>
    <t xml:space="preserve">·       RFS1400: Reporting Fuels under 80.1451(b)(1)(ii)(T) </t>
  </si>
  <si>
    <t xml:space="preserve">·       RFS1500: Reporting Fuels under 80.1451(b)(1)(ii)(T) — Finished Fuel Blending, </t>
  </si>
  <si>
    <t>·       RFS1600: Reporting Fuels under 80.1451(b)(1)(ii)(T) — Blender Contact</t>
  </si>
  <si>
    <t xml:space="preserve">·       RFS2000: Batch Verification </t>
  </si>
  <si>
    <t xml:space="preserve">·       RFS2100: Aggregate RIN Verification. </t>
  </si>
  <si>
    <t>·       RFS2200: On-Site Audit Report</t>
  </si>
  <si>
    <t xml:space="preserve">·       RFS2300: List of Potentially Invalid RINs </t>
  </si>
  <si>
    <t>·       RFS2400: Mass Balance</t>
  </si>
  <si>
    <t>·       RFS2500: RFS Efficient Producer Data Report</t>
  </si>
  <si>
    <t>·       RFS2700: RFS Cellulosic Biofuel Producer Questionnaire</t>
  </si>
  <si>
    <t xml:space="preserve">·       Cellulosic Waiver Credit Form </t>
  </si>
  <si>
    <t>·       URF (unified reporting format; the format used to fill out most RFS forms)</t>
  </si>
  <si>
    <t xml:space="preserve">·       OTAQ Reg (Registration System) User Guide </t>
  </si>
  <si>
    <t xml:space="preserve">·       User Guide for DCFUEL in EPA’s Central Data Exchange </t>
  </si>
  <si>
    <t>·       Quick Start Guide for Registration for DCFUEL in EPA’s Central Data Exchange</t>
  </si>
  <si>
    <t>·       Quick Start Guide for Report Submission for DCFUEL in EPA’s Central Data Exchange</t>
  </si>
  <si>
    <t>OTAQ REG USER GUIDE</t>
  </si>
  <si>
    <r>
      <rPr>
        <vertAlign val="superscript"/>
        <sz val="11"/>
        <color theme="1"/>
        <rFont val="Calibri"/>
        <family val="2"/>
        <scheme val="minor"/>
      </rPr>
      <t>b</t>
    </r>
    <r>
      <rPr>
        <sz val="11"/>
        <color rgb="FFFF0000"/>
        <rFont val="Calibri"/>
        <family val="2"/>
        <scheme val="minor"/>
      </rPr>
      <t xml:space="preserve"> The cost of purchased services (for example, cost of attest auditors) is calculated at 2.5 times the Total Employer Cost. Increased from 2 times (as a result of industry consultation/comment.</t>
    </r>
  </si>
  <si>
    <t>CBP; EPA provides an optional pathways screening tool to assist applicants in submitting the right CBP materials</t>
  </si>
  <si>
    <t>OTAQREG USER GUIDE</t>
  </si>
  <si>
    <t xml:space="preserve">Recordkeeping: Keep records related to all transactions in which certified NTDF is designated as MVNRLM, to all transactions in which MVNRLM is redesignated to a non-transportation use, and records related to in/our certified NTDF and MVNRLM, respectively. Assumes records kept on a *facility basis* and are stored weekly during heating oil season (six months of the year). This is 26 weeks, or 26 times/year. </t>
  </si>
  <si>
    <t xml:space="preserve">Reporting: Report production volume and report volume separately for all gasoline products, all MVNRLM diesel products, combined production volume of all gasoline products and MVNRL diesel fuel, distillate fuel that is not transportation fuel, distillate fuel that is certified NTDF (annual) - This estimate includes 723 existing Obligated Parties plus 20 additional, new registrants. </t>
  </si>
  <si>
    <t xml:space="preserve">Recordkeeping: Retain records that demonstrate that certified NTDF will be used for non-transportation use (keep records; provide to EPA upon request); assumes 272 companies. Assumes records are stored/retained on a weekly basis during six month heating oil season (26 weeks - for 26 times/year). </t>
  </si>
  <si>
    <t>RFS01XX: RFS ACTIVITY REPORT/URF</t>
  </si>
  <si>
    <t>RFS01XX: RFS ACTIVITY REPORT/URF; w/in EMTS</t>
  </si>
  <si>
    <t>ATT01XX</t>
  </si>
  <si>
    <t>RFS01XX: RFS ACTIVITY REPORT/URF; adjusted downward from 1.0 to 0.5 based upon industry consultation</t>
  </si>
  <si>
    <t xml:space="preserve">w/in EMTS and/or update to RFS01XX or other affected forms </t>
  </si>
  <si>
    <t>RFS03XX: RFS ANNUAL COMPLIANCE REPORT/URF and, if using paper check to purchase RINs, the annual CELLULOSIC WAIVER CREDIT FORM</t>
  </si>
  <si>
    <t>RFS03XX: RFS ANNUAL COMPLIANCE REPORT/URF; burden increased from 4 to 8 hours based upon industry consultation</t>
  </si>
  <si>
    <t>RFS03XX: RFS ANNUAL COMPLIANCE REPORT/URF</t>
  </si>
  <si>
    <t xml:space="preserve">Refer to 80.1464 and the ATT01XX form.  </t>
  </si>
  <si>
    <t xml:space="preserve">·       RFS01XX: RFS Activity Report – versions RFS0104, RFS0105, and RFS 0106 </t>
  </si>
  <si>
    <t>·       RFS03XX: RFS Annual Compliance Report, versions RFS0303, RFS0304</t>
  </si>
  <si>
    <t>·       ATT01XX: Attest Engagement Form and alternate fillable PDF version</t>
  </si>
  <si>
    <t xml:space="preserve">·       Pathways Screening Tool </t>
  </si>
  <si>
    <t xml:space="preserve">·       Engineering Review Template </t>
  </si>
  <si>
    <t>·       OTAQ QAP User Guide</t>
  </si>
  <si>
    <t>·       Engineering Review Submission User Guide</t>
  </si>
  <si>
    <t>Reporting: Cellulosic Converted Fraction (D3, D&amp;) (up to 4x/year)</t>
  </si>
  <si>
    <t xml:space="preserve">Form &amp; Instruction Numbers: </t>
  </si>
  <si>
    <t xml:space="preserve">·       RFS1700: Cellulosic Converted Fraction </t>
  </si>
  <si>
    <t xml:space="preserve">Reporting using templates or that occurs within systems; with system user guides listed: </t>
  </si>
  <si>
    <t xml:space="preserve">·       Renewable Fuel Standard EMTS User Guide </t>
  </si>
  <si>
    <t>·       EMTS Renewable Fuels Standard User’s Guide (includes EMTS RIN generation and RIN transactional reporting)</t>
  </si>
  <si>
    <t>RFS1000/URF</t>
  </si>
  <si>
    <t>RFS1200/URF</t>
  </si>
  <si>
    <t>RFS1300/URF</t>
  </si>
  <si>
    <t>RFS1700: CELLULOSIC CONVERTED FRACTION/URF</t>
  </si>
  <si>
    <t xml:space="preserve"> ENGINEERING REVIEW GUIDANCE</t>
  </si>
  <si>
    <t>RFS0601: RFS RENEWABLE FUEL PRODUCER SUPPLEMENTAL REPORT/URF</t>
  </si>
  <si>
    <t>RFS0701: RFS RENEWABLE FUEL PRODUCER CO-PRODCUTS REPORT/URF</t>
  </si>
  <si>
    <t>RFS0801: RFS RENEWABLE BIOMASS REPORT/URF</t>
  </si>
  <si>
    <t>RFS0901: RFS PRODUCTION OUTLOOK REPORT/URF</t>
  </si>
  <si>
    <t>RFS01XX/URF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</si>
</sst>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
    <numFmt numFmtId="165" formatCode="_(* #,##0_);_(* \(#,##0\);_(* &quot;-&quot;??_);_(@_)"/>
    <numFmt numFmtId="166" formatCode="#,##0.0"/>
    <numFmt numFmtId="167" formatCode="0.0000"/>
  </numFmts>
  <fonts count="37" x14ac:knownFonts="1">
    <font>
      <sz val="11"/>
      <color theme="1"/>
      <name val="Calibri"/>
      <family val="2"/>
      <scheme val="minor"/>
    </font>
    <font>
      <b/>
      <sz val="11"/>
      <color theme="1"/>
      <name val="Calibri"/>
      <family val="2"/>
      <scheme val="minor"/>
    </font>
    <font>
      <sz val="11"/>
      <name val="Arial"/>
      <family val="2"/>
    </font>
    <font>
      <i/>
      <sz val="11"/>
      <color theme="1"/>
      <name val="Calibri"/>
      <family val="2"/>
      <scheme val="minor"/>
    </font>
    <font>
      <i/>
      <vertAlign val="superscript"/>
      <sz val="11"/>
      <color theme="1"/>
      <name val="Calibri"/>
      <family val="2"/>
      <scheme val="minor"/>
    </font>
    <font>
      <sz val="12"/>
      <color rgb="FFFF0000"/>
      <name val="Calibri"/>
      <family val="2"/>
      <scheme val="minor"/>
    </font>
    <font>
      <sz val="20"/>
      <name val="Arial"/>
      <family val="2"/>
    </font>
    <font>
      <b/>
      <sz val="14"/>
      <color theme="1"/>
      <name val="Calibri"/>
      <family val="2"/>
      <scheme val="minor"/>
    </font>
    <font>
      <vertAlign val="superscript"/>
      <sz val="11"/>
      <color theme="1"/>
      <name val="Calibri"/>
      <family val="2"/>
      <scheme val="minor"/>
    </font>
    <font>
      <sz val="10"/>
      <name val="Arial"/>
      <family val="2"/>
    </font>
    <font>
      <sz val="12"/>
      <name val="Arial"/>
      <family val="2"/>
    </font>
    <font>
      <sz val="11"/>
      <color theme="1"/>
      <name val="Calibri"/>
      <family val="2"/>
      <scheme val="minor"/>
    </font>
    <font>
      <sz val="10"/>
      <color theme="1"/>
      <name val="Calibri"/>
      <family val="2"/>
      <scheme val="minor"/>
    </font>
    <font>
      <sz val="11"/>
      <name val="Calibri"/>
      <family val="2"/>
      <scheme val="minor"/>
    </font>
    <font>
      <sz val="12"/>
      <color theme="1"/>
      <name val="Calibri"/>
      <family val="2"/>
      <scheme val="minor"/>
    </font>
    <font>
      <sz val="10.5"/>
      <name val="Calibri"/>
      <family val="2"/>
      <scheme val="minor"/>
    </font>
    <font>
      <sz val="12"/>
      <name val="Calibri"/>
      <family val="2"/>
      <scheme val="minor"/>
    </font>
    <font>
      <sz val="11"/>
      <color theme="5"/>
      <name val="Calibri"/>
      <family val="2"/>
      <scheme val="minor"/>
    </font>
    <font>
      <i/>
      <sz val="10.5"/>
      <name val="Calibri"/>
      <family val="2"/>
      <scheme val="minor"/>
    </font>
    <font>
      <sz val="10"/>
      <name val="Calibri"/>
      <family val="2"/>
      <scheme val="minor"/>
    </font>
    <font>
      <sz val="16"/>
      <color theme="5"/>
      <name val="Calibri"/>
      <family val="2"/>
      <scheme val="minor"/>
    </font>
    <font>
      <i/>
      <sz val="11"/>
      <color theme="8" tint="0.59999389629810485"/>
      <name val="Calibri"/>
      <family val="2"/>
      <scheme val="minor"/>
    </font>
    <font>
      <sz val="11"/>
      <color theme="8" tint="0.59999389629810485"/>
      <name val="Calibri"/>
      <family val="2"/>
      <scheme val="minor"/>
    </font>
    <font>
      <b/>
      <sz val="11"/>
      <name val="Calibri"/>
      <family val="2"/>
      <scheme val="minor"/>
    </font>
    <font>
      <i/>
      <sz val="10"/>
      <name val="Calibri"/>
      <family val="2"/>
      <scheme val="minor"/>
    </font>
    <font>
      <b/>
      <sz val="10"/>
      <color theme="1"/>
      <name val="Calibri"/>
      <family val="2"/>
      <scheme val="minor"/>
    </font>
    <font>
      <sz val="10"/>
      <color rgb="FFFF0000"/>
      <name val="Calibri"/>
      <family val="2"/>
      <scheme val="minor"/>
    </font>
    <font>
      <b/>
      <sz val="10"/>
      <color theme="8"/>
      <name val="Calibri"/>
      <family val="2"/>
      <scheme val="minor"/>
    </font>
    <font>
      <sz val="10"/>
      <color theme="8"/>
      <name val="Calibri"/>
      <family val="2"/>
      <scheme val="minor"/>
    </font>
    <font>
      <sz val="10.5"/>
      <name val="Times New Roman"/>
      <family val="1"/>
    </font>
    <font>
      <i/>
      <sz val="10.5"/>
      <name val="Times New Roman"/>
      <family val="1"/>
    </font>
    <font>
      <sz val="11"/>
      <name val="Times New Roman"/>
      <family val="1"/>
    </font>
    <font>
      <sz val="10"/>
      <name val="Times New Roman"/>
      <family val="1"/>
    </font>
    <font>
      <sz val="11"/>
      <color theme="3" tint="0.39997558519241921"/>
      <name val="Calibri"/>
      <family val="2"/>
      <scheme val="minor"/>
    </font>
    <font>
      <vertAlign val="superscript"/>
      <sz val="11"/>
      <color theme="3" tint="0.39997558519241921"/>
      <name val="Calibri"/>
      <family val="2"/>
      <scheme val="minor"/>
    </font>
    <font>
      <sz val="8"/>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thin">
        <color indexed="64"/>
      </bottom>
      <diagonal/>
    </border>
  </borders>
  <cellStyleXfs count="3">
    <xf numFmtId="0" fontId="0" fillId="0" borderId="0"/>
    <xf numFmtId="0" fontId="9" fillId="0" borderId="0"/>
    <xf numFmtId="43" fontId="11" fillId="0" borderId="0" applyFont="0" applyFill="0" applyBorder="0" applyAlignment="0" applyProtection="0"/>
  </cellStyleXfs>
  <cellXfs count="233">
    <xf numFmtId="0" fontId="0" fillId="0" borderId="0" xfId="0"/>
    <xf numFmtId="0" fontId="1" fillId="0" borderId="0" xfId="0" applyFont="1"/>
    <xf numFmtId="0" fontId="0" fillId="0" borderId="0" xfId="0" applyFont="1"/>
    <xf numFmtId="0" fontId="5" fillId="0" borderId="0" xfId="0" applyFont="1"/>
    <xf numFmtId="0" fontId="2" fillId="0" borderId="0" xfId="0" applyFont="1"/>
    <xf numFmtId="0" fontId="6" fillId="0" borderId="0" xfId="0" applyFont="1"/>
    <xf numFmtId="0" fontId="3" fillId="0" borderId="14" xfId="0"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0" fillId="0" borderId="7" xfId="0" applyBorder="1" applyAlignment="1">
      <alignment horizontal="left"/>
    </xf>
    <xf numFmtId="0" fontId="0" fillId="0" borderId="8" xfId="0"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center"/>
    </xf>
    <xf numFmtId="0" fontId="10" fillId="0" borderId="0" xfId="1" applyFont="1"/>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0" fillId="0" borderId="23" xfId="0" applyBorder="1"/>
    <xf numFmtId="0" fontId="0" fillId="0" borderId="26" xfId="0" applyBorder="1"/>
    <xf numFmtId="0" fontId="0" fillId="0" borderId="18" xfId="0" applyBorder="1"/>
    <xf numFmtId="3" fontId="0" fillId="0" borderId="19" xfId="0" applyNumberFormat="1" applyBorder="1" applyAlignment="1">
      <alignment horizontal="center"/>
    </xf>
    <xf numFmtId="3" fontId="0" fillId="0" borderId="0" xfId="0" applyNumberFormat="1" applyBorder="1" applyAlignment="1">
      <alignment horizontal="center"/>
    </xf>
    <xf numFmtId="3" fontId="0" fillId="0" borderId="4" xfId="0" applyNumberFormat="1" applyBorder="1" applyAlignment="1">
      <alignment horizontal="center"/>
    </xf>
    <xf numFmtId="0" fontId="1" fillId="0" borderId="1" xfId="0" applyFont="1" applyBorder="1"/>
    <xf numFmtId="0" fontId="0" fillId="0" borderId="0" xfId="0" applyFill="1"/>
    <xf numFmtId="0" fontId="12" fillId="0" borderId="0" xfId="0" applyFont="1"/>
    <xf numFmtId="0" fontId="0" fillId="0" borderId="0" xfId="0" applyAlignment="1">
      <alignment horizontal="left"/>
    </xf>
    <xf numFmtId="0" fontId="0" fillId="0" borderId="24" xfId="0" applyBorder="1"/>
    <xf numFmtId="0" fontId="0" fillId="0" borderId="6" xfId="0" applyBorder="1" applyAlignment="1">
      <alignment horizontal="left" wrapText="1"/>
    </xf>
    <xf numFmtId="2" fontId="0" fillId="0" borderId="7" xfId="0" applyNumberFormat="1" applyBorder="1" applyAlignment="1">
      <alignment horizontal="left"/>
    </xf>
    <xf numFmtId="3" fontId="15" fillId="0" borderId="7" xfId="0" applyNumberFormat="1" applyFont="1" applyFill="1" applyBorder="1" applyAlignment="1">
      <alignment horizontal="center"/>
    </xf>
    <xf numFmtId="2" fontId="15" fillId="0" borderId="7" xfId="0" applyNumberFormat="1" applyFont="1" applyFill="1" applyBorder="1" applyAlignment="1">
      <alignment horizontal="center"/>
    </xf>
    <xf numFmtId="0" fontId="0" fillId="0" borderId="0" xfId="0" applyFont="1" applyFill="1"/>
    <xf numFmtId="0" fontId="16" fillId="0" borderId="0" xfId="1" applyFont="1"/>
    <xf numFmtId="0" fontId="16" fillId="0" borderId="0" xfId="1" applyFont="1" applyFill="1"/>
    <xf numFmtId="0" fontId="13" fillId="0" borderId="0" xfId="0" applyFont="1"/>
    <xf numFmtId="0" fontId="19" fillId="0" borderId="7" xfId="0" applyFont="1" applyFill="1" applyBorder="1" applyAlignment="1">
      <alignment horizontal="left" wrapText="1"/>
    </xf>
    <xf numFmtId="3" fontId="19" fillId="0" borderId="7" xfId="0" applyNumberFormat="1" applyFont="1" applyFill="1" applyBorder="1" applyAlignment="1">
      <alignment horizontal="center"/>
    </xf>
    <xf numFmtId="0" fontId="19" fillId="2" borderId="7" xfId="0" applyFont="1" applyFill="1" applyBorder="1" applyAlignment="1">
      <alignment horizontal="left" wrapText="1"/>
    </xf>
    <xf numFmtId="2" fontId="19" fillId="0" borderId="7" xfId="0" applyNumberFormat="1" applyFont="1" applyFill="1" applyBorder="1" applyAlignment="1">
      <alignment horizontal="center"/>
    </xf>
    <xf numFmtId="0" fontId="14" fillId="0" borderId="0" xfId="0" applyFont="1" applyFill="1"/>
    <xf numFmtId="0" fontId="0" fillId="0" borderId="7" xfId="0" applyFont="1" applyFill="1" applyBorder="1"/>
    <xf numFmtId="0" fontId="13" fillId="0" borderId="0" xfId="1" applyFont="1" applyFill="1"/>
    <xf numFmtId="0" fontId="21" fillId="0" borderId="24" xfId="0" applyFont="1" applyBorder="1" applyAlignment="1">
      <alignment horizontal="center" vertical="center" wrapText="1"/>
    </xf>
    <xf numFmtId="164" fontId="22" fillId="0" borderId="24" xfId="0" applyNumberFormat="1" applyFont="1" applyBorder="1" applyAlignment="1">
      <alignment horizontal="center"/>
    </xf>
    <xf numFmtId="164" fontId="22" fillId="0" borderId="25" xfId="0" applyNumberFormat="1" applyFont="1" applyBorder="1" applyAlignment="1">
      <alignment horizontal="center"/>
    </xf>
    <xf numFmtId="164" fontId="22" fillId="0" borderId="5" xfId="0" applyNumberFormat="1" applyFont="1" applyBorder="1" applyAlignment="1">
      <alignment horizontal="center"/>
    </xf>
    <xf numFmtId="164" fontId="22" fillId="0" borderId="3" xfId="0" applyNumberFormat="1" applyFont="1" applyBorder="1" applyAlignment="1">
      <alignment horizontal="center"/>
    </xf>
    <xf numFmtId="0" fontId="23" fillId="4" borderId="23" xfId="0" applyFont="1" applyFill="1" applyBorder="1"/>
    <xf numFmtId="0" fontId="23" fillId="4" borderId="25" xfId="0" applyFont="1" applyFill="1" applyBorder="1"/>
    <xf numFmtId="3" fontId="23" fillId="4" borderId="23" xfId="0" applyNumberFormat="1" applyFont="1" applyFill="1" applyBorder="1"/>
    <xf numFmtId="0" fontId="23" fillId="2" borderId="25" xfId="0" applyFont="1" applyFill="1" applyBorder="1"/>
    <xf numFmtId="164" fontId="23" fillId="4" borderId="23" xfId="0" applyNumberFormat="1" applyFont="1" applyFill="1" applyBorder="1"/>
    <xf numFmtId="0" fontId="23" fillId="0" borderId="26" xfId="0" applyFont="1" applyBorder="1"/>
    <xf numFmtId="0" fontId="23" fillId="0" borderId="5" xfId="0" applyFont="1" applyBorder="1"/>
    <xf numFmtId="3" fontId="1" fillId="0" borderId="2" xfId="0" applyNumberFormat="1" applyFont="1" applyBorder="1" applyAlignment="1">
      <alignment horizontal="center"/>
    </xf>
    <xf numFmtId="0" fontId="12" fillId="0" borderId="0" xfId="0" applyFont="1" applyFill="1"/>
    <xf numFmtId="0" fontId="19" fillId="0" borderId="7" xfId="0" applyFont="1" applyFill="1" applyBorder="1" applyAlignment="1">
      <alignment horizontal="center" wrapText="1"/>
    </xf>
    <xf numFmtId="2" fontId="19" fillId="2" borderId="7" xfId="0" applyNumberFormat="1" applyFont="1" applyFill="1" applyBorder="1" applyAlignment="1">
      <alignment horizontal="center"/>
    </xf>
    <xf numFmtId="3" fontId="19" fillId="2" borderId="7" xfId="0" applyNumberFormat="1" applyFont="1" applyFill="1" applyBorder="1" applyAlignment="1">
      <alignment horizontal="center"/>
    </xf>
    <xf numFmtId="0" fontId="19" fillId="0" borderId="7" xfId="0" applyFont="1" applyFill="1" applyBorder="1" applyAlignment="1"/>
    <xf numFmtId="0" fontId="19" fillId="0" borderId="7" xfId="0" applyFont="1" applyFill="1" applyBorder="1" applyAlignment="1">
      <alignment horizontal="center" wrapText="1"/>
    </xf>
    <xf numFmtId="0" fontId="19" fillId="0" borderId="7" xfId="0" applyFont="1" applyFill="1" applyBorder="1" applyAlignment="1">
      <alignment horizontal="center" vertical="center" wrapText="1"/>
    </xf>
    <xf numFmtId="0" fontId="25" fillId="0" borderId="0" xfId="0" applyFont="1" applyFill="1"/>
    <xf numFmtId="0" fontId="25" fillId="0" borderId="0" xfId="0" applyFont="1"/>
    <xf numFmtId="0" fontId="19" fillId="0" borderId="7" xfId="0" applyFont="1" applyFill="1" applyBorder="1" applyAlignment="1">
      <alignment horizontal="center"/>
    </xf>
    <xf numFmtId="0" fontId="19" fillId="0" borderId="7" xfId="0" applyFont="1" applyFill="1" applyBorder="1" applyAlignment="1">
      <alignment horizontal="center" vertical="center"/>
    </xf>
    <xf numFmtId="0" fontId="19" fillId="0" borderId="7" xfId="0" applyFont="1" applyFill="1" applyBorder="1" applyAlignment="1">
      <alignment horizontal="left"/>
    </xf>
    <xf numFmtId="3" fontId="19" fillId="0" borderId="7" xfId="0" applyNumberFormat="1" applyFont="1" applyFill="1" applyBorder="1" applyAlignment="1">
      <alignment horizontal="center" wrapText="1"/>
    </xf>
    <xf numFmtId="3" fontId="19" fillId="3" borderId="7" xfId="0" applyNumberFormat="1" applyFont="1" applyFill="1" applyBorder="1" applyAlignment="1">
      <alignment horizontal="center" vertical="center" wrapText="1"/>
    </xf>
    <xf numFmtId="0" fontId="19" fillId="5" borderId="7" xfId="0" applyFont="1" applyFill="1" applyBorder="1" applyAlignment="1">
      <alignment horizontal="left" wrapText="1"/>
    </xf>
    <xf numFmtId="2" fontId="19" fillId="5" borderId="7" xfId="0" applyNumberFormat="1" applyFont="1" applyFill="1" applyBorder="1" applyAlignment="1">
      <alignment horizontal="center"/>
    </xf>
    <xf numFmtId="3" fontId="19" fillId="5" borderId="7" xfId="0" applyNumberFormat="1" applyFont="1" applyFill="1" applyBorder="1" applyAlignment="1">
      <alignment horizontal="center"/>
    </xf>
    <xf numFmtId="0" fontId="19" fillId="5" borderId="27" xfId="0" applyFont="1" applyFill="1" applyBorder="1" applyAlignment="1" applyProtection="1">
      <alignment wrapText="1"/>
      <protection locked="0"/>
    </xf>
    <xf numFmtId="0" fontId="19" fillId="5" borderId="7" xfId="0" applyFont="1" applyFill="1" applyBorder="1" applyAlignment="1">
      <alignment horizontal="center" vertical="center" wrapText="1"/>
    </xf>
    <xf numFmtId="0" fontId="12" fillId="5" borderId="0" xfId="0" applyFont="1" applyFill="1"/>
    <xf numFmtId="3" fontId="19" fillId="0" borderId="7"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0" borderId="7" xfId="0" applyFont="1" applyFill="1" applyBorder="1"/>
    <xf numFmtId="165" fontId="19" fillId="3" borderId="7" xfId="2" applyNumberFormat="1" applyFont="1" applyFill="1" applyBorder="1" applyAlignment="1">
      <alignment horizontal="center"/>
    </xf>
    <xf numFmtId="0" fontId="19" fillId="0" borderId="0" xfId="1" applyFont="1" applyFill="1"/>
    <xf numFmtId="0" fontId="19" fillId="0" borderId="0" xfId="0" applyFont="1" applyFill="1"/>
    <xf numFmtId="0" fontId="19" fillId="0" borderId="0" xfId="1" applyFont="1"/>
    <xf numFmtId="0" fontId="26" fillId="0" borderId="0" xfId="0" applyFont="1"/>
    <xf numFmtId="0" fontId="19" fillId="0" borderId="0" xfId="0" applyFont="1"/>
    <xf numFmtId="0" fontId="24" fillId="2" borderId="7" xfId="0" applyFont="1" applyFill="1" applyBorder="1" applyAlignment="1">
      <alignment horizontal="left" wrapText="1"/>
    </xf>
    <xf numFmtId="3" fontId="19" fillId="2" borderId="7" xfId="0" applyNumberFormat="1" applyFont="1" applyFill="1" applyBorder="1" applyAlignment="1">
      <alignment horizontal="center" wrapText="1"/>
    </xf>
    <xf numFmtId="3" fontId="19" fillId="2" borderId="7" xfId="0" applyNumberFormat="1"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0" xfId="1" applyFont="1" applyFill="1"/>
    <xf numFmtId="0" fontId="19" fillId="2" borderId="7" xfId="0" applyFont="1" applyFill="1" applyBorder="1" applyAlignment="1"/>
    <xf numFmtId="0" fontId="19" fillId="2" borderId="0" xfId="0" applyFont="1" applyFill="1"/>
    <xf numFmtId="0" fontId="24" fillId="2" borderId="7" xfId="0" applyFont="1" applyFill="1" applyBorder="1" applyAlignment="1"/>
    <xf numFmtId="0" fontId="24" fillId="2" borderId="7" xfId="0" applyFont="1" applyFill="1" applyBorder="1" applyAlignment="1">
      <alignment horizontal="center"/>
    </xf>
    <xf numFmtId="0" fontId="24" fillId="2" borderId="7" xfId="0" applyFont="1" applyFill="1" applyBorder="1" applyAlignment="1">
      <alignment horizontal="center" wrapText="1"/>
    </xf>
    <xf numFmtId="0" fontId="19" fillId="2" borderId="7" xfId="0" applyNumberFormat="1" applyFont="1" applyFill="1" applyBorder="1" applyAlignment="1">
      <alignment horizontal="center" wrapText="1"/>
    </xf>
    <xf numFmtId="0" fontId="19" fillId="2" borderId="27" xfId="0" applyFont="1" applyFill="1" applyBorder="1" applyAlignment="1">
      <alignment horizontal="center" vertical="center" wrapText="1"/>
    </xf>
    <xf numFmtId="0" fontId="19" fillId="2" borderId="7" xfId="0" applyFont="1" applyFill="1" applyBorder="1" applyAlignment="1">
      <alignment wrapText="1"/>
    </xf>
    <xf numFmtId="0" fontId="19" fillId="2" borderId="7" xfId="0" applyFont="1" applyFill="1" applyBorder="1"/>
    <xf numFmtId="0" fontId="19" fillId="2" borderId="7" xfId="0" applyFont="1" applyFill="1" applyBorder="1" applyAlignment="1">
      <alignment horizontal="center"/>
    </xf>
    <xf numFmtId="43" fontId="19" fillId="2" borderId="7" xfId="2" applyFont="1" applyFill="1" applyBorder="1" applyAlignment="1">
      <alignment horizontal="center"/>
    </xf>
    <xf numFmtId="3" fontId="19" fillId="2" borderId="0" xfId="0" applyNumberFormat="1" applyFont="1" applyFill="1"/>
    <xf numFmtId="0" fontId="13" fillId="2" borderId="0" xfId="0" applyFont="1" applyFill="1"/>
    <xf numFmtId="0" fontId="16" fillId="2" borderId="0" xfId="0" applyFont="1" applyFill="1"/>
    <xf numFmtId="0" fontId="16" fillId="0" borderId="0" xfId="0" applyFont="1"/>
    <xf numFmtId="0" fontId="27" fillId="3" borderId="0" xfId="0" applyFont="1" applyFill="1"/>
    <xf numFmtId="0" fontId="28" fillId="3" borderId="0" xfId="0" applyFont="1" applyFill="1"/>
    <xf numFmtId="0" fontId="12" fillId="3" borderId="0" xfId="0" applyFont="1" applyFill="1"/>
    <xf numFmtId="3" fontId="19" fillId="3" borderId="7" xfId="0" applyNumberFormat="1" applyFont="1" applyFill="1" applyBorder="1" applyAlignment="1">
      <alignment horizontal="center"/>
    </xf>
    <xf numFmtId="0" fontId="19" fillId="0" borderId="7" xfId="0" applyFont="1" applyFill="1" applyBorder="1" applyAlignment="1">
      <alignment horizontal="center"/>
    </xf>
    <xf numFmtId="0" fontId="19" fillId="0" borderId="7" xfId="0" applyFont="1" applyFill="1" applyBorder="1" applyAlignment="1"/>
    <xf numFmtId="0" fontId="19" fillId="0" borderId="7" xfId="0" applyFont="1" applyFill="1" applyBorder="1" applyAlignment="1">
      <alignment horizontal="center" wrapText="1"/>
    </xf>
    <xf numFmtId="0" fontId="19" fillId="0" borderId="7" xfId="0" applyFont="1" applyFill="1" applyBorder="1" applyAlignment="1">
      <alignment wrapText="1"/>
    </xf>
    <xf numFmtId="0" fontId="19" fillId="0" borderId="7" xfId="0" applyFont="1" applyFill="1" applyBorder="1" applyAlignment="1">
      <alignment horizontal="center" vertical="center" wrapText="1"/>
    </xf>
    <xf numFmtId="0" fontId="19" fillId="0" borderId="7" xfId="0" applyFont="1" applyFill="1" applyBorder="1" applyAlignment="1">
      <alignment horizontal="center" vertical="center"/>
    </xf>
    <xf numFmtId="165" fontId="19" fillId="0" borderId="7" xfId="2" applyNumberFormat="1" applyFont="1" applyFill="1" applyBorder="1" applyAlignment="1">
      <alignment horizontal="center" wrapText="1"/>
    </xf>
    <xf numFmtId="3" fontId="19" fillId="0" borderId="0" xfId="0" applyNumberFormat="1" applyFont="1" applyFill="1"/>
    <xf numFmtId="1" fontId="19" fillId="0" borderId="0" xfId="0" applyNumberFormat="1" applyFont="1" applyFill="1"/>
    <xf numFmtId="43" fontId="19" fillId="0" borderId="7" xfId="2" applyFont="1" applyFill="1" applyBorder="1" applyAlignment="1">
      <alignment horizontal="center" vertical="center" wrapText="1"/>
    </xf>
    <xf numFmtId="43" fontId="19" fillId="0" borderId="7" xfId="2" applyFont="1" applyFill="1" applyBorder="1"/>
    <xf numFmtId="2" fontId="19" fillId="0" borderId="7" xfId="2" applyNumberFormat="1" applyFont="1" applyFill="1" applyBorder="1" applyAlignment="1">
      <alignment horizontal="center" wrapText="1"/>
    </xf>
    <xf numFmtId="2" fontId="19" fillId="0" borderId="7" xfId="2" applyNumberFormat="1" applyFont="1" applyFill="1" applyBorder="1" applyAlignment="1">
      <alignment horizontal="center"/>
    </xf>
    <xf numFmtId="0" fontId="19" fillId="0" borderId="7" xfId="0" applyFont="1" applyFill="1" applyBorder="1" applyAlignment="1">
      <alignment horizontal="center"/>
    </xf>
    <xf numFmtId="0" fontId="19" fillId="0" borderId="7" xfId="0" applyFont="1" applyFill="1" applyBorder="1" applyAlignment="1"/>
    <xf numFmtId="0" fontId="19" fillId="0" borderId="7" xfId="0" applyFont="1" applyFill="1" applyBorder="1" applyAlignment="1">
      <alignment horizontal="center" wrapText="1"/>
    </xf>
    <xf numFmtId="0" fontId="19" fillId="0" borderId="7" xfId="0" applyFont="1" applyFill="1" applyBorder="1" applyAlignment="1">
      <alignment horizontal="center" vertical="center" wrapText="1"/>
    </xf>
    <xf numFmtId="0" fontId="19" fillId="0" borderId="7" xfId="0" applyFont="1" applyFill="1" applyBorder="1" applyAlignment="1">
      <alignment horizontal="center" vertical="center"/>
    </xf>
    <xf numFmtId="165" fontId="19" fillId="0" borderId="7" xfId="2" applyNumberFormat="1" applyFont="1" applyFill="1" applyBorder="1" applyAlignment="1">
      <alignment horizontal="center"/>
    </xf>
    <xf numFmtId="1" fontId="19" fillId="0" borderId="7" xfId="2" applyNumberFormat="1" applyFont="1" applyFill="1" applyBorder="1" applyAlignment="1">
      <alignment horizontal="center"/>
    </xf>
    <xf numFmtId="165" fontId="19" fillId="3" borderId="7" xfId="2" applyNumberFormat="1" applyFont="1" applyFill="1" applyBorder="1" applyAlignment="1">
      <alignment horizontal="center" wrapText="1"/>
    </xf>
    <xf numFmtId="1" fontId="19" fillId="0" borderId="7" xfId="2" applyNumberFormat="1" applyFont="1" applyFill="1" applyBorder="1" applyAlignment="1">
      <alignment horizontal="center" wrapText="1"/>
    </xf>
    <xf numFmtId="2" fontId="19" fillId="0" borderId="7" xfId="2" applyNumberFormat="1" applyFont="1" applyFill="1" applyBorder="1" applyAlignment="1">
      <alignment horizontal="right" wrapText="1"/>
    </xf>
    <xf numFmtId="165" fontId="19" fillId="3" borderId="7" xfId="2" applyNumberFormat="1" applyFont="1" applyFill="1" applyBorder="1" applyAlignment="1">
      <alignment horizontal="right"/>
    </xf>
    <xf numFmtId="165" fontId="19" fillId="0" borderId="7" xfId="2" applyNumberFormat="1" applyFont="1" applyFill="1" applyBorder="1" applyAlignment="1">
      <alignment horizontal="right"/>
    </xf>
    <xf numFmtId="165" fontId="19" fillId="3" borderId="7" xfId="2" applyNumberFormat="1" applyFont="1" applyFill="1" applyBorder="1" applyAlignment="1">
      <alignment horizontal="right" wrapText="1"/>
    </xf>
    <xf numFmtId="0" fontId="19" fillId="0" borderId="7" xfId="0" applyFont="1" applyFill="1" applyBorder="1" applyAlignment="1">
      <alignment vertical="top"/>
    </xf>
    <xf numFmtId="0" fontId="19" fillId="0" borderId="7" xfId="0" applyFont="1" applyFill="1" applyBorder="1" applyAlignment="1">
      <alignment vertical="top" wrapText="1"/>
    </xf>
    <xf numFmtId="2" fontId="19" fillId="0" borderId="7" xfId="0" applyNumberFormat="1" applyFont="1" applyFill="1" applyBorder="1" applyAlignment="1">
      <alignment horizontal="center" wrapText="1"/>
    </xf>
    <xf numFmtId="1" fontId="19" fillId="0" borderId="7" xfId="0" applyNumberFormat="1" applyFont="1" applyFill="1" applyBorder="1" applyAlignment="1">
      <alignment horizontal="center" wrapText="1"/>
    </xf>
    <xf numFmtId="0" fontId="19" fillId="0" borderId="7" xfId="0" applyNumberFormat="1" applyFont="1" applyFill="1" applyBorder="1" applyAlignment="1">
      <alignment horizontal="center" vertical="center" wrapText="1"/>
    </xf>
    <xf numFmtId="0" fontId="19" fillId="0" borderId="27" xfId="0" applyFont="1" applyFill="1" applyBorder="1" applyAlignment="1" applyProtection="1">
      <alignment horizontal="center" vertical="center" wrapText="1"/>
      <protection locked="0"/>
    </xf>
    <xf numFmtId="1" fontId="19" fillId="0" borderId="7" xfId="0" applyNumberFormat="1" applyFont="1" applyFill="1" applyBorder="1" applyAlignment="1">
      <alignment horizontal="center"/>
    </xf>
    <xf numFmtId="165" fontId="19" fillId="3" borderId="7" xfId="2" applyNumberFormat="1" applyFont="1" applyFill="1" applyBorder="1" applyAlignment="1">
      <alignment horizontal="left" wrapText="1"/>
    </xf>
    <xf numFmtId="165" fontId="19" fillId="3" borderId="7" xfId="2" applyNumberFormat="1" applyFont="1" applyFill="1" applyBorder="1" applyAlignment="1">
      <alignment wrapText="1"/>
    </xf>
    <xf numFmtId="0" fontId="19" fillId="0" borderId="7" xfId="0" applyFont="1" applyFill="1" applyBorder="1" applyAlignment="1">
      <alignment horizontal="left" vertical="top" wrapText="1"/>
    </xf>
    <xf numFmtId="0" fontId="19" fillId="0" borderId="7" xfId="0" applyFont="1" applyFill="1" applyBorder="1" applyAlignment="1">
      <alignment horizontal="center" vertical="top" wrapText="1"/>
    </xf>
    <xf numFmtId="0" fontId="19" fillId="0" borderId="27" xfId="0" applyFont="1" applyFill="1" applyBorder="1" applyAlignment="1">
      <alignment horizontal="center" vertical="center" wrapText="1"/>
    </xf>
    <xf numFmtId="0" fontId="19" fillId="0" borderId="27" xfId="0" applyFont="1" applyFill="1" applyBorder="1" applyAlignment="1" applyProtection="1">
      <alignment wrapText="1"/>
      <protection locked="0"/>
    </xf>
    <xf numFmtId="0" fontId="19" fillId="5" borderId="27" xfId="0" applyFont="1" applyFill="1" applyBorder="1" applyAlignment="1" applyProtection="1">
      <alignment horizontal="center" vertical="center" wrapText="1"/>
      <protection locked="0"/>
    </xf>
    <xf numFmtId="0" fontId="29" fillId="0" borderId="7" xfId="0" applyFont="1" applyFill="1" applyBorder="1" applyAlignment="1">
      <alignment horizontal="center" vertical="center" wrapText="1"/>
    </xf>
    <xf numFmtId="0" fontId="31" fillId="0" borderId="7" xfId="0" applyFont="1" applyFill="1" applyBorder="1" applyAlignment="1">
      <alignment horizontal="center" wrapText="1"/>
    </xf>
    <xf numFmtId="0" fontId="13" fillId="0" borderId="0" xfId="0" applyFont="1" applyFill="1"/>
    <xf numFmtId="0" fontId="15" fillId="0" borderId="7" xfId="0" applyFont="1" applyFill="1" applyBorder="1"/>
    <xf numFmtId="0" fontId="29" fillId="0" borderId="7" xfId="0" applyFont="1" applyFill="1" applyBorder="1" applyAlignment="1">
      <alignment horizontal="center"/>
    </xf>
    <xf numFmtId="0" fontId="29" fillId="0" borderId="7" xfId="0" applyFont="1" applyFill="1" applyBorder="1" applyAlignment="1"/>
    <xf numFmtId="0" fontId="15" fillId="0" borderId="7" xfId="0" applyFont="1" applyFill="1" applyBorder="1" applyAlignment="1">
      <alignment horizontal="center"/>
    </xf>
    <xf numFmtId="0" fontId="15" fillId="0" borderId="7" xfId="0" applyFont="1" applyFill="1" applyBorder="1" applyAlignment="1">
      <alignment horizontal="center" wrapText="1"/>
    </xf>
    <xf numFmtId="0" fontId="13" fillId="0" borderId="7" xfId="0" applyFont="1" applyFill="1" applyBorder="1"/>
    <xf numFmtId="0" fontId="13" fillId="0" borderId="7" xfId="0" applyFont="1" applyFill="1" applyBorder="1" applyAlignment="1">
      <alignment wrapText="1"/>
    </xf>
    <xf numFmtId="2" fontId="13" fillId="0" borderId="7" xfId="0" applyNumberFormat="1" applyFont="1" applyFill="1" applyBorder="1" applyAlignment="1">
      <alignment horizontal="center"/>
    </xf>
    <xf numFmtId="0" fontId="13" fillId="0" borderId="7" xfId="0" applyFont="1" applyFill="1" applyBorder="1" applyAlignment="1">
      <alignment horizontal="center"/>
    </xf>
    <xf numFmtId="165" fontId="13" fillId="0" borderId="7" xfId="2" applyNumberFormat="1" applyFont="1" applyFill="1" applyBorder="1" applyAlignment="1">
      <alignment horizontal="center"/>
    </xf>
    <xf numFmtId="0" fontId="15" fillId="0" borderId="7" xfId="0" applyFont="1" applyFill="1" applyBorder="1" applyAlignment="1">
      <alignment horizontal="left" wrapText="1"/>
    </xf>
    <xf numFmtId="166" fontId="15" fillId="0" borderId="7" xfId="0" applyNumberFormat="1" applyFont="1" applyFill="1" applyBorder="1" applyAlignment="1">
      <alignment horizontal="center" wrapText="1"/>
    </xf>
    <xf numFmtId="0" fontId="15" fillId="0" borderId="7" xfId="0" applyFont="1" applyFill="1" applyBorder="1" applyAlignment="1">
      <alignment horizontal="center" vertical="center" wrapText="1"/>
    </xf>
    <xf numFmtId="0" fontId="16" fillId="0" borderId="0" xfId="0" applyFont="1" applyFill="1"/>
    <xf numFmtId="0" fontId="13" fillId="0" borderId="7" xfId="0" applyFont="1" applyFill="1" applyBorder="1" applyAlignment="1">
      <alignment horizontal="center" wrapText="1"/>
    </xf>
    <xf numFmtId="0" fontId="13" fillId="0" borderId="7" xfId="1" applyFont="1" applyFill="1" applyBorder="1"/>
    <xf numFmtId="0" fontId="17" fillId="2" borderId="7" xfId="1" applyFont="1" applyFill="1" applyBorder="1"/>
    <xf numFmtId="0" fontId="17" fillId="2" borderId="7" xfId="0" applyFont="1" applyFill="1" applyBorder="1"/>
    <xf numFmtId="0" fontId="0" fillId="2" borderId="7" xfId="0" applyFont="1" applyFill="1" applyBorder="1"/>
    <xf numFmtId="0" fontId="13" fillId="2" borderId="7" xfId="1" applyFont="1" applyFill="1" applyBorder="1"/>
    <xf numFmtId="0" fontId="29" fillId="0" borderId="7" xfId="0" applyFont="1" applyFill="1" applyBorder="1" applyAlignment="1">
      <alignment horizontal="center" vertical="center"/>
    </xf>
    <xf numFmtId="0" fontId="30" fillId="0" borderId="7" xfId="0" applyFont="1" applyFill="1" applyBorder="1" applyAlignment="1"/>
    <xf numFmtId="0" fontId="18" fillId="0" borderId="7" xfId="0" applyFont="1" applyFill="1" applyBorder="1" applyAlignment="1">
      <alignment horizontal="center"/>
    </xf>
    <xf numFmtId="0" fontId="18" fillId="0" borderId="7" xfId="0" applyFont="1" applyFill="1" applyBorder="1" applyAlignment="1">
      <alignment horizontal="center" wrapText="1"/>
    </xf>
    <xf numFmtId="167" fontId="15" fillId="0" borderId="7" xfId="0" applyNumberFormat="1" applyFont="1" applyFill="1" applyBorder="1" applyAlignment="1">
      <alignment horizontal="left" wrapText="1"/>
    </xf>
    <xf numFmtId="2" fontId="15" fillId="0" borderId="7" xfId="0" applyNumberFormat="1" applyFont="1" applyFill="1" applyBorder="1" applyAlignment="1">
      <alignment horizontal="center" wrapText="1"/>
    </xf>
    <xf numFmtId="167" fontId="13" fillId="0" borderId="7" xfId="0" applyNumberFormat="1" applyFont="1" applyFill="1" applyBorder="1" applyAlignment="1">
      <alignment horizontal="left" vertical="center" wrapText="1"/>
    </xf>
    <xf numFmtId="0" fontId="32" fillId="0" borderId="7" xfId="0" applyFont="1" applyFill="1" applyBorder="1" applyAlignment="1">
      <alignment horizontal="center" vertical="center"/>
    </xf>
    <xf numFmtId="0" fontId="20" fillId="0" borderId="0" xfId="1" applyFont="1" applyFill="1"/>
    <xf numFmtId="0" fontId="20" fillId="0" borderId="0" xfId="0" applyFont="1" applyFill="1"/>
    <xf numFmtId="0" fontId="0" fillId="0" borderId="0" xfId="0" applyFont="1" applyFill="1" applyAlignment="1">
      <alignment wrapText="1"/>
    </xf>
    <xf numFmtId="0" fontId="12" fillId="2" borderId="0" xfId="0" applyFont="1" applyFill="1"/>
    <xf numFmtId="0" fontId="0" fillId="2" borderId="0" xfId="0" applyFill="1"/>
    <xf numFmtId="0" fontId="0" fillId="2" borderId="0" xfId="0" applyFont="1" applyFill="1"/>
    <xf numFmtId="0" fontId="26" fillId="2" borderId="0" xfId="0" applyFont="1" applyFill="1"/>
    <xf numFmtId="0" fontId="19" fillId="2" borderId="7" xfId="0" applyFont="1" applyFill="1" applyBorder="1" applyAlignment="1">
      <alignment vertical="top" wrapText="1"/>
    </xf>
    <xf numFmtId="0" fontId="19" fillId="2" borderId="7" xfId="0" applyFont="1" applyFill="1" applyBorder="1" applyAlignment="1">
      <alignment horizontal="center" vertical="center" wrapText="1"/>
    </xf>
    <xf numFmtId="43" fontId="19" fillId="2" borderId="7" xfId="2" applyFont="1" applyFill="1" applyBorder="1" applyAlignment="1">
      <alignment horizontal="center" vertical="center" wrapText="1"/>
    </xf>
    <xf numFmtId="0" fontId="19" fillId="2" borderId="7" xfId="0" applyFont="1" applyFill="1" applyBorder="1" applyAlignment="1" applyProtection="1">
      <alignment wrapText="1"/>
      <protection locked="0"/>
    </xf>
    <xf numFmtId="0" fontId="19" fillId="2" borderId="7" xfId="0" applyFont="1" applyFill="1" applyBorder="1" applyAlignment="1">
      <alignment horizontal="center" vertical="top" wrapText="1"/>
    </xf>
    <xf numFmtId="3" fontId="19" fillId="4" borderId="7" xfId="0" applyNumberFormat="1" applyFont="1" applyFill="1" applyBorder="1" applyAlignment="1">
      <alignment horizontal="center"/>
    </xf>
    <xf numFmtId="1" fontId="19" fillId="5" borderId="7" xfId="0" applyNumberFormat="1" applyFont="1" applyFill="1" applyBorder="1" applyAlignment="1">
      <alignment horizontal="center" wrapText="1"/>
    </xf>
    <xf numFmtId="1" fontId="19" fillId="0" borderId="7" xfId="2" applyNumberFormat="1" applyFont="1" applyFill="1" applyBorder="1" applyAlignment="1">
      <alignment horizontal="right" wrapText="1"/>
    </xf>
    <xf numFmtId="2" fontId="33" fillId="0" borderId="13" xfId="0" applyNumberFormat="1" applyFont="1" applyBorder="1" applyAlignment="1">
      <alignment horizontal="center"/>
    </xf>
    <xf numFmtId="2" fontId="33" fillId="0" borderId="11" xfId="0" applyNumberFormat="1" applyFont="1" applyBorder="1" applyAlignment="1">
      <alignment horizontal="center"/>
    </xf>
    <xf numFmtId="2" fontId="0" fillId="0" borderId="8" xfId="0" applyNumberFormat="1" applyBorder="1" applyAlignment="1">
      <alignment horizontal="center"/>
    </xf>
    <xf numFmtId="3" fontId="19" fillId="5" borderId="7" xfId="0" applyNumberFormat="1" applyFont="1" applyFill="1" applyBorder="1" applyAlignment="1">
      <alignment horizontal="center" vertical="center" wrapText="1"/>
    </xf>
    <xf numFmtId="0" fontId="7" fillId="0" borderId="18" xfId="0" applyFont="1" applyBorder="1" applyAlignment="1">
      <alignment horizontal="center"/>
    </xf>
    <xf numFmtId="0" fontId="7" fillId="0" borderId="19" xfId="0" applyFont="1" applyBorder="1" applyAlignment="1">
      <alignment horizontal="center"/>
    </xf>
    <xf numFmtId="0" fontId="7" fillId="0" borderId="24" xfId="0" applyFont="1" applyBorder="1" applyAlignment="1">
      <alignment horizontal="center"/>
    </xf>
    <xf numFmtId="0" fontId="19" fillId="0" borderId="7" xfId="0" applyFont="1" applyFill="1" applyBorder="1" applyAlignment="1">
      <alignment horizontal="center"/>
    </xf>
    <xf numFmtId="0" fontId="19" fillId="0" borderId="7" xfId="0" applyFont="1" applyFill="1" applyBorder="1" applyAlignment="1"/>
    <xf numFmtId="0" fontId="19" fillId="0" borderId="7" xfId="0" applyFont="1" applyFill="1" applyBorder="1" applyAlignment="1">
      <alignment horizontal="center" wrapText="1"/>
    </xf>
    <xf numFmtId="0" fontId="19" fillId="0" borderId="7" xfId="0" applyFont="1" applyFill="1" applyBorder="1" applyAlignment="1">
      <alignment wrapText="1"/>
    </xf>
    <xf numFmtId="0" fontId="19" fillId="0" borderId="7"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2" borderId="7" xfId="0" applyFont="1" applyFill="1" applyBorder="1" applyAlignment="1">
      <alignment horizontal="center"/>
    </xf>
    <xf numFmtId="0" fontId="19" fillId="2" borderId="7" xfId="0" applyFont="1" applyFill="1" applyBorder="1" applyAlignment="1"/>
    <xf numFmtId="0" fontId="24" fillId="2" borderId="7" xfId="0" applyFont="1" applyFill="1" applyBorder="1" applyAlignment="1">
      <alignment horizontal="center"/>
    </xf>
    <xf numFmtId="0" fontId="24" fillId="2" borderId="7" xfId="0" applyFont="1" applyFill="1" applyBorder="1" applyAlignment="1"/>
    <xf numFmtId="0" fontId="19" fillId="2" borderId="7" xfId="0" applyFont="1" applyFill="1" applyBorder="1" applyAlignment="1">
      <alignment horizontal="center" vertical="center" wrapText="1"/>
    </xf>
    <xf numFmtId="0" fontId="19" fillId="2" borderId="7" xfId="0" applyFont="1" applyFill="1" applyBorder="1" applyAlignment="1">
      <alignment horizontal="center" vertical="center"/>
    </xf>
    <xf numFmtId="0" fontId="15" fillId="0" borderId="7" xfId="0" applyFont="1" applyFill="1" applyBorder="1" applyAlignment="1">
      <alignment wrapText="1"/>
    </xf>
    <xf numFmtId="0" fontId="15" fillId="0" borderId="7" xfId="0" applyFont="1" applyFill="1" applyBorder="1" applyAlignment="1">
      <alignment horizontal="center"/>
    </xf>
    <xf numFmtId="0" fontId="15" fillId="0" borderId="7" xfId="0" applyFont="1" applyFill="1" applyBorder="1" applyAlignment="1"/>
    <xf numFmtId="0" fontId="15" fillId="0" borderId="7" xfId="0" applyFont="1" applyFill="1" applyBorder="1" applyAlignment="1">
      <alignment horizontal="center" vertical="center" wrapText="1"/>
    </xf>
    <xf numFmtId="0" fontId="15" fillId="0" borderId="7" xfId="0" applyFont="1" applyFill="1" applyBorder="1" applyAlignment="1">
      <alignment horizontal="center" vertical="center"/>
    </xf>
    <xf numFmtId="0" fontId="18" fillId="0" borderId="7" xfId="0" applyFont="1" applyFill="1" applyBorder="1" applyAlignment="1">
      <alignment horizontal="center"/>
    </xf>
    <xf numFmtId="0" fontId="18" fillId="0" borderId="7" xfId="0" applyFont="1" applyFill="1" applyBorder="1" applyAlignment="1"/>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33" fillId="0" borderId="18" xfId="0" applyFont="1" applyBorder="1" applyAlignment="1">
      <alignment horizontal="left"/>
    </xf>
    <xf numFmtId="0" fontId="33" fillId="0" borderId="19" xfId="0" applyFont="1" applyBorder="1" applyAlignment="1">
      <alignment horizontal="left"/>
    </xf>
    <xf numFmtId="0" fontId="33" fillId="0" borderId="20" xfId="0" applyFont="1" applyBorder="1" applyAlignment="1">
      <alignment horizontal="left"/>
    </xf>
    <xf numFmtId="0" fontId="33" fillId="0" borderId="21" xfId="0" applyFont="1" applyBorder="1" applyAlignment="1">
      <alignment horizontal="left"/>
    </xf>
    <xf numFmtId="0" fontId="33" fillId="0" borderId="22" xfId="0" applyFont="1" applyBorder="1" applyAlignment="1">
      <alignment horizontal="left"/>
    </xf>
    <xf numFmtId="0" fontId="33" fillId="0" borderId="12" xfId="0" applyFont="1" applyBorder="1" applyAlignment="1">
      <alignment horizontal="left"/>
    </xf>
    <xf numFmtId="0" fontId="0" fillId="2" borderId="0" xfId="0" applyFill="1" applyBorder="1" applyAlignment="1">
      <alignment horizontal="left" wrapText="1"/>
    </xf>
    <xf numFmtId="0" fontId="0" fillId="2" borderId="0" xfId="0" applyFill="1" applyAlignment="1">
      <alignment wrapText="1"/>
    </xf>
  </cellXfs>
  <cellStyles count="3">
    <cellStyle name="Comma" xfId="2" builtinId="3"/>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6"/>
  <sheetViews>
    <sheetView tabSelected="1" workbookViewId="0">
      <selection activeCell="G15" sqref="G15"/>
    </sheetView>
  </sheetViews>
  <sheetFormatPr defaultRowHeight="14.5" x14ac:dyDescent="0.35"/>
  <cols>
    <col min="2" max="2" width="22.26953125" bestFit="1" customWidth="1"/>
    <col min="3" max="5" width="20.7265625" customWidth="1"/>
  </cols>
  <sheetData>
    <row r="1" spans="2:11" ht="15" thickBot="1" x14ac:dyDescent="0.4"/>
    <row r="2" spans="2:11" ht="19" thickBot="1" x14ac:dyDescent="0.5">
      <c r="B2" s="200" t="s">
        <v>0</v>
      </c>
      <c r="C2" s="201"/>
      <c r="D2" s="201"/>
      <c r="E2" s="202"/>
    </row>
    <row r="3" spans="2:11" ht="29.5" thickBot="1" x14ac:dyDescent="0.4">
      <c r="B3" s="16" t="s">
        <v>1</v>
      </c>
      <c r="C3" s="17" t="s">
        <v>2</v>
      </c>
      <c r="D3" s="17" t="s">
        <v>3</v>
      </c>
      <c r="E3" s="44" t="s">
        <v>4</v>
      </c>
    </row>
    <row r="4" spans="2:11" x14ac:dyDescent="0.35">
      <c r="B4" s="20" t="s">
        <v>5</v>
      </c>
      <c r="C4" s="21">
        <f>'I-RIN Generators'!I66</f>
        <v>1449381</v>
      </c>
      <c r="D4" s="21">
        <f>'I-RIN Generators'!J66</f>
        <v>240811.15</v>
      </c>
      <c r="E4" s="45">
        <f>'I-RIN Generators'!K66</f>
        <v>29155480.800000001</v>
      </c>
    </row>
    <row r="5" spans="2:11" x14ac:dyDescent="0.35">
      <c r="B5" s="18" t="s">
        <v>6</v>
      </c>
      <c r="C5" s="22">
        <f>'II-Obligated Parties'!I48</f>
        <v>1771352</v>
      </c>
      <c r="D5" s="22">
        <f>'II-Obligated Parties'!J48</f>
        <v>216996.96000000002</v>
      </c>
      <c r="E5" s="46">
        <f>'II-Obligated Parties'!K48</f>
        <v>22641748.32</v>
      </c>
    </row>
    <row r="6" spans="2:11" x14ac:dyDescent="0.35">
      <c r="B6" s="18" t="s">
        <v>7</v>
      </c>
      <c r="C6" s="22">
        <f>'III-RIN Owners'!I28</f>
        <v>2157356</v>
      </c>
      <c r="D6" s="22">
        <f>'III-RIN Owners'!J28</f>
        <v>341699.2</v>
      </c>
      <c r="E6" s="46">
        <f>'III-RIN Owners'!K28</f>
        <v>35027914.399999999</v>
      </c>
    </row>
    <row r="7" spans="2:11" x14ac:dyDescent="0.35">
      <c r="B7" s="18" t="s">
        <v>8</v>
      </c>
      <c r="C7" s="22">
        <f>'IV -Exporters'!I29</f>
        <v>377265</v>
      </c>
      <c r="D7" s="22">
        <f>'IV -Exporters'!J29</f>
        <v>60300.350000000006</v>
      </c>
      <c r="E7" s="46">
        <f>'IV -Exporters'!K29</f>
        <v>6171944.1999999993</v>
      </c>
    </row>
    <row r="8" spans="2:11" x14ac:dyDescent="0.35">
      <c r="B8" s="18" t="s">
        <v>257</v>
      </c>
      <c r="C8" s="22">
        <f>'V - QAP Providers '!I21</f>
        <v>6096</v>
      </c>
      <c r="D8" s="22">
        <f>'V - QAP Providers '!J21</f>
        <v>963.2</v>
      </c>
      <c r="E8" s="46">
        <f>'V - QAP Providers '!K21</f>
        <v>144918.39999999999</v>
      </c>
    </row>
    <row r="9" spans="2:11" x14ac:dyDescent="0.35">
      <c r="B9" s="18" t="s">
        <v>258</v>
      </c>
      <c r="C9" s="22">
        <f>'VI -Petitions for Agg Complianc'!I8</f>
        <v>1</v>
      </c>
      <c r="D9" s="22">
        <f>'VI -Petitions for Agg Complianc'!J8</f>
        <v>200</v>
      </c>
      <c r="E9" s="46">
        <f>'VI -Petitions for Agg Complianc'!K8</f>
        <v>18400</v>
      </c>
    </row>
    <row r="10" spans="2:11" ht="15" thickBot="1" x14ac:dyDescent="0.4">
      <c r="B10" s="19" t="s">
        <v>9</v>
      </c>
      <c r="C10" s="23">
        <f>'VII - Third Parties'!I7</f>
        <v>100</v>
      </c>
      <c r="D10" s="23">
        <f>'VII - Third Parties'!J7</f>
        <v>0</v>
      </c>
      <c r="E10" s="47">
        <f>'VII - Third Parties'!K7</f>
        <v>0</v>
      </c>
    </row>
    <row r="11" spans="2:11" ht="15" thickBot="1" x14ac:dyDescent="0.4">
      <c r="B11" s="24" t="s">
        <v>10</v>
      </c>
      <c r="C11" s="56">
        <f>SUM(C4:C10)</f>
        <v>5761551</v>
      </c>
      <c r="D11" s="56">
        <f t="shared" ref="D11:E11" si="0">SUM(D4:D10)</f>
        <v>860970.86</v>
      </c>
      <c r="E11" s="48">
        <f t="shared" si="0"/>
        <v>93160406.12000002</v>
      </c>
    </row>
    <row r="14" spans="2:11" x14ac:dyDescent="0.35">
      <c r="K14" s="27"/>
    </row>
    <row r="16" spans="2:11" ht="15" thickBot="1" x14ac:dyDescent="0.4"/>
    <row r="17" spans="2:8" x14ac:dyDescent="0.35">
      <c r="B17" s="20"/>
      <c r="C17" s="28"/>
      <c r="H17" s="2"/>
    </row>
    <row r="18" spans="2:8" x14ac:dyDescent="0.35">
      <c r="B18" s="49" t="s">
        <v>11</v>
      </c>
      <c r="C18" s="50"/>
    </row>
    <row r="19" spans="2:8" x14ac:dyDescent="0.35">
      <c r="B19" s="51">
        <f>'I-RIN Generators'!G66+'II-Obligated Parties'!G48+'III-RIN Owners'!G28+'IV -Exporters'!G29+'V - QAP Providers '!G21+'VI -Petitions for Agg Complianc'!G8+'VII - Third Parties'!G7</f>
        <v>45558</v>
      </c>
      <c r="C19" s="50"/>
    </row>
    <row r="20" spans="2:8" x14ac:dyDescent="0.35">
      <c r="B20" s="49" t="s">
        <v>12</v>
      </c>
      <c r="C20" s="52"/>
    </row>
    <row r="21" spans="2:8" x14ac:dyDescent="0.35">
      <c r="B21" s="53">
        <f>'I-RIN Generators'!M66+'II-Obligated Parties'!M48+'III-RIN Owners'!M28+'IV -Exporters'!M29+'V - QAP Providers '!M21+'VI -Petitions for Agg Complianc'!M8+'VII - Third Parties'!M7</f>
        <v>23039905</v>
      </c>
      <c r="C21" s="52"/>
    </row>
    <row r="22" spans="2:8" ht="15" thickBot="1" x14ac:dyDescent="0.4">
      <c r="B22" s="54"/>
      <c r="C22" s="55"/>
    </row>
    <row r="24" spans="2:8" x14ac:dyDescent="0.35">
      <c r="B24" s="1" t="s">
        <v>13</v>
      </c>
      <c r="C24" s="1"/>
      <c r="D24" s="1"/>
    </row>
    <row r="25" spans="2:8" x14ac:dyDescent="0.35">
      <c r="B25" s="1" t="s">
        <v>14</v>
      </c>
      <c r="C25" s="1"/>
      <c r="D25" s="1"/>
    </row>
    <row r="26" spans="2:8" x14ac:dyDescent="0.35">
      <c r="B26" t="s">
        <v>262</v>
      </c>
    </row>
  </sheetData>
  <mergeCells count="1">
    <mergeCell ref="B2:E2"/>
  </mergeCells>
  <pageMargins left="0.7" right="0.7" top="0.75" bottom="0.7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N25"/>
  <sheetViews>
    <sheetView workbookViewId="0">
      <selection activeCell="J7" sqref="J7"/>
    </sheetView>
  </sheetViews>
  <sheetFormatPr defaultRowHeight="14.5" x14ac:dyDescent="0.35"/>
  <cols>
    <col min="1" max="1" width="11.26953125" customWidth="1"/>
    <col min="2" max="2" width="21.453125" bestFit="1" customWidth="1"/>
    <col min="3" max="4" width="11.81640625" customWidth="1"/>
    <col min="5" max="5" width="10.453125" customWidth="1"/>
    <col min="6" max="6" width="11.81640625" customWidth="1"/>
  </cols>
  <sheetData>
    <row r="2" spans="2:14" ht="15" thickBot="1" x14ac:dyDescent="0.4"/>
    <row r="3" spans="2:14" ht="19" thickBot="1" x14ac:dyDescent="0.5">
      <c r="B3" s="222" t="s">
        <v>191</v>
      </c>
      <c r="C3" s="223"/>
      <c r="D3" s="223"/>
      <c r="E3" s="223"/>
      <c r="F3" s="224"/>
    </row>
    <row r="4" spans="2:14" ht="45.5" x14ac:dyDescent="0.35">
      <c r="B4" s="6" t="s">
        <v>192</v>
      </c>
      <c r="C4" s="7" t="s">
        <v>193</v>
      </c>
      <c r="D4" s="7" t="s">
        <v>194</v>
      </c>
      <c r="E4" s="8" t="s">
        <v>195</v>
      </c>
      <c r="F4" s="9" t="s">
        <v>196</v>
      </c>
    </row>
    <row r="5" spans="2:14" ht="29" x14ac:dyDescent="0.35">
      <c r="B5" s="29" t="s">
        <v>197</v>
      </c>
      <c r="C5" s="30">
        <v>126.33</v>
      </c>
      <c r="D5" s="30">
        <f>ROUNDUP(C5*2,0)</f>
        <v>253</v>
      </c>
      <c r="E5" s="10">
        <v>0.05</v>
      </c>
      <c r="F5" s="11">
        <f>D5*E5</f>
        <v>12.65</v>
      </c>
    </row>
    <row r="6" spans="2:14" ht="43.5" x14ac:dyDescent="0.35">
      <c r="B6" s="29" t="s">
        <v>198</v>
      </c>
      <c r="C6" s="10">
        <v>41.32</v>
      </c>
      <c r="D6" s="30">
        <f t="shared" ref="D6:D8" si="0">ROUNDUP(C6*2,0)</f>
        <v>83</v>
      </c>
      <c r="E6" s="10">
        <v>0.7</v>
      </c>
      <c r="F6" s="198">
        <f t="shared" ref="F6:F8" si="1">D6*E6</f>
        <v>58.099999999999994</v>
      </c>
    </row>
    <row r="7" spans="2:14" ht="43.5" x14ac:dyDescent="0.35">
      <c r="B7" s="29" t="s">
        <v>252</v>
      </c>
      <c r="C7" s="10">
        <v>26.88</v>
      </c>
      <c r="D7" s="30">
        <f t="shared" si="0"/>
        <v>54</v>
      </c>
      <c r="E7" s="10">
        <v>0.2</v>
      </c>
      <c r="F7" s="198">
        <f t="shared" si="1"/>
        <v>10.8</v>
      </c>
    </row>
    <row r="8" spans="2:14" ht="15" thickBot="1" x14ac:dyDescent="0.4">
      <c r="B8" s="12" t="s">
        <v>199</v>
      </c>
      <c r="C8" s="13">
        <v>98.36</v>
      </c>
      <c r="D8" s="30">
        <f t="shared" si="0"/>
        <v>197</v>
      </c>
      <c r="E8" s="13">
        <v>0.05</v>
      </c>
      <c r="F8" s="14">
        <f t="shared" si="1"/>
        <v>9.8500000000000014</v>
      </c>
    </row>
    <row r="9" spans="2:14" x14ac:dyDescent="0.35">
      <c r="B9" s="225" t="s">
        <v>200</v>
      </c>
      <c r="C9" s="226"/>
      <c r="D9" s="226"/>
      <c r="E9" s="227"/>
      <c r="F9" s="196">
        <f>ROUNDUP(SUM(F5:F8),0)</f>
        <v>92</v>
      </c>
    </row>
    <row r="10" spans="2:14" ht="17" thickBot="1" x14ac:dyDescent="0.4">
      <c r="B10" s="228" t="s">
        <v>251</v>
      </c>
      <c r="C10" s="229"/>
      <c r="D10" s="229"/>
      <c r="E10" s="230"/>
      <c r="F10" s="197">
        <f>F9*2.5</f>
        <v>230</v>
      </c>
    </row>
    <row r="11" spans="2:14" x14ac:dyDescent="0.35">
      <c r="B11" s="231" t="s">
        <v>261</v>
      </c>
      <c r="C11" s="231"/>
      <c r="D11" s="231"/>
      <c r="E11" s="231"/>
      <c r="F11" s="232"/>
      <c r="G11" s="232"/>
      <c r="H11" s="232"/>
      <c r="I11" s="185"/>
      <c r="J11" s="185"/>
      <c r="K11" s="185"/>
      <c r="L11" s="185"/>
      <c r="M11" s="185"/>
      <c r="N11" s="185"/>
    </row>
    <row r="12" spans="2:14" x14ac:dyDescent="0.35">
      <c r="B12" s="232"/>
      <c r="C12" s="232"/>
      <c r="D12" s="232"/>
      <c r="E12" s="232"/>
      <c r="F12" s="232"/>
      <c r="G12" s="232"/>
      <c r="H12" s="232"/>
      <c r="I12" s="185"/>
      <c r="J12" s="185"/>
      <c r="K12" s="185"/>
      <c r="L12" s="185"/>
      <c r="M12" s="185"/>
      <c r="N12" s="185"/>
    </row>
    <row r="13" spans="2:14" x14ac:dyDescent="0.35">
      <c r="B13" s="231" t="s">
        <v>288</v>
      </c>
      <c r="C13" s="231"/>
      <c r="D13" s="231"/>
      <c r="E13" s="231"/>
      <c r="F13" s="232"/>
      <c r="G13" s="232"/>
      <c r="H13" s="232"/>
      <c r="I13" s="185"/>
      <c r="J13" s="185"/>
      <c r="K13" s="185"/>
      <c r="L13" s="185"/>
      <c r="M13" s="185"/>
      <c r="N13" s="185"/>
    </row>
    <row r="14" spans="2:14" x14ac:dyDescent="0.35">
      <c r="B14" s="232"/>
      <c r="C14" s="232"/>
      <c r="D14" s="232"/>
      <c r="E14" s="232"/>
      <c r="F14" s="232"/>
      <c r="G14" s="232"/>
      <c r="H14" s="232"/>
      <c r="I14" s="185"/>
      <c r="J14" s="185"/>
      <c r="K14" s="185"/>
      <c r="L14" s="185"/>
      <c r="M14" s="185"/>
      <c r="N14" s="185"/>
    </row>
    <row r="15" spans="2:14" x14ac:dyDescent="0.35">
      <c r="B15" s="185"/>
      <c r="C15" s="185"/>
      <c r="D15" s="185"/>
      <c r="E15" s="185"/>
      <c r="F15" s="185"/>
      <c r="G15" s="185"/>
      <c r="H15" s="185"/>
      <c r="I15" s="185"/>
      <c r="J15" s="185"/>
      <c r="K15" s="185"/>
      <c r="L15" s="185"/>
      <c r="M15" s="185"/>
      <c r="N15" s="185"/>
    </row>
    <row r="16" spans="2:14" x14ac:dyDescent="0.35">
      <c r="B16" s="185"/>
      <c r="C16" s="185"/>
      <c r="D16" s="185"/>
      <c r="E16" s="185"/>
      <c r="F16" s="185"/>
      <c r="G16" s="185"/>
      <c r="H16" s="185"/>
      <c r="I16" s="185"/>
      <c r="J16" s="185"/>
      <c r="K16" s="185"/>
      <c r="L16" s="185"/>
      <c r="M16" s="185"/>
      <c r="N16" s="185"/>
    </row>
    <row r="17" spans="2:14" x14ac:dyDescent="0.35">
      <c r="B17" s="185" t="s">
        <v>253</v>
      </c>
      <c r="C17" s="185"/>
      <c r="D17" s="185"/>
      <c r="E17" s="185"/>
      <c r="F17" s="185"/>
      <c r="G17" s="185"/>
      <c r="H17" s="185"/>
      <c r="I17" s="185"/>
      <c r="J17" s="185"/>
      <c r="K17" s="185"/>
      <c r="L17" s="185"/>
      <c r="M17" s="185"/>
      <c r="N17" s="185"/>
    </row>
    <row r="18" spans="2:14" x14ac:dyDescent="0.35">
      <c r="B18" s="185" t="s">
        <v>254</v>
      </c>
      <c r="C18" s="185"/>
      <c r="D18" s="185"/>
      <c r="E18" s="185"/>
      <c r="F18" s="185"/>
      <c r="G18" s="185"/>
      <c r="H18" s="185"/>
      <c r="I18" s="185"/>
      <c r="J18" s="185"/>
      <c r="K18" s="185"/>
      <c r="L18" s="185"/>
      <c r="M18" s="185"/>
      <c r="N18" s="185"/>
    </row>
    <row r="19" spans="2:14" x14ac:dyDescent="0.35">
      <c r="B19" s="185" t="s">
        <v>255</v>
      </c>
      <c r="C19" s="185"/>
      <c r="D19" s="185"/>
      <c r="E19" s="185"/>
      <c r="F19" s="185"/>
      <c r="G19" s="185"/>
      <c r="H19" s="185"/>
      <c r="I19" s="185"/>
      <c r="J19" s="185"/>
      <c r="K19" s="185"/>
      <c r="L19" s="185"/>
      <c r="M19" s="185"/>
      <c r="N19" s="185"/>
    </row>
    <row r="20" spans="2:14" x14ac:dyDescent="0.35">
      <c r="B20" s="185" t="s">
        <v>256</v>
      </c>
      <c r="C20" s="185"/>
      <c r="D20" s="185"/>
      <c r="E20" s="185"/>
      <c r="F20" s="185"/>
      <c r="G20" s="185"/>
      <c r="H20" s="185"/>
      <c r="I20" s="185"/>
      <c r="J20" s="185"/>
      <c r="K20" s="185"/>
      <c r="L20" s="185"/>
      <c r="M20" s="185"/>
      <c r="N20" s="185"/>
    </row>
    <row r="21" spans="2:14" x14ac:dyDescent="0.35">
      <c r="B21" s="185"/>
      <c r="C21" s="185"/>
      <c r="D21" s="185"/>
      <c r="E21" s="185"/>
      <c r="F21" s="185"/>
      <c r="G21" s="185"/>
      <c r="H21" s="185"/>
      <c r="I21" s="185"/>
      <c r="J21" s="185"/>
      <c r="K21" s="185"/>
      <c r="L21" s="185"/>
      <c r="M21" s="185"/>
      <c r="N21" s="185"/>
    </row>
    <row r="22" spans="2:14" x14ac:dyDescent="0.35">
      <c r="B22" s="185"/>
      <c r="C22" s="185"/>
      <c r="D22" s="185"/>
      <c r="E22" s="185"/>
      <c r="F22" s="185"/>
      <c r="G22" s="185"/>
      <c r="H22" s="185"/>
      <c r="I22" s="185"/>
      <c r="J22" s="185"/>
      <c r="K22" s="185"/>
      <c r="L22" s="185"/>
      <c r="M22" s="185"/>
      <c r="N22" s="185"/>
    </row>
    <row r="23" spans="2:14" x14ac:dyDescent="0.35">
      <c r="B23" s="185"/>
      <c r="C23" s="185"/>
      <c r="D23" s="185"/>
      <c r="E23" s="185"/>
      <c r="F23" s="185"/>
      <c r="G23" s="185"/>
      <c r="H23" s="185"/>
      <c r="I23" s="185"/>
      <c r="J23" s="185"/>
      <c r="K23" s="185"/>
      <c r="L23" s="185"/>
      <c r="M23" s="185"/>
      <c r="N23" s="185"/>
    </row>
    <row r="24" spans="2:14" x14ac:dyDescent="0.35">
      <c r="B24" s="185"/>
      <c r="C24" s="185"/>
      <c r="D24" s="185"/>
      <c r="E24" s="185"/>
      <c r="F24" s="185"/>
      <c r="G24" s="185"/>
      <c r="H24" s="185"/>
      <c r="I24" s="185"/>
      <c r="J24" s="185"/>
      <c r="K24" s="185"/>
      <c r="L24" s="185"/>
      <c r="M24" s="185"/>
      <c r="N24" s="185"/>
    </row>
    <row r="25" spans="2:14" x14ac:dyDescent="0.35">
      <c r="B25" s="185"/>
      <c r="C25" s="185"/>
      <c r="D25" s="185"/>
      <c r="E25" s="185"/>
      <c r="F25" s="185"/>
      <c r="G25" s="185"/>
      <c r="H25" s="185"/>
      <c r="I25" s="185"/>
      <c r="J25" s="185"/>
      <c r="K25" s="185"/>
      <c r="L25" s="185"/>
      <c r="M25" s="185"/>
      <c r="N25" s="185"/>
    </row>
  </sheetData>
  <mergeCells count="5">
    <mergeCell ref="B3:F3"/>
    <mergeCell ref="B9:E9"/>
    <mergeCell ref="B10:E10"/>
    <mergeCell ref="B11:H12"/>
    <mergeCell ref="B13:H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BZ279"/>
  <sheetViews>
    <sheetView topLeftCell="B13" zoomScale="90" zoomScaleNormal="90" workbookViewId="0">
      <selection activeCell="P40" sqref="P40"/>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1.453125" bestFit="1" customWidth="1"/>
    <col min="12" max="13" width="17.453125" customWidth="1"/>
  </cols>
  <sheetData>
    <row r="1" spans="1:70" x14ac:dyDescent="0.35">
      <c r="A1" s="203" t="s">
        <v>15</v>
      </c>
      <c r="B1" s="203"/>
      <c r="C1" s="203"/>
      <c r="D1" s="203"/>
      <c r="E1" s="203"/>
      <c r="F1" s="203"/>
      <c r="G1" s="203"/>
      <c r="H1" s="203"/>
      <c r="I1" s="204"/>
      <c r="J1" s="204"/>
      <c r="K1" s="204"/>
      <c r="L1" s="204"/>
      <c r="M1" s="61"/>
      <c r="N1" s="57"/>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
      <c r="AV1" s="2"/>
      <c r="AW1" s="2"/>
      <c r="AX1" s="2"/>
      <c r="AY1" s="2"/>
      <c r="AZ1" s="2"/>
      <c r="BA1" s="2"/>
      <c r="BB1" s="2"/>
      <c r="BC1" s="2"/>
      <c r="BD1" s="2"/>
      <c r="BE1" s="2"/>
      <c r="BF1" s="2"/>
      <c r="BG1" s="2"/>
      <c r="BH1" s="2"/>
      <c r="BI1" s="2"/>
      <c r="BJ1" s="2"/>
      <c r="BK1" s="2"/>
      <c r="BL1" s="2"/>
      <c r="BM1" s="2"/>
      <c r="BN1" s="2"/>
      <c r="BO1" s="2"/>
      <c r="BP1" s="2"/>
      <c r="BQ1" s="2"/>
      <c r="BR1" s="2"/>
    </row>
    <row r="2" spans="1:70" x14ac:dyDescent="0.35">
      <c r="A2" s="205" t="s">
        <v>215</v>
      </c>
      <c r="B2" s="206"/>
      <c r="C2" s="206"/>
      <c r="D2" s="206"/>
      <c r="E2" s="206"/>
      <c r="F2" s="206"/>
      <c r="G2" s="206"/>
      <c r="H2" s="206"/>
      <c r="I2" s="206"/>
      <c r="J2" s="206"/>
      <c r="K2" s="206"/>
      <c r="L2" s="206"/>
      <c r="M2" s="61"/>
      <c r="N2" s="57"/>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
      <c r="AV2" s="2"/>
      <c r="AW2" s="2"/>
      <c r="AX2" s="2"/>
      <c r="AY2" s="2"/>
      <c r="AZ2" s="2"/>
      <c r="BA2" s="2"/>
      <c r="BB2" s="2"/>
      <c r="BC2" s="2"/>
      <c r="BD2" s="2"/>
      <c r="BE2" s="2"/>
      <c r="BF2" s="2"/>
      <c r="BG2" s="2"/>
      <c r="BH2" s="2"/>
      <c r="BI2" s="2"/>
      <c r="BJ2" s="2"/>
      <c r="BK2" s="2"/>
      <c r="BL2" s="2"/>
      <c r="BM2" s="2"/>
      <c r="BN2" s="2"/>
      <c r="BO2" s="2"/>
      <c r="BP2" s="2"/>
      <c r="BQ2" s="2"/>
      <c r="BR2" s="2"/>
    </row>
    <row r="3" spans="1:70" s="1" customFormat="1" ht="16.149999999999999" customHeight="1" x14ac:dyDescent="0.35">
      <c r="A3" s="203" t="s">
        <v>16</v>
      </c>
      <c r="B3" s="203"/>
      <c r="C3" s="203" t="s">
        <v>17</v>
      </c>
      <c r="D3" s="203"/>
      <c r="E3" s="203"/>
      <c r="F3" s="203"/>
      <c r="G3" s="203" t="s">
        <v>18</v>
      </c>
      <c r="H3" s="203"/>
      <c r="I3" s="203"/>
      <c r="J3" s="203"/>
      <c r="K3" s="203"/>
      <c r="L3" s="207" t="s">
        <v>19</v>
      </c>
      <c r="M3" s="63"/>
      <c r="N3" s="64"/>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row>
    <row r="4" spans="1:70" ht="52.5" x14ac:dyDescent="0.35">
      <c r="A4" s="66" t="s">
        <v>20</v>
      </c>
      <c r="B4" s="58" t="s">
        <v>21</v>
      </c>
      <c r="C4" s="58" t="s">
        <v>22</v>
      </c>
      <c r="D4" s="58" t="s">
        <v>23</v>
      </c>
      <c r="E4" s="58" t="s">
        <v>24</v>
      </c>
      <c r="F4" s="58" t="s">
        <v>25</v>
      </c>
      <c r="G4" s="58" t="s">
        <v>26</v>
      </c>
      <c r="H4" s="58" t="s">
        <v>27</v>
      </c>
      <c r="I4" s="58" t="s">
        <v>28</v>
      </c>
      <c r="J4" s="58" t="s">
        <v>29</v>
      </c>
      <c r="K4" s="58" t="s">
        <v>30</v>
      </c>
      <c r="L4" s="208"/>
      <c r="M4" s="63" t="s">
        <v>31</v>
      </c>
      <c r="N4" s="57"/>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
      <c r="AV4" s="2"/>
      <c r="AW4" s="2"/>
      <c r="AX4" s="2"/>
      <c r="AY4" s="2"/>
      <c r="AZ4" s="2"/>
      <c r="BA4" s="2"/>
      <c r="BB4" s="2"/>
      <c r="BC4" s="2"/>
      <c r="BD4" s="2"/>
      <c r="BE4" s="2"/>
      <c r="BF4" s="2"/>
      <c r="BG4" s="2"/>
      <c r="BH4" s="2"/>
      <c r="BI4" s="2"/>
      <c r="BJ4" s="2"/>
      <c r="BK4" s="2"/>
      <c r="BL4" s="2"/>
      <c r="BM4" s="2"/>
      <c r="BN4" s="2"/>
      <c r="BO4" s="2"/>
      <c r="BP4" s="2"/>
      <c r="BQ4" s="2"/>
      <c r="BR4" s="2"/>
    </row>
    <row r="5" spans="1:70" ht="39.5" x14ac:dyDescent="0.35">
      <c r="A5" s="58"/>
      <c r="B5" s="37" t="s">
        <v>202</v>
      </c>
      <c r="C5" s="58"/>
      <c r="D5" s="58"/>
      <c r="E5" s="58"/>
      <c r="F5" s="58"/>
      <c r="G5" s="58"/>
      <c r="H5" s="58"/>
      <c r="I5" s="58"/>
      <c r="J5" s="58"/>
      <c r="K5" s="58"/>
      <c r="L5" s="67"/>
      <c r="M5" s="63"/>
      <c r="N5" s="57"/>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
      <c r="AV5" s="2"/>
      <c r="AW5" s="2"/>
      <c r="AX5" s="2"/>
      <c r="AY5" s="2"/>
      <c r="AZ5" s="2"/>
      <c r="BA5" s="2"/>
      <c r="BB5" s="2"/>
      <c r="BC5" s="2"/>
      <c r="BD5" s="2"/>
      <c r="BE5" s="2"/>
      <c r="BF5" s="2"/>
      <c r="BG5" s="2"/>
      <c r="BH5" s="2"/>
      <c r="BI5" s="2"/>
      <c r="BJ5" s="2"/>
      <c r="BK5" s="2"/>
      <c r="BL5" s="2"/>
      <c r="BM5" s="2"/>
      <c r="BN5" s="2"/>
      <c r="BO5" s="2"/>
      <c r="BP5" s="2"/>
      <c r="BQ5" s="2"/>
      <c r="BR5" s="2"/>
    </row>
    <row r="6" spans="1:70" ht="65.5" x14ac:dyDescent="0.35">
      <c r="A6" s="68" t="s">
        <v>34</v>
      </c>
      <c r="B6" s="37" t="s">
        <v>35</v>
      </c>
      <c r="C6" s="58">
        <v>0.5</v>
      </c>
      <c r="D6" s="58">
        <v>0</v>
      </c>
      <c r="E6" s="58">
        <v>0</v>
      </c>
      <c r="F6" s="139">
        <f>(C6*'Labor Costs'!$F$9)+(D6*('Labor Costs'!$D$7))+(E6*'Labor Costs'!$F$10)</f>
        <v>46</v>
      </c>
      <c r="G6" s="58">
        <v>667</v>
      </c>
      <c r="H6" s="58">
        <v>4</v>
      </c>
      <c r="I6" s="58">
        <f t="shared" ref="I6:I65" si="0">G6*H6</f>
        <v>2668</v>
      </c>
      <c r="J6" s="58">
        <f t="shared" ref="J6:J39" si="1">(C6+D6+E6)*I6</f>
        <v>1334</v>
      </c>
      <c r="K6" s="58">
        <f t="shared" ref="K6:K65" si="2">F6*I6</f>
        <v>122728</v>
      </c>
      <c r="L6" s="63" t="s">
        <v>294</v>
      </c>
      <c r="M6" s="63">
        <v>0</v>
      </c>
      <c r="N6" s="57"/>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
      <c r="AV6" s="2"/>
      <c r="AW6" s="2"/>
      <c r="AX6" s="2"/>
      <c r="AY6" s="2"/>
      <c r="AZ6" s="2"/>
      <c r="BA6" s="2"/>
      <c r="BB6" s="2"/>
      <c r="BC6" s="2"/>
      <c r="BD6" s="2"/>
      <c r="BE6" s="2"/>
      <c r="BF6" s="2"/>
      <c r="BG6" s="2"/>
      <c r="BH6" s="2"/>
      <c r="BI6" s="2"/>
      <c r="BJ6" s="2"/>
      <c r="BK6" s="2"/>
      <c r="BL6" s="2"/>
      <c r="BM6" s="2"/>
      <c r="BN6" s="2"/>
      <c r="BO6" s="2"/>
      <c r="BP6" s="2"/>
      <c r="BQ6" s="2"/>
      <c r="BR6" s="2"/>
    </row>
    <row r="7" spans="1:70" ht="39" x14ac:dyDescent="0.35">
      <c r="A7" s="37" t="s">
        <v>36</v>
      </c>
      <c r="B7" s="37" t="s">
        <v>37</v>
      </c>
      <c r="C7" s="40">
        <v>4</v>
      </c>
      <c r="D7" s="40">
        <v>0</v>
      </c>
      <c r="E7" s="40">
        <v>0</v>
      </c>
      <c r="F7" s="139">
        <f>(C7*'Labor Costs'!$F$9)+(D7*('Labor Costs'!$D$7))+(E7*'Labor Costs'!$F$10)</f>
        <v>368</v>
      </c>
      <c r="G7" s="38">
        <v>667</v>
      </c>
      <c r="H7" s="38">
        <v>4</v>
      </c>
      <c r="I7" s="38">
        <f t="shared" si="0"/>
        <v>2668</v>
      </c>
      <c r="J7" s="38">
        <f t="shared" si="1"/>
        <v>10672</v>
      </c>
      <c r="K7" s="38">
        <f t="shared" si="2"/>
        <v>981824</v>
      </c>
      <c r="L7" s="63" t="s">
        <v>294</v>
      </c>
      <c r="M7" s="63">
        <v>0</v>
      </c>
      <c r="N7" s="57"/>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
      <c r="AV7" s="2"/>
      <c r="AW7" s="2"/>
      <c r="AX7" s="2"/>
      <c r="AY7" s="2"/>
      <c r="AZ7" s="2"/>
      <c r="BA7" s="2"/>
      <c r="BB7" s="2"/>
      <c r="BC7" s="2"/>
      <c r="BD7" s="2"/>
      <c r="BE7" s="2"/>
      <c r="BF7" s="2"/>
      <c r="BG7" s="2"/>
      <c r="BH7" s="2"/>
      <c r="BI7" s="2"/>
      <c r="BJ7" s="2"/>
      <c r="BK7" s="2"/>
      <c r="BL7" s="2"/>
      <c r="BM7" s="2"/>
      <c r="BN7" s="2"/>
      <c r="BO7" s="2"/>
      <c r="BP7" s="2"/>
      <c r="BQ7" s="2"/>
      <c r="BR7" s="2"/>
    </row>
    <row r="8" spans="1:70" ht="52" x14ac:dyDescent="0.35">
      <c r="A8" s="37" t="s">
        <v>34</v>
      </c>
      <c r="B8" s="37" t="s">
        <v>38</v>
      </c>
      <c r="C8" s="40">
        <v>1</v>
      </c>
      <c r="D8" s="40">
        <v>0</v>
      </c>
      <c r="E8" s="40">
        <v>0</v>
      </c>
      <c r="F8" s="139">
        <f>(C8*'Labor Costs'!$F$9)+(D8*('Labor Costs'!$D$7))+(E8*'Labor Costs'!$F$10)</f>
        <v>92</v>
      </c>
      <c r="G8" s="38">
        <v>667</v>
      </c>
      <c r="H8" s="38">
        <v>1</v>
      </c>
      <c r="I8" s="38">
        <f t="shared" si="0"/>
        <v>667</v>
      </c>
      <c r="J8" s="38">
        <f t="shared" si="1"/>
        <v>667</v>
      </c>
      <c r="K8" s="38">
        <f t="shared" si="2"/>
        <v>61364</v>
      </c>
      <c r="L8" s="63" t="s">
        <v>295</v>
      </c>
      <c r="M8" s="63">
        <v>0</v>
      </c>
      <c r="N8" s="57"/>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
      <c r="AV8" s="2"/>
      <c r="AW8" s="2"/>
      <c r="AX8" s="2"/>
      <c r="AY8" s="2"/>
      <c r="AZ8" s="2"/>
      <c r="BA8" s="2"/>
      <c r="BB8" s="2"/>
      <c r="BC8" s="2"/>
      <c r="BD8" s="2"/>
      <c r="BE8" s="2"/>
      <c r="BF8" s="2"/>
      <c r="BG8" s="2"/>
      <c r="BH8" s="2"/>
      <c r="BI8" s="2"/>
      <c r="BJ8" s="2"/>
      <c r="BK8" s="2"/>
      <c r="BL8" s="2"/>
      <c r="BM8" s="2"/>
      <c r="BN8" s="2"/>
      <c r="BO8" s="2"/>
      <c r="BP8" s="2"/>
      <c r="BQ8" s="2"/>
      <c r="BR8" s="2"/>
    </row>
    <row r="9" spans="1:70" ht="26.5" x14ac:dyDescent="0.35">
      <c r="A9" s="37" t="s">
        <v>39</v>
      </c>
      <c r="B9" s="37" t="s">
        <v>40</v>
      </c>
      <c r="C9" s="40">
        <v>0.01</v>
      </c>
      <c r="D9" s="40">
        <v>0</v>
      </c>
      <c r="E9" s="40">
        <v>0</v>
      </c>
      <c r="F9" s="139">
        <f>(C9*'Labor Costs'!$F$9)+(D9*('Labor Costs'!$D$7))+(E9*'Labor Costs'!$F$10)</f>
        <v>0.92</v>
      </c>
      <c r="G9" s="38">
        <v>667</v>
      </c>
      <c r="H9" s="38">
        <v>260</v>
      </c>
      <c r="I9" s="38">
        <f t="shared" si="0"/>
        <v>173420</v>
      </c>
      <c r="J9" s="38">
        <f t="shared" si="1"/>
        <v>1734.2</v>
      </c>
      <c r="K9" s="38">
        <f t="shared" si="2"/>
        <v>159546.4</v>
      </c>
      <c r="L9" s="63" t="s">
        <v>41</v>
      </c>
      <c r="M9" s="63">
        <v>0</v>
      </c>
      <c r="N9" s="57"/>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
      <c r="AV9" s="2"/>
      <c r="AW9" s="2"/>
      <c r="AX9" s="2"/>
      <c r="AY9" s="2"/>
      <c r="AZ9" s="2"/>
      <c r="BA9" s="2"/>
      <c r="BB9" s="2"/>
      <c r="BC9" s="2"/>
      <c r="BD9" s="2"/>
      <c r="BE9" s="2"/>
      <c r="BF9" s="2"/>
      <c r="BG9" s="2"/>
      <c r="BH9" s="2"/>
      <c r="BI9" s="2"/>
      <c r="BJ9" s="2"/>
      <c r="BK9" s="2"/>
      <c r="BL9" s="2"/>
      <c r="BM9" s="2"/>
      <c r="BN9" s="2"/>
      <c r="BO9" s="2"/>
      <c r="BP9" s="2"/>
      <c r="BQ9" s="2"/>
      <c r="BR9" s="2"/>
    </row>
    <row r="10" spans="1:70" ht="39.5" x14ac:dyDescent="0.35">
      <c r="A10" s="37" t="s">
        <v>42</v>
      </c>
      <c r="B10" s="37" t="s">
        <v>43</v>
      </c>
      <c r="C10" s="40">
        <v>0</v>
      </c>
      <c r="D10" s="40">
        <v>0</v>
      </c>
      <c r="E10" s="40">
        <v>4</v>
      </c>
      <c r="F10" s="139">
        <f>(C10*'Labor Costs'!$F$9)+(D10*('Labor Costs'!$D$7))+(E10*'Labor Costs'!$F$10)</f>
        <v>920</v>
      </c>
      <c r="G10" s="38">
        <v>667</v>
      </c>
      <c r="H10" s="38">
        <v>1</v>
      </c>
      <c r="I10" s="38">
        <f t="shared" si="0"/>
        <v>667</v>
      </c>
      <c r="J10" s="38">
        <f t="shared" si="1"/>
        <v>2668</v>
      </c>
      <c r="K10" s="109">
        <f t="shared" si="2"/>
        <v>613640</v>
      </c>
      <c r="L10" s="63" t="s">
        <v>296</v>
      </c>
      <c r="M10" s="70">
        <v>613640</v>
      </c>
      <c r="N10" s="57"/>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
      <c r="AV10" s="2"/>
      <c r="AW10" s="2"/>
      <c r="AX10" s="2"/>
      <c r="AY10" s="2"/>
      <c r="AZ10" s="2"/>
      <c r="BA10" s="2"/>
      <c r="BB10" s="2"/>
      <c r="BC10" s="2"/>
      <c r="BD10" s="2"/>
      <c r="BE10" s="2"/>
      <c r="BF10" s="2"/>
      <c r="BG10" s="2"/>
      <c r="BH10" s="2"/>
      <c r="BI10" s="2"/>
      <c r="BJ10" s="2"/>
      <c r="BK10" s="2"/>
      <c r="BL10" s="2"/>
      <c r="BM10" s="2"/>
      <c r="BN10" s="2"/>
      <c r="BO10" s="2"/>
      <c r="BP10" s="2"/>
      <c r="BQ10" s="2"/>
      <c r="BR10" s="2"/>
    </row>
    <row r="11" spans="1:70" ht="78" x14ac:dyDescent="0.35">
      <c r="A11" s="37" t="s">
        <v>44</v>
      </c>
      <c r="B11" s="37" t="s">
        <v>45</v>
      </c>
      <c r="C11" s="40">
        <v>40</v>
      </c>
      <c r="D11" s="40">
        <v>0</v>
      </c>
      <c r="E11" s="40">
        <v>0</v>
      </c>
      <c r="F11" s="139">
        <f>(C11*'Labor Costs'!$F$9)+(D11*('Labor Costs'!$D$7))+(E11*'Labor Costs'!$F$10)</f>
        <v>3680</v>
      </c>
      <c r="G11" s="38">
        <v>10</v>
      </c>
      <c r="H11" s="38">
        <v>1</v>
      </c>
      <c r="I11" s="38">
        <f t="shared" si="0"/>
        <v>10</v>
      </c>
      <c r="J11" s="38">
        <f t="shared" si="1"/>
        <v>400</v>
      </c>
      <c r="K11" s="38">
        <f t="shared" si="2"/>
        <v>36800</v>
      </c>
      <c r="L11" s="63" t="s">
        <v>201</v>
      </c>
      <c r="M11" s="63">
        <v>0</v>
      </c>
      <c r="N11" s="57"/>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
      <c r="AV11" s="2"/>
      <c r="AW11" s="2"/>
      <c r="AX11" s="2"/>
      <c r="AY11" s="2"/>
      <c r="AZ11" s="2"/>
      <c r="BA11" s="2"/>
      <c r="BB11" s="2"/>
      <c r="BC11" s="2"/>
      <c r="BD11" s="2"/>
      <c r="BE11" s="2"/>
      <c r="BF11" s="2"/>
      <c r="BG11" s="2"/>
      <c r="BH11" s="2"/>
      <c r="BI11" s="2"/>
      <c r="BJ11" s="2"/>
      <c r="BK11" s="2"/>
      <c r="BL11" s="2"/>
      <c r="BM11" s="2"/>
      <c r="BN11" s="2"/>
      <c r="BO11" s="2"/>
      <c r="BP11" s="2"/>
      <c r="BQ11" s="2"/>
      <c r="BR11" s="2"/>
    </row>
    <row r="12" spans="1:70" ht="26.5" x14ac:dyDescent="0.35">
      <c r="A12" s="37" t="s">
        <v>44</v>
      </c>
      <c r="B12" s="37" t="s">
        <v>46</v>
      </c>
      <c r="C12" s="40">
        <v>0.05</v>
      </c>
      <c r="D12" s="40">
        <v>0</v>
      </c>
      <c r="E12" s="40">
        <v>0</v>
      </c>
      <c r="F12" s="139">
        <f>(C12*'Labor Costs'!$F$9)+(D12*('Labor Costs'!$D$7))+(E12*'Labor Costs'!$F$10)</f>
        <v>4.6000000000000005</v>
      </c>
      <c r="G12" s="38">
        <v>667</v>
      </c>
      <c r="H12" s="38">
        <v>260</v>
      </c>
      <c r="I12" s="38">
        <f t="shared" si="0"/>
        <v>173420</v>
      </c>
      <c r="J12" s="38">
        <f t="shared" si="1"/>
        <v>8671</v>
      </c>
      <c r="K12" s="38">
        <f t="shared" si="2"/>
        <v>797732.00000000012</v>
      </c>
      <c r="L12" s="63" t="s">
        <v>47</v>
      </c>
      <c r="M12" s="63">
        <v>0</v>
      </c>
      <c r="N12" s="57"/>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
      <c r="AV12" s="2"/>
      <c r="AW12" s="2"/>
      <c r="AX12" s="2"/>
      <c r="AY12" s="2"/>
      <c r="AZ12" s="2"/>
      <c r="BA12" s="2"/>
      <c r="BB12" s="2"/>
      <c r="BC12" s="2"/>
      <c r="BD12" s="2"/>
      <c r="BE12" s="2"/>
      <c r="BF12" s="2"/>
      <c r="BG12" s="2"/>
      <c r="BH12" s="2"/>
      <c r="BI12" s="2"/>
      <c r="BJ12" s="2"/>
      <c r="BK12" s="2"/>
      <c r="BL12" s="2"/>
      <c r="BM12" s="2"/>
      <c r="BN12" s="2"/>
      <c r="BO12" s="2"/>
      <c r="BP12" s="2"/>
      <c r="BQ12" s="2"/>
      <c r="BR12" s="2"/>
    </row>
    <row r="13" spans="1:70" ht="39.5" x14ac:dyDescent="0.35">
      <c r="A13" s="37" t="s">
        <v>44</v>
      </c>
      <c r="B13" s="37" t="s">
        <v>48</v>
      </c>
      <c r="C13" s="40">
        <v>0.01</v>
      </c>
      <c r="D13" s="40">
        <v>0</v>
      </c>
      <c r="E13" s="40">
        <v>0</v>
      </c>
      <c r="F13" s="139">
        <f>(C13*'Labor Costs'!$F$9)+(D13*('Labor Costs'!$D$7))+(E13*'Labor Costs'!$F$10)</f>
        <v>0.92</v>
      </c>
      <c r="G13" s="38">
        <v>667</v>
      </c>
      <c r="H13" s="38">
        <v>260</v>
      </c>
      <c r="I13" s="38">
        <f t="shared" si="0"/>
        <v>173420</v>
      </c>
      <c r="J13" s="38">
        <f t="shared" si="1"/>
        <v>1734.2</v>
      </c>
      <c r="K13" s="38">
        <f t="shared" si="2"/>
        <v>159546.4</v>
      </c>
      <c r="L13" s="63" t="s">
        <v>47</v>
      </c>
      <c r="M13" s="63">
        <v>0</v>
      </c>
      <c r="N13" s="57"/>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
      <c r="AV13" s="2"/>
      <c r="AW13" s="2"/>
      <c r="AX13" s="2"/>
      <c r="AY13" s="2"/>
      <c r="AZ13" s="2"/>
      <c r="BA13" s="2"/>
      <c r="BB13" s="2"/>
      <c r="BC13" s="2"/>
      <c r="BD13" s="2"/>
      <c r="BE13" s="2"/>
      <c r="BF13" s="2"/>
      <c r="BG13" s="2"/>
      <c r="BH13" s="2"/>
      <c r="BI13" s="2"/>
      <c r="BJ13" s="2"/>
      <c r="BK13" s="2"/>
      <c r="BL13" s="2"/>
      <c r="BM13" s="2"/>
      <c r="BN13" s="2"/>
      <c r="BO13" s="2"/>
      <c r="BP13" s="2"/>
      <c r="BQ13" s="2"/>
      <c r="BR13" s="2"/>
    </row>
    <row r="14" spans="1:70" ht="104.5" x14ac:dyDescent="0.35">
      <c r="A14" s="37" t="s">
        <v>44</v>
      </c>
      <c r="B14" s="37" t="s">
        <v>208</v>
      </c>
      <c r="C14" s="40">
        <v>0.05</v>
      </c>
      <c r="D14" s="40">
        <v>0</v>
      </c>
      <c r="E14" s="40">
        <v>0</v>
      </c>
      <c r="F14" s="139">
        <f>(C14*'Labor Costs'!$F$9)+(D14*('Labor Costs'!$D$7))+(E14*'Labor Costs'!$F$10)</f>
        <v>4.6000000000000005</v>
      </c>
      <c r="G14" s="38">
        <v>667</v>
      </c>
      <c r="H14" s="38">
        <v>260</v>
      </c>
      <c r="I14" s="38">
        <f t="shared" si="0"/>
        <v>173420</v>
      </c>
      <c r="J14" s="38">
        <f t="shared" si="1"/>
        <v>8671</v>
      </c>
      <c r="K14" s="38">
        <f t="shared" si="2"/>
        <v>797732.00000000012</v>
      </c>
      <c r="L14" s="63" t="s">
        <v>47</v>
      </c>
      <c r="M14" s="63">
        <v>0</v>
      </c>
      <c r="N14" s="57"/>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
      <c r="AV14" s="2"/>
      <c r="AW14" s="2"/>
      <c r="AX14" s="2"/>
      <c r="AY14" s="2"/>
      <c r="AZ14" s="2"/>
      <c r="BA14" s="2"/>
      <c r="BB14" s="2"/>
      <c r="BC14" s="2"/>
      <c r="BD14" s="2"/>
      <c r="BE14" s="2"/>
      <c r="BF14" s="2"/>
      <c r="BG14" s="2"/>
      <c r="BH14" s="2"/>
      <c r="BI14" s="2"/>
      <c r="BJ14" s="2"/>
      <c r="BK14" s="2"/>
      <c r="BL14" s="2"/>
      <c r="BM14" s="2"/>
      <c r="BN14" s="2"/>
      <c r="BO14" s="2"/>
      <c r="BP14" s="2"/>
      <c r="BQ14" s="2"/>
      <c r="BR14" s="2"/>
    </row>
    <row r="15" spans="1:70" ht="39.5" x14ac:dyDescent="0.35">
      <c r="A15" s="71"/>
      <c r="B15" s="71" t="s">
        <v>213</v>
      </c>
      <c r="C15" s="72"/>
      <c r="D15" s="72"/>
      <c r="E15" s="72"/>
      <c r="F15" s="194"/>
      <c r="G15" s="73"/>
      <c r="H15" s="73"/>
      <c r="I15" s="73"/>
      <c r="J15" s="73"/>
      <c r="K15" s="73"/>
      <c r="L15" s="74"/>
      <c r="M15" s="75"/>
      <c r="N15" s="7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
      <c r="AV15" s="2"/>
      <c r="AW15" s="2"/>
      <c r="AX15" s="2"/>
      <c r="AY15" s="2"/>
      <c r="AZ15" s="2"/>
      <c r="BA15" s="2"/>
      <c r="BB15" s="2"/>
      <c r="BC15" s="2"/>
      <c r="BD15" s="2"/>
      <c r="BE15" s="2"/>
      <c r="BF15" s="2"/>
      <c r="BG15" s="2"/>
      <c r="BH15" s="2"/>
      <c r="BI15" s="2"/>
      <c r="BJ15" s="2"/>
      <c r="BK15" s="2"/>
      <c r="BL15" s="2"/>
      <c r="BM15" s="2"/>
      <c r="BN15" s="2"/>
      <c r="BO15" s="2"/>
      <c r="BP15" s="2"/>
      <c r="BQ15" s="2"/>
      <c r="BR15" s="2"/>
    </row>
    <row r="16" spans="1:70" ht="39.5" x14ac:dyDescent="0.35">
      <c r="A16" s="71" t="s">
        <v>59</v>
      </c>
      <c r="B16" s="71" t="s">
        <v>232</v>
      </c>
      <c r="C16" s="72">
        <v>2</v>
      </c>
      <c r="D16" s="72">
        <v>0</v>
      </c>
      <c r="E16" s="72">
        <v>0</v>
      </c>
      <c r="F16" s="194">
        <f>(C16*'Labor Costs'!$F$9)+(D16*('Labor Costs'!$D$7))+(E16*'Labor Costs'!$F$10)</f>
        <v>184</v>
      </c>
      <c r="G16" s="73">
        <v>1</v>
      </c>
      <c r="H16" s="73">
        <v>4</v>
      </c>
      <c r="I16" s="73">
        <f t="shared" si="0"/>
        <v>4</v>
      </c>
      <c r="J16" s="73">
        <f t="shared" si="1"/>
        <v>8</v>
      </c>
      <c r="K16" s="73">
        <f t="shared" si="2"/>
        <v>736</v>
      </c>
      <c r="L16" s="149" t="s">
        <v>316</v>
      </c>
      <c r="M16" s="75">
        <v>0</v>
      </c>
      <c r="N16" s="7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
      <c r="AV16" s="2"/>
      <c r="AW16" s="2"/>
      <c r="AX16" s="2"/>
      <c r="AY16" s="2"/>
      <c r="AZ16" s="2"/>
      <c r="BA16" s="2"/>
      <c r="BB16" s="2"/>
      <c r="BC16" s="2"/>
      <c r="BD16" s="2"/>
      <c r="BE16" s="2"/>
      <c r="BF16" s="2"/>
      <c r="BG16" s="2"/>
      <c r="BH16" s="2"/>
      <c r="BI16" s="2"/>
      <c r="BJ16" s="2"/>
      <c r="BK16" s="2"/>
      <c r="BL16" s="2"/>
      <c r="BM16" s="2"/>
      <c r="BN16" s="2"/>
      <c r="BO16" s="2"/>
      <c r="BP16" s="2"/>
      <c r="BQ16" s="2"/>
      <c r="BR16" s="2"/>
    </row>
    <row r="17" spans="1:70" x14ac:dyDescent="0.35">
      <c r="A17" s="71" t="s">
        <v>59</v>
      </c>
      <c r="B17" s="71" t="s">
        <v>234</v>
      </c>
      <c r="C17" s="72">
        <v>2</v>
      </c>
      <c r="D17" s="72">
        <v>0</v>
      </c>
      <c r="E17" s="72">
        <v>0</v>
      </c>
      <c r="F17" s="194">
        <f>(C17*'Labor Costs'!$F$9)+(D17*('Labor Costs'!$D$7))+(E17*'Labor Costs'!$F$10)</f>
        <v>184</v>
      </c>
      <c r="G17" s="73">
        <v>1</v>
      </c>
      <c r="H17" s="73">
        <v>4</v>
      </c>
      <c r="I17" s="73">
        <f t="shared" si="0"/>
        <v>4</v>
      </c>
      <c r="J17" s="73">
        <f t="shared" si="1"/>
        <v>8</v>
      </c>
      <c r="K17" s="73">
        <f t="shared" si="2"/>
        <v>736</v>
      </c>
      <c r="L17" s="75" t="s">
        <v>317</v>
      </c>
      <c r="M17" s="75">
        <v>0</v>
      </c>
      <c r="N17" s="7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
      <c r="AV17" s="2"/>
      <c r="AW17" s="2"/>
      <c r="AX17" s="2"/>
      <c r="AY17" s="2"/>
      <c r="AZ17" s="2"/>
      <c r="BA17" s="2"/>
      <c r="BB17" s="2"/>
      <c r="BC17" s="2"/>
      <c r="BD17" s="2"/>
      <c r="BE17" s="2"/>
      <c r="BF17" s="2"/>
      <c r="BG17" s="2"/>
      <c r="BH17" s="2"/>
      <c r="BI17" s="2"/>
      <c r="BJ17" s="2"/>
      <c r="BK17" s="2"/>
      <c r="BL17" s="2"/>
      <c r="BM17" s="2"/>
      <c r="BN17" s="2"/>
      <c r="BO17" s="2"/>
      <c r="BP17" s="2"/>
      <c r="BQ17" s="2"/>
      <c r="BR17" s="2"/>
    </row>
    <row r="18" spans="1:70" ht="26.5" x14ac:dyDescent="0.35">
      <c r="A18" s="71" t="s">
        <v>59</v>
      </c>
      <c r="B18" s="71" t="s">
        <v>233</v>
      </c>
      <c r="C18" s="72">
        <v>2</v>
      </c>
      <c r="D18" s="72">
        <v>0</v>
      </c>
      <c r="E18" s="72">
        <v>0</v>
      </c>
      <c r="F18" s="194">
        <f>(C18*'Labor Costs'!$F$9)+(D18*('Labor Costs'!$D$7))+(E18*'Labor Costs'!$F$10)</f>
        <v>184</v>
      </c>
      <c r="G18" s="73">
        <v>1</v>
      </c>
      <c r="H18" s="73">
        <v>4</v>
      </c>
      <c r="I18" s="73">
        <f t="shared" si="0"/>
        <v>4</v>
      </c>
      <c r="J18" s="73">
        <f t="shared" si="1"/>
        <v>8</v>
      </c>
      <c r="K18" s="73">
        <f t="shared" si="2"/>
        <v>736</v>
      </c>
      <c r="L18" s="75" t="s">
        <v>318</v>
      </c>
      <c r="M18" s="75">
        <v>0</v>
      </c>
      <c r="N18" s="7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
      <c r="AV18" s="2"/>
      <c r="AW18" s="2"/>
      <c r="AX18" s="2"/>
      <c r="AY18" s="2"/>
      <c r="AZ18" s="2"/>
      <c r="BA18" s="2"/>
      <c r="BB18" s="2"/>
      <c r="BC18" s="2"/>
      <c r="BD18" s="2"/>
      <c r="BE18" s="2"/>
      <c r="BF18" s="2"/>
      <c r="BG18" s="2"/>
      <c r="BH18" s="2"/>
      <c r="BI18" s="2"/>
      <c r="BJ18" s="2"/>
      <c r="BK18" s="2"/>
      <c r="BL18" s="2"/>
      <c r="BM18" s="2"/>
      <c r="BN18" s="2"/>
      <c r="BO18" s="2"/>
      <c r="BP18" s="2"/>
      <c r="BQ18" s="2"/>
      <c r="BR18" s="2"/>
    </row>
    <row r="19" spans="1:70" ht="39" x14ac:dyDescent="0.35">
      <c r="A19" s="71" t="s">
        <v>59</v>
      </c>
      <c r="B19" s="71" t="s">
        <v>310</v>
      </c>
      <c r="C19" s="72">
        <v>0.25</v>
      </c>
      <c r="D19" s="72">
        <v>0</v>
      </c>
      <c r="E19" s="72">
        <v>0</v>
      </c>
      <c r="F19" s="194">
        <v>276</v>
      </c>
      <c r="G19" s="73">
        <v>70</v>
      </c>
      <c r="H19" s="73">
        <v>4</v>
      </c>
      <c r="I19" s="73">
        <f>G19*H19</f>
        <v>280</v>
      </c>
      <c r="J19" s="73">
        <f>(C19+D19+E19)*I19</f>
        <v>70</v>
      </c>
      <c r="K19" s="73">
        <f>F19*I19</f>
        <v>77280</v>
      </c>
      <c r="L19" s="75" t="s">
        <v>319</v>
      </c>
      <c r="M19" s="199">
        <v>0</v>
      </c>
      <c r="N19" s="7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
      <c r="AV19" s="2"/>
      <c r="AW19" s="2"/>
      <c r="AX19" s="2"/>
      <c r="AY19" s="2"/>
      <c r="AZ19" s="2"/>
      <c r="BA19" s="2"/>
      <c r="BB19" s="2"/>
      <c r="BC19" s="2"/>
      <c r="BD19" s="2"/>
      <c r="BE19" s="2"/>
      <c r="BF19" s="2"/>
      <c r="BG19" s="2"/>
      <c r="BH19" s="2"/>
      <c r="BI19" s="2"/>
      <c r="BJ19" s="2"/>
      <c r="BK19" s="2"/>
      <c r="BL19" s="2"/>
      <c r="BM19" s="2"/>
      <c r="BN19" s="2"/>
      <c r="BO19" s="2"/>
      <c r="BP19" s="2"/>
      <c r="BQ19" s="2"/>
      <c r="BR19" s="2"/>
    </row>
    <row r="20" spans="1:70" x14ac:dyDescent="0.35">
      <c r="A20" s="71"/>
      <c r="B20" s="71"/>
      <c r="C20" s="72"/>
      <c r="D20" s="72"/>
      <c r="E20" s="72"/>
      <c r="F20" s="194"/>
      <c r="G20" s="73"/>
      <c r="H20" s="73"/>
      <c r="I20" s="73"/>
      <c r="J20" s="73"/>
      <c r="K20" s="73"/>
      <c r="L20" s="75"/>
      <c r="M20" s="75"/>
      <c r="N20" s="57"/>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
      <c r="AV20" s="2"/>
      <c r="AW20" s="2"/>
      <c r="AX20" s="2"/>
      <c r="AY20" s="2"/>
      <c r="AZ20" s="2"/>
      <c r="BA20" s="2"/>
      <c r="BB20" s="2"/>
      <c r="BC20" s="2"/>
      <c r="BD20" s="2"/>
      <c r="BE20" s="2"/>
      <c r="BF20" s="2"/>
      <c r="BG20" s="2"/>
      <c r="BH20" s="2"/>
      <c r="BI20" s="2"/>
      <c r="BJ20" s="2"/>
      <c r="BK20" s="2"/>
      <c r="BL20" s="2"/>
      <c r="BM20" s="2"/>
      <c r="BN20" s="2"/>
      <c r="BO20" s="2"/>
      <c r="BP20" s="2"/>
      <c r="BQ20" s="2"/>
      <c r="BR20" s="2"/>
    </row>
    <row r="21" spans="1:70" ht="39.5" x14ac:dyDescent="0.35">
      <c r="A21" s="37"/>
      <c r="B21" s="37" t="s">
        <v>203</v>
      </c>
      <c r="C21" s="40"/>
      <c r="D21" s="40"/>
      <c r="E21" s="40"/>
      <c r="F21" s="139">
        <f>(C21*'Labor Costs'!$F$9)+(D21*('Labor Costs'!$D$7))+(E21*'Labor Costs'!$F$10)</f>
        <v>0</v>
      </c>
      <c r="G21" s="38"/>
      <c r="H21" s="38"/>
      <c r="I21" s="38">
        <f t="shared" si="0"/>
        <v>0</v>
      </c>
      <c r="J21" s="38">
        <f t="shared" si="1"/>
        <v>0</v>
      </c>
      <c r="K21" s="38">
        <f t="shared" si="2"/>
        <v>0</v>
      </c>
      <c r="L21" s="63"/>
      <c r="M21" s="63"/>
      <c r="N21" s="57"/>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
      <c r="AV21" s="2"/>
      <c r="AW21" s="2"/>
      <c r="AX21" s="2"/>
      <c r="AY21" s="2"/>
      <c r="AZ21" s="2"/>
      <c r="BA21" s="2"/>
      <c r="BB21" s="2"/>
      <c r="BC21" s="2"/>
      <c r="BD21" s="2"/>
      <c r="BE21" s="2"/>
      <c r="BF21" s="2"/>
      <c r="BG21" s="2"/>
      <c r="BH21" s="2"/>
      <c r="BI21" s="2"/>
      <c r="BJ21" s="2"/>
      <c r="BK21" s="2"/>
      <c r="BL21" s="2"/>
      <c r="BM21" s="2"/>
      <c r="BN21" s="2"/>
      <c r="BO21" s="2"/>
      <c r="BP21" s="2"/>
      <c r="BQ21" s="2"/>
      <c r="BR21" s="2"/>
    </row>
    <row r="22" spans="1:70" ht="26.5" x14ac:dyDescent="0.35">
      <c r="A22" s="37" t="s">
        <v>51</v>
      </c>
      <c r="B22" s="37" t="s">
        <v>52</v>
      </c>
      <c r="C22" s="40">
        <v>0.25</v>
      </c>
      <c r="D22" s="40">
        <v>0</v>
      </c>
      <c r="E22" s="40">
        <v>0</v>
      </c>
      <c r="F22" s="139">
        <f>(C22*'Labor Costs'!$F$9)+(D22*('Labor Costs'!$D$7))+(E22*'Labor Costs'!$F$10)</f>
        <v>23</v>
      </c>
      <c r="G22" s="38">
        <v>110</v>
      </c>
      <c r="H22" s="38">
        <v>12</v>
      </c>
      <c r="I22" s="38">
        <f t="shared" si="0"/>
        <v>1320</v>
      </c>
      <c r="J22" s="38">
        <f t="shared" si="1"/>
        <v>330</v>
      </c>
      <c r="K22" s="38">
        <f t="shared" si="2"/>
        <v>30360</v>
      </c>
      <c r="L22" s="63" t="s">
        <v>47</v>
      </c>
      <c r="M22" s="63">
        <v>0</v>
      </c>
      <c r="N22" s="57"/>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
      <c r="AV22" s="2"/>
      <c r="AW22" s="2"/>
      <c r="AX22" s="2"/>
      <c r="AY22" s="2"/>
      <c r="AZ22" s="2"/>
      <c r="BA22" s="2"/>
      <c r="BB22" s="2"/>
      <c r="BC22" s="2"/>
      <c r="BD22" s="2"/>
      <c r="BE22" s="2"/>
      <c r="BF22" s="2"/>
      <c r="BG22" s="2"/>
      <c r="BH22" s="2"/>
      <c r="BI22" s="2"/>
      <c r="BJ22" s="2"/>
      <c r="BK22" s="2"/>
      <c r="BL22" s="2"/>
      <c r="BM22" s="2"/>
      <c r="BN22" s="2"/>
      <c r="BO22" s="2"/>
      <c r="BP22" s="2"/>
      <c r="BQ22" s="2"/>
      <c r="BR22" s="2"/>
    </row>
    <row r="23" spans="1:70" ht="26.5" x14ac:dyDescent="0.35">
      <c r="A23" s="37" t="s">
        <v>53</v>
      </c>
      <c r="B23" s="37" t="s">
        <v>54</v>
      </c>
      <c r="C23" s="40">
        <v>0.75</v>
      </c>
      <c r="D23" s="40">
        <v>0</v>
      </c>
      <c r="E23" s="40">
        <v>0</v>
      </c>
      <c r="F23" s="139">
        <f>(C23*'Labor Costs'!$F$9)+(D23*('Labor Costs'!$D$7))+(E23*'Labor Costs'!$F$10)</f>
        <v>69</v>
      </c>
      <c r="G23" s="38">
        <v>10</v>
      </c>
      <c r="H23" s="38">
        <v>1</v>
      </c>
      <c r="I23" s="38">
        <f t="shared" si="0"/>
        <v>10</v>
      </c>
      <c r="J23" s="38">
        <f t="shared" si="1"/>
        <v>7.5</v>
      </c>
      <c r="K23" s="38">
        <f t="shared" si="2"/>
        <v>690</v>
      </c>
      <c r="L23" s="189" t="s">
        <v>287</v>
      </c>
      <c r="M23" s="77">
        <v>0</v>
      </c>
      <c r="N23" s="57"/>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
      <c r="AV23" s="2"/>
      <c r="AW23" s="2"/>
      <c r="AX23" s="2"/>
      <c r="AY23" s="2"/>
      <c r="AZ23" s="2"/>
      <c r="BA23" s="2"/>
      <c r="BB23" s="2"/>
      <c r="BC23" s="2"/>
      <c r="BD23" s="2"/>
      <c r="BE23" s="2"/>
      <c r="BF23" s="2"/>
      <c r="BG23" s="2"/>
      <c r="BH23" s="2"/>
      <c r="BI23" s="2"/>
      <c r="BJ23" s="2"/>
      <c r="BK23" s="2"/>
      <c r="BL23" s="2"/>
      <c r="BM23" s="2"/>
      <c r="BN23" s="2"/>
      <c r="BO23" s="2"/>
      <c r="BP23" s="2"/>
      <c r="BQ23" s="2"/>
      <c r="BR23" s="2"/>
    </row>
    <row r="24" spans="1:70" ht="39.5" x14ac:dyDescent="0.35">
      <c r="A24" s="37" t="s">
        <v>236</v>
      </c>
      <c r="B24" s="37" t="s">
        <v>237</v>
      </c>
      <c r="C24" s="40">
        <v>1</v>
      </c>
      <c r="D24" s="40">
        <v>0</v>
      </c>
      <c r="E24" s="40">
        <v>0</v>
      </c>
      <c r="F24" s="139">
        <f>(C24*'Labor Costs'!$F$9)+(D24*('Labor Costs'!$D$7))+(E24*'Labor Costs'!$F$10)</f>
        <v>92</v>
      </c>
      <c r="G24" s="38">
        <v>10</v>
      </c>
      <c r="H24" s="38">
        <v>1</v>
      </c>
      <c r="I24" s="38">
        <f t="shared" si="0"/>
        <v>10</v>
      </c>
      <c r="J24" s="38">
        <f t="shared" si="1"/>
        <v>10</v>
      </c>
      <c r="K24" s="38">
        <f t="shared" si="2"/>
        <v>920</v>
      </c>
      <c r="L24" s="189" t="s">
        <v>287</v>
      </c>
      <c r="M24" s="77">
        <v>0</v>
      </c>
      <c r="N24" s="57"/>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
      <c r="AV24" s="2"/>
      <c r="AW24" s="2"/>
      <c r="AX24" s="2"/>
      <c r="AY24" s="2"/>
      <c r="AZ24" s="2"/>
      <c r="BA24" s="2"/>
      <c r="BB24" s="2"/>
      <c r="BC24" s="2"/>
      <c r="BD24" s="2"/>
      <c r="BE24" s="2"/>
      <c r="BF24" s="2"/>
      <c r="BG24" s="2"/>
      <c r="BH24" s="2"/>
      <c r="BI24" s="2"/>
      <c r="BJ24" s="2"/>
      <c r="BK24" s="2"/>
      <c r="BL24" s="2"/>
      <c r="BM24" s="2"/>
      <c r="BN24" s="2"/>
      <c r="BO24" s="2"/>
      <c r="BP24" s="2"/>
      <c r="BQ24" s="2"/>
      <c r="BR24" s="2"/>
    </row>
    <row r="25" spans="1:70" ht="78.5" x14ac:dyDescent="0.35">
      <c r="A25" s="37" t="s">
        <v>55</v>
      </c>
      <c r="B25" s="37" t="s">
        <v>56</v>
      </c>
      <c r="C25" s="40">
        <v>5</v>
      </c>
      <c r="D25" s="40">
        <v>0</v>
      </c>
      <c r="E25" s="40">
        <v>0</v>
      </c>
      <c r="F25" s="139">
        <f>(C25*'Labor Costs'!$F$9)+(D25*('Labor Costs'!$D$7))+(E25*'Labor Costs'!$F$10)</f>
        <v>460</v>
      </c>
      <c r="G25" s="38">
        <v>10</v>
      </c>
      <c r="H25" s="38">
        <v>1</v>
      </c>
      <c r="I25" s="38">
        <f t="shared" si="0"/>
        <v>10</v>
      </c>
      <c r="J25" s="38">
        <f t="shared" si="1"/>
        <v>50</v>
      </c>
      <c r="K25" s="38">
        <f t="shared" si="2"/>
        <v>4600</v>
      </c>
      <c r="L25" s="189" t="s">
        <v>287</v>
      </c>
      <c r="M25" s="77">
        <v>0</v>
      </c>
      <c r="N25" s="57"/>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
      <c r="AV25" s="2"/>
      <c r="AW25" s="2"/>
      <c r="AX25" s="2"/>
      <c r="AY25" s="2"/>
      <c r="AZ25" s="2"/>
      <c r="BA25" s="2"/>
      <c r="BB25" s="2"/>
      <c r="BC25" s="2"/>
      <c r="BD25" s="2"/>
      <c r="BE25" s="2"/>
      <c r="BF25" s="2"/>
      <c r="BG25" s="2"/>
      <c r="BH25" s="2"/>
      <c r="BI25" s="2"/>
      <c r="BJ25" s="2"/>
      <c r="BK25" s="2"/>
      <c r="BL25" s="2"/>
      <c r="BM25" s="2"/>
      <c r="BN25" s="2"/>
      <c r="BO25" s="2"/>
      <c r="BP25" s="2"/>
      <c r="BQ25" s="2"/>
      <c r="BR25" s="2"/>
    </row>
    <row r="26" spans="1:70" ht="39.5" x14ac:dyDescent="0.35">
      <c r="A26" s="37" t="s">
        <v>238</v>
      </c>
      <c r="B26" s="37" t="s">
        <v>57</v>
      </c>
      <c r="C26" s="40">
        <v>0</v>
      </c>
      <c r="D26" s="40">
        <v>0</v>
      </c>
      <c r="E26" s="40">
        <v>48</v>
      </c>
      <c r="F26" s="139">
        <f>(C26*'Labor Costs'!$F$9)+(D26*('Labor Costs'!$D$7))+(E26*'Labor Costs'!$F$10)</f>
        <v>11040</v>
      </c>
      <c r="G26" s="38">
        <v>10</v>
      </c>
      <c r="H26" s="38">
        <v>1</v>
      </c>
      <c r="I26" s="38">
        <f t="shared" si="0"/>
        <v>10</v>
      </c>
      <c r="J26" s="38">
        <f t="shared" si="1"/>
        <v>480</v>
      </c>
      <c r="K26" s="109">
        <f t="shared" si="2"/>
        <v>110400</v>
      </c>
      <c r="L26" s="189" t="s">
        <v>320</v>
      </c>
      <c r="M26" s="70">
        <v>110400</v>
      </c>
      <c r="N26" s="57"/>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
      <c r="AV26" s="2"/>
      <c r="AW26" s="2"/>
      <c r="AX26" s="2"/>
      <c r="AY26" s="2"/>
      <c r="AZ26" s="2"/>
      <c r="BA26" s="2"/>
      <c r="BB26" s="2"/>
      <c r="BC26" s="2"/>
      <c r="BD26" s="2"/>
      <c r="BE26" s="2"/>
      <c r="BF26" s="2"/>
      <c r="BG26" s="2"/>
      <c r="BH26" s="2"/>
      <c r="BI26" s="2"/>
      <c r="BJ26" s="2"/>
      <c r="BK26" s="2"/>
      <c r="BL26" s="2"/>
      <c r="BM26" s="2"/>
      <c r="BN26" s="2"/>
      <c r="BO26" s="2"/>
      <c r="BP26" s="2"/>
      <c r="BQ26" s="2"/>
      <c r="BR26" s="2"/>
    </row>
    <row r="27" spans="1:70" ht="52.5" x14ac:dyDescent="0.35">
      <c r="A27" s="37" t="s">
        <v>239</v>
      </c>
      <c r="B27" s="37" t="s">
        <v>243</v>
      </c>
      <c r="C27" s="40">
        <v>0.75</v>
      </c>
      <c r="D27" s="40">
        <v>0</v>
      </c>
      <c r="E27" s="40">
        <v>0</v>
      </c>
      <c r="F27" s="139">
        <f>(C27*'Labor Costs'!$F$9)+(D27*('Labor Costs'!$D$7))+(E27*'Labor Costs'!$F$10)</f>
        <v>69</v>
      </c>
      <c r="G27" s="38">
        <v>10</v>
      </c>
      <c r="H27" s="38">
        <v>1</v>
      </c>
      <c r="I27" s="38">
        <f t="shared" si="0"/>
        <v>10</v>
      </c>
      <c r="J27" s="38">
        <f t="shared" si="1"/>
        <v>7.5</v>
      </c>
      <c r="K27" s="38">
        <f t="shared" si="2"/>
        <v>690</v>
      </c>
      <c r="L27" s="189" t="s">
        <v>287</v>
      </c>
      <c r="M27" s="77">
        <v>0</v>
      </c>
      <c r="N27" s="57"/>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
      <c r="AV27" s="2"/>
      <c r="AW27" s="2"/>
      <c r="AX27" s="2"/>
      <c r="AY27" s="2"/>
      <c r="AZ27" s="2"/>
      <c r="BA27" s="2"/>
      <c r="BB27" s="2"/>
      <c r="BC27" s="2"/>
      <c r="BD27" s="2"/>
      <c r="BE27" s="2"/>
      <c r="BF27" s="2"/>
      <c r="BG27" s="2"/>
      <c r="BH27" s="2"/>
      <c r="BI27" s="2"/>
      <c r="BJ27" s="2"/>
      <c r="BK27" s="2"/>
      <c r="BL27" s="2"/>
      <c r="BM27" s="2"/>
      <c r="BN27" s="2"/>
      <c r="BO27" s="2"/>
      <c r="BP27" s="2"/>
      <c r="BQ27" s="2"/>
      <c r="BR27" s="2"/>
    </row>
    <row r="28" spans="1:70" ht="52.5" x14ac:dyDescent="0.35">
      <c r="A28" s="37" t="s">
        <v>58</v>
      </c>
      <c r="B28" s="37" t="s">
        <v>209</v>
      </c>
      <c r="C28" s="40">
        <v>0</v>
      </c>
      <c r="D28" s="40">
        <v>0</v>
      </c>
      <c r="E28" s="40">
        <v>20</v>
      </c>
      <c r="F28" s="139">
        <f>(C28*'Labor Costs'!$F$9)+(D28*('Labor Costs'!$D$7))+(E28*'Labor Costs'!$F$10)</f>
        <v>4600</v>
      </c>
      <c r="G28" s="38">
        <v>183</v>
      </c>
      <c r="H28" s="38">
        <v>1</v>
      </c>
      <c r="I28" s="38">
        <f t="shared" si="0"/>
        <v>183</v>
      </c>
      <c r="J28" s="38">
        <f t="shared" si="1"/>
        <v>3660</v>
      </c>
      <c r="K28" s="109">
        <f t="shared" si="2"/>
        <v>841800</v>
      </c>
      <c r="L28" s="189" t="s">
        <v>320</v>
      </c>
      <c r="M28" s="70">
        <v>841800</v>
      </c>
      <c r="N28" s="57"/>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1:70" ht="91" x14ac:dyDescent="0.35">
      <c r="A29" s="37" t="s">
        <v>59</v>
      </c>
      <c r="B29" s="37" t="s">
        <v>60</v>
      </c>
      <c r="C29" s="40">
        <v>0.5</v>
      </c>
      <c r="D29" s="40">
        <v>0</v>
      </c>
      <c r="E29" s="40">
        <v>0</v>
      </c>
      <c r="F29" s="139">
        <f>(C29*'Labor Costs'!$F$9)+(D29*('Labor Costs'!$D$7))+(E29*'Labor Costs'!$F$10)</f>
        <v>46</v>
      </c>
      <c r="G29" s="38">
        <v>667</v>
      </c>
      <c r="H29" s="38">
        <v>4</v>
      </c>
      <c r="I29" s="38">
        <f t="shared" si="0"/>
        <v>2668</v>
      </c>
      <c r="J29" s="38">
        <f t="shared" si="1"/>
        <v>1334</v>
      </c>
      <c r="K29" s="38">
        <f t="shared" si="2"/>
        <v>122728</v>
      </c>
      <c r="L29" s="63" t="s">
        <v>297</v>
      </c>
      <c r="M29" s="77">
        <v>0</v>
      </c>
      <c r="N29" s="57"/>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
      <c r="AV29" s="2"/>
      <c r="AW29" s="2"/>
      <c r="AX29" s="2"/>
      <c r="AY29" s="2"/>
      <c r="AZ29" s="2"/>
      <c r="BA29" s="2"/>
      <c r="BB29" s="2"/>
      <c r="BC29" s="2"/>
      <c r="BD29" s="2"/>
      <c r="BE29" s="2"/>
      <c r="BF29" s="2"/>
      <c r="BG29" s="2"/>
      <c r="BH29" s="2"/>
      <c r="BI29" s="2"/>
      <c r="BJ29" s="2"/>
      <c r="BK29" s="2"/>
      <c r="BL29" s="2"/>
      <c r="BM29" s="2"/>
      <c r="BN29" s="2"/>
      <c r="BO29" s="2"/>
      <c r="BP29" s="2"/>
      <c r="BQ29" s="2"/>
      <c r="BR29" s="2"/>
    </row>
    <row r="30" spans="1:70" ht="65" x14ac:dyDescent="0.35">
      <c r="A30" s="37" t="s">
        <v>59</v>
      </c>
      <c r="B30" s="37" t="s">
        <v>206</v>
      </c>
      <c r="C30" s="40">
        <v>0.5</v>
      </c>
      <c r="D30" s="40">
        <v>0</v>
      </c>
      <c r="E30" s="40">
        <v>0</v>
      </c>
      <c r="F30" s="139">
        <f>(C30*'Labor Costs'!$F$9)+(D30*('Labor Costs'!$D$7))+(E30*'Labor Costs'!$F$10)</f>
        <v>46</v>
      </c>
      <c r="G30" s="38">
        <v>67</v>
      </c>
      <c r="H30" s="38">
        <v>4</v>
      </c>
      <c r="I30" s="38">
        <f t="shared" si="0"/>
        <v>268</v>
      </c>
      <c r="J30" s="38">
        <f t="shared" si="1"/>
        <v>134</v>
      </c>
      <c r="K30" s="38">
        <f t="shared" si="2"/>
        <v>12328</v>
      </c>
      <c r="L30" s="63" t="s">
        <v>321</v>
      </c>
      <c r="M30" s="77">
        <v>0</v>
      </c>
      <c r="N30" s="57"/>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
      <c r="AV30" s="2"/>
      <c r="AW30" s="2"/>
      <c r="AX30" s="2"/>
      <c r="AY30" s="2"/>
      <c r="AZ30" s="2"/>
      <c r="BA30" s="2"/>
      <c r="BB30" s="2"/>
      <c r="BC30" s="2"/>
      <c r="BD30" s="2"/>
      <c r="BE30" s="2"/>
      <c r="BF30" s="2"/>
      <c r="BG30" s="2"/>
      <c r="BH30" s="2"/>
      <c r="BI30" s="2"/>
      <c r="BJ30" s="2"/>
      <c r="BK30" s="2"/>
      <c r="BL30" s="2"/>
      <c r="BM30" s="2"/>
      <c r="BN30" s="2"/>
      <c r="BO30" s="2"/>
      <c r="BP30" s="2"/>
      <c r="BQ30" s="2"/>
      <c r="BR30" s="2"/>
    </row>
    <row r="31" spans="1:70" ht="65" x14ac:dyDescent="0.35">
      <c r="A31" s="37" t="s">
        <v>59</v>
      </c>
      <c r="B31" s="37" t="s">
        <v>210</v>
      </c>
      <c r="C31" s="40">
        <v>0.5</v>
      </c>
      <c r="D31" s="40">
        <v>0</v>
      </c>
      <c r="E31" s="40">
        <v>0</v>
      </c>
      <c r="F31" s="139">
        <f>(C31*'Labor Costs'!$F$9)+(D31*('Labor Costs'!$D$7))+(E31*'Labor Costs'!$F$10)</f>
        <v>46</v>
      </c>
      <c r="G31" s="38">
        <v>548</v>
      </c>
      <c r="H31" s="38">
        <v>4</v>
      </c>
      <c r="I31" s="38">
        <f t="shared" si="0"/>
        <v>2192</v>
      </c>
      <c r="J31" s="38">
        <f t="shared" si="1"/>
        <v>1096</v>
      </c>
      <c r="K31" s="38">
        <f t="shared" si="2"/>
        <v>100832</v>
      </c>
      <c r="L31" s="63" t="s">
        <v>322</v>
      </c>
      <c r="M31" s="77">
        <v>0</v>
      </c>
      <c r="N31" s="57"/>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
      <c r="AV31" s="2"/>
      <c r="AW31" s="2"/>
      <c r="AX31" s="2"/>
      <c r="AY31" s="2"/>
      <c r="AZ31" s="2"/>
      <c r="BA31" s="2"/>
      <c r="BB31" s="2"/>
      <c r="BC31" s="2"/>
      <c r="BD31" s="2"/>
      <c r="BE31" s="2"/>
      <c r="BF31" s="2"/>
      <c r="BG31" s="2"/>
      <c r="BH31" s="2"/>
      <c r="BI31" s="2"/>
      <c r="BJ31" s="2"/>
      <c r="BK31" s="2"/>
      <c r="BL31" s="2"/>
      <c r="BM31" s="2"/>
      <c r="BN31" s="2"/>
      <c r="BO31" s="2"/>
      <c r="BP31" s="2"/>
      <c r="BQ31" s="2"/>
      <c r="BR31" s="2"/>
    </row>
    <row r="32" spans="1:70" ht="52" x14ac:dyDescent="0.35">
      <c r="A32" s="37" t="s">
        <v>59</v>
      </c>
      <c r="B32" s="37" t="s">
        <v>61</v>
      </c>
      <c r="C32" s="40">
        <v>0.5</v>
      </c>
      <c r="D32" s="40">
        <v>0</v>
      </c>
      <c r="E32" s="40">
        <v>0</v>
      </c>
      <c r="F32" s="139">
        <f>(C32*'Labor Costs'!$F$9)+(D32*('Labor Costs'!$D$7))+(E32*'Labor Costs'!$F$10)</f>
        <v>46</v>
      </c>
      <c r="G32" s="38">
        <v>55</v>
      </c>
      <c r="H32" s="38">
        <v>4</v>
      </c>
      <c r="I32" s="38">
        <f t="shared" si="0"/>
        <v>220</v>
      </c>
      <c r="J32" s="38">
        <f t="shared" si="1"/>
        <v>110</v>
      </c>
      <c r="K32" s="38">
        <f t="shared" si="2"/>
        <v>10120</v>
      </c>
      <c r="L32" s="63" t="s">
        <v>323</v>
      </c>
      <c r="M32" s="77">
        <v>0</v>
      </c>
      <c r="N32" s="57"/>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70" ht="52" x14ac:dyDescent="0.35">
      <c r="A33" s="37" t="s">
        <v>62</v>
      </c>
      <c r="B33" s="37" t="s">
        <v>211</v>
      </c>
      <c r="C33" s="40">
        <v>1</v>
      </c>
      <c r="D33" s="40">
        <v>0</v>
      </c>
      <c r="E33" s="40">
        <v>0</v>
      </c>
      <c r="F33" s="139">
        <f>(C33*'Labor Costs'!$F$9)+(D33*('Labor Costs'!$D$7))+(E33*'Labor Costs'!$F$10)</f>
        <v>92</v>
      </c>
      <c r="G33" s="38">
        <v>548</v>
      </c>
      <c r="H33" s="38">
        <v>1</v>
      </c>
      <c r="I33" s="38">
        <f t="shared" si="0"/>
        <v>548</v>
      </c>
      <c r="J33" s="38">
        <f t="shared" si="1"/>
        <v>548</v>
      </c>
      <c r="K33" s="38">
        <f t="shared" si="2"/>
        <v>50416</v>
      </c>
      <c r="L33" s="63" t="s">
        <v>324</v>
      </c>
      <c r="M33" s="77">
        <v>0</v>
      </c>
      <c r="N33" s="57"/>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
      <c r="AV33" s="2"/>
      <c r="AW33" s="2"/>
      <c r="AX33" s="2"/>
      <c r="AY33" s="2"/>
      <c r="AZ33" s="2"/>
      <c r="BA33" s="2"/>
      <c r="BB33" s="2"/>
      <c r="BC33" s="2"/>
      <c r="BD33" s="2"/>
      <c r="BE33" s="2"/>
      <c r="BF33" s="2"/>
      <c r="BG33" s="2"/>
      <c r="BH33" s="2"/>
      <c r="BI33" s="2"/>
      <c r="BJ33" s="2"/>
      <c r="BK33" s="2"/>
      <c r="BL33" s="2"/>
      <c r="BM33" s="2"/>
      <c r="BN33" s="2"/>
      <c r="BO33" s="2"/>
      <c r="BP33" s="2"/>
      <c r="BQ33" s="2"/>
      <c r="BR33" s="2"/>
    </row>
    <row r="34" spans="1:70" ht="52" x14ac:dyDescent="0.35">
      <c r="A34" s="37" t="s">
        <v>59</v>
      </c>
      <c r="B34" s="37" t="s">
        <v>63</v>
      </c>
      <c r="C34" s="40">
        <v>1</v>
      </c>
      <c r="D34" s="40">
        <v>0</v>
      </c>
      <c r="E34" s="40">
        <v>0</v>
      </c>
      <c r="F34" s="139">
        <f>(C34*'Labor Costs'!$F$9)+(D34*('Labor Costs'!$D$7))+(E34*'Labor Costs'!$F$10)</f>
        <v>92</v>
      </c>
      <c r="G34" s="38">
        <v>10</v>
      </c>
      <c r="H34" s="38">
        <v>4</v>
      </c>
      <c r="I34" s="38">
        <f t="shared" si="0"/>
        <v>40</v>
      </c>
      <c r="J34" s="38">
        <f t="shared" si="1"/>
        <v>40</v>
      </c>
      <c r="K34" s="38">
        <f t="shared" si="2"/>
        <v>3680</v>
      </c>
      <c r="L34" s="63" t="s">
        <v>64</v>
      </c>
      <c r="M34" s="77">
        <v>0</v>
      </c>
      <c r="N34" s="57"/>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
      <c r="AV34" s="2"/>
      <c r="AW34" s="2"/>
      <c r="AX34" s="2"/>
      <c r="AY34" s="2"/>
      <c r="AZ34" s="2"/>
      <c r="BA34" s="2"/>
      <c r="BB34" s="2"/>
      <c r="BC34" s="2"/>
      <c r="BD34" s="2"/>
      <c r="BE34" s="2"/>
      <c r="BF34" s="2"/>
      <c r="BG34" s="2"/>
      <c r="BH34" s="2"/>
      <c r="BI34" s="2"/>
      <c r="BJ34" s="2"/>
      <c r="BK34" s="2"/>
      <c r="BL34" s="2"/>
      <c r="BM34" s="2"/>
      <c r="BN34" s="2"/>
      <c r="BO34" s="2"/>
      <c r="BP34" s="2"/>
      <c r="BQ34" s="2"/>
      <c r="BR34" s="2"/>
    </row>
    <row r="35" spans="1:70" ht="65" x14ac:dyDescent="0.35">
      <c r="A35" s="37" t="s">
        <v>59</v>
      </c>
      <c r="B35" s="37" t="s">
        <v>63</v>
      </c>
      <c r="C35" s="40">
        <v>1</v>
      </c>
      <c r="D35" s="40">
        <v>0</v>
      </c>
      <c r="E35" s="40">
        <v>0</v>
      </c>
      <c r="F35" s="139">
        <f>(C35*'Labor Costs'!$F$9)+(D35*('Labor Costs'!$D$7))+(E35*'Labor Costs'!$F$10)</f>
        <v>92</v>
      </c>
      <c r="G35" s="38">
        <v>10</v>
      </c>
      <c r="H35" s="38">
        <v>4</v>
      </c>
      <c r="I35" s="38">
        <f t="shared" si="0"/>
        <v>40</v>
      </c>
      <c r="J35" s="38">
        <f t="shared" si="1"/>
        <v>40</v>
      </c>
      <c r="K35" s="38">
        <f t="shared" si="2"/>
        <v>3680</v>
      </c>
      <c r="L35" s="63" t="s">
        <v>65</v>
      </c>
      <c r="M35" s="77">
        <v>0</v>
      </c>
      <c r="N35" s="57"/>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
      <c r="AV35" s="2"/>
      <c r="AW35" s="2"/>
      <c r="AX35" s="2"/>
      <c r="AY35" s="2"/>
      <c r="AZ35" s="2"/>
      <c r="BA35" s="2"/>
      <c r="BB35" s="2"/>
      <c r="BC35" s="2"/>
      <c r="BD35" s="2"/>
      <c r="BE35" s="2"/>
      <c r="BF35" s="2"/>
      <c r="BG35" s="2"/>
      <c r="BH35" s="2"/>
      <c r="BI35" s="2"/>
      <c r="BJ35" s="2"/>
      <c r="BK35" s="2"/>
      <c r="BL35" s="2"/>
      <c r="BM35" s="2"/>
      <c r="BN35" s="2"/>
      <c r="BO35" s="2"/>
      <c r="BP35" s="2"/>
      <c r="BQ35" s="2"/>
      <c r="BR35" s="2"/>
    </row>
    <row r="36" spans="1:70" ht="65" x14ac:dyDescent="0.35">
      <c r="A36" s="37" t="s">
        <v>59</v>
      </c>
      <c r="B36" s="37" t="s">
        <v>63</v>
      </c>
      <c r="C36" s="40">
        <v>1</v>
      </c>
      <c r="D36" s="40">
        <v>0</v>
      </c>
      <c r="E36" s="40">
        <v>0</v>
      </c>
      <c r="F36" s="139">
        <f>(C36*'Labor Costs'!$F$9)+(D36*('Labor Costs'!$D$7))+(E36*'Labor Costs'!$F$10)</f>
        <v>92</v>
      </c>
      <c r="G36" s="38">
        <v>10</v>
      </c>
      <c r="H36" s="38">
        <v>4</v>
      </c>
      <c r="I36" s="38">
        <f t="shared" si="0"/>
        <v>40</v>
      </c>
      <c r="J36" s="38">
        <f t="shared" si="1"/>
        <v>40</v>
      </c>
      <c r="K36" s="38">
        <f t="shared" si="2"/>
        <v>3680</v>
      </c>
      <c r="L36" s="63" t="s">
        <v>66</v>
      </c>
      <c r="M36" s="77">
        <v>0</v>
      </c>
      <c r="N36" s="57"/>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
      <c r="AV36" s="2"/>
      <c r="AW36" s="2"/>
      <c r="AX36" s="2"/>
      <c r="AY36" s="2"/>
      <c r="AZ36" s="2"/>
      <c r="BA36" s="2"/>
      <c r="BB36" s="2"/>
      <c r="BC36" s="2"/>
      <c r="BD36" s="2"/>
      <c r="BE36" s="2"/>
      <c r="BF36" s="2"/>
      <c r="BG36" s="2"/>
      <c r="BH36" s="2"/>
      <c r="BI36" s="2"/>
      <c r="BJ36" s="2"/>
      <c r="BK36" s="2"/>
      <c r="BL36" s="2"/>
      <c r="BM36" s="2"/>
      <c r="BN36" s="2"/>
      <c r="BO36" s="2"/>
      <c r="BP36" s="2"/>
      <c r="BQ36" s="2"/>
      <c r="BR36" s="2"/>
    </row>
    <row r="37" spans="1:70" ht="39.5" x14ac:dyDescent="0.35">
      <c r="A37" s="37" t="s">
        <v>59</v>
      </c>
      <c r="B37" s="37" t="s">
        <v>207</v>
      </c>
      <c r="C37" s="40">
        <v>3</v>
      </c>
      <c r="D37" s="40">
        <v>0</v>
      </c>
      <c r="E37" s="40">
        <v>0</v>
      </c>
      <c r="F37" s="139">
        <f>(C37*'Labor Costs'!$F$9)+(D37*('Labor Costs'!$D$7))+(E37*'Labor Costs'!$F$10)</f>
        <v>276</v>
      </c>
      <c r="G37" s="38">
        <v>55</v>
      </c>
      <c r="H37" s="38">
        <v>4</v>
      </c>
      <c r="I37" s="38">
        <f t="shared" si="0"/>
        <v>220</v>
      </c>
      <c r="J37" s="38">
        <f t="shared" si="1"/>
        <v>660</v>
      </c>
      <c r="K37" s="38">
        <f t="shared" si="2"/>
        <v>60720</v>
      </c>
      <c r="L37" s="63" t="s">
        <v>67</v>
      </c>
      <c r="M37" s="77">
        <v>0</v>
      </c>
      <c r="N37" s="57"/>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
      <c r="AV37" s="2"/>
      <c r="AW37" s="2"/>
      <c r="AX37" s="2"/>
      <c r="AY37" s="2"/>
      <c r="AZ37" s="2"/>
      <c r="BA37" s="2"/>
      <c r="BB37" s="2"/>
      <c r="BC37" s="2"/>
      <c r="BD37" s="2"/>
      <c r="BE37" s="2"/>
      <c r="BF37" s="2"/>
      <c r="BG37" s="2"/>
      <c r="BH37" s="2"/>
      <c r="BI37" s="2"/>
      <c r="BJ37" s="2"/>
      <c r="BK37" s="2"/>
      <c r="BL37" s="2"/>
      <c r="BM37" s="2"/>
      <c r="BN37" s="2"/>
      <c r="BO37" s="2"/>
      <c r="BP37" s="2"/>
      <c r="BQ37" s="2"/>
      <c r="BR37" s="2"/>
    </row>
    <row r="38" spans="1:70" ht="65" x14ac:dyDescent="0.35">
      <c r="A38" s="37" t="s">
        <v>59</v>
      </c>
      <c r="B38" s="37" t="s">
        <v>68</v>
      </c>
      <c r="C38" s="40">
        <v>3</v>
      </c>
      <c r="D38" s="40">
        <v>0</v>
      </c>
      <c r="E38" s="40">
        <v>0</v>
      </c>
      <c r="F38" s="139">
        <f>(C38*'Labor Costs'!$F$9)+(D38*('Labor Costs'!$D$7))+(E38*'Labor Costs'!$F$10)</f>
        <v>276</v>
      </c>
      <c r="G38" s="38">
        <v>70</v>
      </c>
      <c r="H38" s="38">
        <v>1</v>
      </c>
      <c r="I38" s="38">
        <f t="shared" si="0"/>
        <v>70</v>
      </c>
      <c r="J38" s="38">
        <f t="shared" si="1"/>
        <v>210</v>
      </c>
      <c r="K38" s="38">
        <f t="shared" si="2"/>
        <v>19320</v>
      </c>
      <c r="L38" s="63" t="s">
        <v>69</v>
      </c>
      <c r="M38" s="77">
        <v>0</v>
      </c>
      <c r="N38" s="57"/>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
      <c r="AV38" s="2"/>
      <c r="AW38" s="2"/>
      <c r="AX38" s="2"/>
      <c r="AY38" s="2"/>
      <c r="AZ38" s="2"/>
      <c r="BA38" s="2"/>
      <c r="BB38" s="2"/>
      <c r="BC38" s="2"/>
      <c r="BD38" s="2"/>
      <c r="BE38" s="2"/>
      <c r="BF38" s="2"/>
      <c r="BG38" s="2"/>
      <c r="BH38" s="2"/>
      <c r="BI38" s="2"/>
      <c r="BJ38" s="2"/>
      <c r="BK38" s="2"/>
      <c r="BL38" s="2"/>
      <c r="BM38" s="2"/>
      <c r="BN38" s="2"/>
      <c r="BO38" s="2"/>
      <c r="BP38" s="2"/>
      <c r="BQ38" s="2"/>
      <c r="BR38" s="2"/>
    </row>
    <row r="39" spans="1:70" ht="26.5" x14ac:dyDescent="0.35">
      <c r="A39" s="37" t="s">
        <v>70</v>
      </c>
      <c r="B39" s="37" t="s">
        <v>71</v>
      </c>
      <c r="C39" s="40">
        <v>0.5</v>
      </c>
      <c r="D39" s="40">
        <v>0</v>
      </c>
      <c r="E39" s="40">
        <v>0</v>
      </c>
      <c r="F39" s="139">
        <f>(C39*'Labor Costs'!$F$9)+(D39*('Labor Costs'!$D$7))+(E39*'Labor Costs'!$F$10)</f>
        <v>46</v>
      </c>
      <c r="G39" s="38">
        <v>667</v>
      </c>
      <c r="H39" s="38">
        <v>365</v>
      </c>
      <c r="I39" s="38">
        <f t="shared" si="0"/>
        <v>243455</v>
      </c>
      <c r="J39" s="38">
        <f t="shared" si="1"/>
        <v>121727.5</v>
      </c>
      <c r="K39" s="38">
        <f t="shared" si="2"/>
        <v>11198930</v>
      </c>
      <c r="L39" s="63" t="s">
        <v>41</v>
      </c>
      <c r="M39" s="77">
        <v>0</v>
      </c>
      <c r="N39" s="57"/>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
      <c r="AV39" s="2"/>
      <c r="AW39" s="2"/>
      <c r="AX39" s="2"/>
      <c r="AY39" s="2"/>
      <c r="AZ39" s="2"/>
      <c r="BA39" s="2"/>
      <c r="BB39" s="2"/>
      <c r="BC39" s="2"/>
      <c r="BD39" s="2"/>
      <c r="BE39" s="2"/>
      <c r="BF39" s="2"/>
      <c r="BG39" s="2"/>
      <c r="BH39" s="2"/>
      <c r="BI39" s="2"/>
      <c r="BJ39" s="2"/>
      <c r="BK39" s="2"/>
      <c r="BL39" s="2"/>
      <c r="BM39" s="2"/>
      <c r="BN39" s="2"/>
      <c r="BO39" s="2"/>
      <c r="BP39" s="2"/>
      <c r="BQ39" s="2"/>
      <c r="BR39" s="2"/>
    </row>
    <row r="40" spans="1:70" ht="39.5" x14ac:dyDescent="0.35">
      <c r="A40" s="37" t="s">
        <v>39</v>
      </c>
      <c r="B40" s="37" t="s">
        <v>72</v>
      </c>
      <c r="C40" s="40">
        <v>0.5</v>
      </c>
      <c r="D40" s="40">
        <v>0</v>
      </c>
      <c r="E40" s="40">
        <v>0</v>
      </c>
      <c r="F40" s="139">
        <f>(C40*'Labor Costs'!$F$9)+(D40*('Labor Costs'!$D$7))+(E40*'Labor Costs'!$F$10)</f>
        <v>46</v>
      </c>
      <c r="G40" s="38">
        <v>667</v>
      </c>
      <c r="H40" s="38">
        <v>4</v>
      </c>
      <c r="I40" s="38">
        <f t="shared" si="0"/>
        <v>2668</v>
      </c>
      <c r="J40" s="38">
        <f t="shared" ref="J40:J65" si="3">(C40+D40+E40)*I40</f>
        <v>1334</v>
      </c>
      <c r="K40" s="38">
        <f t="shared" si="2"/>
        <v>122728</v>
      </c>
      <c r="L40" s="189" t="s">
        <v>260</v>
      </c>
      <c r="M40" s="77">
        <v>0</v>
      </c>
      <c r="N40" s="57"/>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
      <c r="AV40" s="2"/>
      <c r="AW40" s="2"/>
      <c r="AX40" s="2"/>
      <c r="AY40" s="2"/>
      <c r="AZ40" s="2"/>
      <c r="BA40" s="2"/>
      <c r="BB40" s="2"/>
      <c r="BC40" s="2"/>
      <c r="BD40" s="2"/>
      <c r="BE40" s="2"/>
      <c r="BF40" s="2"/>
      <c r="BG40" s="2"/>
      <c r="BH40" s="2"/>
      <c r="BI40" s="2"/>
      <c r="BJ40" s="2"/>
      <c r="BK40" s="2"/>
      <c r="BL40" s="2"/>
      <c r="BM40" s="2"/>
      <c r="BN40" s="2"/>
      <c r="BO40" s="2"/>
      <c r="BP40" s="2"/>
      <c r="BQ40" s="2"/>
      <c r="BR40" s="2"/>
    </row>
    <row r="41" spans="1:70" ht="26.5" x14ac:dyDescent="0.35">
      <c r="A41" s="37" t="s">
        <v>39</v>
      </c>
      <c r="B41" s="37" t="s">
        <v>73</v>
      </c>
      <c r="C41" s="40">
        <v>0.5</v>
      </c>
      <c r="D41" s="40">
        <v>0</v>
      </c>
      <c r="E41" s="40">
        <v>0</v>
      </c>
      <c r="F41" s="139">
        <f>(C41*'Labor Costs'!$F$9)+(D41*('Labor Costs'!$D$7))+(E41*'Labor Costs'!$F$10)</f>
        <v>46</v>
      </c>
      <c r="G41" s="38">
        <v>667</v>
      </c>
      <c r="H41" s="38">
        <v>4</v>
      </c>
      <c r="I41" s="38">
        <f t="shared" si="0"/>
        <v>2668</v>
      </c>
      <c r="J41" s="38">
        <f t="shared" si="3"/>
        <v>1334</v>
      </c>
      <c r="K41" s="38">
        <f t="shared" si="2"/>
        <v>122728</v>
      </c>
      <c r="L41" s="189" t="s">
        <v>260</v>
      </c>
      <c r="M41" s="77">
        <v>0</v>
      </c>
      <c r="N41" s="57"/>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
      <c r="AV41" s="2"/>
      <c r="AW41" s="2"/>
      <c r="AX41" s="2"/>
      <c r="AY41" s="2"/>
      <c r="AZ41" s="2"/>
      <c r="BA41" s="2"/>
      <c r="BB41" s="2"/>
      <c r="BC41" s="2"/>
      <c r="BD41" s="2"/>
      <c r="BE41" s="2"/>
      <c r="BF41" s="2"/>
      <c r="BG41" s="2"/>
      <c r="BH41" s="2"/>
      <c r="BI41" s="2"/>
      <c r="BJ41" s="2"/>
      <c r="BK41" s="2"/>
      <c r="BL41" s="2"/>
      <c r="BM41" s="2"/>
      <c r="BN41" s="2"/>
      <c r="BO41" s="2"/>
      <c r="BP41" s="2"/>
      <c r="BQ41" s="2"/>
      <c r="BR41" s="2"/>
    </row>
    <row r="42" spans="1:70" ht="91.5" x14ac:dyDescent="0.35">
      <c r="A42" s="37" t="s">
        <v>74</v>
      </c>
      <c r="B42" s="37" t="s">
        <v>75</v>
      </c>
      <c r="C42" s="40">
        <v>16</v>
      </c>
      <c r="D42" s="40">
        <v>0</v>
      </c>
      <c r="E42" s="40">
        <v>0</v>
      </c>
      <c r="F42" s="139">
        <f>(C42*'Labor Costs'!$F$9)+(D42*('Labor Costs'!$D$7))+(E42*'Labor Costs'!$F$10)</f>
        <v>1472</v>
      </c>
      <c r="G42" s="38">
        <v>4</v>
      </c>
      <c r="H42" s="38">
        <v>1</v>
      </c>
      <c r="I42" s="38">
        <f t="shared" si="0"/>
        <v>4</v>
      </c>
      <c r="J42" s="38">
        <f t="shared" si="3"/>
        <v>64</v>
      </c>
      <c r="K42" s="38">
        <f t="shared" si="2"/>
        <v>5888</v>
      </c>
      <c r="L42" s="189" t="s">
        <v>289</v>
      </c>
      <c r="M42" s="77">
        <v>0</v>
      </c>
      <c r="N42" s="57"/>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
      <c r="AV42" s="2"/>
      <c r="AW42" s="2"/>
      <c r="AX42" s="2"/>
      <c r="AY42" s="2"/>
      <c r="AZ42" s="2"/>
      <c r="BA42" s="2"/>
      <c r="BB42" s="2"/>
      <c r="BC42" s="2"/>
      <c r="BD42" s="2"/>
      <c r="BE42" s="2"/>
      <c r="BF42" s="2"/>
      <c r="BG42" s="2"/>
      <c r="BH42" s="2"/>
      <c r="BI42" s="2"/>
      <c r="BJ42" s="2"/>
      <c r="BK42" s="2"/>
      <c r="BL42" s="2"/>
      <c r="BM42" s="2"/>
      <c r="BN42" s="2"/>
      <c r="BO42" s="2"/>
      <c r="BP42" s="2"/>
      <c r="BQ42" s="2"/>
      <c r="BR42" s="2"/>
    </row>
    <row r="43" spans="1:70" ht="26.5" x14ac:dyDescent="0.35">
      <c r="A43" s="37" t="s">
        <v>42</v>
      </c>
      <c r="B43" s="37" t="s">
        <v>76</v>
      </c>
      <c r="C43" s="40">
        <v>0</v>
      </c>
      <c r="D43" s="40">
        <v>0</v>
      </c>
      <c r="E43" s="40">
        <v>32</v>
      </c>
      <c r="F43" s="139">
        <f>(C43*'Labor Costs'!$F$9)+(D43*('Labor Costs'!$D$7))+(E43*'Labor Costs'!$F$10)</f>
        <v>7360</v>
      </c>
      <c r="G43" s="38">
        <v>667</v>
      </c>
      <c r="H43" s="38">
        <v>1</v>
      </c>
      <c r="I43" s="38">
        <f t="shared" si="0"/>
        <v>667</v>
      </c>
      <c r="J43" s="38">
        <f t="shared" si="3"/>
        <v>21344</v>
      </c>
      <c r="K43" s="109">
        <f t="shared" si="2"/>
        <v>4909120</v>
      </c>
      <c r="L43" s="63" t="s">
        <v>296</v>
      </c>
      <c r="M43" s="70">
        <v>4909120</v>
      </c>
      <c r="N43" s="57"/>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
      <c r="AV43" s="2"/>
      <c r="AW43" s="2"/>
      <c r="AX43" s="2"/>
      <c r="AY43" s="2"/>
      <c r="AZ43" s="2"/>
      <c r="BA43" s="2"/>
      <c r="BB43" s="2"/>
      <c r="BC43" s="2"/>
      <c r="BD43" s="2"/>
      <c r="BE43" s="2"/>
      <c r="BF43" s="2"/>
      <c r="BG43" s="2"/>
      <c r="BH43" s="2"/>
      <c r="BI43" s="2"/>
      <c r="BJ43" s="2"/>
      <c r="BK43" s="2"/>
      <c r="BL43" s="2"/>
      <c r="BM43" s="2"/>
      <c r="BN43" s="2"/>
      <c r="BO43" s="2"/>
      <c r="BP43" s="2"/>
      <c r="BQ43" s="2"/>
      <c r="BR43" s="2"/>
    </row>
    <row r="44" spans="1:70" ht="78.5" x14ac:dyDescent="0.35">
      <c r="A44" s="37" t="s">
        <v>77</v>
      </c>
      <c r="B44" s="37" t="s">
        <v>78</v>
      </c>
      <c r="C44" s="40">
        <v>0</v>
      </c>
      <c r="D44" s="40">
        <v>0</v>
      </c>
      <c r="E44" s="40">
        <v>8.5</v>
      </c>
      <c r="F44" s="139">
        <f>(C44*'Labor Costs'!$F$9)+(D44*('Labor Costs'!$D$7))+(E44*'Labor Costs'!$F$10)</f>
        <v>1955</v>
      </c>
      <c r="G44" s="38">
        <v>67</v>
      </c>
      <c r="H44" s="38">
        <v>1</v>
      </c>
      <c r="I44" s="38">
        <f t="shared" si="0"/>
        <v>67</v>
      </c>
      <c r="J44" s="38">
        <f t="shared" si="3"/>
        <v>569.5</v>
      </c>
      <c r="K44" s="109">
        <f t="shared" si="2"/>
        <v>130985</v>
      </c>
      <c r="L44" s="63" t="s">
        <v>47</v>
      </c>
      <c r="M44" s="70">
        <v>130985</v>
      </c>
      <c r="N44" s="57"/>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
      <c r="AV44" s="2"/>
      <c r="AW44" s="2"/>
      <c r="AX44" s="2"/>
      <c r="AY44" s="2"/>
      <c r="AZ44" s="2"/>
      <c r="BA44" s="2"/>
      <c r="BB44" s="2"/>
      <c r="BC44" s="2"/>
      <c r="BD44" s="2"/>
      <c r="BE44" s="2"/>
      <c r="BF44" s="2"/>
      <c r="BG44" s="2"/>
      <c r="BH44" s="2"/>
      <c r="BI44" s="2"/>
      <c r="BJ44" s="2"/>
      <c r="BK44" s="2"/>
      <c r="BL44" s="2"/>
      <c r="BM44" s="2"/>
      <c r="BN44" s="2"/>
      <c r="BO44" s="2"/>
      <c r="BP44" s="2"/>
      <c r="BQ44" s="2"/>
      <c r="BR44" s="2"/>
    </row>
    <row r="45" spans="1:70" ht="52.5" x14ac:dyDescent="0.35">
      <c r="A45" s="37" t="s">
        <v>77</v>
      </c>
      <c r="B45" s="37" t="s">
        <v>79</v>
      </c>
      <c r="C45" s="40">
        <v>0</v>
      </c>
      <c r="D45" s="40">
        <v>0</v>
      </c>
      <c r="E45" s="40">
        <v>1</v>
      </c>
      <c r="F45" s="139">
        <f>(C45*'Labor Costs'!$F$9)+(D45*('Labor Costs'!$D$7))+(E45*'Labor Costs'!$F$10)</f>
        <v>230</v>
      </c>
      <c r="G45" s="38">
        <v>67</v>
      </c>
      <c r="H45" s="38">
        <v>12</v>
      </c>
      <c r="I45" s="38">
        <f t="shared" si="0"/>
        <v>804</v>
      </c>
      <c r="J45" s="38">
        <f t="shared" si="3"/>
        <v>804</v>
      </c>
      <c r="K45" s="109">
        <f t="shared" si="2"/>
        <v>184920</v>
      </c>
      <c r="L45" s="63" t="s">
        <v>47</v>
      </c>
      <c r="M45" s="70">
        <v>184920</v>
      </c>
      <c r="N45" s="57"/>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
      <c r="AV45" s="2"/>
      <c r="AW45" s="2"/>
      <c r="AX45" s="2"/>
      <c r="AY45" s="2"/>
      <c r="AZ45" s="2"/>
      <c r="BA45" s="2"/>
      <c r="BB45" s="2"/>
      <c r="BC45" s="2"/>
      <c r="BD45" s="2"/>
      <c r="BE45" s="2"/>
      <c r="BF45" s="2"/>
      <c r="BG45" s="2"/>
      <c r="BH45" s="2"/>
      <c r="BI45" s="2"/>
      <c r="BJ45" s="2"/>
      <c r="BK45" s="2"/>
      <c r="BL45" s="2"/>
      <c r="BM45" s="2"/>
      <c r="BN45" s="2"/>
      <c r="BO45" s="2"/>
      <c r="BP45" s="2"/>
      <c r="BQ45" s="2"/>
      <c r="BR45" s="2"/>
    </row>
    <row r="46" spans="1:70" ht="39.5" x14ac:dyDescent="0.35">
      <c r="A46" s="37" t="s">
        <v>80</v>
      </c>
      <c r="B46" s="37" t="s">
        <v>81</v>
      </c>
      <c r="C46" s="40">
        <v>0</v>
      </c>
      <c r="D46" s="40">
        <v>0</v>
      </c>
      <c r="E46" s="40">
        <v>40</v>
      </c>
      <c r="F46" s="139">
        <f>(C46*'Labor Costs'!$F$9)+(D46*('Labor Costs'!$D$7))+(E46*'Labor Costs'!$F$10)</f>
        <v>9200</v>
      </c>
      <c r="G46" s="38">
        <v>112</v>
      </c>
      <c r="H46" s="38">
        <v>4</v>
      </c>
      <c r="I46" s="38">
        <f t="shared" si="0"/>
        <v>448</v>
      </c>
      <c r="J46" s="38">
        <f t="shared" si="3"/>
        <v>17920</v>
      </c>
      <c r="K46" s="109">
        <f t="shared" si="2"/>
        <v>4121600</v>
      </c>
      <c r="L46" s="63" t="s">
        <v>47</v>
      </c>
      <c r="M46" s="70">
        <v>4121600</v>
      </c>
      <c r="N46" s="57"/>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
      <c r="AV46" s="2"/>
      <c r="AW46" s="2"/>
      <c r="AX46" s="2"/>
      <c r="AY46" s="2"/>
      <c r="AZ46" s="2"/>
      <c r="BA46" s="2"/>
      <c r="BB46" s="2"/>
      <c r="BC46" s="2"/>
      <c r="BD46" s="2"/>
      <c r="BE46" s="2"/>
      <c r="BF46" s="2"/>
      <c r="BG46" s="2"/>
      <c r="BH46" s="2"/>
      <c r="BI46" s="2"/>
      <c r="BJ46" s="2"/>
      <c r="BK46" s="2"/>
      <c r="BL46" s="2"/>
      <c r="BM46" s="2"/>
      <c r="BN46" s="2"/>
      <c r="BO46" s="2"/>
      <c r="BP46" s="2"/>
      <c r="BQ46" s="2"/>
      <c r="BR46" s="2"/>
    </row>
    <row r="47" spans="1:70" ht="26.5" x14ac:dyDescent="0.35">
      <c r="A47" s="37" t="s">
        <v>82</v>
      </c>
      <c r="B47" s="37" t="s">
        <v>83</v>
      </c>
      <c r="C47" s="40">
        <v>0</v>
      </c>
      <c r="D47" s="40">
        <v>0</v>
      </c>
      <c r="E47" s="40">
        <v>10</v>
      </c>
      <c r="F47" s="139">
        <f>(C47*'Labor Costs'!$F$9)+(D47*('Labor Costs'!$D$7))+(E47*'Labor Costs'!$F$10)</f>
        <v>2300</v>
      </c>
      <c r="G47" s="38">
        <v>112</v>
      </c>
      <c r="H47" s="38">
        <v>2</v>
      </c>
      <c r="I47" s="38">
        <f t="shared" si="0"/>
        <v>224</v>
      </c>
      <c r="J47" s="38">
        <f t="shared" si="3"/>
        <v>2240</v>
      </c>
      <c r="K47" s="109">
        <f t="shared" si="2"/>
        <v>515200</v>
      </c>
      <c r="L47" s="63" t="s">
        <v>47</v>
      </c>
      <c r="M47" s="70">
        <v>515200</v>
      </c>
      <c r="N47" s="57"/>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
      <c r="AV47" s="2"/>
      <c r="AW47" s="2"/>
      <c r="AX47" s="2"/>
      <c r="AY47" s="2"/>
      <c r="AZ47" s="2"/>
      <c r="BA47" s="2"/>
      <c r="BB47" s="2"/>
      <c r="BC47" s="2"/>
      <c r="BD47" s="2"/>
      <c r="BE47" s="2"/>
      <c r="BF47" s="2"/>
      <c r="BG47" s="2"/>
      <c r="BH47" s="2"/>
      <c r="BI47" s="2"/>
      <c r="BJ47" s="2"/>
      <c r="BK47" s="2"/>
      <c r="BL47" s="2"/>
      <c r="BM47" s="2"/>
      <c r="BN47" s="2"/>
      <c r="BO47" s="2"/>
      <c r="BP47" s="2"/>
      <c r="BQ47" s="2"/>
      <c r="BR47" s="2"/>
    </row>
    <row r="48" spans="1:70" ht="65" x14ac:dyDescent="0.35">
      <c r="A48" s="37">
        <v>80.147400000000005</v>
      </c>
      <c r="B48" s="37" t="s">
        <v>84</v>
      </c>
      <c r="C48" s="40">
        <v>8</v>
      </c>
      <c r="D48" s="40">
        <v>0</v>
      </c>
      <c r="E48" s="40">
        <v>0</v>
      </c>
      <c r="F48" s="139">
        <f>(C48*'Labor Costs'!$F$9)+(D48*('Labor Costs'!$D$7))+(E48*'Labor Costs'!$F$10)</f>
        <v>736</v>
      </c>
      <c r="G48" s="38">
        <v>40</v>
      </c>
      <c r="H48" s="38">
        <v>1</v>
      </c>
      <c r="I48" s="38">
        <f t="shared" si="0"/>
        <v>40</v>
      </c>
      <c r="J48" s="38">
        <f t="shared" si="3"/>
        <v>320</v>
      </c>
      <c r="K48" s="38">
        <f t="shared" si="2"/>
        <v>29440</v>
      </c>
      <c r="L48" s="189" t="s">
        <v>204</v>
      </c>
      <c r="M48" s="77">
        <v>0</v>
      </c>
      <c r="N48" s="57"/>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
      <c r="AV48" s="2"/>
      <c r="AW48" s="2"/>
      <c r="AX48" s="2"/>
      <c r="AY48" s="2"/>
      <c r="AZ48" s="2"/>
      <c r="BA48" s="2"/>
      <c r="BB48" s="2"/>
      <c r="BC48" s="2"/>
      <c r="BD48" s="2"/>
      <c r="BE48" s="2"/>
      <c r="BF48" s="2"/>
      <c r="BG48" s="2"/>
      <c r="BH48" s="2"/>
      <c r="BI48" s="2"/>
      <c r="BJ48" s="2"/>
      <c r="BK48" s="2"/>
      <c r="BL48" s="2"/>
      <c r="BM48" s="2"/>
      <c r="BN48" s="2"/>
      <c r="BO48" s="2"/>
      <c r="BP48" s="2"/>
      <c r="BQ48" s="2"/>
      <c r="BR48" s="2"/>
    </row>
    <row r="49" spans="1:70" ht="26.5" x14ac:dyDescent="0.35">
      <c r="A49" s="37">
        <v>80.147400000000005</v>
      </c>
      <c r="B49" s="37" t="s">
        <v>85</v>
      </c>
      <c r="C49" s="40">
        <v>0</v>
      </c>
      <c r="D49" s="40">
        <v>0</v>
      </c>
      <c r="E49" s="40">
        <v>1</v>
      </c>
      <c r="F49" s="139">
        <f>(C49*'Labor Costs'!$F$9)+(D49*('Labor Costs'!$D$7))+(E49*'Labor Costs'!$F$10)</f>
        <v>230</v>
      </c>
      <c r="G49" s="38">
        <v>10</v>
      </c>
      <c r="H49" s="38">
        <v>1</v>
      </c>
      <c r="I49" s="38">
        <f t="shared" si="0"/>
        <v>10</v>
      </c>
      <c r="J49" s="38">
        <f t="shared" si="3"/>
        <v>10</v>
      </c>
      <c r="K49" s="109">
        <f t="shared" si="2"/>
        <v>2300</v>
      </c>
      <c r="L49" s="63" t="s">
        <v>47</v>
      </c>
      <c r="M49" s="70">
        <v>2300</v>
      </c>
      <c r="N49" s="57"/>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1:70" ht="52.5" x14ac:dyDescent="0.35">
      <c r="A50" s="37" t="s">
        <v>77</v>
      </c>
      <c r="B50" s="37" t="s">
        <v>86</v>
      </c>
      <c r="C50" s="40">
        <v>4</v>
      </c>
      <c r="D50" s="40">
        <v>0</v>
      </c>
      <c r="E50" s="40">
        <v>0</v>
      </c>
      <c r="F50" s="139">
        <f>(C50*'Labor Costs'!$F$9)+(D50*('Labor Costs'!$D$7))+(E50*'Labor Costs'!$F$10)</f>
        <v>368</v>
      </c>
      <c r="G50" s="38">
        <v>67</v>
      </c>
      <c r="H50" s="38">
        <v>12</v>
      </c>
      <c r="I50" s="38">
        <f t="shared" si="0"/>
        <v>804</v>
      </c>
      <c r="J50" s="38">
        <f t="shared" si="3"/>
        <v>3216</v>
      </c>
      <c r="K50" s="38">
        <f t="shared" si="2"/>
        <v>295872</v>
      </c>
      <c r="L50" s="63" t="s">
        <v>47</v>
      </c>
      <c r="M50" s="77">
        <v>0</v>
      </c>
      <c r="N50" s="57"/>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1:70" ht="52.5" x14ac:dyDescent="0.35">
      <c r="A51" s="37" t="s">
        <v>87</v>
      </c>
      <c r="B51" s="37" t="s">
        <v>88</v>
      </c>
      <c r="C51" s="40">
        <v>0.05</v>
      </c>
      <c r="D51" s="40">
        <v>0</v>
      </c>
      <c r="E51" s="40">
        <v>0</v>
      </c>
      <c r="F51" s="139">
        <f>(C51*'Labor Costs'!$F$9)+(D51*('Labor Costs'!$D$7))+(E51*'Labor Costs'!$F$10)</f>
        <v>4.6000000000000005</v>
      </c>
      <c r="G51" s="38">
        <v>667</v>
      </c>
      <c r="H51" s="38">
        <v>365</v>
      </c>
      <c r="I51" s="38">
        <f t="shared" si="0"/>
        <v>243455</v>
      </c>
      <c r="J51" s="38">
        <f t="shared" si="3"/>
        <v>12172.75</v>
      </c>
      <c r="K51" s="38">
        <f t="shared" si="2"/>
        <v>1119893.0000000002</v>
      </c>
      <c r="L51" s="63" t="s">
        <v>47</v>
      </c>
      <c r="M51" s="77">
        <v>0</v>
      </c>
      <c r="N51" s="57"/>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1:70" ht="65.5" x14ac:dyDescent="0.35">
      <c r="A52" s="37" t="s">
        <v>89</v>
      </c>
      <c r="B52" s="37" t="s">
        <v>90</v>
      </c>
      <c r="C52" s="40">
        <v>0.05</v>
      </c>
      <c r="D52" s="40">
        <v>0</v>
      </c>
      <c r="E52" s="40">
        <v>0</v>
      </c>
      <c r="F52" s="139">
        <f>(C52*'Labor Costs'!$F$9)+(D52*('Labor Costs'!$D$7))+(E52*'Labor Costs'!$F$10)</f>
        <v>4.6000000000000005</v>
      </c>
      <c r="G52" s="38">
        <v>667</v>
      </c>
      <c r="H52" s="38">
        <v>365</v>
      </c>
      <c r="I52" s="38">
        <f t="shared" si="0"/>
        <v>243455</v>
      </c>
      <c r="J52" s="38">
        <f t="shared" si="3"/>
        <v>12172.75</v>
      </c>
      <c r="K52" s="38">
        <f t="shared" si="2"/>
        <v>1119893.0000000002</v>
      </c>
      <c r="L52" s="63" t="s">
        <v>47</v>
      </c>
      <c r="M52" s="77">
        <v>0</v>
      </c>
      <c r="N52" s="57"/>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1:70" x14ac:dyDescent="0.35">
      <c r="A53" s="37"/>
      <c r="B53" s="37"/>
      <c r="C53" s="40"/>
      <c r="D53" s="40"/>
      <c r="E53" s="40"/>
      <c r="F53" s="139"/>
      <c r="G53" s="38"/>
      <c r="H53" s="38"/>
      <c r="I53" s="38"/>
      <c r="J53" s="38"/>
      <c r="K53" s="38"/>
      <c r="L53" s="63"/>
      <c r="M53" s="77"/>
      <c r="N53" s="57"/>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
      <c r="AV53" s="2"/>
      <c r="AW53" s="2"/>
      <c r="AX53" s="2"/>
      <c r="AY53" s="2"/>
      <c r="AZ53" s="2"/>
      <c r="BA53" s="2"/>
      <c r="BB53" s="2"/>
      <c r="BC53" s="2"/>
      <c r="BD53" s="2"/>
      <c r="BE53" s="2"/>
      <c r="BF53" s="2"/>
      <c r="BG53" s="2"/>
      <c r="BH53" s="2"/>
      <c r="BI53" s="2"/>
      <c r="BJ53" s="2"/>
      <c r="BK53" s="2"/>
      <c r="BL53" s="2"/>
      <c r="BM53" s="2"/>
      <c r="BN53" s="2"/>
      <c r="BO53" s="2"/>
      <c r="BP53" s="2"/>
      <c r="BQ53" s="2"/>
      <c r="BR53" s="2"/>
    </row>
    <row r="54" spans="1:70" ht="52.5" x14ac:dyDescent="0.35">
      <c r="A54" s="37"/>
      <c r="B54" s="37" t="s">
        <v>205</v>
      </c>
      <c r="C54" s="40"/>
      <c r="D54" s="40"/>
      <c r="E54" s="40"/>
      <c r="F54" s="139"/>
      <c r="G54" s="38"/>
      <c r="H54" s="38"/>
      <c r="I54" s="38"/>
      <c r="J54" s="38"/>
      <c r="K54" s="38"/>
      <c r="L54" s="63"/>
      <c r="M54" s="63"/>
      <c r="N54" s="57"/>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
      <c r="AV54" s="2"/>
      <c r="AW54" s="2"/>
      <c r="AX54" s="2"/>
      <c r="AY54" s="2"/>
      <c r="AZ54" s="2"/>
      <c r="BA54" s="2"/>
      <c r="BB54" s="2"/>
      <c r="BC54" s="2"/>
      <c r="BD54" s="2"/>
      <c r="BE54" s="2"/>
      <c r="BF54" s="2"/>
      <c r="BG54" s="2"/>
      <c r="BH54" s="2"/>
      <c r="BI54" s="2"/>
      <c r="BJ54" s="2"/>
      <c r="BK54" s="2"/>
      <c r="BL54" s="2"/>
      <c r="BM54" s="2"/>
      <c r="BN54" s="2"/>
      <c r="BO54" s="2"/>
      <c r="BP54" s="2"/>
      <c r="BQ54" s="2"/>
      <c r="BR54" s="2"/>
    </row>
    <row r="55" spans="1:70" ht="117.5" x14ac:dyDescent="0.35">
      <c r="A55" s="37" t="s">
        <v>91</v>
      </c>
      <c r="B55" s="37" t="s">
        <v>212</v>
      </c>
      <c r="C55" s="40">
        <v>0.75</v>
      </c>
      <c r="D55" s="40">
        <v>0</v>
      </c>
      <c r="E55" s="40">
        <v>0</v>
      </c>
      <c r="F55" s="139">
        <f>(C55*'Labor Costs'!$F$9)+(D55*('Labor Costs'!$D$7))+(E55*'Labor Costs'!$F$10)</f>
        <v>69</v>
      </c>
      <c r="G55" s="38">
        <v>11</v>
      </c>
      <c r="H55" s="38">
        <v>1</v>
      </c>
      <c r="I55" s="38">
        <f t="shared" si="0"/>
        <v>11</v>
      </c>
      <c r="J55" s="38">
        <f t="shared" si="3"/>
        <v>8.25</v>
      </c>
      <c r="K55" s="38">
        <f t="shared" si="2"/>
        <v>759</v>
      </c>
      <c r="L55" s="189" t="s">
        <v>290</v>
      </c>
      <c r="M55" s="63">
        <v>0</v>
      </c>
      <c r="N55" s="57"/>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
      <c r="AV55" s="2"/>
      <c r="AW55" s="2"/>
      <c r="AX55" s="2"/>
      <c r="AY55" s="2"/>
      <c r="AZ55" s="2"/>
      <c r="BA55" s="2"/>
      <c r="BB55" s="2"/>
      <c r="BC55" s="2"/>
      <c r="BD55" s="2"/>
      <c r="BE55" s="2"/>
      <c r="BF55" s="2"/>
      <c r="BG55" s="2"/>
      <c r="BH55" s="2"/>
      <c r="BI55" s="2"/>
      <c r="BJ55" s="2"/>
      <c r="BK55" s="2"/>
      <c r="BL55" s="2"/>
      <c r="BM55" s="2"/>
      <c r="BN55" s="2"/>
      <c r="BO55" s="2"/>
      <c r="BP55" s="2"/>
      <c r="BQ55" s="2"/>
      <c r="BR55" s="2"/>
    </row>
    <row r="56" spans="1:70" ht="78.5" x14ac:dyDescent="0.35">
      <c r="A56" s="37" t="s">
        <v>93</v>
      </c>
      <c r="B56" s="37" t="s">
        <v>94</v>
      </c>
      <c r="C56" s="40">
        <v>1</v>
      </c>
      <c r="D56" s="40">
        <v>0</v>
      </c>
      <c r="E56" s="40">
        <v>0</v>
      </c>
      <c r="F56" s="139">
        <f>(C56*'Labor Costs'!$F$9)+(D56*('Labor Costs'!$D$7))+(E56*'Labor Costs'!$F$10)</f>
        <v>92</v>
      </c>
      <c r="G56" s="38">
        <v>6</v>
      </c>
      <c r="H56" s="38">
        <v>1</v>
      </c>
      <c r="I56" s="38">
        <f t="shared" si="0"/>
        <v>6</v>
      </c>
      <c r="J56" s="38">
        <f t="shared" si="3"/>
        <v>6</v>
      </c>
      <c r="K56" s="38">
        <f t="shared" si="2"/>
        <v>552</v>
      </c>
      <c r="L56" s="189" t="s">
        <v>92</v>
      </c>
      <c r="M56" s="63">
        <v>0</v>
      </c>
      <c r="N56" s="57"/>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1:70" ht="91.5" x14ac:dyDescent="0.35">
      <c r="A57" s="37" t="s">
        <v>93</v>
      </c>
      <c r="B57" s="37" t="s">
        <v>95</v>
      </c>
      <c r="C57" s="40">
        <v>0</v>
      </c>
      <c r="D57" s="40">
        <v>0</v>
      </c>
      <c r="E57" s="40">
        <v>54</v>
      </c>
      <c r="F57" s="139">
        <f>(C57*'Labor Costs'!$F$9)+(D57*('Labor Costs'!$D$7))+(E57*'Labor Costs'!$F$10)</f>
        <v>12420</v>
      </c>
      <c r="G57" s="38">
        <v>6</v>
      </c>
      <c r="H57" s="38">
        <v>1</v>
      </c>
      <c r="I57" s="38">
        <f t="shared" si="0"/>
        <v>6</v>
      </c>
      <c r="J57" s="38">
        <f t="shared" si="3"/>
        <v>324</v>
      </c>
      <c r="K57" s="109">
        <f t="shared" si="2"/>
        <v>74520</v>
      </c>
      <c r="L57" s="189" t="s">
        <v>92</v>
      </c>
      <c r="M57" s="70">
        <v>74520</v>
      </c>
      <c r="N57" s="57"/>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1:70" ht="65.5" x14ac:dyDescent="0.35">
      <c r="A58" s="37" t="s">
        <v>93</v>
      </c>
      <c r="B58" s="37" t="s">
        <v>96</v>
      </c>
      <c r="C58" s="40">
        <v>0</v>
      </c>
      <c r="D58" s="40">
        <v>0</v>
      </c>
      <c r="E58" s="40">
        <v>1</v>
      </c>
      <c r="F58" s="139">
        <f>(C58*'Labor Costs'!$F$9)+(D58*('Labor Costs'!$D$7))+(E58*'Labor Costs'!$F$10)</f>
        <v>230</v>
      </c>
      <c r="G58" s="38">
        <v>6</v>
      </c>
      <c r="H58" s="38">
        <v>1</v>
      </c>
      <c r="I58" s="38">
        <f t="shared" si="0"/>
        <v>6</v>
      </c>
      <c r="J58" s="38">
        <f t="shared" si="3"/>
        <v>6</v>
      </c>
      <c r="K58" s="109">
        <f t="shared" si="2"/>
        <v>1380</v>
      </c>
      <c r="L58" s="189" t="s">
        <v>92</v>
      </c>
      <c r="M58" s="78">
        <v>1380</v>
      </c>
      <c r="N58" s="57"/>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1:70" ht="65.5" x14ac:dyDescent="0.35">
      <c r="A59" s="37" t="s">
        <v>62</v>
      </c>
      <c r="B59" s="37" t="s">
        <v>97</v>
      </c>
      <c r="C59" s="40">
        <v>1</v>
      </c>
      <c r="D59" s="40">
        <v>0</v>
      </c>
      <c r="E59" s="40">
        <v>0</v>
      </c>
      <c r="F59" s="139">
        <f>(C59*'Labor Costs'!$F$9)+(D59*('Labor Costs'!$D$7))+(E59*'Labor Costs'!$F$10)</f>
        <v>92</v>
      </c>
      <c r="G59" s="38">
        <v>6</v>
      </c>
      <c r="H59" s="38">
        <v>1</v>
      </c>
      <c r="I59" s="38">
        <f t="shared" si="0"/>
        <v>6</v>
      </c>
      <c r="J59" s="38">
        <f t="shared" si="3"/>
        <v>6</v>
      </c>
      <c r="K59" s="38">
        <f t="shared" si="2"/>
        <v>552</v>
      </c>
      <c r="L59" s="63" t="s">
        <v>324</v>
      </c>
      <c r="M59" s="63">
        <v>0</v>
      </c>
      <c r="N59" s="57"/>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1:70" ht="39.5" x14ac:dyDescent="0.35">
      <c r="A60" s="37" t="s">
        <v>34</v>
      </c>
      <c r="B60" s="37" t="s">
        <v>98</v>
      </c>
      <c r="C60" s="40">
        <v>1</v>
      </c>
      <c r="D60" s="40">
        <v>0</v>
      </c>
      <c r="E60" s="40">
        <v>0</v>
      </c>
      <c r="F60" s="139">
        <f>(C60*'Labor Costs'!$F$9)+(D60*('Labor Costs'!$D$7))+(E60*'Labor Costs'!$F$10)</f>
        <v>92</v>
      </c>
      <c r="G60" s="38">
        <v>6</v>
      </c>
      <c r="H60" s="38">
        <v>4</v>
      </c>
      <c r="I60" s="38">
        <f t="shared" si="0"/>
        <v>24</v>
      </c>
      <c r="J60" s="38">
        <f t="shared" si="3"/>
        <v>24</v>
      </c>
      <c r="K60" s="38">
        <f t="shared" si="2"/>
        <v>2208</v>
      </c>
      <c r="L60" s="63" t="s">
        <v>325</v>
      </c>
      <c r="M60" s="63">
        <v>0</v>
      </c>
      <c r="N60" s="57"/>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1:70" ht="78.5" x14ac:dyDescent="0.35">
      <c r="A61" s="37" t="s">
        <v>39</v>
      </c>
      <c r="B61" s="37" t="s">
        <v>99</v>
      </c>
      <c r="C61" s="40">
        <v>0.5</v>
      </c>
      <c r="D61" s="40">
        <v>0</v>
      </c>
      <c r="E61" s="40">
        <v>0</v>
      </c>
      <c r="F61" s="139">
        <f>(C61*'Labor Costs'!$F$9)+(D61*('Labor Costs'!$D$7))+(E61*'Labor Costs'!$F$10)</f>
        <v>46</v>
      </c>
      <c r="G61" s="38">
        <v>6</v>
      </c>
      <c r="H61" s="38">
        <v>260</v>
      </c>
      <c r="I61" s="38">
        <f t="shared" si="0"/>
        <v>1560</v>
      </c>
      <c r="J61" s="38">
        <f t="shared" si="3"/>
        <v>780</v>
      </c>
      <c r="K61" s="38">
        <f t="shared" si="2"/>
        <v>71760</v>
      </c>
      <c r="L61" s="63" t="s">
        <v>41</v>
      </c>
      <c r="M61" s="63">
        <v>0</v>
      </c>
      <c r="N61" s="5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1:70" ht="52.5" x14ac:dyDescent="0.35">
      <c r="A62" s="37" t="s">
        <v>39</v>
      </c>
      <c r="B62" s="37" t="s">
        <v>100</v>
      </c>
      <c r="C62" s="40">
        <v>0.5</v>
      </c>
      <c r="D62" s="40">
        <v>0</v>
      </c>
      <c r="E62" s="40">
        <v>0</v>
      </c>
      <c r="F62" s="139">
        <f>(C62*'Labor Costs'!$F$9)+(D62*('Labor Costs'!$D$7))+(E62*'Labor Costs'!$F$10)</f>
        <v>46</v>
      </c>
      <c r="G62" s="38">
        <v>6</v>
      </c>
      <c r="H62" s="38">
        <v>4</v>
      </c>
      <c r="I62" s="38">
        <f t="shared" si="0"/>
        <v>24</v>
      </c>
      <c r="J62" s="38">
        <f t="shared" si="3"/>
        <v>12</v>
      </c>
      <c r="K62" s="38">
        <f t="shared" si="2"/>
        <v>1104</v>
      </c>
      <c r="L62" s="63" t="s">
        <v>41</v>
      </c>
      <c r="M62" s="63">
        <v>0</v>
      </c>
      <c r="N62" s="57"/>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0" ht="117.5" x14ac:dyDescent="0.35">
      <c r="A63" s="37" t="s">
        <v>87</v>
      </c>
      <c r="B63" s="37" t="s">
        <v>101</v>
      </c>
      <c r="C63" s="40">
        <v>0.05</v>
      </c>
      <c r="D63" s="40">
        <v>0</v>
      </c>
      <c r="E63" s="40">
        <v>0</v>
      </c>
      <c r="F63" s="139">
        <f>(C63*'Labor Costs'!$F$9)+(D63*('Labor Costs'!$D$7))+(E63*'Labor Costs'!$F$10)</f>
        <v>4.6000000000000005</v>
      </c>
      <c r="G63" s="38">
        <v>6</v>
      </c>
      <c r="H63" s="38">
        <v>260</v>
      </c>
      <c r="I63" s="38">
        <f t="shared" si="0"/>
        <v>1560</v>
      </c>
      <c r="J63" s="38">
        <f t="shared" si="3"/>
        <v>78</v>
      </c>
      <c r="K63" s="38">
        <f t="shared" si="2"/>
        <v>7176.0000000000009</v>
      </c>
      <c r="L63" s="63" t="s">
        <v>47</v>
      </c>
      <c r="M63" s="63">
        <v>0</v>
      </c>
      <c r="N63" s="57"/>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0" ht="117.5" x14ac:dyDescent="0.35">
      <c r="A64" s="37" t="s">
        <v>44</v>
      </c>
      <c r="B64" s="37" t="s">
        <v>102</v>
      </c>
      <c r="C64" s="40">
        <v>0.05</v>
      </c>
      <c r="D64" s="40">
        <v>0</v>
      </c>
      <c r="E64" s="40">
        <v>0</v>
      </c>
      <c r="F64" s="139">
        <f>(C64*'Labor Costs'!$F$9)+(D64*('Labor Costs'!$D$7))+(E64*'Labor Costs'!$F$10)</f>
        <v>4.6000000000000005</v>
      </c>
      <c r="G64" s="38">
        <v>6</v>
      </c>
      <c r="H64" s="38">
        <v>260</v>
      </c>
      <c r="I64" s="38">
        <f t="shared" si="0"/>
        <v>1560</v>
      </c>
      <c r="J64" s="38">
        <f t="shared" si="3"/>
        <v>78</v>
      </c>
      <c r="K64" s="38">
        <f t="shared" si="2"/>
        <v>7176.0000000000009</v>
      </c>
      <c r="L64" s="63" t="s">
        <v>47</v>
      </c>
      <c r="M64" s="63">
        <v>0</v>
      </c>
      <c r="N64" s="57"/>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8" ht="39.5" x14ac:dyDescent="0.35">
      <c r="A65" s="37" t="s">
        <v>42</v>
      </c>
      <c r="B65" s="37" t="s">
        <v>103</v>
      </c>
      <c r="C65" s="40">
        <v>0</v>
      </c>
      <c r="D65" s="40">
        <v>0</v>
      </c>
      <c r="E65" s="40">
        <v>32</v>
      </c>
      <c r="F65" s="139">
        <f>(C65*'Labor Costs'!$F$9)+(D65*('Labor Costs'!$D$7))+(E65*'Labor Costs'!$F$10)</f>
        <v>7360</v>
      </c>
      <c r="G65" s="38">
        <v>6</v>
      </c>
      <c r="H65" s="38">
        <v>1</v>
      </c>
      <c r="I65" s="38">
        <f t="shared" si="0"/>
        <v>6</v>
      </c>
      <c r="J65" s="38">
        <f t="shared" si="3"/>
        <v>192</v>
      </c>
      <c r="K65" s="193">
        <f t="shared" si="2"/>
        <v>44160</v>
      </c>
      <c r="L65" s="63" t="s">
        <v>296</v>
      </c>
      <c r="M65" s="70">
        <v>44160</v>
      </c>
      <c r="N65" s="57"/>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8" x14ac:dyDescent="0.35">
      <c r="A66" s="206" t="s">
        <v>10</v>
      </c>
      <c r="B66" s="206"/>
      <c r="C66" s="66"/>
      <c r="D66" s="38"/>
      <c r="E66" s="38"/>
      <c r="F66" s="38"/>
      <c r="G66" s="38">
        <f>SUM(G6:G65)</f>
        <v>12354</v>
      </c>
      <c r="H66" s="38"/>
      <c r="I66" s="38">
        <f>SUM(I7:I65)</f>
        <v>1449381</v>
      </c>
      <c r="J66" s="38">
        <f>SUM(J7:J65)</f>
        <v>240811.15</v>
      </c>
      <c r="K66" s="38">
        <f>SUM(K7:K65)</f>
        <v>29155480.800000001</v>
      </c>
      <c r="L66" s="79"/>
      <c r="M66" s="80">
        <f>SUM(M5:M65)</f>
        <v>11550025</v>
      </c>
      <c r="N66" s="57"/>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8" x14ac:dyDescent="0.35">
      <c r="A67" s="81"/>
      <c r="B67" s="82"/>
      <c r="C67" s="82"/>
      <c r="D67" s="82"/>
      <c r="E67" s="82"/>
      <c r="F67" s="82"/>
      <c r="G67" s="82"/>
      <c r="H67" s="82"/>
      <c r="I67" s="82"/>
      <c r="J67" s="82"/>
      <c r="K67" s="82"/>
      <c r="L67" s="82"/>
      <c r="M67" s="82"/>
      <c r="N67" s="57"/>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8" x14ac:dyDescent="0.35">
      <c r="A68" s="82"/>
      <c r="B68" s="82"/>
      <c r="C68" s="82"/>
      <c r="D68" s="82"/>
      <c r="E68" s="82"/>
      <c r="F68" s="82"/>
      <c r="G68" s="82"/>
      <c r="H68" s="82"/>
      <c r="I68" s="82"/>
      <c r="J68" s="82"/>
      <c r="K68" s="82"/>
      <c r="L68" s="82"/>
      <c r="M68" s="82"/>
      <c r="N68" s="57"/>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8" x14ac:dyDescent="0.35">
      <c r="A69" s="81" t="s">
        <v>104</v>
      </c>
      <c r="B69" s="26"/>
      <c r="C69" s="26"/>
      <c r="D69" s="26"/>
      <c r="E69" s="81"/>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8" ht="15.5" x14ac:dyDescent="0.35">
      <c r="A70" s="83"/>
      <c r="B70" s="26"/>
      <c r="C70" s="26"/>
      <c r="D70" s="26"/>
      <c r="E70" s="26"/>
      <c r="F70" s="26"/>
      <c r="G70" s="26"/>
      <c r="H70" s="26"/>
      <c r="I70" s="26"/>
      <c r="J70" s="26"/>
      <c r="K70" s="26"/>
      <c r="L70" s="26"/>
      <c r="M70" s="26"/>
      <c r="N70" s="26"/>
      <c r="O70" s="26"/>
      <c r="P70" s="26"/>
      <c r="Q70" s="26"/>
      <c r="R70" s="26"/>
      <c r="S70" s="26"/>
      <c r="T70" s="26"/>
      <c r="U70" s="83"/>
      <c r="V70" s="26"/>
      <c r="W70" s="26"/>
      <c r="X70" s="26"/>
      <c r="Y70" s="26"/>
      <c r="Z70" s="26"/>
      <c r="AA70" s="26"/>
      <c r="AB70" s="26"/>
      <c r="AC70" s="26"/>
      <c r="AD70" s="26"/>
      <c r="AE70" s="26"/>
      <c r="AF70" s="26"/>
      <c r="AG70" s="26"/>
      <c r="AH70" s="26"/>
      <c r="AI70" s="26"/>
      <c r="AJ70" s="26"/>
      <c r="AK70" s="26"/>
      <c r="AL70" s="26"/>
      <c r="AM70" s="26"/>
      <c r="AN70" s="83"/>
      <c r="AO70" s="26"/>
      <c r="AP70" s="26"/>
      <c r="AQ70" s="26"/>
      <c r="AR70" s="26"/>
      <c r="AS70" s="26"/>
      <c r="AT70" s="26"/>
      <c r="AU70" s="2"/>
      <c r="AV70" s="2"/>
      <c r="AW70" s="2"/>
      <c r="AX70" s="2"/>
      <c r="AY70" s="2"/>
      <c r="AZ70" s="2"/>
      <c r="BA70" s="2"/>
      <c r="BB70" s="2"/>
      <c r="BC70" s="2"/>
      <c r="BD70" s="2"/>
      <c r="BE70" s="2"/>
      <c r="BF70" s="2"/>
      <c r="BG70" s="34"/>
      <c r="BH70" s="2"/>
      <c r="BI70" s="2"/>
      <c r="BJ70" s="2"/>
      <c r="BK70" s="2"/>
      <c r="BL70" s="2"/>
      <c r="BM70" s="2"/>
      <c r="BN70" s="2"/>
      <c r="BO70" s="2"/>
      <c r="BP70" s="2"/>
      <c r="BQ70" s="2"/>
      <c r="BR70" s="2"/>
      <c r="BZ70" s="15"/>
    </row>
    <row r="71" spans="1:78" ht="15.5" x14ac:dyDescent="0.35">
      <c r="A71" s="64" t="s">
        <v>105</v>
      </c>
      <c r="B71" s="64"/>
      <c r="C71" s="64"/>
      <c r="D71" s="64"/>
      <c r="E71" s="64"/>
      <c r="F71" s="64"/>
      <c r="G71" s="64"/>
      <c r="H71" s="64"/>
      <c r="I71" s="64"/>
      <c r="J71" s="64"/>
      <c r="K71" s="64"/>
      <c r="L71" s="57"/>
      <c r="M71" s="57"/>
      <c r="N71" s="57"/>
      <c r="O71" s="57"/>
      <c r="P71" s="57"/>
      <c r="Q71" s="57"/>
      <c r="R71" s="57"/>
      <c r="S71" s="57"/>
      <c r="T71" s="57"/>
      <c r="U71" s="81"/>
      <c r="V71" s="57"/>
      <c r="W71" s="57"/>
      <c r="X71" s="57"/>
      <c r="Y71" s="26"/>
      <c r="Z71" s="26"/>
      <c r="AA71" s="26"/>
      <c r="AB71" s="26"/>
      <c r="AC71" s="26"/>
      <c r="AD71" s="26"/>
      <c r="AE71" s="26"/>
      <c r="AF71" s="26"/>
      <c r="AG71" s="26"/>
      <c r="AH71" s="26"/>
      <c r="AI71" s="26"/>
      <c r="AJ71" s="26"/>
      <c r="AK71" s="26"/>
      <c r="AL71" s="26"/>
      <c r="AM71" s="26"/>
      <c r="AN71" s="83"/>
      <c r="AO71" s="26"/>
      <c r="AP71" s="26"/>
      <c r="AQ71" s="26"/>
      <c r="AR71" s="26"/>
      <c r="AS71" s="26"/>
      <c r="AT71" s="26"/>
      <c r="AU71" s="2"/>
      <c r="AV71" s="2"/>
      <c r="AW71" s="2"/>
      <c r="AX71" s="2"/>
      <c r="AY71" s="2"/>
      <c r="AZ71" s="2"/>
      <c r="BA71" s="2"/>
      <c r="BB71" s="2"/>
      <c r="BC71" s="2"/>
      <c r="BD71" s="2"/>
      <c r="BE71" s="2"/>
      <c r="BF71" s="2"/>
      <c r="BG71" s="34"/>
      <c r="BH71" s="2"/>
      <c r="BI71" s="2"/>
      <c r="BJ71" s="2"/>
      <c r="BK71" s="2"/>
      <c r="BL71" s="2"/>
      <c r="BM71" s="2"/>
      <c r="BN71" s="2"/>
      <c r="BO71" s="2"/>
      <c r="BP71" s="2"/>
      <c r="BQ71" s="2"/>
      <c r="BR71" s="2"/>
      <c r="BZ71" s="15"/>
    </row>
    <row r="72" spans="1:78" ht="15.5" x14ac:dyDescent="0.35">
      <c r="A72" s="64"/>
      <c r="B72" s="64"/>
      <c r="C72" s="64"/>
      <c r="D72" s="64"/>
      <c r="E72" s="64"/>
      <c r="F72" s="64"/>
      <c r="G72" s="64"/>
      <c r="H72" s="64"/>
      <c r="I72" s="64"/>
      <c r="J72" s="64"/>
      <c r="K72" s="64"/>
      <c r="L72" s="57"/>
      <c r="M72" s="57"/>
      <c r="N72" s="57"/>
      <c r="O72" s="57"/>
      <c r="P72" s="57"/>
      <c r="Q72" s="57"/>
      <c r="R72" s="57"/>
      <c r="S72" s="57"/>
      <c r="T72" s="57"/>
      <c r="U72" s="81"/>
      <c r="V72" s="57"/>
      <c r="W72" s="57"/>
      <c r="X72" s="57"/>
      <c r="Y72" s="26"/>
      <c r="Z72" s="26"/>
      <c r="AA72" s="26"/>
      <c r="AB72" s="26"/>
      <c r="AC72" s="26"/>
      <c r="AD72" s="26"/>
      <c r="AE72" s="26"/>
      <c r="AF72" s="26"/>
      <c r="AG72" s="26"/>
      <c r="AH72" s="26"/>
      <c r="AI72" s="26"/>
      <c r="AJ72" s="26"/>
      <c r="AK72" s="26"/>
      <c r="AL72" s="26"/>
      <c r="AM72" s="26"/>
      <c r="AN72" s="83"/>
      <c r="AO72" s="26"/>
      <c r="AP72" s="26"/>
      <c r="AQ72" s="26"/>
      <c r="AR72" s="26"/>
      <c r="AS72" s="26"/>
      <c r="AT72" s="26"/>
      <c r="AU72" s="2"/>
      <c r="AV72" s="2"/>
      <c r="AW72" s="2"/>
      <c r="AX72" s="2"/>
      <c r="AY72" s="2"/>
      <c r="AZ72" s="2"/>
      <c r="BA72" s="2"/>
      <c r="BB72" s="2"/>
      <c r="BC72" s="2"/>
      <c r="BD72" s="2"/>
      <c r="BE72" s="2"/>
      <c r="BF72" s="2"/>
      <c r="BG72" s="34"/>
      <c r="BH72" s="2"/>
      <c r="BI72" s="2"/>
      <c r="BJ72" s="2"/>
      <c r="BK72" s="2"/>
      <c r="BL72" s="2"/>
      <c r="BM72" s="2"/>
      <c r="BN72" s="2"/>
      <c r="BO72" s="2"/>
      <c r="BP72" s="2"/>
      <c r="BQ72" s="2"/>
      <c r="BR72" s="2"/>
      <c r="BZ72" s="15"/>
    </row>
    <row r="73" spans="1:78" x14ac:dyDescent="0.35">
      <c r="A73" s="106" t="s">
        <v>219</v>
      </c>
      <c r="B73" s="106"/>
      <c r="C73" s="106"/>
      <c r="D73" s="106"/>
      <c r="E73" s="106"/>
      <c r="F73" s="106"/>
      <c r="G73" s="106"/>
      <c r="H73" s="106"/>
      <c r="I73" s="106"/>
      <c r="J73" s="106"/>
      <c r="K73" s="106"/>
      <c r="L73" s="107"/>
      <c r="M73" s="107"/>
      <c r="N73" s="57"/>
      <c r="O73" s="57"/>
      <c r="P73" s="57"/>
      <c r="Q73" s="57"/>
      <c r="R73" s="57"/>
      <c r="S73" s="57"/>
      <c r="T73" s="57"/>
      <c r="U73" s="57"/>
      <c r="V73" s="57"/>
      <c r="W73" s="57"/>
      <c r="X73" s="57"/>
      <c r="Y73" s="26"/>
      <c r="Z73" s="26"/>
      <c r="AA73" s="26"/>
      <c r="AB73" s="26"/>
      <c r="AC73" s="26"/>
      <c r="AD73" s="26"/>
      <c r="AE73" s="26"/>
      <c r="AF73" s="26"/>
      <c r="AG73" s="26"/>
      <c r="AH73" s="26"/>
      <c r="AI73" s="26"/>
      <c r="AJ73" s="26"/>
      <c r="AK73" s="26"/>
      <c r="AL73" s="26"/>
      <c r="AM73" s="26"/>
      <c r="AN73" s="26"/>
      <c r="AO73" s="26"/>
      <c r="AP73" s="26"/>
      <c r="AQ73" s="26"/>
      <c r="AR73" s="26"/>
      <c r="AS73" s="26"/>
      <c r="AT73" s="26"/>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8" x14ac:dyDescent="0.35">
      <c r="A74" s="107" t="s">
        <v>218</v>
      </c>
      <c r="B74" s="107"/>
      <c r="C74" s="107"/>
      <c r="D74" s="107"/>
      <c r="E74" s="107"/>
      <c r="F74" s="107"/>
      <c r="G74" s="107"/>
      <c r="H74" s="107"/>
      <c r="I74" s="107"/>
      <c r="J74" s="107"/>
      <c r="K74" s="107"/>
      <c r="L74" s="107"/>
      <c r="M74" s="107"/>
      <c r="N74" s="57"/>
      <c r="O74" s="57"/>
      <c r="P74" s="57"/>
      <c r="Q74" s="57"/>
      <c r="R74" s="57"/>
      <c r="S74" s="57"/>
      <c r="T74" s="57"/>
      <c r="U74" s="57"/>
      <c r="V74" s="57"/>
      <c r="W74" s="57"/>
      <c r="X74" s="57"/>
      <c r="Y74" s="26"/>
      <c r="Z74" s="26"/>
      <c r="AA74" s="26"/>
      <c r="AB74" s="26"/>
      <c r="AC74" s="26"/>
      <c r="AD74" s="26"/>
      <c r="AE74" s="26"/>
      <c r="AF74" s="26"/>
      <c r="AG74" s="26"/>
      <c r="AH74" s="26"/>
      <c r="AI74" s="26"/>
      <c r="AJ74" s="26"/>
      <c r="AK74" s="26"/>
      <c r="AL74" s="26"/>
      <c r="AM74" s="26"/>
      <c r="AN74" s="26"/>
      <c r="AO74" s="26"/>
      <c r="AP74" s="26"/>
      <c r="AQ74" s="26"/>
      <c r="AR74" s="26"/>
      <c r="AS74" s="26"/>
      <c r="AT74" s="26"/>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8" x14ac:dyDescent="0.35">
      <c r="A75" s="107" t="s">
        <v>216</v>
      </c>
      <c r="B75" s="107"/>
      <c r="C75" s="107"/>
      <c r="D75" s="107"/>
      <c r="E75" s="107"/>
      <c r="F75" s="107"/>
      <c r="G75" s="107"/>
      <c r="H75" s="107"/>
      <c r="I75" s="107"/>
      <c r="J75" s="107"/>
      <c r="K75" s="107"/>
      <c r="L75" s="107"/>
      <c r="M75" s="107"/>
      <c r="N75" s="57"/>
      <c r="O75" s="57"/>
      <c r="P75" s="57"/>
      <c r="Q75" s="57"/>
      <c r="R75" s="57"/>
      <c r="S75" s="57"/>
      <c r="T75" s="57"/>
      <c r="U75" s="57"/>
      <c r="V75" s="57"/>
      <c r="W75" s="57"/>
      <c r="X75" s="57"/>
      <c r="Y75" s="26"/>
      <c r="Z75" s="26"/>
      <c r="AA75" s="26"/>
      <c r="AB75" s="26"/>
      <c r="AC75" s="26"/>
      <c r="AD75" s="26"/>
      <c r="AE75" s="26"/>
      <c r="AF75" s="26"/>
      <c r="AG75" s="26"/>
      <c r="AH75" s="26"/>
      <c r="AI75" s="26"/>
      <c r="AJ75" s="26"/>
      <c r="AK75" s="26"/>
      <c r="AL75" s="26"/>
      <c r="AM75" s="26"/>
      <c r="AN75" s="26"/>
      <c r="AO75" s="26"/>
      <c r="AP75" s="26"/>
      <c r="AQ75" s="26"/>
      <c r="AR75" s="26"/>
      <c r="AS75" s="26"/>
      <c r="AT75" s="26"/>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8" x14ac:dyDescent="0.35">
      <c r="A76" s="107" t="s">
        <v>217</v>
      </c>
      <c r="B76" s="107"/>
      <c r="C76" s="107"/>
      <c r="D76" s="107"/>
      <c r="E76" s="107"/>
      <c r="F76" s="107"/>
      <c r="G76" s="107"/>
      <c r="H76" s="107"/>
      <c r="I76" s="107"/>
      <c r="J76" s="107"/>
      <c r="K76" s="107"/>
      <c r="L76" s="107"/>
      <c r="M76" s="107"/>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8" x14ac:dyDescent="0.35">
      <c r="A77" s="107"/>
      <c r="B77" s="107"/>
      <c r="C77" s="107"/>
      <c r="D77" s="107"/>
      <c r="E77" s="107"/>
      <c r="F77" s="107"/>
      <c r="G77" s="107"/>
      <c r="H77" s="107"/>
      <c r="I77" s="107"/>
      <c r="J77" s="107"/>
      <c r="K77" s="107"/>
      <c r="L77" s="107"/>
      <c r="M77" s="107"/>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8" x14ac:dyDescent="0.35">
      <c r="A78" s="107"/>
      <c r="B78" s="107"/>
      <c r="C78" s="107"/>
      <c r="D78" s="107"/>
      <c r="E78" s="107"/>
      <c r="F78" s="107"/>
      <c r="G78" s="107"/>
      <c r="H78" s="107"/>
      <c r="I78" s="107"/>
      <c r="J78" s="107"/>
      <c r="K78" s="107"/>
      <c r="L78" s="107"/>
      <c r="M78" s="107"/>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8" x14ac:dyDescent="0.35">
      <c r="A79" s="107"/>
      <c r="B79" s="107"/>
      <c r="C79" s="107"/>
      <c r="D79" s="107"/>
      <c r="E79" s="107"/>
      <c r="F79" s="107"/>
      <c r="G79" s="107"/>
      <c r="H79" s="107"/>
      <c r="I79" s="107"/>
      <c r="J79" s="107"/>
      <c r="K79" s="107"/>
      <c r="L79" s="107"/>
      <c r="M79" s="107"/>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8" x14ac:dyDescent="0.35">
      <c r="A80" s="108"/>
      <c r="B80" s="108"/>
      <c r="C80" s="108"/>
      <c r="D80" s="108"/>
      <c r="E80" s="108"/>
      <c r="F80" s="108"/>
      <c r="G80" s="108"/>
      <c r="H80" s="108"/>
      <c r="I80" s="108"/>
      <c r="J80" s="108"/>
      <c r="K80" s="108"/>
      <c r="L80" s="108"/>
      <c r="M80" s="108"/>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x14ac:dyDescent="0.3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x14ac:dyDescent="0.35">
      <c r="A82" s="26"/>
      <c r="B82" s="26"/>
      <c r="C82" s="184"/>
      <c r="D82" s="184"/>
      <c r="E82" s="184"/>
      <c r="F82" s="184"/>
      <c r="G82" s="184"/>
      <c r="H82" s="184"/>
      <c r="I82" s="184"/>
      <c r="J82" s="184"/>
      <c r="K82" s="184"/>
      <c r="L82" s="184"/>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x14ac:dyDescent="0.35">
      <c r="C83" s="185"/>
      <c r="D83" s="184"/>
      <c r="E83" s="184"/>
      <c r="F83" s="184"/>
      <c r="G83" s="184"/>
      <c r="H83" s="184"/>
      <c r="I83" s="184"/>
      <c r="J83" s="184"/>
      <c r="K83" s="184"/>
      <c r="L83" s="184"/>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s="2" customFormat="1" ht="18" customHeight="1" x14ac:dyDescent="0.35">
      <c r="C84" s="186"/>
      <c r="D84" s="184"/>
      <c r="E84" s="184"/>
      <c r="F84" s="184"/>
      <c r="G84" s="184"/>
      <c r="H84" s="184"/>
      <c r="I84" s="184"/>
      <c r="J84" s="184"/>
      <c r="K84" s="184"/>
      <c r="L84" s="184"/>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row>
    <row r="85" spans="1:70" s="3" customFormat="1" ht="15.5" x14ac:dyDescent="0.35">
      <c r="A85" s="84"/>
      <c r="B85" s="84"/>
      <c r="C85" s="187"/>
      <c r="D85" s="187"/>
      <c r="E85" s="187"/>
      <c r="F85" s="187"/>
      <c r="G85" s="187"/>
      <c r="H85" s="187"/>
      <c r="I85" s="187"/>
      <c r="J85" s="187"/>
      <c r="K85" s="187"/>
      <c r="L85" s="187"/>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row>
    <row r="86" spans="1:70" x14ac:dyDescent="0.35">
      <c r="A86" s="26"/>
      <c r="B86" s="26"/>
      <c r="C86" s="184"/>
      <c r="D86" s="184"/>
      <c r="E86" s="184"/>
      <c r="F86" s="184"/>
      <c r="G86" s="184"/>
      <c r="H86" s="184"/>
      <c r="I86" s="184"/>
      <c r="J86" s="184"/>
      <c r="K86" s="184"/>
      <c r="L86" s="184"/>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x14ac:dyDescent="0.35">
      <c r="A87" s="26"/>
      <c r="B87" s="26"/>
      <c r="C87" s="184"/>
      <c r="D87" s="184"/>
      <c r="E87" s="184"/>
      <c r="F87" s="184"/>
      <c r="G87" s="184"/>
      <c r="H87" s="184"/>
      <c r="I87" s="184"/>
      <c r="J87" s="184"/>
      <c r="K87" s="184"/>
      <c r="L87" s="184"/>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x14ac:dyDescent="0.3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x14ac:dyDescent="0.3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x14ac:dyDescent="0.3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s="2" customFormat="1" x14ac:dyDescent="0.3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row>
    <row r="92" spans="1:70" x14ac:dyDescent="0.35">
      <c r="A92" s="85"/>
      <c r="B92" s="85"/>
      <c r="C92" s="85"/>
      <c r="D92" s="85"/>
      <c r="E92" s="85"/>
      <c r="F92" s="85"/>
      <c r="G92" s="85"/>
      <c r="H92" s="85"/>
      <c r="I92" s="85"/>
      <c r="J92" s="85"/>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x14ac:dyDescent="0.35">
      <c r="A93" s="85"/>
      <c r="B93" s="85"/>
      <c r="C93" s="85"/>
      <c r="D93" s="85"/>
      <c r="E93" s="85"/>
      <c r="F93" s="85"/>
      <c r="G93" s="85"/>
      <c r="H93" s="85"/>
      <c r="I93" s="85"/>
      <c r="J93" s="85"/>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x14ac:dyDescent="0.3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x14ac:dyDescent="0.3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x14ac:dyDescent="0.3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x14ac:dyDescent="0.3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x14ac:dyDescent="0.3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x14ac:dyDescent="0.3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x14ac:dyDescent="0.3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x14ac:dyDescent="0.3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x14ac:dyDescent="0.3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x14ac:dyDescent="0.3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x14ac:dyDescent="0.3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x14ac:dyDescent="0.3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x14ac:dyDescent="0.3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x14ac:dyDescent="0.3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x14ac:dyDescent="0.3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x14ac:dyDescent="0.3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x14ac:dyDescent="0.3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x14ac:dyDescent="0.3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x14ac:dyDescent="0.3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x14ac:dyDescent="0.3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x14ac:dyDescent="0.3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x14ac:dyDescent="0.3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x14ac:dyDescent="0.3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x14ac:dyDescent="0.3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x14ac:dyDescent="0.3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x14ac:dyDescent="0.3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x14ac:dyDescent="0.3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x14ac:dyDescent="0.3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x14ac:dyDescent="0.3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x14ac:dyDescent="0.3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x14ac:dyDescent="0.3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x14ac:dyDescent="0.3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x14ac:dyDescent="0.3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x14ac:dyDescent="0.3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x14ac:dyDescent="0.3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x14ac:dyDescent="0.3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x14ac:dyDescent="0.3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x14ac:dyDescent="0.3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x14ac:dyDescent="0.3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x14ac:dyDescent="0.3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x14ac:dyDescent="0.3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x14ac:dyDescent="0.3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x14ac:dyDescent="0.3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x14ac:dyDescent="0.3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x14ac:dyDescent="0.3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x14ac:dyDescent="0.3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x14ac:dyDescent="0.3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x14ac:dyDescent="0.3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x14ac:dyDescent="0.3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x14ac:dyDescent="0.3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x14ac:dyDescent="0.3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x14ac:dyDescent="0.3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x14ac:dyDescent="0.3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x14ac:dyDescent="0.3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x14ac:dyDescent="0.3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x14ac:dyDescent="0.3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x14ac:dyDescent="0.3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x14ac:dyDescent="0.3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x14ac:dyDescent="0.3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x14ac:dyDescent="0.3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x14ac:dyDescent="0.3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x14ac:dyDescent="0.3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x14ac:dyDescent="0.3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x14ac:dyDescent="0.3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x14ac:dyDescent="0.3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x14ac:dyDescent="0.3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x14ac:dyDescent="0.3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x14ac:dyDescent="0.3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x14ac:dyDescent="0.3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x14ac:dyDescent="0.3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x14ac:dyDescent="0.3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x14ac:dyDescent="0.3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x14ac:dyDescent="0.3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x14ac:dyDescent="0.3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x14ac:dyDescent="0.3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x14ac:dyDescent="0.3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x14ac:dyDescent="0.3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x14ac:dyDescent="0.3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x14ac:dyDescent="0.3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x14ac:dyDescent="0.3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x14ac:dyDescent="0.3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x14ac:dyDescent="0.3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x14ac:dyDescent="0.35">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x14ac:dyDescent="0.3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x14ac:dyDescent="0.35">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x14ac:dyDescent="0.35">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x14ac:dyDescent="0.35">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x14ac:dyDescent="0.35">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x14ac:dyDescent="0.35">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x14ac:dyDescent="0.35">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x14ac:dyDescent="0.35">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x14ac:dyDescent="0.3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x14ac:dyDescent="0.35">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x14ac:dyDescent="0.3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x14ac:dyDescent="0.35">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x14ac:dyDescent="0.35">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x14ac:dyDescent="0.35">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x14ac:dyDescent="0.3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x14ac:dyDescent="0.3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x14ac:dyDescent="0.35">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x14ac:dyDescent="0.35">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x14ac:dyDescent="0.3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x14ac:dyDescent="0.3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x14ac:dyDescent="0.35">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x14ac:dyDescent="0.35">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x14ac:dyDescent="0.35">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x14ac:dyDescent="0.3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x14ac:dyDescent="0.35">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x14ac:dyDescent="0.35">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x14ac:dyDescent="0.35">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x14ac:dyDescent="0.35">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x14ac:dyDescent="0.3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x14ac:dyDescent="0.35">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x14ac:dyDescent="0.35">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x14ac:dyDescent="0.35">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x14ac:dyDescent="0.3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x14ac:dyDescent="0.35">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x14ac:dyDescent="0.3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x14ac:dyDescent="0.35">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x14ac:dyDescent="0.35">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x14ac:dyDescent="0.35">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x14ac:dyDescent="0.3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x14ac:dyDescent="0.3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x14ac:dyDescent="0.3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x14ac:dyDescent="0.3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x14ac:dyDescent="0.3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x14ac:dyDescent="0.3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x14ac:dyDescent="0.3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x14ac:dyDescent="0.3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x14ac:dyDescent="0.3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x14ac:dyDescent="0.3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x14ac:dyDescent="0.3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x14ac:dyDescent="0.3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x14ac:dyDescent="0.3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x14ac:dyDescent="0.3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x14ac:dyDescent="0.3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x14ac:dyDescent="0.3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x14ac:dyDescent="0.3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x14ac:dyDescent="0.3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x14ac:dyDescent="0.3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x14ac:dyDescent="0.3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x14ac:dyDescent="0.3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row r="236" spans="1:70" x14ac:dyDescent="0.3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row>
    <row r="237" spans="1:70" x14ac:dyDescent="0.3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row>
    <row r="238" spans="1:70" x14ac:dyDescent="0.3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row>
    <row r="239" spans="1:70" x14ac:dyDescent="0.3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row>
    <row r="240" spans="1:70" x14ac:dyDescent="0.3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row>
    <row r="241" spans="1:70" x14ac:dyDescent="0.3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row>
    <row r="242" spans="1:70" x14ac:dyDescent="0.3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row>
    <row r="243" spans="1:70" x14ac:dyDescent="0.3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row>
    <row r="244" spans="1:70" x14ac:dyDescent="0.3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row>
    <row r="245" spans="1:70" x14ac:dyDescent="0.3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row>
    <row r="246" spans="1:70" x14ac:dyDescent="0.3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row>
    <row r="247" spans="1:70" x14ac:dyDescent="0.3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row>
    <row r="248" spans="1:70" x14ac:dyDescent="0.3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row>
    <row r="249" spans="1:70" x14ac:dyDescent="0.3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row>
    <row r="250" spans="1:70" x14ac:dyDescent="0.3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row>
    <row r="251" spans="1:70" x14ac:dyDescent="0.3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row>
    <row r="252" spans="1:70" x14ac:dyDescent="0.3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row>
    <row r="253" spans="1:70" x14ac:dyDescent="0.3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row>
    <row r="254" spans="1:70" x14ac:dyDescent="0.3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row>
    <row r="255" spans="1:70" x14ac:dyDescent="0.3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row>
    <row r="256" spans="1:70" x14ac:dyDescent="0.3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row>
    <row r="257" spans="1:70" x14ac:dyDescent="0.3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row>
    <row r="258" spans="1:70" x14ac:dyDescent="0.3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row>
    <row r="259" spans="1:70" x14ac:dyDescent="0.3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row>
    <row r="260" spans="1:70" x14ac:dyDescent="0.3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row>
    <row r="261" spans="1:70" x14ac:dyDescent="0.3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row>
    <row r="262" spans="1:70" x14ac:dyDescent="0.3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row>
    <row r="263" spans="1:70" x14ac:dyDescent="0.3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row>
    <row r="264" spans="1:70" x14ac:dyDescent="0.3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row>
    <row r="265" spans="1:70" x14ac:dyDescent="0.3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row>
    <row r="266" spans="1:70" x14ac:dyDescent="0.3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row>
    <row r="267" spans="1:70" x14ac:dyDescent="0.3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row>
    <row r="268" spans="1:70" x14ac:dyDescent="0.3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row>
    <row r="269" spans="1:70" x14ac:dyDescent="0.3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row>
    <row r="270" spans="1:70" x14ac:dyDescent="0.3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row>
    <row r="271" spans="1:70" x14ac:dyDescent="0.3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row>
    <row r="272" spans="1:7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row>
    <row r="273" spans="1:7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row>
    <row r="274" spans="1:7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row>
    <row r="275" spans="1:7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row>
    <row r="276" spans="1:7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row>
    <row r="277" spans="1:7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row>
    <row r="278" spans="1:7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row>
    <row r="279" spans="1:7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row>
  </sheetData>
  <mergeCells count="7">
    <mergeCell ref="A1:L1"/>
    <mergeCell ref="A2:L2"/>
    <mergeCell ref="A66:B66"/>
    <mergeCell ref="A3:B3"/>
    <mergeCell ref="C3:F3"/>
    <mergeCell ref="G3:K3"/>
    <mergeCell ref="L3:L4"/>
  </mergeCells>
  <dataValidations count="1">
    <dataValidation allowBlank="1" showInputMessage="1" showErrorMessage="1" promptTitle="Insert Form Name" prompt="e.g. &quot;Contractor Financial Disclosure Form&quot;" sqref="L15:L16" xr:uid="{C7B626AD-F2F7-4AC9-866F-FB7FE2A75F48}"/>
  </dataValidations>
  <pageMargins left="0.7" right="0.7" top="0.75" bottom="0.75" header="0.3" footer="0.3"/>
  <pageSetup scale="74" fitToHeight="0"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P91"/>
  <sheetViews>
    <sheetView topLeftCell="A46" zoomScale="75" zoomScaleNormal="75" workbookViewId="0">
      <selection activeCell="B31" sqref="B31"/>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1.453125" bestFit="1" customWidth="1"/>
    <col min="12" max="13" width="17.453125" customWidth="1"/>
  </cols>
  <sheetData>
    <row r="1" spans="1:16" x14ac:dyDescent="0.35">
      <c r="A1" s="209" t="s">
        <v>15</v>
      </c>
      <c r="B1" s="209"/>
      <c r="C1" s="209"/>
      <c r="D1" s="209"/>
      <c r="E1" s="209"/>
      <c r="F1" s="209"/>
      <c r="G1" s="209"/>
      <c r="H1" s="209"/>
      <c r="I1" s="210"/>
      <c r="J1" s="210"/>
      <c r="K1" s="210"/>
      <c r="L1" s="210"/>
      <c r="M1" s="91"/>
      <c r="N1" s="92"/>
      <c r="O1" s="26"/>
      <c r="P1" s="2"/>
    </row>
    <row r="2" spans="1:16" x14ac:dyDescent="0.35">
      <c r="A2" s="211" t="s">
        <v>106</v>
      </c>
      <c r="B2" s="212"/>
      <c r="C2" s="212"/>
      <c r="D2" s="212"/>
      <c r="E2" s="212"/>
      <c r="F2" s="212"/>
      <c r="G2" s="212"/>
      <c r="H2" s="212"/>
      <c r="I2" s="212"/>
      <c r="J2" s="212"/>
      <c r="K2" s="212"/>
      <c r="L2" s="212"/>
      <c r="M2" s="93"/>
      <c r="N2" s="92"/>
      <c r="O2" s="26"/>
      <c r="P2" s="2"/>
    </row>
    <row r="3" spans="1:16" s="1" customFormat="1" ht="16.149999999999999" customHeight="1" x14ac:dyDescent="0.35">
      <c r="A3" s="209" t="s">
        <v>16</v>
      </c>
      <c r="B3" s="209"/>
      <c r="C3" s="209" t="s">
        <v>17</v>
      </c>
      <c r="D3" s="209"/>
      <c r="E3" s="209"/>
      <c r="F3" s="209"/>
      <c r="G3" s="209" t="s">
        <v>18</v>
      </c>
      <c r="H3" s="209"/>
      <c r="I3" s="209"/>
      <c r="J3" s="209"/>
      <c r="K3" s="209"/>
      <c r="L3" s="213" t="s">
        <v>19</v>
      </c>
      <c r="M3" s="89"/>
      <c r="N3" s="92"/>
      <c r="O3" s="65"/>
    </row>
    <row r="4" spans="1:16" ht="52.5" x14ac:dyDescent="0.35">
      <c r="A4" s="94" t="s">
        <v>20</v>
      </c>
      <c r="B4" s="95" t="s">
        <v>21</v>
      </c>
      <c r="C4" s="95" t="s">
        <v>22</v>
      </c>
      <c r="D4" s="95" t="s">
        <v>23</v>
      </c>
      <c r="E4" s="95" t="s">
        <v>24</v>
      </c>
      <c r="F4" s="95" t="s">
        <v>25</v>
      </c>
      <c r="G4" s="95" t="s">
        <v>26</v>
      </c>
      <c r="H4" s="95" t="s">
        <v>27</v>
      </c>
      <c r="I4" s="95" t="s">
        <v>28</v>
      </c>
      <c r="J4" s="95" t="s">
        <v>29</v>
      </c>
      <c r="K4" s="95" t="s">
        <v>107</v>
      </c>
      <c r="L4" s="214"/>
      <c r="M4" s="89" t="s">
        <v>108</v>
      </c>
      <c r="N4" s="92"/>
      <c r="O4" s="26"/>
      <c r="P4" s="2"/>
    </row>
    <row r="5" spans="1:16" ht="39.5" x14ac:dyDescent="0.35">
      <c r="A5" s="86"/>
      <c r="B5" s="86" t="s">
        <v>214</v>
      </c>
      <c r="C5" s="59"/>
      <c r="D5" s="59"/>
      <c r="E5" s="59"/>
      <c r="F5" s="87"/>
      <c r="G5" s="60"/>
      <c r="H5" s="60"/>
      <c r="I5" s="60"/>
      <c r="J5" s="60"/>
      <c r="K5" s="60"/>
      <c r="L5" s="89"/>
      <c r="M5" s="89"/>
      <c r="N5" s="92"/>
      <c r="O5" s="26"/>
      <c r="P5" s="2"/>
    </row>
    <row r="6" spans="1:16" ht="65.5" x14ac:dyDescent="0.35">
      <c r="A6" s="39" t="s">
        <v>34</v>
      </c>
      <c r="B6" s="39" t="s">
        <v>35</v>
      </c>
      <c r="C6" s="59">
        <v>0.5</v>
      </c>
      <c r="D6" s="59">
        <v>0</v>
      </c>
      <c r="E6" s="59">
        <v>0</v>
      </c>
      <c r="F6" s="87">
        <f>(C6*'Labor Costs'!$F$9)+(D6*('Labor Costs'!$D$7))+(E6*'Labor Costs'!$F$10)</f>
        <v>46</v>
      </c>
      <c r="G6" s="60">
        <v>572</v>
      </c>
      <c r="H6" s="60">
        <v>4</v>
      </c>
      <c r="I6" s="60">
        <f t="shared" ref="I6:I15" si="0">G6*H6</f>
        <v>2288</v>
      </c>
      <c r="J6" s="60">
        <f t="shared" ref="J6:J15" si="1">(C6+D6+E6)*I6</f>
        <v>1144</v>
      </c>
      <c r="K6" s="60">
        <f t="shared" ref="K6:K15" si="2">F6*I6</f>
        <v>105248</v>
      </c>
      <c r="L6" s="89" t="s">
        <v>294</v>
      </c>
      <c r="M6" s="89">
        <v>0</v>
      </c>
      <c r="N6" s="92"/>
      <c r="O6" s="26"/>
      <c r="P6" s="2"/>
    </row>
    <row r="7" spans="1:16" ht="39" x14ac:dyDescent="0.35">
      <c r="A7" s="39" t="s">
        <v>36</v>
      </c>
      <c r="B7" s="39" t="s">
        <v>37</v>
      </c>
      <c r="C7" s="59">
        <v>4</v>
      </c>
      <c r="D7" s="59">
        <v>0</v>
      </c>
      <c r="E7" s="59">
        <v>0</v>
      </c>
      <c r="F7" s="87">
        <f>(C7*'Labor Costs'!$F$9)+(D7*('Labor Costs'!$D$7))+(E7*'Labor Costs'!$F$10)</f>
        <v>368</v>
      </c>
      <c r="G7" s="60">
        <v>572</v>
      </c>
      <c r="H7" s="60">
        <v>4</v>
      </c>
      <c r="I7" s="60">
        <f t="shared" si="0"/>
        <v>2288</v>
      </c>
      <c r="J7" s="60">
        <f t="shared" si="1"/>
        <v>9152</v>
      </c>
      <c r="K7" s="60">
        <f t="shared" si="2"/>
        <v>841984</v>
      </c>
      <c r="L7" s="89" t="s">
        <v>294</v>
      </c>
      <c r="M7" s="89">
        <v>0</v>
      </c>
      <c r="N7" s="92"/>
      <c r="O7" s="26"/>
      <c r="P7" s="2"/>
    </row>
    <row r="8" spans="1:16" ht="52" x14ac:dyDescent="0.35">
      <c r="A8" s="39" t="s">
        <v>34</v>
      </c>
      <c r="B8" s="39" t="s">
        <v>38</v>
      </c>
      <c r="C8" s="59">
        <v>1</v>
      </c>
      <c r="D8" s="59">
        <v>0</v>
      </c>
      <c r="E8" s="59">
        <v>0</v>
      </c>
      <c r="F8" s="87">
        <f>(C8*'Labor Costs'!$F$9)+(D8*('Labor Costs'!$D$7))+(E8*'Labor Costs'!$F$10)</f>
        <v>92</v>
      </c>
      <c r="G8" s="60">
        <v>572</v>
      </c>
      <c r="H8" s="60">
        <v>1</v>
      </c>
      <c r="I8" s="60">
        <f t="shared" si="0"/>
        <v>572</v>
      </c>
      <c r="J8" s="60">
        <f t="shared" si="1"/>
        <v>572</v>
      </c>
      <c r="K8" s="60">
        <f t="shared" si="2"/>
        <v>52624</v>
      </c>
      <c r="L8" s="89" t="s">
        <v>295</v>
      </c>
      <c r="M8" s="89">
        <v>0</v>
      </c>
      <c r="N8" s="92"/>
      <c r="O8" s="26"/>
      <c r="P8" s="2"/>
    </row>
    <row r="9" spans="1:16" ht="26.5" x14ac:dyDescent="0.35">
      <c r="A9" s="39" t="s">
        <v>39</v>
      </c>
      <c r="B9" s="39" t="s">
        <v>40</v>
      </c>
      <c r="C9" s="59">
        <v>0.01</v>
      </c>
      <c r="D9" s="59">
        <v>0</v>
      </c>
      <c r="E9" s="59">
        <v>0</v>
      </c>
      <c r="F9" s="87">
        <f>(C9*'Labor Costs'!$F$9)+(D9*('Labor Costs'!$D$7))+(E9*'Labor Costs'!$F$10)</f>
        <v>0.92</v>
      </c>
      <c r="G9" s="60">
        <v>572</v>
      </c>
      <c r="H9" s="60">
        <v>260</v>
      </c>
      <c r="I9" s="60">
        <f t="shared" si="0"/>
        <v>148720</v>
      </c>
      <c r="J9" s="60">
        <f t="shared" si="1"/>
        <v>1487.2</v>
      </c>
      <c r="K9" s="60">
        <f t="shared" si="2"/>
        <v>136822.39999999999</v>
      </c>
      <c r="L9" s="89" t="s">
        <v>41</v>
      </c>
      <c r="M9" s="89">
        <v>0</v>
      </c>
      <c r="N9" s="92"/>
      <c r="O9" s="26"/>
      <c r="P9" s="2"/>
    </row>
    <row r="10" spans="1:16" ht="39.5" x14ac:dyDescent="0.35">
      <c r="A10" s="39" t="s">
        <v>42</v>
      </c>
      <c r="B10" s="39" t="s">
        <v>109</v>
      </c>
      <c r="C10" s="59">
        <v>0</v>
      </c>
      <c r="D10" s="59">
        <v>0</v>
      </c>
      <c r="E10" s="59">
        <v>4</v>
      </c>
      <c r="F10" s="87">
        <f>(C10*'Labor Costs'!$F$9)+(D10*('Labor Costs'!$D$7))+(E10*'Labor Costs'!$F$10)</f>
        <v>920</v>
      </c>
      <c r="G10" s="60">
        <v>572</v>
      </c>
      <c r="H10" s="60">
        <v>1</v>
      </c>
      <c r="I10" s="60">
        <f t="shared" si="0"/>
        <v>572</v>
      </c>
      <c r="J10" s="60">
        <f t="shared" si="1"/>
        <v>2288</v>
      </c>
      <c r="K10" s="109">
        <f t="shared" si="2"/>
        <v>526240</v>
      </c>
      <c r="L10" s="89" t="s">
        <v>296</v>
      </c>
      <c r="M10" s="70">
        <v>526240</v>
      </c>
      <c r="N10" s="92"/>
      <c r="O10" s="26"/>
      <c r="P10" s="2"/>
    </row>
    <row r="11" spans="1:16" ht="78.5" x14ac:dyDescent="0.35">
      <c r="A11" s="39" t="s">
        <v>34</v>
      </c>
      <c r="B11" s="39" t="s">
        <v>227</v>
      </c>
      <c r="C11" s="59">
        <v>40</v>
      </c>
      <c r="D11" s="59">
        <v>0</v>
      </c>
      <c r="E11" s="59">
        <v>0</v>
      </c>
      <c r="F11" s="87">
        <f>(C11*'Labor Costs'!$F$9)+(D11*('Labor Costs'!$D$7))+(E11*'Labor Costs'!$F$10)</f>
        <v>3680</v>
      </c>
      <c r="G11" s="60">
        <v>10</v>
      </c>
      <c r="H11" s="60">
        <v>1</v>
      </c>
      <c r="I11" s="60">
        <f t="shared" si="0"/>
        <v>10</v>
      </c>
      <c r="J11" s="60">
        <f t="shared" si="1"/>
        <v>400</v>
      </c>
      <c r="K11" s="60">
        <f t="shared" si="2"/>
        <v>36800</v>
      </c>
      <c r="L11" s="89" t="s">
        <v>226</v>
      </c>
      <c r="M11" s="89">
        <v>0</v>
      </c>
      <c r="N11" s="92"/>
      <c r="O11" s="26"/>
      <c r="P11" s="2"/>
    </row>
    <row r="12" spans="1:16" ht="26.5" x14ac:dyDescent="0.35">
      <c r="A12" s="39" t="s">
        <v>44</v>
      </c>
      <c r="B12" s="39" t="s">
        <v>46</v>
      </c>
      <c r="C12" s="59">
        <v>0.05</v>
      </c>
      <c r="D12" s="59">
        <v>0</v>
      </c>
      <c r="E12" s="59">
        <v>0</v>
      </c>
      <c r="F12" s="87">
        <f>(C12*'Labor Costs'!$F$9)+(D12*('Labor Costs'!$D$7))+(E12*'Labor Costs'!$F$10)</f>
        <v>4.6000000000000005</v>
      </c>
      <c r="G12" s="60">
        <v>572</v>
      </c>
      <c r="H12" s="60">
        <v>365</v>
      </c>
      <c r="I12" s="60">
        <f t="shared" si="0"/>
        <v>208780</v>
      </c>
      <c r="J12" s="60">
        <f t="shared" si="1"/>
        <v>10439</v>
      </c>
      <c r="K12" s="60">
        <f t="shared" si="2"/>
        <v>960388.00000000012</v>
      </c>
      <c r="L12" s="89" t="s">
        <v>47</v>
      </c>
      <c r="M12" s="89">
        <v>0</v>
      </c>
      <c r="N12" s="92"/>
      <c r="O12" s="26"/>
      <c r="P12" s="2"/>
    </row>
    <row r="13" spans="1:16" ht="39.5" x14ac:dyDescent="0.35">
      <c r="A13" s="39" t="s">
        <v>44</v>
      </c>
      <c r="B13" s="39" t="s">
        <v>48</v>
      </c>
      <c r="C13" s="59">
        <v>0.01</v>
      </c>
      <c r="D13" s="59">
        <v>0</v>
      </c>
      <c r="E13" s="59">
        <v>0</v>
      </c>
      <c r="F13" s="87">
        <f>(C13*'Labor Costs'!$F$9)+(D13*('Labor Costs'!$D$7))+(E13*'Labor Costs'!$F$10)</f>
        <v>0.92</v>
      </c>
      <c r="G13" s="60">
        <v>572</v>
      </c>
      <c r="H13" s="60">
        <v>365</v>
      </c>
      <c r="I13" s="60">
        <f t="shared" si="0"/>
        <v>208780</v>
      </c>
      <c r="J13" s="60">
        <f t="shared" si="1"/>
        <v>2087.8000000000002</v>
      </c>
      <c r="K13" s="60">
        <f t="shared" si="2"/>
        <v>192077.6</v>
      </c>
      <c r="L13" s="89" t="s">
        <v>47</v>
      </c>
      <c r="M13" s="89">
        <v>0</v>
      </c>
      <c r="N13" s="92"/>
      <c r="O13" s="26"/>
      <c r="P13" s="2"/>
    </row>
    <row r="14" spans="1:16" ht="39.5" x14ac:dyDescent="0.35">
      <c r="A14" s="39" t="s">
        <v>44</v>
      </c>
      <c r="B14" s="39" t="s">
        <v>110</v>
      </c>
      <c r="C14" s="59">
        <v>0.01</v>
      </c>
      <c r="D14" s="59">
        <v>0</v>
      </c>
      <c r="E14" s="59">
        <v>0</v>
      </c>
      <c r="F14" s="87">
        <f>(C14*'Labor Costs'!$F$9)+(D14*('Labor Costs'!$D$7))+(E14*'Labor Costs'!$F$10)</f>
        <v>0.92</v>
      </c>
      <c r="G14" s="60">
        <v>15</v>
      </c>
      <c r="H14" s="60">
        <v>365</v>
      </c>
      <c r="I14" s="60">
        <f t="shared" si="0"/>
        <v>5475</v>
      </c>
      <c r="J14" s="60">
        <f>(C14+D14+E14)*I14</f>
        <v>54.75</v>
      </c>
      <c r="K14" s="60">
        <f t="shared" si="2"/>
        <v>5037</v>
      </c>
      <c r="L14" s="89" t="s">
        <v>47</v>
      </c>
      <c r="M14" s="89">
        <v>0</v>
      </c>
      <c r="N14" s="92"/>
      <c r="O14" s="26"/>
      <c r="P14" s="2"/>
    </row>
    <row r="15" spans="1:16" ht="104.5" x14ac:dyDescent="0.35">
      <c r="A15" s="39" t="s">
        <v>44</v>
      </c>
      <c r="B15" s="39" t="s">
        <v>49</v>
      </c>
      <c r="C15" s="59">
        <v>0.05</v>
      </c>
      <c r="D15" s="59">
        <v>0</v>
      </c>
      <c r="E15" s="59">
        <v>0</v>
      </c>
      <c r="F15" s="87">
        <f>(C15*'Labor Costs'!$F$9)+(D15*('Labor Costs'!$D$7))+(E15*'Labor Costs'!$F$10)</f>
        <v>4.6000000000000005</v>
      </c>
      <c r="G15" s="60">
        <v>572</v>
      </c>
      <c r="H15" s="60">
        <v>365</v>
      </c>
      <c r="I15" s="60">
        <f t="shared" si="0"/>
        <v>208780</v>
      </c>
      <c r="J15" s="60">
        <f t="shared" si="1"/>
        <v>10439</v>
      </c>
      <c r="K15" s="60">
        <f t="shared" si="2"/>
        <v>960388.00000000012</v>
      </c>
      <c r="L15" s="89" t="s">
        <v>47</v>
      </c>
      <c r="M15" s="89">
        <v>0</v>
      </c>
      <c r="N15" s="92"/>
      <c r="O15" s="26"/>
      <c r="P15" s="2"/>
    </row>
    <row r="16" spans="1:16" x14ac:dyDescent="0.35">
      <c r="A16" s="39"/>
      <c r="B16" s="39"/>
      <c r="C16" s="59"/>
      <c r="D16" s="59"/>
      <c r="E16" s="59"/>
      <c r="F16" s="87"/>
      <c r="G16" s="60"/>
      <c r="H16" s="60"/>
      <c r="I16" s="60"/>
      <c r="J16" s="60"/>
      <c r="K16" s="60"/>
      <c r="L16" s="89"/>
      <c r="M16" s="89"/>
      <c r="N16" s="92"/>
      <c r="O16" s="26"/>
      <c r="P16" s="2"/>
    </row>
    <row r="17" spans="1:16" ht="39.5" x14ac:dyDescent="0.35">
      <c r="A17" s="86"/>
      <c r="B17" s="86" t="s">
        <v>221</v>
      </c>
      <c r="C17" s="59"/>
      <c r="D17" s="59"/>
      <c r="E17" s="59"/>
      <c r="F17" s="87"/>
      <c r="G17" s="60"/>
      <c r="H17" s="60"/>
      <c r="I17" s="60"/>
      <c r="J17" s="60"/>
      <c r="K17" s="60"/>
      <c r="L17" s="89"/>
      <c r="M17" s="89"/>
      <c r="N17" s="92"/>
      <c r="O17" s="26"/>
      <c r="P17" s="2"/>
    </row>
    <row r="18" spans="1:16" ht="26.5" x14ac:dyDescent="0.35">
      <c r="A18" s="39" t="s">
        <v>112</v>
      </c>
      <c r="B18" s="39" t="s">
        <v>54</v>
      </c>
      <c r="C18" s="59">
        <v>1.5</v>
      </c>
      <c r="D18" s="59">
        <v>0</v>
      </c>
      <c r="E18" s="59">
        <v>0</v>
      </c>
      <c r="F18" s="87">
        <f>(C18*'Labor Costs'!$F$9)+(D18*('Labor Costs'!$D$7))+(E18*'Labor Costs'!$F$10)</f>
        <v>138</v>
      </c>
      <c r="G18" s="60">
        <v>10</v>
      </c>
      <c r="H18" s="60">
        <v>1</v>
      </c>
      <c r="I18" s="60">
        <f>G18*H18</f>
        <v>10</v>
      </c>
      <c r="J18" s="60">
        <f t="shared" ref="J18:J29" si="3">(C18+D18+E18)*I18</f>
        <v>15</v>
      </c>
      <c r="K18" s="60">
        <f>F18*I18</f>
        <v>1380</v>
      </c>
      <c r="L18" s="189" t="s">
        <v>287</v>
      </c>
      <c r="M18" s="89">
        <v>0</v>
      </c>
      <c r="N18" s="92"/>
      <c r="O18" s="26"/>
      <c r="P18" s="2"/>
    </row>
    <row r="19" spans="1:16" ht="39.5" x14ac:dyDescent="0.35">
      <c r="A19" s="39" t="s">
        <v>240</v>
      </c>
      <c r="B19" s="39" t="s">
        <v>241</v>
      </c>
      <c r="C19" s="59">
        <v>1</v>
      </c>
      <c r="D19" s="59">
        <v>0</v>
      </c>
      <c r="E19" s="59">
        <v>0</v>
      </c>
      <c r="F19" s="87">
        <f>(C19*'Labor Costs'!$F$9)+(D19*('Labor Costs'!$D$7))+(E19*'Labor Costs'!$F$10)</f>
        <v>92</v>
      </c>
      <c r="G19" s="60">
        <v>10</v>
      </c>
      <c r="H19" s="60">
        <v>1</v>
      </c>
      <c r="I19" s="60">
        <f>G19*H19</f>
        <v>10</v>
      </c>
      <c r="J19" s="60">
        <f t="shared" si="3"/>
        <v>10</v>
      </c>
      <c r="K19" s="60">
        <f t="shared" ref="K19:K29" si="4">F19*I19</f>
        <v>920</v>
      </c>
      <c r="L19" s="189" t="s">
        <v>287</v>
      </c>
      <c r="M19" s="89">
        <v>0</v>
      </c>
      <c r="N19" s="92"/>
      <c r="O19" s="26"/>
      <c r="P19" s="2"/>
    </row>
    <row r="20" spans="1:16" ht="52.5" x14ac:dyDescent="0.35">
      <c r="A20" s="39" t="s">
        <v>239</v>
      </c>
      <c r="B20" s="39" t="s">
        <v>242</v>
      </c>
      <c r="C20" s="59">
        <v>0.75</v>
      </c>
      <c r="D20" s="59">
        <v>0</v>
      </c>
      <c r="E20" s="59">
        <v>0</v>
      </c>
      <c r="F20" s="87">
        <f>(C20*'Labor Costs'!$F$9)+(D20*('Labor Costs'!$D$7))+(E20*'Labor Costs'!$F$10)</f>
        <v>69</v>
      </c>
      <c r="G20" s="60">
        <v>57</v>
      </c>
      <c r="H20" s="60">
        <v>1</v>
      </c>
      <c r="I20" s="60">
        <f>G20*H20</f>
        <v>57</v>
      </c>
      <c r="J20" s="60">
        <f t="shared" si="3"/>
        <v>42.75</v>
      </c>
      <c r="K20" s="60">
        <f t="shared" si="4"/>
        <v>3933</v>
      </c>
      <c r="L20" s="189" t="s">
        <v>287</v>
      </c>
      <c r="M20" s="89">
        <v>0</v>
      </c>
      <c r="N20" s="92"/>
      <c r="O20" s="26"/>
      <c r="P20" s="2"/>
    </row>
    <row r="21" spans="1:16" ht="39" x14ac:dyDescent="0.35">
      <c r="A21" s="39" t="s">
        <v>34</v>
      </c>
      <c r="B21" s="39" t="s">
        <v>113</v>
      </c>
      <c r="C21" s="59">
        <v>1</v>
      </c>
      <c r="D21" s="59">
        <v>0</v>
      </c>
      <c r="E21" s="59">
        <v>0</v>
      </c>
      <c r="F21" s="87">
        <f>(C21*'Labor Costs'!$F$9)+(D21*('Labor Costs'!$D$7))+(E21*'Labor Costs'!$F$10)</f>
        <v>92</v>
      </c>
      <c r="G21" s="60">
        <v>150</v>
      </c>
      <c r="H21" s="60">
        <v>1</v>
      </c>
      <c r="I21" s="60">
        <f>G21*H21</f>
        <v>150</v>
      </c>
      <c r="J21" s="60">
        <f t="shared" si="3"/>
        <v>150</v>
      </c>
      <c r="K21" s="60">
        <f t="shared" si="4"/>
        <v>13800</v>
      </c>
      <c r="L21" s="189" t="s">
        <v>298</v>
      </c>
      <c r="M21" s="89">
        <v>0</v>
      </c>
      <c r="N21" s="92"/>
      <c r="O21" s="26"/>
      <c r="P21" s="2"/>
    </row>
    <row r="22" spans="1:16" ht="39" x14ac:dyDescent="0.35">
      <c r="A22" s="39" t="s">
        <v>34</v>
      </c>
      <c r="B22" s="39" t="s">
        <v>60</v>
      </c>
      <c r="C22" s="59">
        <v>1</v>
      </c>
      <c r="D22" s="59">
        <v>0</v>
      </c>
      <c r="E22" s="59">
        <v>0</v>
      </c>
      <c r="F22" s="87">
        <f>(C22*'Labor Costs'!$F$9)+(D22*('Labor Costs'!$D$7))+(E22*'Labor Costs'!$F$10)</f>
        <v>92</v>
      </c>
      <c r="G22" s="60">
        <v>572</v>
      </c>
      <c r="H22" s="60">
        <v>4</v>
      </c>
      <c r="I22" s="60">
        <f t="shared" ref="I22:I29" si="5">G22*H22</f>
        <v>2288</v>
      </c>
      <c r="J22" s="60">
        <f t="shared" si="3"/>
        <v>2288</v>
      </c>
      <c r="K22" s="60">
        <f t="shared" si="4"/>
        <v>210496</v>
      </c>
      <c r="L22" s="89" t="s">
        <v>294</v>
      </c>
      <c r="M22" s="89">
        <v>0</v>
      </c>
      <c r="N22" s="92"/>
      <c r="O22" s="26"/>
      <c r="P22" s="2"/>
    </row>
    <row r="23" spans="1:16" ht="117" x14ac:dyDescent="0.35">
      <c r="A23" s="39" t="s">
        <v>34</v>
      </c>
      <c r="B23" s="39" t="s">
        <v>114</v>
      </c>
      <c r="C23" s="59">
        <v>6</v>
      </c>
      <c r="D23" s="59">
        <v>0</v>
      </c>
      <c r="E23" s="59">
        <v>0</v>
      </c>
      <c r="F23" s="87">
        <f>(C23*'Labor Costs'!$F$9)+(D23*('Labor Costs'!$D$7))+(E23*'Labor Costs'!$F$10)</f>
        <v>552</v>
      </c>
      <c r="G23" s="60">
        <v>572</v>
      </c>
      <c r="H23" s="60">
        <v>1</v>
      </c>
      <c r="I23" s="60">
        <f t="shared" si="5"/>
        <v>572</v>
      </c>
      <c r="J23" s="60">
        <f t="shared" si="3"/>
        <v>3432</v>
      </c>
      <c r="K23" s="60">
        <f t="shared" si="4"/>
        <v>315744</v>
      </c>
      <c r="L23" s="89" t="s">
        <v>299</v>
      </c>
      <c r="M23" s="89">
        <v>0</v>
      </c>
      <c r="N23" s="92"/>
      <c r="O23" s="26"/>
      <c r="P23" s="2"/>
    </row>
    <row r="24" spans="1:16" x14ac:dyDescent="0.35">
      <c r="A24" s="39" t="s">
        <v>70</v>
      </c>
      <c r="B24" s="39" t="s">
        <v>146</v>
      </c>
      <c r="C24" s="59">
        <v>0.5</v>
      </c>
      <c r="D24" s="59">
        <v>0</v>
      </c>
      <c r="E24" s="59">
        <v>0</v>
      </c>
      <c r="F24" s="87">
        <f>(C24*'Labor Costs'!$F$9)+(D24*('Labor Costs'!$D$7))+(E24*'Labor Costs'!$F$10)</f>
        <v>46</v>
      </c>
      <c r="G24" s="60">
        <v>572</v>
      </c>
      <c r="H24" s="60">
        <v>365</v>
      </c>
      <c r="I24" s="60">
        <f t="shared" si="5"/>
        <v>208780</v>
      </c>
      <c r="J24" s="60">
        <f t="shared" si="3"/>
        <v>104390</v>
      </c>
      <c r="K24" s="60">
        <f t="shared" si="4"/>
        <v>9603880</v>
      </c>
      <c r="L24" s="89" t="s">
        <v>41</v>
      </c>
      <c r="M24" s="89">
        <v>0</v>
      </c>
      <c r="N24" s="92"/>
      <c r="O24" s="26"/>
      <c r="P24" s="2"/>
    </row>
    <row r="25" spans="1:16" ht="39.5" x14ac:dyDescent="0.35">
      <c r="A25" s="39" t="s">
        <v>39</v>
      </c>
      <c r="B25" s="39" t="s">
        <v>72</v>
      </c>
      <c r="C25" s="59">
        <v>0.5</v>
      </c>
      <c r="D25" s="59">
        <v>0</v>
      </c>
      <c r="E25" s="59">
        <v>0</v>
      </c>
      <c r="F25" s="87">
        <f>(C25*'Labor Costs'!$F$9)+(D25*('Labor Costs'!$D$7))+(E25*'Labor Costs'!$F$10)</f>
        <v>46</v>
      </c>
      <c r="G25" s="60">
        <v>572</v>
      </c>
      <c r="H25" s="60">
        <v>4</v>
      </c>
      <c r="I25" s="60">
        <f t="shared" si="5"/>
        <v>2288</v>
      </c>
      <c r="J25" s="60">
        <f t="shared" si="3"/>
        <v>1144</v>
      </c>
      <c r="K25" s="60">
        <f t="shared" si="4"/>
        <v>105248</v>
      </c>
      <c r="L25" s="189" t="s">
        <v>260</v>
      </c>
      <c r="M25" s="89">
        <v>0</v>
      </c>
      <c r="N25" s="92"/>
      <c r="O25" s="26"/>
      <c r="P25" s="2"/>
    </row>
    <row r="26" spans="1:16" ht="39.5" x14ac:dyDescent="0.35">
      <c r="A26" s="39" t="s">
        <v>115</v>
      </c>
      <c r="B26" s="39" t="s">
        <v>116</v>
      </c>
      <c r="C26" s="59">
        <v>0</v>
      </c>
      <c r="D26" s="59">
        <v>0</v>
      </c>
      <c r="E26" s="59">
        <v>2</v>
      </c>
      <c r="F26" s="87">
        <f>(C26*'Labor Costs'!$F$9)+(D26*('Labor Costs'!$D$7))+(E26*'Labor Costs'!$F$10)</f>
        <v>460</v>
      </c>
      <c r="G26" s="60">
        <v>57</v>
      </c>
      <c r="H26" s="60">
        <v>1</v>
      </c>
      <c r="I26" s="60">
        <f t="shared" si="5"/>
        <v>57</v>
      </c>
      <c r="J26" s="60">
        <f t="shared" si="3"/>
        <v>114</v>
      </c>
      <c r="K26" s="109">
        <f t="shared" si="4"/>
        <v>26220</v>
      </c>
      <c r="L26" s="89" t="s">
        <v>47</v>
      </c>
      <c r="M26" s="70">
        <v>26220</v>
      </c>
      <c r="N26" s="92"/>
      <c r="O26" s="26"/>
      <c r="P26" s="2"/>
    </row>
    <row r="27" spans="1:16" ht="26.5" x14ac:dyDescent="0.35">
      <c r="A27" s="39" t="s">
        <v>42</v>
      </c>
      <c r="B27" s="39" t="s">
        <v>76</v>
      </c>
      <c r="C27" s="59">
        <v>0</v>
      </c>
      <c r="D27" s="59">
        <v>0</v>
      </c>
      <c r="E27" s="59">
        <v>22</v>
      </c>
      <c r="F27" s="87">
        <f>(C27*'Labor Costs'!$F$9)+(D27*('Labor Costs'!$D$7))+(E27*'Labor Costs'!$F$10)</f>
        <v>5060</v>
      </c>
      <c r="G27" s="60">
        <v>572</v>
      </c>
      <c r="H27" s="60">
        <v>1</v>
      </c>
      <c r="I27" s="60">
        <f t="shared" si="5"/>
        <v>572</v>
      </c>
      <c r="J27" s="60">
        <f t="shared" si="3"/>
        <v>12584</v>
      </c>
      <c r="K27" s="109">
        <f t="shared" si="4"/>
        <v>2894320</v>
      </c>
      <c r="L27" s="89" t="s">
        <v>296</v>
      </c>
      <c r="M27" s="70">
        <v>2894320</v>
      </c>
      <c r="N27" s="92"/>
      <c r="O27" s="26"/>
      <c r="P27" s="2"/>
    </row>
    <row r="28" spans="1:16" ht="26.5" x14ac:dyDescent="0.35">
      <c r="A28" s="39" t="s">
        <v>87</v>
      </c>
      <c r="B28" s="39" t="s">
        <v>117</v>
      </c>
      <c r="C28" s="59">
        <v>0.05</v>
      </c>
      <c r="D28" s="59">
        <v>0</v>
      </c>
      <c r="E28" s="59">
        <v>0</v>
      </c>
      <c r="F28" s="87">
        <f>(C28*'Labor Costs'!$F$9)+(D28*('Labor Costs'!$D$7))+(E28*'Labor Costs'!$F$10)</f>
        <v>4.6000000000000005</v>
      </c>
      <c r="G28" s="60">
        <v>572</v>
      </c>
      <c r="H28" s="60">
        <v>365</v>
      </c>
      <c r="I28" s="60">
        <f t="shared" si="5"/>
        <v>208780</v>
      </c>
      <c r="J28" s="60">
        <f t="shared" si="3"/>
        <v>10439</v>
      </c>
      <c r="K28" s="60">
        <f t="shared" si="4"/>
        <v>960388.00000000012</v>
      </c>
      <c r="L28" s="89" t="s">
        <v>47</v>
      </c>
      <c r="M28" s="89">
        <v>0</v>
      </c>
      <c r="N28" s="92"/>
      <c r="O28" s="26"/>
      <c r="P28" s="2"/>
    </row>
    <row r="29" spans="1:16" ht="65.5" x14ac:dyDescent="0.35">
      <c r="A29" s="39" t="s">
        <v>118</v>
      </c>
      <c r="B29" s="39" t="s">
        <v>119</v>
      </c>
      <c r="C29" s="59">
        <v>0.05</v>
      </c>
      <c r="D29" s="59">
        <v>0</v>
      </c>
      <c r="E29" s="59">
        <v>0</v>
      </c>
      <c r="F29" s="87">
        <f>(C29*'Labor Costs'!$F$9)+(D29*('Labor Costs'!$D$7))+(E29*'Labor Costs'!$F$10)</f>
        <v>4.6000000000000005</v>
      </c>
      <c r="G29" s="60">
        <v>572</v>
      </c>
      <c r="H29" s="60">
        <v>365</v>
      </c>
      <c r="I29" s="60">
        <f t="shared" si="5"/>
        <v>208780</v>
      </c>
      <c r="J29" s="60">
        <f t="shared" si="3"/>
        <v>10439</v>
      </c>
      <c r="K29" s="60">
        <f t="shared" si="4"/>
        <v>960388.00000000012</v>
      </c>
      <c r="L29" s="89" t="s">
        <v>47</v>
      </c>
      <c r="M29" s="89">
        <v>0</v>
      </c>
      <c r="N29" s="92"/>
      <c r="O29" s="26"/>
      <c r="P29" s="2"/>
    </row>
    <row r="30" spans="1:16" ht="39.5" x14ac:dyDescent="0.35">
      <c r="A30" s="39"/>
      <c r="B30" s="86" t="s">
        <v>220</v>
      </c>
      <c r="C30" s="59"/>
      <c r="D30" s="59"/>
      <c r="E30" s="59"/>
      <c r="F30" s="96"/>
      <c r="G30" s="60"/>
      <c r="H30" s="60"/>
      <c r="I30" s="60"/>
      <c r="J30" s="60"/>
      <c r="K30" s="60"/>
      <c r="L30" s="89"/>
      <c r="M30" s="89"/>
      <c r="N30" s="92"/>
      <c r="O30" s="26"/>
      <c r="P30" s="2"/>
    </row>
    <row r="31" spans="1:16" ht="143.5" x14ac:dyDescent="0.35">
      <c r="A31" s="39" t="s">
        <v>120</v>
      </c>
      <c r="B31" s="39" t="s">
        <v>293</v>
      </c>
      <c r="C31" s="59">
        <v>0.1</v>
      </c>
      <c r="D31" s="59">
        <v>0</v>
      </c>
      <c r="E31" s="59">
        <v>0</v>
      </c>
      <c r="F31" s="87">
        <f>(C31*'Labor Costs'!$F$9)+(D31*('Labor Costs'!$D$7))+(E31*'Labor Costs'!$F$10)</f>
        <v>9.2000000000000011</v>
      </c>
      <c r="G31" s="60">
        <v>272</v>
      </c>
      <c r="H31" s="60">
        <v>26</v>
      </c>
      <c r="I31" s="60">
        <f t="shared" ref="I31:I46" si="6">G31*H31</f>
        <v>7072</v>
      </c>
      <c r="J31" s="60">
        <f t="shared" ref="J31:J46" si="7">(C31+D31+E31)*I31</f>
        <v>707.2</v>
      </c>
      <c r="K31" s="60">
        <f t="shared" ref="K31:K46" si="8">F31*I31</f>
        <v>65062.400000000009</v>
      </c>
      <c r="L31" s="89" t="s">
        <v>47</v>
      </c>
      <c r="M31" s="89">
        <v>0</v>
      </c>
      <c r="N31" s="92"/>
      <c r="O31" s="26"/>
      <c r="P31" s="2"/>
    </row>
    <row r="32" spans="1:16" ht="104.5" x14ac:dyDescent="0.35">
      <c r="A32" s="39" t="s">
        <v>122</v>
      </c>
      <c r="B32" s="39" t="s">
        <v>121</v>
      </c>
      <c r="C32" s="59">
        <v>0.33</v>
      </c>
      <c r="D32" s="59">
        <v>0</v>
      </c>
      <c r="E32" s="59">
        <v>0</v>
      </c>
      <c r="F32" s="87">
        <f>(C32*'Labor Costs'!$F$9)+(D32*('Labor Costs'!$D$7))+(E32*'Labor Costs'!$F$10)</f>
        <v>30.360000000000003</v>
      </c>
      <c r="G32" s="60">
        <v>272</v>
      </c>
      <c r="H32" s="60">
        <v>1</v>
      </c>
      <c r="I32" s="60">
        <f t="shared" si="6"/>
        <v>272</v>
      </c>
      <c r="J32" s="60">
        <f t="shared" si="7"/>
        <v>89.76</v>
      </c>
      <c r="K32" s="60">
        <f t="shared" si="8"/>
        <v>8257.92</v>
      </c>
      <c r="L32" s="97" t="s">
        <v>287</v>
      </c>
      <c r="M32" s="89">
        <v>0</v>
      </c>
      <c r="N32" s="92"/>
      <c r="O32" s="26"/>
      <c r="P32" s="2"/>
    </row>
    <row r="33" spans="1:16" ht="104.5" x14ac:dyDescent="0.35">
      <c r="A33" s="39" t="s">
        <v>124</v>
      </c>
      <c r="B33" s="39" t="s">
        <v>123</v>
      </c>
      <c r="C33" s="59">
        <v>0.66</v>
      </c>
      <c r="D33" s="59">
        <v>0</v>
      </c>
      <c r="E33" s="59">
        <v>0</v>
      </c>
      <c r="F33" s="87">
        <f>(C33*'Labor Costs'!$F$9)+(D33*('Labor Costs'!$D$7))+(E33*'Labor Costs'!$F$10)</f>
        <v>60.720000000000006</v>
      </c>
      <c r="G33" s="60">
        <v>20</v>
      </c>
      <c r="H33" s="60">
        <v>1</v>
      </c>
      <c r="I33" s="60">
        <f t="shared" si="6"/>
        <v>20</v>
      </c>
      <c r="J33" s="60">
        <f t="shared" si="7"/>
        <v>13.200000000000001</v>
      </c>
      <c r="K33" s="60">
        <f t="shared" si="8"/>
        <v>1214.4000000000001</v>
      </c>
      <c r="L33" s="97" t="s">
        <v>287</v>
      </c>
      <c r="M33" s="89"/>
      <c r="N33" s="92"/>
      <c r="O33" s="26"/>
      <c r="P33" s="2"/>
    </row>
    <row r="34" spans="1:16" ht="143.5" x14ac:dyDescent="0.35">
      <c r="A34" s="39" t="s">
        <v>126</v>
      </c>
      <c r="B34" s="39" t="s">
        <v>125</v>
      </c>
      <c r="C34" s="59">
        <v>0.05</v>
      </c>
      <c r="D34" s="59">
        <v>0</v>
      </c>
      <c r="E34" s="59">
        <v>0</v>
      </c>
      <c r="F34" s="87">
        <f>(C34*'Labor Costs'!$F$9)+(D34*('Labor Costs'!$D$7))+(E34*'Labor Costs'!$F$10)</f>
        <v>4.6000000000000005</v>
      </c>
      <c r="G34" s="60">
        <v>613</v>
      </c>
      <c r="H34" s="60">
        <v>260</v>
      </c>
      <c r="I34" s="60">
        <f t="shared" si="6"/>
        <v>159380</v>
      </c>
      <c r="J34" s="60">
        <f t="shared" si="7"/>
        <v>7969</v>
      </c>
      <c r="K34" s="60">
        <f t="shared" si="8"/>
        <v>733148.00000000012</v>
      </c>
      <c r="L34" s="97" t="s">
        <v>47</v>
      </c>
      <c r="M34" s="89">
        <v>0</v>
      </c>
      <c r="N34" s="92"/>
      <c r="O34" s="26"/>
      <c r="P34" s="2"/>
    </row>
    <row r="35" spans="1:16" ht="91.5" x14ac:dyDescent="0.35">
      <c r="A35" s="39" t="s">
        <v>128</v>
      </c>
      <c r="B35" s="39" t="s">
        <v>127</v>
      </c>
      <c r="C35" s="59">
        <v>4</v>
      </c>
      <c r="D35" s="59">
        <v>0</v>
      </c>
      <c r="E35" s="59">
        <v>0</v>
      </c>
      <c r="F35" s="87">
        <f>(C35*'Labor Costs'!$F$9)+(D35*('Labor Costs'!$D$7))+(E35*'Labor Costs'!$F$10)</f>
        <v>368</v>
      </c>
      <c r="G35" s="60">
        <v>272</v>
      </c>
      <c r="H35" s="60">
        <v>1</v>
      </c>
      <c r="I35" s="60">
        <f t="shared" si="6"/>
        <v>272</v>
      </c>
      <c r="J35" s="60">
        <f t="shared" si="7"/>
        <v>1088</v>
      </c>
      <c r="K35" s="60">
        <f t="shared" si="8"/>
        <v>100096</v>
      </c>
      <c r="L35" s="97" t="s">
        <v>225</v>
      </c>
      <c r="M35" s="89">
        <v>0</v>
      </c>
      <c r="N35" s="92"/>
      <c r="O35" s="26"/>
      <c r="P35" s="2"/>
    </row>
    <row r="36" spans="1:16" ht="182.5" x14ac:dyDescent="0.35">
      <c r="A36" s="39" t="s">
        <v>129</v>
      </c>
      <c r="B36" s="39" t="s">
        <v>291</v>
      </c>
      <c r="C36" s="59">
        <v>0.05</v>
      </c>
      <c r="D36" s="59">
        <v>0</v>
      </c>
      <c r="E36" s="59">
        <v>0</v>
      </c>
      <c r="F36" s="87">
        <f>(C36*'Labor Costs'!$F$9)+(D36*('Labor Costs'!$D$7))+(E36*'Labor Costs'!$F$10)</f>
        <v>4.6000000000000005</v>
      </c>
      <c r="G36" s="60">
        <v>613</v>
      </c>
      <c r="H36" s="60">
        <v>26</v>
      </c>
      <c r="I36" s="60">
        <f>G36*H36</f>
        <v>15938</v>
      </c>
      <c r="J36" s="60">
        <f t="shared" si="7"/>
        <v>796.90000000000009</v>
      </c>
      <c r="K36" s="60">
        <f t="shared" si="8"/>
        <v>73314.8</v>
      </c>
      <c r="L36" s="89" t="s">
        <v>47</v>
      </c>
      <c r="M36" s="89">
        <v>0</v>
      </c>
      <c r="N36" s="92"/>
      <c r="O36" s="26"/>
      <c r="P36" s="2"/>
    </row>
    <row r="37" spans="1:16" ht="130.5" x14ac:dyDescent="0.35">
      <c r="A37" s="39" t="s">
        <v>131</v>
      </c>
      <c r="B37" s="39" t="s">
        <v>130</v>
      </c>
      <c r="C37" s="59">
        <v>0.33</v>
      </c>
      <c r="D37" s="59">
        <v>0</v>
      </c>
      <c r="E37" s="59">
        <v>0</v>
      </c>
      <c r="F37" s="87">
        <f>(C37*'Labor Costs'!$F$9)+(D37*('Labor Costs'!$D$7))+(E37*'Labor Costs'!$F$10)</f>
        <v>30.360000000000003</v>
      </c>
      <c r="G37" s="60">
        <v>20</v>
      </c>
      <c r="H37" s="60">
        <v>1</v>
      </c>
      <c r="I37" s="60">
        <f t="shared" ref="I37" si="9">G37*H37</f>
        <v>20</v>
      </c>
      <c r="J37" s="60">
        <f t="shared" si="7"/>
        <v>6.6000000000000005</v>
      </c>
      <c r="K37" s="60">
        <f t="shared" si="8"/>
        <v>607.20000000000005</v>
      </c>
      <c r="L37" s="89" t="s">
        <v>92</v>
      </c>
      <c r="M37" s="89">
        <v>0</v>
      </c>
      <c r="N37" s="92"/>
      <c r="O37" s="26"/>
      <c r="P37" s="2"/>
    </row>
    <row r="38" spans="1:16" ht="169.5" x14ac:dyDescent="0.35">
      <c r="A38" s="39" t="s">
        <v>132</v>
      </c>
      <c r="B38" s="39" t="s">
        <v>292</v>
      </c>
      <c r="C38" s="59">
        <v>8</v>
      </c>
      <c r="D38" s="59">
        <v>0</v>
      </c>
      <c r="E38" s="59">
        <v>0</v>
      </c>
      <c r="F38" s="87">
        <f>(C38*'Labor Costs'!$F$9)+(D38*('Labor Costs'!$D$7))+(E38*'Labor Costs'!$F$10)</f>
        <v>736</v>
      </c>
      <c r="G38" s="60">
        <v>743</v>
      </c>
      <c r="H38" s="60">
        <v>1</v>
      </c>
      <c r="I38" s="60">
        <f t="shared" si="6"/>
        <v>743</v>
      </c>
      <c r="J38" s="60">
        <f t="shared" si="7"/>
        <v>5944</v>
      </c>
      <c r="K38" s="60">
        <f t="shared" si="8"/>
        <v>546848</v>
      </c>
      <c r="L38" s="89" t="s">
        <v>300</v>
      </c>
      <c r="M38" s="89">
        <v>0</v>
      </c>
      <c r="N38" s="92"/>
      <c r="O38" s="26"/>
      <c r="P38" s="2"/>
    </row>
    <row r="39" spans="1:16" ht="65.5" x14ac:dyDescent="0.35">
      <c r="A39" s="39" t="s">
        <v>34</v>
      </c>
      <c r="B39" s="39" t="s">
        <v>133</v>
      </c>
      <c r="C39" s="59">
        <v>1</v>
      </c>
      <c r="D39" s="59">
        <v>0</v>
      </c>
      <c r="E39" s="59">
        <v>0</v>
      </c>
      <c r="F39" s="87">
        <f>(C39*'Labor Costs'!$F$9)+(D39*('Labor Costs'!$D$7))+(E39*'Labor Costs'!$F$10)</f>
        <v>92</v>
      </c>
      <c r="G39" s="60">
        <v>20</v>
      </c>
      <c r="H39" s="60">
        <v>4</v>
      </c>
      <c r="I39" s="60">
        <f t="shared" si="6"/>
        <v>80</v>
      </c>
      <c r="J39" s="60">
        <f t="shared" si="7"/>
        <v>80</v>
      </c>
      <c r="K39" s="60">
        <f t="shared" si="8"/>
        <v>7360</v>
      </c>
      <c r="L39" s="89" t="s">
        <v>294</v>
      </c>
      <c r="M39" s="89">
        <v>0</v>
      </c>
      <c r="N39" s="92"/>
      <c r="O39" s="26"/>
      <c r="P39" s="2"/>
    </row>
    <row r="40" spans="1:16" ht="104.5" x14ac:dyDescent="0.35">
      <c r="A40" s="39" t="s">
        <v>39</v>
      </c>
      <c r="B40" s="39" t="s">
        <v>134</v>
      </c>
      <c r="C40" s="59">
        <v>0.5</v>
      </c>
      <c r="D40" s="59">
        <v>0</v>
      </c>
      <c r="E40" s="59">
        <v>0</v>
      </c>
      <c r="F40" s="87">
        <f>(C40*'Labor Costs'!$F$9)+(D40*('Labor Costs'!$D$7))+(E40*'Labor Costs'!$F$10)</f>
        <v>46</v>
      </c>
      <c r="G40" s="60">
        <v>20</v>
      </c>
      <c r="H40" s="60">
        <v>260</v>
      </c>
      <c r="I40" s="60">
        <f t="shared" si="6"/>
        <v>5200</v>
      </c>
      <c r="J40" s="60">
        <f t="shared" si="7"/>
        <v>2600</v>
      </c>
      <c r="K40" s="60">
        <f t="shared" si="8"/>
        <v>239200</v>
      </c>
      <c r="L40" s="89" t="s">
        <v>41</v>
      </c>
      <c r="M40" s="89">
        <v>0</v>
      </c>
      <c r="N40" s="92"/>
      <c r="O40" s="26"/>
      <c r="P40" s="2"/>
    </row>
    <row r="41" spans="1:16" ht="78.5" x14ac:dyDescent="0.35">
      <c r="A41" s="39" t="s">
        <v>39</v>
      </c>
      <c r="B41" s="39" t="s">
        <v>135</v>
      </c>
      <c r="C41" s="59">
        <v>0.25</v>
      </c>
      <c r="D41" s="59">
        <v>0</v>
      </c>
      <c r="E41" s="59">
        <v>0</v>
      </c>
      <c r="F41" s="87">
        <f>(C41*'Labor Costs'!$F$9)+(D41*('Labor Costs'!$D$7))+(E41*'Labor Costs'!$F$10)</f>
        <v>23</v>
      </c>
      <c r="G41" s="60">
        <v>20</v>
      </c>
      <c r="H41" s="60">
        <v>4</v>
      </c>
      <c r="I41" s="60">
        <f t="shared" si="6"/>
        <v>80</v>
      </c>
      <c r="J41" s="60">
        <f t="shared" si="7"/>
        <v>20</v>
      </c>
      <c r="K41" s="60">
        <f t="shared" si="8"/>
        <v>1840</v>
      </c>
      <c r="L41" s="89" t="s">
        <v>41</v>
      </c>
      <c r="M41" s="89">
        <v>0</v>
      </c>
      <c r="N41" s="92"/>
      <c r="O41" s="26"/>
      <c r="P41" s="2"/>
    </row>
    <row r="42" spans="1:16" ht="104.5" x14ac:dyDescent="0.35">
      <c r="A42" s="39" t="s">
        <v>137</v>
      </c>
      <c r="B42" s="39" t="s">
        <v>136</v>
      </c>
      <c r="C42" s="59">
        <v>2</v>
      </c>
      <c r="D42" s="59">
        <v>0</v>
      </c>
      <c r="E42" s="59">
        <v>0</v>
      </c>
      <c r="F42" s="87">
        <f>(C42*'Labor Costs'!$F$9)+(D42*('Labor Costs'!$D$7))+(E42*'Labor Costs'!$F$10)</f>
        <v>184</v>
      </c>
      <c r="G42" s="60">
        <v>1035</v>
      </c>
      <c r="H42" s="60">
        <v>1</v>
      </c>
      <c r="I42" s="60">
        <f t="shared" si="6"/>
        <v>1035</v>
      </c>
      <c r="J42" s="60">
        <f>(C42+D42+E42)*I42</f>
        <v>2070</v>
      </c>
      <c r="K42" s="60">
        <f t="shared" si="8"/>
        <v>190440</v>
      </c>
      <c r="L42" s="89" t="s">
        <v>47</v>
      </c>
      <c r="M42" s="89">
        <v>0</v>
      </c>
      <c r="N42" s="92"/>
      <c r="O42" s="26"/>
      <c r="P42" s="2"/>
    </row>
    <row r="43" spans="1:16" ht="117.5" x14ac:dyDescent="0.35">
      <c r="A43" s="39" t="s">
        <v>138</v>
      </c>
      <c r="B43" s="39" t="s">
        <v>222</v>
      </c>
      <c r="C43" s="59">
        <v>0.05</v>
      </c>
      <c r="D43" s="59">
        <v>0</v>
      </c>
      <c r="E43" s="59">
        <v>0</v>
      </c>
      <c r="F43" s="87">
        <f>(C43*'Labor Costs'!$F$9)+(D43*('Labor Costs'!$D$7))+(E43*'Labor Costs'!$F$10)</f>
        <v>4.6000000000000005</v>
      </c>
      <c r="G43" s="60">
        <v>518</v>
      </c>
      <c r="H43" s="60">
        <v>260</v>
      </c>
      <c r="I43" s="60">
        <f t="shared" si="6"/>
        <v>134680</v>
      </c>
      <c r="J43" s="60">
        <f>(C43+D43+E43)*I43</f>
        <v>6734</v>
      </c>
      <c r="K43" s="60">
        <f t="shared" si="8"/>
        <v>619528.00000000012</v>
      </c>
      <c r="L43" s="89" t="s">
        <v>47</v>
      </c>
      <c r="M43" s="89">
        <v>0</v>
      </c>
      <c r="N43" s="92"/>
      <c r="O43" s="26"/>
      <c r="P43" s="2"/>
    </row>
    <row r="44" spans="1:16" ht="117.5" x14ac:dyDescent="0.35">
      <c r="A44" s="39" t="s">
        <v>44</v>
      </c>
      <c r="B44" s="39" t="s">
        <v>223</v>
      </c>
      <c r="C44" s="59">
        <v>0.05</v>
      </c>
      <c r="D44" s="59">
        <v>0</v>
      </c>
      <c r="E44" s="59">
        <v>0</v>
      </c>
      <c r="F44" s="87">
        <f>(C44*'Labor Costs'!$F$9)+(D44*('Labor Costs'!$D$7))+(E44*'Labor Costs'!$F$10)</f>
        <v>4.6000000000000005</v>
      </c>
      <c r="G44" s="60">
        <v>518</v>
      </c>
      <c r="H44" s="60">
        <v>52</v>
      </c>
      <c r="I44" s="60">
        <f t="shared" si="6"/>
        <v>26936</v>
      </c>
      <c r="J44" s="60">
        <f>(C44+D44+E44)*I44</f>
        <v>1346.8000000000002</v>
      </c>
      <c r="K44" s="60">
        <f t="shared" si="8"/>
        <v>123905.60000000002</v>
      </c>
      <c r="L44" s="89" t="s">
        <v>47</v>
      </c>
      <c r="M44" s="89">
        <v>0</v>
      </c>
      <c r="N44" s="92"/>
      <c r="O44" s="26"/>
      <c r="P44" s="2"/>
    </row>
    <row r="45" spans="1:16" ht="39.5" x14ac:dyDescent="0.35">
      <c r="A45" s="39" t="s">
        <v>140</v>
      </c>
      <c r="B45" s="39" t="s">
        <v>139</v>
      </c>
      <c r="C45" s="59">
        <v>0</v>
      </c>
      <c r="D45" s="59">
        <v>0</v>
      </c>
      <c r="E45" s="59">
        <v>22</v>
      </c>
      <c r="F45" s="87">
        <f>(C45*'Labor Costs'!$F$9)+(D45*('Labor Costs'!$D$7))+(E45*'Labor Costs'!$F$10)</f>
        <v>5060</v>
      </c>
      <c r="G45" s="60">
        <v>20</v>
      </c>
      <c r="H45" s="60">
        <v>1</v>
      </c>
      <c r="I45" s="60">
        <f t="shared" si="6"/>
        <v>20</v>
      </c>
      <c r="J45" s="60">
        <f t="shared" ref="J45" si="10">(C45+D45+E45)*I45</f>
        <v>440</v>
      </c>
      <c r="K45" s="109">
        <f t="shared" si="8"/>
        <v>101200</v>
      </c>
      <c r="L45" s="89" t="s">
        <v>296</v>
      </c>
      <c r="M45" s="70">
        <v>101200</v>
      </c>
      <c r="N45" s="92"/>
      <c r="O45" s="26"/>
      <c r="P45" s="2"/>
    </row>
    <row r="46" spans="1:16" ht="195.5" x14ac:dyDescent="0.35">
      <c r="A46" s="39" t="s">
        <v>140</v>
      </c>
      <c r="B46" s="39" t="s">
        <v>224</v>
      </c>
      <c r="C46" s="59">
        <v>0</v>
      </c>
      <c r="D46" s="59">
        <v>0</v>
      </c>
      <c r="E46" s="59">
        <v>4</v>
      </c>
      <c r="F46" s="87">
        <f>(C46*'Labor Costs'!$F$9)+(D46*('Labor Costs'!$D$7))+(E46*'Labor Costs'!$F$10)</f>
        <v>920</v>
      </c>
      <c r="G46" s="60">
        <v>995</v>
      </c>
      <c r="H46" s="60">
        <v>1</v>
      </c>
      <c r="I46" s="60">
        <f t="shared" si="6"/>
        <v>995</v>
      </c>
      <c r="J46" s="60">
        <f t="shared" si="7"/>
        <v>3980</v>
      </c>
      <c r="K46" s="109">
        <f t="shared" si="8"/>
        <v>915400</v>
      </c>
      <c r="L46" s="97" t="s">
        <v>296</v>
      </c>
      <c r="M46" s="70">
        <v>915400</v>
      </c>
      <c r="N46" s="92"/>
      <c r="O46" s="26"/>
      <c r="P46" s="2"/>
    </row>
    <row r="47" spans="1:16" x14ac:dyDescent="0.35">
      <c r="A47" s="39"/>
      <c r="B47" s="98"/>
      <c r="C47" s="59"/>
      <c r="D47" s="59"/>
      <c r="E47" s="59"/>
      <c r="F47" s="60"/>
      <c r="G47" s="60"/>
      <c r="H47" s="60"/>
      <c r="I47" s="60"/>
      <c r="J47" s="60"/>
      <c r="K47" s="60"/>
      <c r="L47" s="89"/>
      <c r="M47" s="88"/>
      <c r="N47" s="92"/>
      <c r="O47" s="26"/>
      <c r="P47" s="2"/>
    </row>
    <row r="48" spans="1:16" x14ac:dyDescent="0.35">
      <c r="A48" s="98" t="s">
        <v>10</v>
      </c>
      <c r="B48" s="99"/>
      <c r="C48" s="100"/>
      <c r="D48" s="60"/>
      <c r="E48" s="60"/>
      <c r="F48" s="99"/>
      <c r="G48" s="60">
        <f>SUM(G5:G47)</f>
        <v>14860</v>
      </c>
      <c r="H48" s="60"/>
      <c r="I48" s="60">
        <f>SUM(I5:I47)</f>
        <v>1771352</v>
      </c>
      <c r="J48" s="60">
        <f>SUM(J5:J47)</f>
        <v>216996.96000000002</v>
      </c>
      <c r="K48" s="60">
        <f>SUM(K5:K47)</f>
        <v>22641748.32</v>
      </c>
      <c r="L48" s="99"/>
      <c r="M48" s="101">
        <f>SUM(M5:M47)</f>
        <v>4463380</v>
      </c>
      <c r="N48" s="92"/>
      <c r="O48" s="26"/>
      <c r="P48" s="2"/>
    </row>
    <row r="49" spans="1:16" x14ac:dyDescent="0.35">
      <c r="A49" s="90"/>
      <c r="B49" s="92"/>
      <c r="C49" s="92"/>
      <c r="D49" s="92"/>
      <c r="E49" s="92"/>
      <c r="F49" s="92"/>
      <c r="G49" s="92"/>
      <c r="H49" s="92"/>
      <c r="I49" s="92"/>
      <c r="J49" s="92"/>
      <c r="K49" s="92"/>
      <c r="L49" s="92"/>
      <c r="M49" s="92"/>
      <c r="N49" s="92"/>
      <c r="O49" s="26"/>
      <c r="P49" s="2"/>
    </row>
    <row r="50" spans="1:16" x14ac:dyDescent="0.35">
      <c r="A50" s="92"/>
      <c r="B50" s="92"/>
      <c r="C50" s="92"/>
      <c r="D50" s="92"/>
      <c r="E50" s="92"/>
      <c r="F50" s="92"/>
      <c r="G50" s="102"/>
      <c r="H50" s="92"/>
      <c r="I50" s="102"/>
      <c r="J50" s="102"/>
      <c r="K50" s="92"/>
      <c r="L50" s="92"/>
      <c r="M50" s="92"/>
      <c r="N50" s="92"/>
      <c r="O50" s="26"/>
      <c r="P50" s="2"/>
    </row>
    <row r="51" spans="1:16" x14ac:dyDescent="0.35">
      <c r="A51" s="92" t="s">
        <v>104</v>
      </c>
      <c r="B51" s="92"/>
      <c r="C51" s="92"/>
      <c r="D51" s="92"/>
      <c r="E51" s="92"/>
      <c r="F51" s="92"/>
      <c r="G51" s="92"/>
      <c r="H51" s="92"/>
      <c r="I51" s="92"/>
      <c r="J51" s="92"/>
      <c r="K51" s="92"/>
      <c r="L51" s="92"/>
      <c r="M51" s="92"/>
      <c r="N51" s="92"/>
      <c r="O51" s="26"/>
      <c r="P51" s="2"/>
    </row>
    <row r="52" spans="1:16" x14ac:dyDescent="0.35">
      <c r="A52" s="90" t="s">
        <v>141</v>
      </c>
      <c r="B52" s="92"/>
      <c r="C52" s="92"/>
      <c r="D52" s="92"/>
      <c r="E52" s="92"/>
      <c r="F52" s="92"/>
      <c r="G52" s="92"/>
      <c r="H52" s="92"/>
      <c r="I52" s="92"/>
      <c r="J52" s="92"/>
      <c r="K52" s="92"/>
      <c r="L52" s="92"/>
      <c r="M52" s="92"/>
      <c r="N52" s="92"/>
      <c r="O52" s="26"/>
      <c r="P52" s="2"/>
    </row>
    <row r="53" spans="1:16" x14ac:dyDescent="0.35">
      <c r="A53" s="90" t="s">
        <v>142</v>
      </c>
      <c r="B53" s="92"/>
      <c r="C53" s="92"/>
      <c r="D53" s="92"/>
      <c r="E53" s="92"/>
      <c r="F53" s="92"/>
      <c r="G53" s="92"/>
      <c r="H53" s="92"/>
      <c r="I53" s="92"/>
      <c r="J53" s="92"/>
      <c r="K53" s="92"/>
      <c r="L53" s="92"/>
      <c r="M53" s="92"/>
      <c r="N53" s="92"/>
      <c r="O53" s="26"/>
      <c r="P53" s="2"/>
    </row>
    <row r="54" spans="1:16" x14ac:dyDescent="0.35">
      <c r="A54" s="92"/>
      <c r="B54" s="92"/>
      <c r="C54" s="92"/>
      <c r="D54" s="92"/>
      <c r="E54" s="92"/>
      <c r="F54" s="92"/>
      <c r="G54" s="92"/>
      <c r="H54" s="92"/>
      <c r="I54" s="92"/>
      <c r="J54" s="92"/>
      <c r="K54" s="92"/>
      <c r="L54" s="92"/>
      <c r="M54" s="92"/>
      <c r="N54" s="92"/>
      <c r="O54" s="26"/>
      <c r="P54" s="2"/>
    </row>
    <row r="55" spans="1:16" x14ac:dyDescent="0.35">
      <c r="A55" s="92"/>
      <c r="B55" s="92"/>
      <c r="C55" s="92"/>
      <c r="D55" s="92"/>
      <c r="E55" s="92"/>
      <c r="F55" s="92"/>
      <c r="G55" s="92"/>
      <c r="H55" s="92"/>
      <c r="I55" s="92"/>
      <c r="J55" s="92"/>
      <c r="K55" s="92"/>
      <c r="L55" s="92"/>
      <c r="M55" s="92"/>
      <c r="N55" s="92"/>
      <c r="O55" s="26"/>
      <c r="P55" s="2"/>
    </row>
    <row r="56" spans="1:16" x14ac:dyDescent="0.35">
      <c r="A56" s="103"/>
      <c r="B56" s="103"/>
      <c r="C56" s="103"/>
      <c r="D56" s="103"/>
      <c r="E56" s="103"/>
      <c r="F56" s="103"/>
      <c r="G56" s="103"/>
      <c r="H56" s="103"/>
      <c r="I56" s="103"/>
      <c r="J56" s="103"/>
      <c r="K56" s="103"/>
      <c r="L56" s="103"/>
      <c r="M56" s="103"/>
      <c r="N56" s="103"/>
      <c r="O56" s="2"/>
      <c r="P56" s="2"/>
    </row>
    <row r="57" spans="1:16" ht="15.5" x14ac:dyDescent="0.35">
      <c r="A57" s="104"/>
      <c r="B57" s="103"/>
      <c r="C57" s="103"/>
      <c r="D57" s="103"/>
      <c r="E57" s="103"/>
      <c r="F57" s="103"/>
      <c r="G57" s="103"/>
      <c r="H57" s="103"/>
      <c r="I57" s="103"/>
      <c r="J57" s="103"/>
      <c r="K57" s="103"/>
      <c r="L57" s="103"/>
      <c r="M57" s="103"/>
      <c r="N57" s="103"/>
      <c r="O57" s="2"/>
      <c r="P57" s="2"/>
    </row>
    <row r="58" spans="1:16" x14ac:dyDescent="0.35">
      <c r="A58" s="103"/>
      <c r="B58" s="103"/>
      <c r="C58" s="103"/>
      <c r="D58" s="103"/>
      <c r="E58" s="103"/>
      <c r="F58" s="103"/>
      <c r="G58" s="103"/>
      <c r="H58" s="103"/>
      <c r="I58" s="103"/>
      <c r="J58" s="103"/>
      <c r="K58" s="103"/>
      <c r="L58" s="103"/>
      <c r="M58" s="103"/>
      <c r="N58" s="103"/>
      <c r="O58" s="2"/>
      <c r="P58" s="2"/>
    </row>
    <row r="59" spans="1:16" x14ac:dyDescent="0.35">
      <c r="A59" s="103"/>
      <c r="B59" s="103"/>
      <c r="C59" s="103"/>
      <c r="D59" s="103"/>
      <c r="E59" s="103"/>
      <c r="F59" s="103"/>
      <c r="G59" s="103"/>
      <c r="H59" s="103"/>
      <c r="I59" s="103"/>
      <c r="J59" s="103"/>
      <c r="K59" s="103"/>
      <c r="L59" s="103"/>
      <c r="M59" s="103"/>
      <c r="N59" s="103"/>
      <c r="O59" s="2"/>
      <c r="P59" s="2"/>
    </row>
    <row r="60" spans="1:16" x14ac:dyDescent="0.35">
      <c r="A60" s="103"/>
      <c r="B60" s="103"/>
      <c r="C60" s="103"/>
      <c r="D60" s="103"/>
      <c r="E60" s="103"/>
      <c r="F60" s="103"/>
      <c r="G60" s="103"/>
      <c r="H60" s="103"/>
      <c r="I60" s="103"/>
      <c r="J60" s="103"/>
      <c r="K60" s="103"/>
      <c r="L60" s="103"/>
      <c r="M60" s="103"/>
      <c r="N60" s="103"/>
      <c r="O60" s="2"/>
      <c r="P60" s="2"/>
    </row>
    <row r="61" spans="1:16" x14ac:dyDescent="0.35">
      <c r="A61" s="103"/>
      <c r="B61" s="103"/>
      <c r="C61" s="103"/>
      <c r="D61" s="103"/>
      <c r="E61" s="103"/>
      <c r="F61" s="103"/>
      <c r="G61" s="103"/>
      <c r="H61" s="103"/>
      <c r="I61" s="103"/>
      <c r="J61" s="103"/>
      <c r="K61" s="103"/>
      <c r="L61" s="103"/>
      <c r="M61" s="103"/>
      <c r="N61" s="103"/>
      <c r="O61" s="2"/>
      <c r="P61" s="2"/>
    </row>
    <row r="62" spans="1:16" x14ac:dyDescent="0.35">
      <c r="A62" s="103"/>
      <c r="B62" s="103"/>
      <c r="C62" s="103"/>
      <c r="D62" s="103"/>
      <c r="E62" s="103"/>
      <c r="F62" s="103"/>
      <c r="G62" s="103"/>
      <c r="H62" s="103"/>
      <c r="I62" s="103"/>
      <c r="J62" s="103"/>
      <c r="K62" s="103"/>
      <c r="L62" s="103"/>
      <c r="M62" s="103"/>
      <c r="N62" s="103"/>
      <c r="O62" s="2"/>
      <c r="P62" s="2"/>
    </row>
    <row r="63" spans="1:16" x14ac:dyDescent="0.35">
      <c r="A63" s="103"/>
      <c r="B63" s="103"/>
      <c r="C63" s="103"/>
      <c r="D63" s="103"/>
      <c r="E63" s="103"/>
      <c r="F63" s="103"/>
      <c r="G63" s="103"/>
      <c r="H63" s="103"/>
      <c r="I63" s="103"/>
      <c r="J63" s="103"/>
      <c r="K63" s="103"/>
      <c r="L63" s="103"/>
      <c r="M63" s="103"/>
      <c r="N63" s="103"/>
      <c r="O63" s="2"/>
      <c r="P63" s="2"/>
    </row>
    <row r="64" spans="1:16" x14ac:dyDescent="0.35">
      <c r="A64" s="103"/>
      <c r="B64" s="103"/>
      <c r="C64" s="103"/>
      <c r="D64" s="103"/>
      <c r="E64" s="103"/>
      <c r="F64" s="103"/>
      <c r="G64" s="103"/>
      <c r="H64" s="103"/>
      <c r="I64" s="103"/>
      <c r="J64" s="103"/>
      <c r="K64" s="103"/>
      <c r="L64" s="103"/>
      <c r="M64" s="103"/>
      <c r="N64" s="103"/>
      <c r="O64" s="2"/>
      <c r="P64" s="2"/>
    </row>
    <row r="65" spans="1:16" x14ac:dyDescent="0.35">
      <c r="A65" s="103"/>
      <c r="B65" s="103"/>
      <c r="C65" s="103"/>
      <c r="D65" s="103"/>
      <c r="E65" s="103"/>
      <c r="F65" s="103"/>
      <c r="G65" s="103"/>
      <c r="H65" s="103"/>
      <c r="I65" s="103"/>
      <c r="J65" s="103"/>
      <c r="K65" s="103"/>
      <c r="L65" s="103"/>
      <c r="M65" s="103"/>
      <c r="N65" s="103"/>
      <c r="O65" s="2"/>
      <c r="P65" s="2"/>
    </row>
    <row r="66" spans="1:16" x14ac:dyDescent="0.35">
      <c r="A66" s="103"/>
      <c r="B66" s="103"/>
      <c r="C66" s="103"/>
      <c r="D66" s="103"/>
      <c r="E66" s="103"/>
      <c r="F66" s="103"/>
      <c r="G66" s="103"/>
      <c r="H66" s="103"/>
      <c r="I66" s="103"/>
      <c r="J66" s="103"/>
      <c r="K66" s="103"/>
      <c r="L66" s="103"/>
      <c r="M66" s="103"/>
      <c r="N66" s="103"/>
      <c r="O66" s="2"/>
      <c r="P66" s="2"/>
    </row>
    <row r="67" spans="1:16" x14ac:dyDescent="0.35">
      <c r="A67" s="103"/>
      <c r="B67" s="103"/>
      <c r="C67" s="103"/>
      <c r="D67" s="103"/>
      <c r="E67" s="103"/>
      <c r="F67" s="103"/>
      <c r="G67" s="103"/>
      <c r="H67" s="103"/>
      <c r="I67" s="103"/>
      <c r="J67" s="103"/>
      <c r="K67" s="103"/>
      <c r="L67" s="103"/>
      <c r="M67" s="103"/>
      <c r="N67" s="103"/>
      <c r="O67" s="2"/>
      <c r="P67" s="2"/>
    </row>
    <row r="68" spans="1:16" x14ac:dyDescent="0.35">
      <c r="A68" s="103"/>
      <c r="B68" s="103"/>
      <c r="C68" s="103"/>
      <c r="D68" s="103"/>
      <c r="E68" s="103"/>
      <c r="F68" s="103"/>
      <c r="G68" s="103"/>
      <c r="H68" s="103"/>
      <c r="I68" s="103"/>
      <c r="J68" s="103"/>
      <c r="K68" s="103"/>
      <c r="L68" s="103"/>
      <c r="M68" s="103"/>
      <c r="N68" s="103"/>
      <c r="O68" s="2"/>
      <c r="P68" s="2"/>
    </row>
    <row r="69" spans="1:16" x14ac:dyDescent="0.35">
      <c r="A69" s="103"/>
      <c r="B69" s="103"/>
      <c r="C69" s="103"/>
      <c r="D69" s="103"/>
      <c r="E69" s="103"/>
      <c r="F69" s="103"/>
      <c r="G69" s="103"/>
      <c r="H69" s="103"/>
      <c r="I69" s="103"/>
      <c r="J69" s="103"/>
      <c r="K69" s="103"/>
      <c r="L69" s="103"/>
      <c r="M69" s="103"/>
      <c r="N69" s="103"/>
      <c r="O69" s="2"/>
      <c r="P69" s="2"/>
    </row>
    <row r="70" spans="1:16" x14ac:dyDescent="0.35">
      <c r="A70" s="103"/>
      <c r="B70" s="103"/>
      <c r="C70" s="103"/>
      <c r="D70" s="103"/>
      <c r="E70" s="103"/>
      <c r="F70" s="103"/>
      <c r="G70" s="103"/>
      <c r="H70" s="103"/>
      <c r="I70" s="103"/>
      <c r="J70" s="103"/>
      <c r="K70" s="103"/>
      <c r="L70" s="103"/>
      <c r="M70" s="103"/>
      <c r="N70" s="103"/>
      <c r="O70" s="2"/>
      <c r="P70" s="2"/>
    </row>
    <row r="71" spans="1:16" x14ac:dyDescent="0.35">
      <c r="A71" s="103"/>
      <c r="B71" s="103"/>
      <c r="C71" s="103"/>
      <c r="D71" s="103"/>
      <c r="E71" s="103"/>
      <c r="F71" s="103"/>
      <c r="G71" s="103"/>
      <c r="H71" s="103"/>
      <c r="I71" s="103"/>
      <c r="J71" s="103"/>
      <c r="K71" s="103"/>
      <c r="L71" s="103"/>
      <c r="M71" s="103"/>
      <c r="N71" s="103"/>
      <c r="O71" s="2"/>
      <c r="P71" s="2"/>
    </row>
    <row r="72" spans="1:16" x14ac:dyDescent="0.35">
      <c r="A72" s="103"/>
      <c r="B72" s="103"/>
      <c r="C72" s="103"/>
      <c r="D72" s="103"/>
      <c r="E72" s="103"/>
      <c r="F72" s="103"/>
      <c r="G72" s="103"/>
      <c r="H72" s="103"/>
      <c r="I72" s="103"/>
      <c r="J72" s="103"/>
      <c r="K72" s="103"/>
      <c r="L72" s="103"/>
      <c r="M72" s="103"/>
      <c r="N72" s="103"/>
      <c r="O72" s="2"/>
      <c r="P72" s="2"/>
    </row>
    <row r="73" spans="1:16" x14ac:dyDescent="0.35">
      <c r="A73" s="36"/>
      <c r="B73" s="36"/>
      <c r="C73" s="36"/>
      <c r="D73" s="36"/>
      <c r="E73" s="36"/>
      <c r="F73" s="36"/>
      <c r="G73" s="36"/>
      <c r="H73" s="36"/>
      <c r="I73" s="36"/>
      <c r="J73" s="36"/>
      <c r="K73" s="36"/>
      <c r="L73" s="36"/>
      <c r="M73" s="36"/>
      <c r="N73" s="36"/>
      <c r="O73" s="2"/>
      <c r="P73" s="2"/>
    </row>
    <row r="74" spans="1:16" x14ac:dyDescent="0.35">
      <c r="A74" s="36"/>
      <c r="B74" s="36"/>
      <c r="C74" s="36"/>
      <c r="D74" s="36"/>
      <c r="E74" s="36"/>
      <c r="F74" s="36"/>
      <c r="G74" s="36"/>
      <c r="H74" s="36"/>
      <c r="I74" s="36"/>
      <c r="J74" s="36"/>
      <c r="K74" s="36"/>
      <c r="L74" s="36"/>
      <c r="M74" s="36"/>
      <c r="N74" s="36"/>
      <c r="O74" s="2"/>
      <c r="P74" s="2"/>
    </row>
    <row r="75" spans="1:16" x14ac:dyDescent="0.35">
      <c r="A75" s="36"/>
      <c r="B75" s="36"/>
      <c r="C75" s="36"/>
      <c r="D75" s="36"/>
      <c r="E75" s="36"/>
      <c r="F75" s="36"/>
      <c r="G75" s="36"/>
      <c r="H75" s="36"/>
      <c r="I75" s="36"/>
      <c r="J75" s="36"/>
      <c r="K75" s="36"/>
      <c r="L75" s="36"/>
      <c r="M75" s="36"/>
      <c r="N75" s="36"/>
      <c r="O75" s="2"/>
      <c r="P75" s="2"/>
    </row>
    <row r="76" spans="1:16" x14ac:dyDescent="0.35">
      <c r="A76" s="36"/>
      <c r="B76" s="36"/>
      <c r="C76" s="36"/>
      <c r="D76" s="36"/>
      <c r="E76" s="36"/>
      <c r="F76" s="36"/>
      <c r="G76" s="36"/>
      <c r="H76" s="36"/>
      <c r="I76" s="36"/>
      <c r="J76" s="36"/>
      <c r="K76" s="36"/>
      <c r="L76" s="36"/>
      <c r="M76" s="36"/>
      <c r="N76" s="36"/>
      <c r="O76" s="2"/>
      <c r="P76" s="2"/>
    </row>
    <row r="77" spans="1:16" x14ac:dyDescent="0.35">
      <c r="A77" s="36"/>
      <c r="B77" s="36"/>
      <c r="C77" s="36"/>
      <c r="D77" s="36"/>
      <c r="E77" s="36"/>
      <c r="F77" s="36"/>
      <c r="G77" s="36"/>
      <c r="H77" s="36"/>
      <c r="I77" s="36"/>
      <c r="J77" s="36"/>
      <c r="K77" s="36"/>
      <c r="L77" s="36"/>
      <c r="M77" s="36"/>
      <c r="N77" s="36"/>
      <c r="O77" s="2"/>
      <c r="P77" s="2"/>
    </row>
    <row r="78" spans="1:16" x14ac:dyDescent="0.35">
      <c r="A78" s="36"/>
      <c r="B78" s="36"/>
      <c r="C78" s="36"/>
      <c r="D78" s="36"/>
      <c r="E78" s="36"/>
      <c r="F78" s="36"/>
      <c r="G78" s="36"/>
      <c r="H78" s="36"/>
      <c r="I78" s="36"/>
      <c r="J78" s="36"/>
      <c r="K78" s="36"/>
      <c r="L78" s="36"/>
      <c r="M78" s="36"/>
      <c r="N78" s="36"/>
      <c r="O78" s="2"/>
      <c r="P78" s="2"/>
    </row>
    <row r="79" spans="1:16" x14ac:dyDescent="0.35">
      <c r="A79" s="36"/>
      <c r="B79" s="36"/>
      <c r="C79" s="36"/>
      <c r="D79" s="36"/>
      <c r="E79" s="36"/>
      <c r="F79" s="36"/>
      <c r="G79" s="36"/>
      <c r="H79" s="36"/>
      <c r="I79" s="36"/>
      <c r="J79" s="36"/>
      <c r="K79" s="36"/>
      <c r="L79" s="36"/>
      <c r="M79" s="36"/>
      <c r="N79" s="36"/>
    </row>
    <row r="80" spans="1:16" x14ac:dyDescent="0.35">
      <c r="A80" s="36"/>
      <c r="B80" s="36"/>
      <c r="C80" s="36"/>
      <c r="D80" s="36"/>
      <c r="E80" s="36"/>
      <c r="F80" s="36"/>
      <c r="G80" s="36"/>
      <c r="H80" s="36"/>
      <c r="I80" s="36"/>
      <c r="J80" s="36"/>
      <c r="K80" s="36"/>
      <c r="L80" s="36"/>
      <c r="M80" s="36"/>
      <c r="N80" s="36"/>
    </row>
    <row r="81" spans="1:14" x14ac:dyDescent="0.35">
      <c r="A81" s="36"/>
      <c r="B81" s="36"/>
      <c r="C81" s="36"/>
      <c r="D81" s="36"/>
      <c r="E81" s="36"/>
      <c r="F81" s="36"/>
      <c r="G81" s="36"/>
      <c r="H81" s="36"/>
      <c r="I81" s="36"/>
      <c r="J81" s="36"/>
      <c r="K81" s="36"/>
      <c r="L81" s="36"/>
      <c r="M81" s="36"/>
      <c r="N81" s="36"/>
    </row>
    <row r="82" spans="1:14" s="2" customFormat="1" ht="18" customHeight="1" x14ac:dyDescent="0.35">
      <c r="A82" s="36"/>
      <c r="B82" s="105"/>
      <c r="C82" s="36"/>
      <c r="D82" s="36"/>
      <c r="E82" s="36"/>
      <c r="F82" s="105"/>
      <c r="G82" s="36"/>
      <c r="H82" s="36"/>
      <c r="I82" s="36"/>
      <c r="J82" s="36"/>
      <c r="K82" s="36"/>
      <c r="L82" s="36"/>
      <c r="M82" s="36"/>
      <c r="N82" s="36"/>
    </row>
    <row r="83" spans="1:14" s="3" customFormat="1" ht="15.5" x14ac:dyDescent="0.35">
      <c r="A83" s="105"/>
      <c r="B83" s="36"/>
      <c r="C83" s="105"/>
      <c r="D83" s="105"/>
      <c r="E83" s="105"/>
      <c r="F83" s="36"/>
      <c r="G83" s="105"/>
      <c r="H83" s="105"/>
      <c r="I83" s="105"/>
      <c r="J83" s="105"/>
      <c r="K83" s="105"/>
      <c r="L83" s="105"/>
      <c r="M83" s="105"/>
      <c r="N83" s="105"/>
    </row>
    <row r="88" spans="1:14" x14ac:dyDescent="0.35">
      <c r="B88" s="2"/>
      <c r="F88" s="2"/>
    </row>
    <row r="89" spans="1:14" s="2" customFormat="1" ht="25" x14ac:dyDescent="0.5">
      <c r="B89" s="5"/>
      <c r="F89" s="5"/>
    </row>
    <row r="90" spans="1:14" ht="25" x14ac:dyDescent="0.5">
      <c r="A90" s="4"/>
      <c r="B90" s="5"/>
      <c r="C90" s="5"/>
      <c r="D90" s="5"/>
      <c r="E90" s="5"/>
      <c r="F90" s="5"/>
      <c r="G90" s="5"/>
      <c r="H90" s="5"/>
      <c r="I90" s="5"/>
      <c r="J90" s="5"/>
    </row>
    <row r="91" spans="1:14" ht="25" x14ac:dyDescent="0.5">
      <c r="A91" s="5"/>
      <c r="C91" s="5"/>
      <c r="D91" s="5"/>
      <c r="E91" s="5"/>
      <c r="G91" s="5"/>
      <c r="H91" s="5"/>
      <c r="I91" s="5"/>
      <c r="J91" s="5"/>
    </row>
  </sheetData>
  <mergeCells count="6">
    <mergeCell ref="A1:L1"/>
    <mergeCell ref="A2:L2"/>
    <mergeCell ref="A3:B3"/>
    <mergeCell ref="C3:F3"/>
    <mergeCell ref="G3:K3"/>
    <mergeCell ref="L3:L4"/>
  </mergeCells>
  <pageMargins left="0.7" right="0.7" top="0.75" bottom="0.75" header="0.3" footer="0.3"/>
  <pageSetup scale="74" fitToHeight="0"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O107"/>
  <sheetViews>
    <sheetView topLeftCell="A19" zoomScale="75" zoomScaleNormal="75" workbookViewId="0">
      <selection activeCell="L24" sqref="L24"/>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2.36328125" bestFit="1" customWidth="1"/>
    <col min="12" max="13" width="17.453125" customWidth="1"/>
  </cols>
  <sheetData>
    <row r="1" spans="1:15" x14ac:dyDescent="0.35">
      <c r="A1" s="203" t="s">
        <v>15</v>
      </c>
      <c r="B1" s="203"/>
      <c r="C1" s="203"/>
      <c r="D1" s="203"/>
      <c r="E1" s="203"/>
      <c r="F1" s="203"/>
      <c r="G1" s="203"/>
      <c r="H1" s="203"/>
      <c r="I1" s="204"/>
      <c r="J1" s="204"/>
      <c r="K1" s="204"/>
      <c r="L1" s="204"/>
      <c r="M1" s="61"/>
      <c r="N1" s="82"/>
      <c r="O1" s="36"/>
    </row>
    <row r="2" spans="1:15" x14ac:dyDescent="0.35">
      <c r="A2" s="203" t="s">
        <v>143</v>
      </c>
      <c r="B2" s="204"/>
      <c r="C2" s="204"/>
      <c r="D2" s="204"/>
      <c r="E2" s="204"/>
      <c r="F2" s="204"/>
      <c r="G2" s="204"/>
      <c r="H2" s="204"/>
      <c r="I2" s="204"/>
      <c r="J2" s="204"/>
      <c r="K2" s="204"/>
      <c r="L2" s="204"/>
      <c r="M2" s="61"/>
      <c r="N2" s="82"/>
      <c r="O2" s="36"/>
    </row>
    <row r="3" spans="1:15" x14ac:dyDescent="0.35">
      <c r="A3" s="203" t="s">
        <v>16</v>
      </c>
      <c r="B3" s="203"/>
      <c r="C3" s="203" t="s">
        <v>17</v>
      </c>
      <c r="D3" s="203"/>
      <c r="E3" s="203"/>
      <c r="F3" s="203"/>
      <c r="G3" s="203" t="s">
        <v>18</v>
      </c>
      <c r="H3" s="203"/>
      <c r="I3" s="203"/>
      <c r="J3" s="203"/>
      <c r="K3" s="203"/>
      <c r="L3" s="207" t="s">
        <v>19</v>
      </c>
      <c r="M3" s="63"/>
      <c r="N3" s="82"/>
      <c r="O3" s="36"/>
    </row>
    <row r="4" spans="1:15" ht="52.5" x14ac:dyDescent="0.35">
      <c r="A4" s="66" t="s">
        <v>20</v>
      </c>
      <c r="B4" s="62" t="s">
        <v>21</v>
      </c>
      <c r="C4" s="62" t="s">
        <v>22</v>
      </c>
      <c r="D4" s="62" t="s">
        <v>23</v>
      </c>
      <c r="E4" s="62" t="s">
        <v>24</v>
      </c>
      <c r="F4" s="62" t="s">
        <v>25</v>
      </c>
      <c r="G4" s="62" t="s">
        <v>26</v>
      </c>
      <c r="H4" s="62" t="s">
        <v>27</v>
      </c>
      <c r="I4" s="62" t="s">
        <v>28</v>
      </c>
      <c r="J4" s="62" t="s">
        <v>29</v>
      </c>
      <c r="K4" s="62" t="s">
        <v>107</v>
      </c>
      <c r="L4" s="208"/>
      <c r="M4" s="63" t="s">
        <v>228</v>
      </c>
      <c r="N4" s="82"/>
      <c r="O4" s="36"/>
    </row>
    <row r="5" spans="1:15" ht="39.5" x14ac:dyDescent="0.35">
      <c r="A5" s="66"/>
      <c r="B5" s="62" t="s">
        <v>229</v>
      </c>
      <c r="C5" s="62"/>
      <c r="D5" s="62"/>
      <c r="E5" s="62"/>
      <c r="F5" s="62"/>
      <c r="G5" s="62"/>
      <c r="H5" s="62"/>
      <c r="I5" s="62"/>
      <c r="J5" s="62"/>
      <c r="K5" s="62"/>
      <c r="L5" s="63"/>
      <c r="M5" s="63"/>
      <c r="N5" s="82"/>
      <c r="O5" s="36"/>
    </row>
    <row r="6" spans="1:15" ht="65.5" x14ac:dyDescent="0.35">
      <c r="A6" s="66" t="s">
        <v>34</v>
      </c>
      <c r="B6" s="62" t="s">
        <v>35</v>
      </c>
      <c r="C6" s="121">
        <v>0.5</v>
      </c>
      <c r="D6" s="121">
        <v>0</v>
      </c>
      <c r="E6" s="121">
        <v>0</v>
      </c>
      <c r="F6" s="131">
        <f>(C6*'Labor Costs'!$F$9)+(D6*('Labor Costs'!$D$7))+(E6*'Labor Costs'!$F$10)</f>
        <v>46</v>
      </c>
      <c r="G6" s="116">
        <v>1001</v>
      </c>
      <c r="H6" s="116">
        <v>4</v>
      </c>
      <c r="I6" s="116">
        <f>G6*H6</f>
        <v>4004</v>
      </c>
      <c r="J6" s="116">
        <f t="shared" ref="J6:J14" si="0">(C6+D6+E6)*I6</f>
        <v>2002</v>
      </c>
      <c r="K6" s="116">
        <f t="shared" ref="K6:K14" si="1">F6*I6</f>
        <v>184184</v>
      </c>
      <c r="L6" s="119" t="s">
        <v>294</v>
      </c>
      <c r="M6" s="195">
        <v>0</v>
      </c>
      <c r="N6" s="82"/>
      <c r="O6" s="36"/>
    </row>
    <row r="7" spans="1:15" ht="39" x14ac:dyDescent="0.35">
      <c r="A7" s="66" t="s">
        <v>36</v>
      </c>
      <c r="B7" s="62" t="s">
        <v>37</v>
      </c>
      <c r="C7" s="121">
        <v>4</v>
      </c>
      <c r="D7" s="121">
        <v>0</v>
      </c>
      <c r="E7" s="121">
        <v>0</v>
      </c>
      <c r="F7" s="131">
        <f>(C7*'Labor Costs'!$F$9)+(D7*('Labor Costs'!$D$7))+(E7*'Labor Costs'!$F$10)</f>
        <v>368</v>
      </c>
      <c r="G7" s="116">
        <v>1001</v>
      </c>
      <c r="H7" s="116">
        <v>4</v>
      </c>
      <c r="I7" s="116">
        <f t="shared" ref="I7" si="2">G7*H7</f>
        <v>4004</v>
      </c>
      <c r="J7" s="116">
        <f t="shared" si="0"/>
        <v>16016</v>
      </c>
      <c r="K7" s="116">
        <f t="shared" si="1"/>
        <v>1473472</v>
      </c>
      <c r="L7" s="119" t="s">
        <v>294</v>
      </c>
      <c r="M7" s="195">
        <v>0</v>
      </c>
      <c r="N7" s="82"/>
      <c r="O7" s="36"/>
    </row>
    <row r="8" spans="1:15" ht="52" x14ac:dyDescent="0.35">
      <c r="A8" s="66" t="s">
        <v>34</v>
      </c>
      <c r="B8" s="62" t="s">
        <v>38</v>
      </c>
      <c r="C8" s="121">
        <v>1</v>
      </c>
      <c r="D8" s="121">
        <v>0</v>
      </c>
      <c r="E8" s="121">
        <v>0</v>
      </c>
      <c r="F8" s="131">
        <f>(C8*'Labor Costs'!$F$9)+(D8*('Labor Costs'!$D$7))+(E8*'Labor Costs'!$F$10)</f>
        <v>92</v>
      </c>
      <c r="G8" s="116">
        <v>1001</v>
      </c>
      <c r="H8" s="116">
        <v>1</v>
      </c>
      <c r="I8" s="116">
        <f>G8*H8</f>
        <v>1001</v>
      </c>
      <c r="J8" s="116">
        <f t="shared" si="0"/>
        <v>1001</v>
      </c>
      <c r="K8" s="116">
        <f t="shared" si="1"/>
        <v>92092</v>
      </c>
      <c r="L8" s="119" t="s">
        <v>295</v>
      </c>
      <c r="M8" s="195">
        <v>0</v>
      </c>
      <c r="N8" s="82"/>
      <c r="O8" s="36"/>
    </row>
    <row r="9" spans="1:15" ht="26.5" x14ac:dyDescent="0.35">
      <c r="A9" s="66" t="s">
        <v>70</v>
      </c>
      <c r="B9" s="62" t="s">
        <v>40</v>
      </c>
      <c r="C9" s="121">
        <v>0.01</v>
      </c>
      <c r="D9" s="121">
        <v>0</v>
      </c>
      <c r="E9" s="121">
        <v>0</v>
      </c>
      <c r="F9" s="131">
        <f>(C9*'Labor Costs'!$F$9)+(D9*('Labor Costs'!$D$7))+(E9*'Labor Costs'!$F$10)</f>
        <v>0.92</v>
      </c>
      <c r="G9" s="116">
        <v>1001</v>
      </c>
      <c r="H9" s="116">
        <v>260</v>
      </c>
      <c r="I9" s="116">
        <f t="shared" ref="I9:I14" si="3">G9*H9</f>
        <v>260260</v>
      </c>
      <c r="J9" s="116">
        <f t="shared" si="0"/>
        <v>2602.6</v>
      </c>
      <c r="K9" s="116">
        <f t="shared" si="1"/>
        <v>239439.2</v>
      </c>
      <c r="L9" s="119" t="s">
        <v>41</v>
      </c>
      <c r="M9" s="195">
        <v>0</v>
      </c>
      <c r="N9" s="82"/>
      <c r="O9" s="36"/>
    </row>
    <row r="10" spans="1:15" ht="39.5" x14ac:dyDescent="0.35">
      <c r="A10" s="66" t="s">
        <v>42</v>
      </c>
      <c r="B10" s="62" t="s">
        <v>43</v>
      </c>
      <c r="C10" s="121">
        <v>0</v>
      </c>
      <c r="D10" s="121">
        <v>0</v>
      </c>
      <c r="E10" s="121">
        <v>4</v>
      </c>
      <c r="F10" s="131">
        <f>(C10*'Labor Costs'!$F$9)+(D10*('Labor Costs'!$D$7))+(E10*'Labor Costs'!$F$10)</f>
        <v>920</v>
      </c>
      <c r="G10" s="116">
        <v>1001</v>
      </c>
      <c r="H10" s="116">
        <v>1</v>
      </c>
      <c r="I10" s="116">
        <f t="shared" si="3"/>
        <v>1001</v>
      </c>
      <c r="J10" s="116">
        <f t="shared" si="0"/>
        <v>4004</v>
      </c>
      <c r="K10" s="130">
        <f t="shared" si="1"/>
        <v>920920</v>
      </c>
      <c r="L10" s="119" t="s">
        <v>296</v>
      </c>
      <c r="M10" s="133">
        <v>920920</v>
      </c>
      <c r="N10" s="82"/>
      <c r="O10" s="36"/>
    </row>
    <row r="11" spans="1:15" ht="39.5" x14ac:dyDescent="0.35">
      <c r="A11" s="66" t="s">
        <v>44</v>
      </c>
      <c r="B11" s="62" t="s">
        <v>45</v>
      </c>
      <c r="C11" s="121">
        <v>40</v>
      </c>
      <c r="D11" s="121">
        <v>0</v>
      </c>
      <c r="E11" s="121">
        <v>0</v>
      </c>
      <c r="F11" s="131">
        <f>(C11*'Labor Costs'!$F$9)+(D11*('Labor Costs'!$D$7))+(E11*'Labor Costs'!$F$10)</f>
        <v>3680</v>
      </c>
      <c r="G11" s="116">
        <v>1001</v>
      </c>
      <c r="H11" s="116">
        <v>1</v>
      </c>
      <c r="I11" s="116">
        <f>G11*H11</f>
        <v>1001</v>
      </c>
      <c r="J11" s="116">
        <f t="shared" si="0"/>
        <v>40040</v>
      </c>
      <c r="K11" s="116">
        <f t="shared" si="1"/>
        <v>3683680</v>
      </c>
      <c r="L11" s="119" t="s">
        <v>47</v>
      </c>
      <c r="M11" s="195">
        <v>0</v>
      </c>
      <c r="N11" s="82"/>
      <c r="O11" s="36"/>
    </row>
    <row r="12" spans="1:15" ht="26.5" x14ac:dyDescent="0.35">
      <c r="A12" s="66" t="s">
        <v>44</v>
      </c>
      <c r="B12" s="62" t="s">
        <v>46</v>
      </c>
      <c r="C12" s="121">
        <v>0.05</v>
      </c>
      <c r="D12" s="121">
        <v>0</v>
      </c>
      <c r="E12" s="121">
        <v>0</v>
      </c>
      <c r="F12" s="131">
        <f>(C12*'Labor Costs'!$F$9)+(D12*('Labor Costs'!$D$7))+(E12*'Labor Costs'!$F$10)</f>
        <v>4.6000000000000005</v>
      </c>
      <c r="G12" s="116">
        <v>1001</v>
      </c>
      <c r="H12" s="116">
        <v>260</v>
      </c>
      <c r="I12" s="116">
        <f t="shared" si="3"/>
        <v>260260</v>
      </c>
      <c r="J12" s="116">
        <f t="shared" si="0"/>
        <v>13013</v>
      </c>
      <c r="K12" s="116">
        <f t="shared" si="1"/>
        <v>1197196.0000000002</v>
      </c>
      <c r="L12" s="119" t="s">
        <v>47</v>
      </c>
      <c r="M12" s="195">
        <v>0</v>
      </c>
      <c r="N12" s="82"/>
      <c r="O12" s="36"/>
    </row>
    <row r="13" spans="1:15" ht="39.5" x14ac:dyDescent="0.35">
      <c r="A13" s="66" t="s">
        <v>44</v>
      </c>
      <c r="B13" s="62" t="s">
        <v>48</v>
      </c>
      <c r="C13" s="121">
        <v>0.01</v>
      </c>
      <c r="D13" s="121">
        <v>0</v>
      </c>
      <c r="E13" s="121">
        <v>0</v>
      </c>
      <c r="F13" s="131">
        <f>(C13*'Labor Costs'!$F$9)+(D13*('Labor Costs'!$D$7))+(E13*'Labor Costs'!$F$10)</f>
        <v>0.92</v>
      </c>
      <c r="G13" s="116">
        <v>1001</v>
      </c>
      <c r="H13" s="116">
        <v>260</v>
      </c>
      <c r="I13" s="116">
        <f t="shared" si="3"/>
        <v>260260</v>
      </c>
      <c r="J13" s="116">
        <f t="shared" si="0"/>
        <v>2602.6</v>
      </c>
      <c r="K13" s="116">
        <f t="shared" si="1"/>
        <v>239439.2</v>
      </c>
      <c r="L13" s="119" t="s">
        <v>47</v>
      </c>
      <c r="M13" s="195">
        <v>0</v>
      </c>
      <c r="N13" s="82"/>
      <c r="O13" s="36"/>
    </row>
    <row r="14" spans="1:15" ht="104.5" x14ac:dyDescent="0.35">
      <c r="A14" s="66" t="s">
        <v>44</v>
      </c>
      <c r="B14" s="62" t="s">
        <v>49</v>
      </c>
      <c r="C14" s="121">
        <v>0.05</v>
      </c>
      <c r="D14" s="121">
        <v>0</v>
      </c>
      <c r="E14" s="121">
        <v>0</v>
      </c>
      <c r="F14" s="131">
        <f>(C14*'Labor Costs'!$F$9)+(D14*('Labor Costs'!$D$7))+(E14*'Labor Costs'!$F$10)</f>
        <v>4.6000000000000005</v>
      </c>
      <c r="G14" s="116">
        <v>1001</v>
      </c>
      <c r="H14" s="116">
        <v>260</v>
      </c>
      <c r="I14" s="116">
        <f t="shared" si="3"/>
        <v>260260</v>
      </c>
      <c r="J14" s="116">
        <f t="shared" si="0"/>
        <v>13013</v>
      </c>
      <c r="K14" s="116">
        <f t="shared" si="1"/>
        <v>1197196.0000000002</v>
      </c>
      <c r="L14" s="119" t="s">
        <v>47</v>
      </c>
      <c r="M14" s="195">
        <v>0</v>
      </c>
      <c r="N14" s="82"/>
      <c r="O14" s="36"/>
    </row>
    <row r="15" spans="1:15" x14ac:dyDescent="0.35">
      <c r="A15" s="66"/>
      <c r="B15" s="62"/>
      <c r="C15" s="121"/>
      <c r="D15" s="121"/>
      <c r="E15" s="121"/>
      <c r="F15" s="131"/>
      <c r="G15" s="116"/>
      <c r="H15" s="116"/>
      <c r="I15" s="116"/>
      <c r="J15" s="116"/>
      <c r="K15" s="116"/>
      <c r="L15" s="119"/>
      <c r="M15" s="195"/>
      <c r="N15" s="82"/>
      <c r="O15" s="36"/>
    </row>
    <row r="16" spans="1:15" ht="39.5" x14ac:dyDescent="0.35">
      <c r="A16" s="66" t="s">
        <v>50</v>
      </c>
      <c r="B16" s="37" t="s">
        <v>111</v>
      </c>
      <c r="C16" s="121"/>
      <c r="D16" s="121"/>
      <c r="E16" s="121"/>
      <c r="F16" s="131"/>
      <c r="G16" s="116"/>
      <c r="H16" s="116"/>
      <c r="I16" s="116"/>
      <c r="J16" s="116"/>
      <c r="K16" s="116"/>
      <c r="L16" s="119"/>
      <c r="M16" s="195">
        <v>0</v>
      </c>
      <c r="N16" s="82"/>
      <c r="O16" s="36"/>
    </row>
    <row r="17" spans="1:15" ht="26.5" x14ac:dyDescent="0.35">
      <c r="A17" s="37" t="s">
        <v>112</v>
      </c>
      <c r="B17" s="37" t="s">
        <v>54</v>
      </c>
      <c r="C17" s="122">
        <v>0.5</v>
      </c>
      <c r="D17" s="122">
        <v>0</v>
      </c>
      <c r="E17" s="122">
        <v>0</v>
      </c>
      <c r="F17" s="131">
        <f>(C17*'Labor Costs'!$F$9)+(D17*('Labor Costs'!$D$7))+(E17*'Labor Costs'!$F$10)</f>
        <v>46</v>
      </c>
      <c r="G17" s="128">
        <v>50</v>
      </c>
      <c r="H17" s="128">
        <v>1</v>
      </c>
      <c r="I17" s="128">
        <f>G17*H17</f>
        <v>50</v>
      </c>
      <c r="J17" s="128">
        <f t="shared" ref="J17:J26" si="4">(C17+D17+E17)*I17</f>
        <v>25</v>
      </c>
      <c r="K17" s="128">
        <f>F17*I17</f>
        <v>2300</v>
      </c>
      <c r="L17" s="190" t="s">
        <v>287</v>
      </c>
      <c r="M17" s="195">
        <v>0</v>
      </c>
      <c r="N17" s="82"/>
      <c r="O17" s="36"/>
    </row>
    <row r="18" spans="1:15" ht="26.5" x14ac:dyDescent="0.35">
      <c r="A18" s="37" t="s">
        <v>144</v>
      </c>
      <c r="B18" s="37" t="s">
        <v>145</v>
      </c>
      <c r="C18" s="122">
        <v>8</v>
      </c>
      <c r="D18" s="122">
        <v>0</v>
      </c>
      <c r="E18" s="122">
        <v>0</v>
      </c>
      <c r="F18" s="131">
        <f>(C18*'Labor Costs'!$F$9)+(D18*('Labor Costs'!$D$7))+(E18*'Labor Costs'!$F$10)</f>
        <v>736</v>
      </c>
      <c r="G18" s="128">
        <v>1</v>
      </c>
      <c r="H18" s="128">
        <v>1</v>
      </c>
      <c r="I18" s="128">
        <f>G18*H18</f>
        <v>1</v>
      </c>
      <c r="J18" s="128">
        <f t="shared" si="4"/>
        <v>8</v>
      </c>
      <c r="K18" s="128">
        <f t="shared" ref="K18:K26" si="5">F18*I18</f>
        <v>736</v>
      </c>
      <c r="L18" s="190" t="s">
        <v>287</v>
      </c>
      <c r="M18" s="195">
        <v>0</v>
      </c>
      <c r="N18" s="82"/>
      <c r="O18" s="36"/>
    </row>
    <row r="19" spans="1:15" ht="39.5" x14ac:dyDescent="0.35">
      <c r="A19" s="37" t="s">
        <v>244</v>
      </c>
      <c r="B19" s="37" t="s">
        <v>246</v>
      </c>
      <c r="C19" s="122">
        <v>1</v>
      </c>
      <c r="D19" s="122">
        <v>0</v>
      </c>
      <c r="E19" s="122">
        <v>0</v>
      </c>
      <c r="F19" s="131">
        <f>(C19*'Labor Costs'!$F$9)+(D19*('Labor Costs'!$D$7))+(E19*'Labor Costs'!$F$10)</f>
        <v>92</v>
      </c>
      <c r="G19" s="128">
        <v>50</v>
      </c>
      <c r="H19" s="128">
        <v>1</v>
      </c>
      <c r="I19" s="128">
        <f>G19*H19</f>
        <v>50</v>
      </c>
      <c r="J19" s="128">
        <f t="shared" si="4"/>
        <v>50</v>
      </c>
      <c r="K19" s="128">
        <f t="shared" si="5"/>
        <v>4600</v>
      </c>
      <c r="L19" s="190" t="s">
        <v>287</v>
      </c>
      <c r="M19" s="195">
        <v>0</v>
      </c>
      <c r="N19" s="82"/>
      <c r="O19" s="36"/>
    </row>
    <row r="20" spans="1:15" ht="52.5" x14ac:dyDescent="0.35">
      <c r="A20" s="37" t="s">
        <v>245</v>
      </c>
      <c r="B20" s="37" t="s">
        <v>247</v>
      </c>
      <c r="C20" s="122">
        <v>0.75</v>
      </c>
      <c r="D20" s="122">
        <v>0</v>
      </c>
      <c r="E20" s="122">
        <v>0</v>
      </c>
      <c r="F20" s="131">
        <f>(C20*'Labor Costs'!$F$9)+(D20*('Labor Costs'!$D$7))+(E20*'Labor Costs'!$F$10)</f>
        <v>69</v>
      </c>
      <c r="G20" s="128">
        <v>100</v>
      </c>
      <c r="H20" s="128">
        <v>1</v>
      </c>
      <c r="I20" s="128">
        <f>G20*H20</f>
        <v>100</v>
      </c>
      <c r="J20" s="128">
        <f t="shared" si="4"/>
        <v>75</v>
      </c>
      <c r="K20" s="128">
        <f t="shared" si="5"/>
        <v>6900</v>
      </c>
      <c r="L20" s="190" t="s">
        <v>287</v>
      </c>
      <c r="M20" s="195">
        <v>0</v>
      </c>
      <c r="N20" s="82"/>
      <c r="O20" s="36"/>
    </row>
    <row r="21" spans="1:15" ht="39" x14ac:dyDescent="0.35">
      <c r="A21" s="37" t="s">
        <v>34</v>
      </c>
      <c r="B21" s="37" t="s">
        <v>60</v>
      </c>
      <c r="C21" s="122">
        <v>1</v>
      </c>
      <c r="D21" s="122">
        <v>0</v>
      </c>
      <c r="E21" s="122">
        <v>0</v>
      </c>
      <c r="F21" s="131">
        <f>(C21*'Labor Costs'!$F$9)+(D21*('Labor Costs'!$D$7))+(E21*'Labor Costs'!$F$10)</f>
        <v>92</v>
      </c>
      <c r="G21" s="128">
        <v>1001</v>
      </c>
      <c r="H21" s="128">
        <v>4</v>
      </c>
      <c r="I21" s="128">
        <f t="shared" ref="I21:I26" si="6">G21*H21</f>
        <v>4004</v>
      </c>
      <c r="J21" s="128">
        <f t="shared" si="4"/>
        <v>4004</v>
      </c>
      <c r="K21" s="128">
        <f t="shared" si="5"/>
        <v>368368</v>
      </c>
      <c r="L21" s="119" t="s">
        <v>294</v>
      </c>
      <c r="M21" s="195">
        <v>0</v>
      </c>
      <c r="N21" s="82"/>
      <c r="O21" s="36"/>
    </row>
    <row r="22" spans="1:15" x14ac:dyDescent="0.35">
      <c r="A22" s="37" t="s">
        <v>70</v>
      </c>
      <c r="B22" s="37" t="s">
        <v>146</v>
      </c>
      <c r="C22" s="122">
        <v>0.5</v>
      </c>
      <c r="D22" s="122">
        <v>0</v>
      </c>
      <c r="E22" s="122">
        <v>0</v>
      </c>
      <c r="F22" s="131">
        <f>(C22*'Labor Costs'!$F$9)+(D22*('Labor Costs'!$D$7))+(E22*'Labor Costs'!$F$10)</f>
        <v>46</v>
      </c>
      <c r="G22" s="128">
        <v>1001</v>
      </c>
      <c r="H22" s="128">
        <v>365</v>
      </c>
      <c r="I22" s="128">
        <f t="shared" si="6"/>
        <v>365365</v>
      </c>
      <c r="J22" s="128">
        <f t="shared" si="4"/>
        <v>182682.5</v>
      </c>
      <c r="K22" s="128">
        <f t="shared" si="5"/>
        <v>16806790</v>
      </c>
      <c r="L22" s="119" t="s">
        <v>41</v>
      </c>
      <c r="M22" s="195">
        <v>0</v>
      </c>
      <c r="N22" s="82"/>
      <c r="O22" s="36"/>
    </row>
    <row r="23" spans="1:15" ht="39.5" x14ac:dyDescent="0.35">
      <c r="A23" s="37" t="s">
        <v>34</v>
      </c>
      <c r="B23" s="37" t="s">
        <v>72</v>
      </c>
      <c r="C23" s="122">
        <v>0.5</v>
      </c>
      <c r="D23" s="122">
        <v>0</v>
      </c>
      <c r="E23" s="122">
        <v>0</v>
      </c>
      <c r="F23" s="131">
        <f>(C23*'Labor Costs'!$F$9)+(D23*('Labor Costs'!$D$7))+(E23*'Labor Costs'!$F$10)</f>
        <v>46</v>
      </c>
      <c r="G23" s="128">
        <v>1001</v>
      </c>
      <c r="H23" s="128">
        <v>4</v>
      </c>
      <c r="I23" s="128">
        <f t="shared" si="6"/>
        <v>4004</v>
      </c>
      <c r="J23" s="128">
        <f t="shared" si="4"/>
        <v>2002</v>
      </c>
      <c r="K23" s="128">
        <f t="shared" si="5"/>
        <v>184184</v>
      </c>
      <c r="L23" s="119" t="s">
        <v>260</v>
      </c>
      <c r="M23" s="195">
        <v>0</v>
      </c>
      <c r="N23" s="82"/>
      <c r="O23" s="36"/>
    </row>
    <row r="24" spans="1:15" ht="26.5" x14ac:dyDescent="0.35">
      <c r="A24" s="37" t="s">
        <v>42</v>
      </c>
      <c r="B24" s="37" t="s">
        <v>76</v>
      </c>
      <c r="C24" s="122">
        <v>0</v>
      </c>
      <c r="D24" s="122">
        <v>0</v>
      </c>
      <c r="E24" s="122">
        <v>22</v>
      </c>
      <c r="F24" s="131">
        <f>(C24*'Labor Costs'!$F$9)+(D24*('Labor Costs'!$D$7))+(E24*'Labor Costs'!$F$10)</f>
        <v>5060</v>
      </c>
      <c r="G24" s="128">
        <v>1001</v>
      </c>
      <c r="H24" s="128">
        <v>1</v>
      </c>
      <c r="I24" s="128">
        <f t="shared" si="6"/>
        <v>1001</v>
      </c>
      <c r="J24" s="128">
        <f t="shared" si="4"/>
        <v>22022</v>
      </c>
      <c r="K24" s="80">
        <f t="shared" si="5"/>
        <v>5065060</v>
      </c>
      <c r="L24" s="190" t="s">
        <v>296</v>
      </c>
      <c r="M24" s="135">
        <v>5065060</v>
      </c>
      <c r="N24" s="82"/>
      <c r="O24" s="36"/>
    </row>
    <row r="25" spans="1:15" ht="26.5" x14ac:dyDescent="0.35">
      <c r="A25" s="37" t="s">
        <v>87</v>
      </c>
      <c r="B25" s="37" t="s">
        <v>147</v>
      </c>
      <c r="C25" s="122">
        <v>0.05</v>
      </c>
      <c r="D25" s="122">
        <v>0</v>
      </c>
      <c r="E25" s="122">
        <v>0</v>
      </c>
      <c r="F25" s="131">
        <f>(C25*'Labor Costs'!$F$9)+(D25*('Labor Costs'!$D$7))+(E25*'Labor Costs'!$F$10)</f>
        <v>4.6000000000000005</v>
      </c>
      <c r="G25" s="128">
        <v>1001</v>
      </c>
      <c r="H25" s="128">
        <v>365</v>
      </c>
      <c r="I25" s="128">
        <f t="shared" si="6"/>
        <v>365365</v>
      </c>
      <c r="J25" s="128">
        <f t="shared" si="4"/>
        <v>18268.25</v>
      </c>
      <c r="K25" s="128">
        <f t="shared" si="5"/>
        <v>1680679.0000000002</v>
      </c>
      <c r="L25" s="119" t="s">
        <v>47</v>
      </c>
      <c r="M25" s="195">
        <v>0</v>
      </c>
      <c r="N25" s="82"/>
      <c r="O25" s="36"/>
    </row>
    <row r="26" spans="1:15" ht="52.5" x14ac:dyDescent="0.35">
      <c r="A26" s="37" t="s">
        <v>44</v>
      </c>
      <c r="B26" s="37" t="s">
        <v>148</v>
      </c>
      <c r="C26" s="122">
        <v>0.05</v>
      </c>
      <c r="D26" s="122">
        <v>0</v>
      </c>
      <c r="E26" s="122">
        <v>0</v>
      </c>
      <c r="F26" s="131">
        <f>(C26*'Labor Costs'!$F$9)+(D26*('Labor Costs'!$D$7))+(E26*'Labor Costs'!$F$10)</f>
        <v>4.6000000000000005</v>
      </c>
      <c r="G26" s="128">
        <v>1001</v>
      </c>
      <c r="H26" s="128">
        <v>365</v>
      </c>
      <c r="I26" s="128">
        <f t="shared" si="6"/>
        <v>365365</v>
      </c>
      <c r="J26" s="128">
        <f t="shared" si="4"/>
        <v>18268.25</v>
      </c>
      <c r="K26" s="128">
        <f t="shared" si="5"/>
        <v>1680679.0000000002</v>
      </c>
      <c r="L26" s="119" t="s">
        <v>47</v>
      </c>
      <c r="M26" s="195">
        <v>0</v>
      </c>
      <c r="N26" s="82"/>
      <c r="O26" s="36"/>
    </row>
    <row r="27" spans="1:15" x14ac:dyDescent="0.35">
      <c r="A27" s="37"/>
      <c r="B27" s="37"/>
      <c r="C27" s="122"/>
      <c r="D27" s="122"/>
      <c r="E27" s="122"/>
      <c r="F27" s="131"/>
      <c r="G27" s="128"/>
      <c r="H27" s="128"/>
      <c r="I27" s="128"/>
      <c r="J27" s="128"/>
      <c r="K27" s="128"/>
      <c r="L27" s="119"/>
      <c r="M27" s="132"/>
      <c r="N27" s="82"/>
      <c r="O27" s="36"/>
    </row>
    <row r="28" spans="1:15" x14ac:dyDescent="0.35">
      <c r="A28" s="206" t="s">
        <v>10</v>
      </c>
      <c r="B28" s="206"/>
      <c r="C28" s="122"/>
      <c r="D28" s="122"/>
      <c r="E28" s="122"/>
      <c r="F28" s="129"/>
      <c r="G28" s="128">
        <f>SUM(G5:G27)</f>
        <v>15216</v>
      </c>
      <c r="H28" s="128"/>
      <c r="I28" s="128">
        <f>SUM(I5:I27)</f>
        <v>2157356</v>
      </c>
      <c r="J28" s="128">
        <f>SUM(J5:J27)</f>
        <v>341699.2</v>
      </c>
      <c r="K28" s="128">
        <f>SUM(K5:K27)</f>
        <v>35027914.399999999</v>
      </c>
      <c r="L28" s="120"/>
      <c r="M28" s="134">
        <f>SUM(M5:M27)</f>
        <v>5985980</v>
      </c>
      <c r="N28" s="82"/>
      <c r="O28" s="36"/>
    </row>
    <row r="29" spans="1:15" x14ac:dyDescent="0.35">
      <c r="A29" s="81"/>
      <c r="B29" s="82"/>
      <c r="C29" s="82"/>
      <c r="D29" s="82"/>
      <c r="E29" s="82"/>
      <c r="F29" s="82"/>
      <c r="G29" s="82"/>
      <c r="H29" s="82"/>
      <c r="I29" s="82"/>
      <c r="J29" s="82"/>
      <c r="K29" s="82"/>
      <c r="L29" s="82"/>
      <c r="M29" s="82"/>
      <c r="N29" s="82"/>
      <c r="O29" s="36"/>
    </row>
    <row r="30" spans="1:15" x14ac:dyDescent="0.35">
      <c r="A30" s="81" t="s">
        <v>104</v>
      </c>
      <c r="B30" s="82"/>
      <c r="C30" s="82"/>
      <c r="D30" s="82"/>
      <c r="E30" s="82"/>
      <c r="F30" s="82"/>
      <c r="G30" s="82"/>
      <c r="H30" s="82"/>
      <c r="I30" s="82"/>
      <c r="J30" s="82"/>
      <c r="K30" s="82"/>
      <c r="L30" s="82"/>
      <c r="M30" s="82"/>
      <c r="N30" s="82"/>
      <c r="O30" s="36"/>
    </row>
    <row r="31" spans="1:15" x14ac:dyDescent="0.35">
      <c r="A31" s="81" t="s">
        <v>149</v>
      </c>
      <c r="B31" s="82"/>
      <c r="C31" s="82"/>
      <c r="D31" s="82"/>
      <c r="E31" s="82"/>
      <c r="F31" s="82"/>
      <c r="G31" s="82"/>
      <c r="H31" s="82"/>
      <c r="I31" s="82"/>
      <c r="J31" s="82"/>
      <c r="K31" s="82"/>
      <c r="L31" s="82"/>
      <c r="M31" s="82"/>
      <c r="N31" s="82"/>
      <c r="O31" s="36"/>
    </row>
    <row r="32" spans="1:15" x14ac:dyDescent="0.35">
      <c r="A32" s="81"/>
      <c r="B32" s="82"/>
      <c r="C32" s="82"/>
      <c r="D32" s="82"/>
      <c r="E32" s="82"/>
      <c r="F32" s="82"/>
      <c r="G32" s="82"/>
      <c r="H32" s="82"/>
      <c r="I32" s="82"/>
      <c r="J32" s="82"/>
      <c r="K32" s="82"/>
      <c r="L32" s="82"/>
      <c r="M32" s="82"/>
      <c r="N32" s="82"/>
      <c r="O32" s="36"/>
    </row>
    <row r="33" spans="1:15" x14ac:dyDescent="0.35">
      <c r="A33" s="81"/>
      <c r="B33" s="82"/>
      <c r="C33" s="82"/>
      <c r="D33" s="82"/>
      <c r="E33" s="82"/>
      <c r="F33" s="82"/>
      <c r="G33" s="82"/>
      <c r="H33" s="82"/>
      <c r="I33" s="82"/>
      <c r="J33" s="82"/>
      <c r="K33" s="82"/>
      <c r="L33" s="82"/>
      <c r="M33" s="82"/>
      <c r="N33" s="82"/>
      <c r="O33" s="36"/>
    </row>
    <row r="34" spans="1:15" x14ac:dyDescent="0.35">
      <c r="A34" s="82"/>
      <c r="B34" s="82"/>
      <c r="C34" s="82"/>
      <c r="D34" s="82"/>
      <c r="E34" s="82"/>
      <c r="F34" s="82"/>
      <c r="G34" s="117"/>
      <c r="H34" s="82"/>
      <c r="I34" s="117"/>
      <c r="J34" s="82"/>
      <c r="K34" s="82"/>
      <c r="L34" s="82"/>
      <c r="M34" s="82"/>
      <c r="N34" s="82"/>
      <c r="O34" s="36"/>
    </row>
    <row r="35" spans="1:15" x14ac:dyDescent="0.35">
      <c r="A35" s="82"/>
      <c r="B35" s="82"/>
      <c r="C35" s="82"/>
      <c r="D35" s="82"/>
      <c r="E35" s="82"/>
      <c r="F35" s="82"/>
      <c r="G35" s="82"/>
      <c r="H35" s="82"/>
      <c r="I35" s="82"/>
      <c r="J35" s="82"/>
      <c r="K35" s="82"/>
      <c r="L35" s="82"/>
      <c r="M35" s="82"/>
      <c r="N35" s="82"/>
      <c r="O35" s="36"/>
    </row>
    <row r="36" spans="1:15" x14ac:dyDescent="0.35">
      <c r="A36" s="82"/>
      <c r="B36" s="82"/>
      <c r="C36" s="82"/>
      <c r="D36" s="82"/>
      <c r="E36" s="82"/>
      <c r="F36" s="82"/>
      <c r="G36" s="82"/>
      <c r="H36" s="82"/>
      <c r="I36" s="82"/>
      <c r="J36" s="82"/>
      <c r="K36" s="82"/>
      <c r="L36" s="82"/>
      <c r="M36" s="82"/>
      <c r="N36" s="82"/>
      <c r="O36" s="36"/>
    </row>
    <row r="37" spans="1:15" x14ac:dyDescent="0.35">
      <c r="A37" s="82"/>
      <c r="B37" s="82"/>
      <c r="C37" s="82"/>
      <c r="D37" s="82"/>
      <c r="E37" s="82"/>
      <c r="F37" s="82"/>
      <c r="G37" s="82"/>
      <c r="H37" s="82"/>
      <c r="I37" s="82"/>
      <c r="J37" s="118"/>
      <c r="K37" s="82"/>
      <c r="L37" s="82"/>
      <c r="M37" s="82"/>
      <c r="N37" s="82"/>
      <c r="O37" s="36"/>
    </row>
    <row r="38" spans="1:15" x14ac:dyDescent="0.35">
      <c r="A38" s="82"/>
      <c r="B38" s="82"/>
      <c r="C38" s="82"/>
      <c r="D38" s="82"/>
      <c r="E38" s="82"/>
      <c r="F38" s="82"/>
      <c r="G38" s="82"/>
      <c r="H38" s="82"/>
      <c r="I38" s="82"/>
      <c r="J38" s="82"/>
      <c r="K38" s="82"/>
      <c r="L38" s="82"/>
      <c r="M38" s="82"/>
      <c r="N38" s="82"/>
      <c r="O38" s="36"/>
    </row>
    <row r="39" spans="1:15" x14ac:dyDescent="0.35">
      <c r="A39" s="82"/>
      <c r="B39" s="82"/>
      <c r="C39" s="82"/>
      <c r="D39" s="82"/>
      <c r="E39" s="82"/>
      <c r="F39" s="82"/>
      <c r="G39" s="82"/>
      <c r="H39" s="82"/>
      <c r="I39" s="82"/>
      <c r="J39" s="82"/>
      <c r="K39" s="82"/>
      <c r="L39" s="82"/>
      <c r="M39" s="82"/>
      <c r="N39" s="82"/>
      <c r="O39" s="36"/>
    </row>
    <row r="40" spans="1:15" x14ac:dyDescent="0.35">
      <c r="A40" s="82"/>
      <c r="B40" s="82"/>
      <c r="C40" s="82"/>
      <c r="D40" s="82"/>
      <c r="E40" s="82"/>
      <c r="F40" s="82"/>
      <c r="G40" s="82"/>
      <c r="H40" s="82"/>
      <c r="I40" s="82"/>
      <c r="J40" s="82"/>
      <c r="K40" s="82"/>
      <c r="L40" s="82"/>
      <c r="M40" s="82"/>
      <c r="N40" s="82"/>
      <c r="O40" s="36"/>
    </row>
    <row r="41" spans="1:15" x14ac:dyDescent="0.35">
      <c r="A41" s="82"/>
      <c r="B41" s="82"/>
      <c r="C41" s="82"/>
      <c r="D41" s="82"/>
      <c r="E41" s="82"/>
      <c r="F41" s="82"/>
      <c r="G41" s="82"/>
      <c r="H41" s="82"/>
      <c r="I41" s="82"/>
      <c r="J41" s="82"/>
      <c r="K41" s="82"/>
      <c r="L41" s="82"/>
      <c r="M41" s="82"/>
      <c r="N41" s="82"/>
      <c r="O41" s="36"/>
    </row>
    <row r="42" spans="1:15" x14ac:dyDescent="0.35">
      <c r="A42" s="82"/>
      <c r="B42" s="82"/>
      <c r="C42" s="82"/>
      <c r="D42" s="82"/>
      <c r="E42" s="82"/>
      <c r="F42" s="82"/>
      <c r="G42" s="82"/>
      <c r="H42" s="82"/>
      <c r="I42" s="82"/>
      <c r="J42" s="82"/>
      <c r="K42" s="82"/>
      <c r="L42" s="82"/>
      <c r="M42" s="82"/>
      <c r="N42" s="82"/>
      <c r="O42" s="36"/>
    </row>
    <row r="43" spans="1:15" x14ac:dyDescent="0.35">
      <c r="A43" s="82"/>
      <c r="B43" s="82"/>
      <c r="C43" s="82"/>
      <c r="D43" s="82"/>
      <c r="E43" s="82"/>
      <c r="F43" s="82"/>
      <c r="G43" s="82"/>
      <c r="H43" s="82"/>
      <c r="I43" s="82"/>
      <c r="J43" s="82"/>
      <c r="K43" s="82"/>
      <c r="L43" s="82"/>
      <c r="M43" s="82"/>
      <c r="N43" s="82"/>
      <c r="O43" s="36"/>
    </row>
    <row r="44" spans="1:15" x14ac:dyDescent="0.35">
      <c r="A44" s="82"/>
      <c r="B44" s="82"/>
      <c r="C44" s="82"/>
      <c r="D44" s="82"/>
      <c r="E44" s="82"/>
      <c r="F44" s="82"/>
      <c r="G44" s="82"/>
      <c r="H44" s="82"/>
      <c r="I44" s="82"/>
      <c r="J44" s="82"/>
      <c r="K44" s="82"/>
      <c r="L44" s="82"/>
      <c r="M44" s="82"/>
      <c r="N44" s="82"/>
      <c r="O44" s="36"/>
    </row>
    <row r="45" spans="1:15" x14ac:dyDescent="0.35">
      <c r="A45" s="82"/>
      <c r="B45" s="82"/>
      <c r="C45" s="82"/>
      <c r="D45" s="82"/>
      <c r="E45" s="82"/>
      <c r="F45" s="82"/>
      <c r="G45" s="82"/>
      <c r="H45" s="82"/>
      <c r="I45" s="82"/>
      <c r="J45" s="82"/>
      <c r="K45" s="82"/>
      <c r="L45" s="82"/>
      <c r="M45" s="82"/>
      <c r="N45" s="82"/>
      <c r="O45" s="36"/>
    </row>
    <row r="46" spans="1:15" x14ac:dyDescent="0.35">
      <c r="A46" s="82"/>
      <c r="B46" s="82"/>
      <c r="C46" s="82"/>
      <c r="D46" s="82"/>
      <c r="E46" s="82"/>
      <c r="F46" s="82"/>
      <c r="G46" s="82"/>
      <c r="H46" s="82"/>
      <c r="I46" s="82"/>
      <c r="J46" s="82"/>
      <c r="K46" s="82"/>
      <c r="L46" s="82"/>
      <c r="M46" s="82"/>
      <c r="N46" s="82"/>
      <c r="O46" s="36"/>
    </row>
    <row r="47" spans="1:15" x14ac:dyDescent="0.35">
      <c r="A47" s="82"/>
      <c r="B47" s="82"/>
      <c r="C47" s="82"/>
      <c r="D47" s="82"/>
      <c r="E47" s="82"/>
      <c r="F47" s="82"/>
      <c r="G47" s="82"/>
      <c r="H47" s="82"/>
      <c r="I47" s="82"/>
      <c r="J47" s="82"/>
      <c r="K47" s="82"/>
      <c r="L47" s="82"/>
      <c r="M47" s="82"/>
      <c r="N47" s="82"/>
      <c r="O47" s="36"/>
    </row>
    <row r="48" spans="1:15" x14ac:dyDescent="0.35">
      <c r="A48" s="82"/>
      <c r="B48" s="82"/>
      <c r="C48" s="82"/>
      <c r="D48" s="82"/>
      <c r="E48" s="82"/>
      <c r="F48" s="82"/>
      <c r="G48" s="82"/>
      <c r="H48" s="82"/>
      <c r="I48" s="82"/>
      <c r="J48" s="82"/>
      <c r="K48" s="82"/>
      <c r="L48" s="82"/>
      <c r="M48" s="82"/>
      <c r="N48" s="82"/>
      <c r="O48" s="36"/>
    </row>
    <row r="49" spans="1:15" x14ac:dyDescent="0.35">
      <c r="A49" s="82"/>
      <c r="B49" s="82"/>
      <c r="C49" s="82"/>
      <c r="D49" s="82"/>
      <c r="E49" s="82"/>
      <c r="F49" s="82"/>
      <c r="G49" s="82"/>
      <c r="H49" s="82"/>
      <c r="I49" s="82"/>
      <c r="J49" s="82"/>
      <c r="K49" s="82"/>
      <c r="L49" s="82"/>
      <c r="M49" s="82"/>
      <c r="N49" s="82"/>
      <c r="O49" s="36"/>
    </row>
    <row r="50" spans="1:15" x14ac:dyDescent="0.35">
      <c r="A50" s="82"/>
      <c r="B50" s="82"/>
      <c r="C50" s="82"/>
      <c r="D50" s="82"/>
      <c r="E50" s="82"/>
      <c r="F50" s="82"/>
      <c r="G50" s="82"/>
      <c r="H50" s="82"/>
      <c r="I50" s="82"/>
      <c r="J50" s="82"/>
      <c r="K50" s="82"/>
      <c r="L50" s="82"/>
      <c r="M50" s="82"/>
      <c r="N50" s="82"/>
      <c r="O50" s="36"/>
    </row>
    <row r="51" spans="1:15" x14ac:dyDescent="0.35">
      <c r="A51" s="82"/>
      <c r="B51" s="82"/>
      <c r="C51" s="82"/>
      <c r="D51" s="82"/>
      <c r="E51" s="82"/>
      <c r="F51" s="82"/>
      <c r="G51" s="82"/>
      <c r="H51" s="82"/>
      <c r="I51" s="82"/>
      <c r="J51" s="82"/>
      <c r="K51" s="82"/>
      <c r="L51" s="82"/>
      <c r="M51" s="82"/>
      <c r="N51" s="82"/>
      <c r="O51" s="36"/>
    </row>
    <row r="52" spans="1:15" x14ac:dyDescent="0.35">
      <c r="A52" s="82"/>
      <c r="B52" s="82"/>
      <c r="C52" s="82"/>
      <c r="D52" s="82"/>
      <c r="E52" s="82"/>
      <c r="F52" s="82"/>
      <c r="G52" s="82"/>
      <c r="H52" s="82"/>
      <c r="I52" s="82"/>
      <c r="J52" s="82"/>
      <c r="K52" s="82"/>
      <c r="L52" s="82"/>
      <c r="M52" s="82"/>
      <c r="N52" s="82"/>
      <c r="O52" s="36"/>
    </row>
    <row r="53" spans="1:15" x14ac:dyDescent="0.35">
      <c r="A53" s="82"/>
      <c r="B53" s="82"/>
      <c r="C53" s="82"/>
      <c r="D53" s="82"/>
      <c r="E53" s="82"/>
      <c r="F53" s="82"/>
      <c r="G53" s="82"/>
      <c r="H53" s="82"/>
      <c r="I53" s="82"/>
      <c r="J53" s="82"/>
      <c r="K53" s="82"/>
      <c r="L53" s="82"/>
      <c r="M53" s="82"/>
      <c r="N53" s="82"/>
      <c r="O53" s="36"/>
    </row>
    <row r="54" spans="1:15" x14ac:dyDescent="0.35">
      <c r="A54" s="82"/>
      <c r="B54" s="82"/>
      <c r="C54" s="82"/>
      <c r="D54" s="82"/>
      <c r="E54" s="82"/>
      <c r="F54" s="82"/>
      <c r="G54" s="82"/>
      <c r="H54" s="82"/>
      <c r="I54" s="82"/>
      <c r="J54" s="82"/>
      <c r="K54" s="82"/>
      <c r="L54" s="82"/>
      <c r="M54" s="82"/>
      <c r="N54" s="82"/>
      <c r="O54" s="36"/>
    </row>
    <row r="55" spans="1:15" x14ac:dyDescent="0.35">
      <c r="A55" s="82"/>
      <c r="B55" s="82"/>
      <c r="C55" s="82"/>
      <c r="D55" s="82"/>
      <c r="E55" s="82"/>
      <c r="F55" s="82"/>
      <c r="G55" s="82"/>
      <c r="H55" s="82"/>
      <c r="I55" s="82"/>
      <c r="J55" s="82"/>
      <c r="K55" s="82"/>
      <c r="L55" s="82"/>
      <c r="M55" s="82"/>
      <c r="N55" s="82"/>
      <c r="O55" s="36"/>
    </row>
    <row r="56" spans="1:15" x14ac:dyDescent="0.35">
      <c r="A56" s="82"/>
      <c r="B56" s="82"/>
      <c r="C56" s="82"/>
      <c r="D56" s="82"/>
      <c r="E56" s="82"/>
      <c r="F56" s="82"/>
      <c r="G56" s="82"/>
      <c r="H56" s="82"/>
      <c r="I56" s="82"/>
      <c r="J56" s="82"/>
      <c r="K56" s="82"/>
      <c r="L56" s="82"/>
      <c r="M56" s="82"/>
      <c r="N56" s="82"/>
      <c r="O56" s="36"/>
    </row>
    <row r="57" spans="1:15" x14ac:dyDescent="0.35">
      <c r="A57" s="82"/>
      <c r="B57" s="82"/>
      <c r="C57" s="82"/>
      <c r="D57" s="82"/>
      <c r="E57" s="82"/>
      <c r="F57" s="82"/>
      <c r="G57" s="82"/>
      <c r="H57" s="82"/>
      <c r="I57" s="82"/>
      <c r="J57" s="82"/>
      <c r="K57" s="82"/>
      <c r="L57" s="82"/>
      <c r="M57" s="82"/>
      <c r="N57" s="82"/>
      <c r="O57" s="36"/>
    </row>
    <row r="58" spans="1:15" x14ac:dyDescent="0.35">
      <c r="A58" s="82"/>
      <c r="B58" s="82"/>
      <c r="C58" s="82"/>
      <c r="D58" s="82"/>
      <c r="E58" s="82"/>
      <c r="F58" s="82"/>
      <c r="G58" s="82"/>
      <c r="H58" s="82"/>
      <c r="I58" s="82"/>
      <c r="J58" s="82"/>
      <c r="K58" s="82"/>
      <c r="L58" s="82"/>
      <c r="M58" s="82"/>
      <c r="N58" s="82"/>
      <c r="O58" s="36"/>
    </row>
    <row r="59" spans="1:15" x14ac:dyDescent="0.35">
      <c r="A59" s="82"/>
      <c r="B59" s="82"/>
      <c r="C59" s="82"/>
      <c r="D59" s="82"/>
      <c r="E59" s="82"/>
      <c r="F59" s="82"/>
      <c r="G59" s="82"/>
      <c r="H59" s="82"/>
      <c r="I59" s="82"/>
      <c r="J59" s="82"/>
      <c r="K59" s="82"/>
      <c r="L59" s="82"/>
      <c r="M59" s="82"/>
      <c r="N59" s="82"/>
      <c r="O59" s="36"/>
    </row>
    <row r="60" spans="1:15" x14ac:dyDescent="0.35">
      <c r="A60" s="82"/>
      <c r="B60" s="82"/>
      <c r="C60" s="82"/>
      <c r="D60" s="82"/>
      <c r="E60" s="82"/>
      <c r="F60" s="82"/>
      <c r="G60" s="82"/>
      <c r="H60" s="82"/>
      <c r="I60" s="82"/>
      <c r="J60" s="82"/>
      <c r="K60" s="82"/>
      <c r="L60" s="82"/>
      <c r="M60" s="82"/>
      <c r="N60" s="82"/>
      <c r="O60" s="36"/>
    </row>
    <row r="61" spans="1:15" x14ac:dyDescent="0.35">
      <c r="A61" s="82"/>
      <c r="B61" s="82"/>
      <c r="C61" s="82"/>
      <c r="D61" s="82"/>
      <c r="E61" s="82"/>
      <c r="F61" s="82"/>
      <c r="G61" s="82"/>
      <c r="H61" s="82"/>
      <c r="I61" s="82"/>
      <c r="J61" s="82"/>
      <c r="K61" s="82"/>
      <c r="L61" s="82"/>
      <c r="M61" s="82"/>
      <c r="N61" s="82"/>
      <c r="O61" s="36"/>
    </row>
    <row r="62" spans="1:15" x14ac:dyDescent="0.35">
      <c r="A62" s="82"/>
      <c r="B62" s="82"/>
      <c r="C62" s="82"/>
      <c r="D62" s="82"/>
      <c r="E62" s="82"/>
      <c r="F62" s="82"/>
      <c r="G62" s="82"/>
      <c r="H62" s="82"/>
      <c r="I62" s="82"/>
      <c r="J62" s="82"/>
      <c r="K62" s="82"/>
      <c r="L62" s="82"/>
      <c r="M62" s="82"/>
      <c r="N62" s="82"/>
      <c r="O62" s="36"/>
    </row>
    <row r="63" spans="1:15" x14ac:dyDescent="0.35">
      <c r="A63" s="82"/>
      <c r="B63" s="82"/>
      <c r="C63" s="82"/>
      <c r="D63" s="82"/>
      <c r="E63" s="82"/>
      <c r="F63" s="82"/>
      <c r="G63" s="82"/>
      <c r="H63" s="82"/>
      <c r="I63" s="82"/>
      <c r="J63" s="82"/>
      <c r="K63" s="82"/>
      <c r="L63" s="82"/>
      <c r="M63" s="82"/>
      <c r="N63" s="82"/>
      <c r="O63" s="36"/>
    </row>
    <row r="64" spans="1:15" x14ac:dyDescent="0.35">
      <c r="A64" s="82"/>
      <c r="B64" s="82"/>
      <c r="C64" s="82"/>
      <c r="D64" s="82"/>
      <c r="E64" s="82"/>
      <c r="F64" s="82"/>
      <c r="G64" s="82"/>
      <c r="H64" s="82"/>
      <c r="I64" s="82"/>
      <c r="J64" s="82"/>
      <c r="K64" s="82"/>
      <c r="L64" s="82"/>
      <c r="M64" s="82"/>
      <c r="N64" s="82"/>
      <c r="O64" s="36"/>
    </row>
    <row r="65" spans="1:15" x14ac:dyDescent="0.35">
      <c r="A65" s="82"/>
      <c r="B65" s="82"/>
      <c r="C65" s="82"/>
      <c r="D65" s="82"/>
      <c r="E65" s="82"/>
      <c r="F65" s="82"/>
      <c r="G65" s="82"/>
      <c r="H65" s="82"/>
      <c r="I65" s="82"/>
      <c r="J65" s="82"/>
      <c r="K65" s="82"/>
      <c r="L65" s="82"/>
      <c r="M65" s="82"/>
      <c r="N65" s="82"/>
      <c r="O65" s="36"/>
    </row>
    <row r="66" spans="1:15" x14ac:dyDescent="0.35">
      <c r="A66" s="82"/>
      <c r="B66" s="82"/>
      <c r="C66" s="82"/>
      <c r="D66" s="82"/>
      <c r="E66" s="82"/>
      <c r="F66" s="82"/>
      <c r="G66" s="82"/>
      <c r="H66" s="82"/>
      <c r="I66" s="82"/>
      <c r="J66" s="82"/>
      <c r="K66" s="82"/>
      <c r="L66" s="82"/>
      <c r="M66" s="82"/>
      <c r="N66" s="82"/>
      <c r="O66" s="36"/>
    </row>
    <row r="67" spans="1:15" x14ac:dyDescent="0.35">
      <c r="A67" s="82"/>
      <c r="B67" s="82"/>
      <c r="C67" s="82"/>
      <c r="D67" s="82"/>
      <c r="E67" s="82"/>
      <c r="F67" s="82"/>
      <c r="G67" s="82"/>
      <c r="H67" s="82"/>
      <c r="I67" s="82"/>
      <c r="J67" s="82"/>
      <c r="K67" s="82"/>
      <c r="L67" s="82"/>
      <c r="M67" s="82"/>
      <c r="N67" s="82"/>
      <c r="O67" s="36"/>
    </row>
    <row r="68" spans="1:15" x14ac:dyDescent="0.35">
      <c r="A68" s="82"/>
      <c r="B68" s="82"/>
      <c r="C68" s="82"/>
      <c r="D68" s="82"/>
      <c r="E68" s="82"/>
      <c r="F68" s="82"/>
      <c r="G68" s="82"/>
      <c r="H68" s="82"/>
      <c r="I68" s="82"/>
      <c r="J68" s="82"/>
      <c r="K68" s="82"/>
      <c r="L68" s="82"/>
      <c r="M68" s="82"/>
      <c r="N68" s="82"/>
      <c r="O68" s="36"/>
    </row>
    <row r="69" spans="1:15" x14ac:dyDescent="0.35">
      <c r="A69" s="82"/>
      <c r="B69" s="82"/>
      <c r="C69" s="82"/>
      <c r="D69" s="82"/>
      <c r="E69" s="82"/>
      <c r="F69" s="82"/>
      <c r="G69" s="82"/>
      <c r="H69" s="82"/>
      <c r="I69" s="82"/>
      <c r="J69" s="82"/>
      <c r="K69" s="82"/>
      <c r="L69" s="82"/>
      <c r="M69" s="82"/>
      <c r="N69" s="82"/>
      <c r="O69" s="36"/>
    </row>
    <row r="70" spans="1:15" x14ac:dyDescent="0.35">
      <c r="A70" s="82"/>
      <c r="B70" s="82"/>
      <c r="C70" s="82"/>
      <c r="D70" s="82"/>
      <c r="E70" s="82"/>
      <c r="F70" s="82"/>
      <c r="G70" s="82"/>
      <c r="H70" s="82"/>
      <c r="I70" s="82"/>
      <c r="J70" s="82"/>
      <c r="K70" s="82"/>
      <c r="L70" s="82"/>
      <c r="M70" s="82"/>
      <c r="N70" s="82"/>
      <c r="O70" s="36"/>
    </row>
    <row r="71" spans="1:15" x14ac:dyDescent="0.35">
      <c r="A71" s="82"/>
      <c r="B71" s="82"/>
      <c r="C71" s="82"/>
      <c r="D71" s="82"/>
      <c r="E71" s="82"/>
      <c r="F71" s="82"/>
      <c r="G71" s="82"/>
      <c r="H71" s="82"/>
      <c r="I71" s="82"/>
      <c r="J71" s="82"/>
      <c r="K71" s="82"/>
      <c r="L71" s="82"/>
      <c r="M71" s="82"/>
      <c r="N71" s="82"/>
      <c r="O71" s="36"/>
    </row>
    <row r="72" spans="1:15" x14ac:dyDescent="0.35">
      <c r="A72" s="82"/>
      <c r="B72" s="82"/>
      <c r="C72" s="82"/>
      <c r="D72" s="82"/>
      <c r="E72" s="82"/>
      <c r="F72" s="82"/>
      <c r="G72" s="82"/>
      <c r="H72" s="82"/>
      <c r="I72" s="82"/>
      <c r="J72" s="82"/>
      <c r="K72" s="82"/>
      <c r="L72" s="82"/>
      <c r="M72" s="82"/>
      <c r="N72" s="82"/>
      <c r="O72" s="36"/>
    </row>
    <row r="73" spans="1:15" x14ac:dyDescent="0.35">
      <c r="A73" s="82"/>
      <c r="B73" s="82"/>
      <c r="C73" s="82"/>
      <c r="D73" s="82"/>
      <c r="E73" s="82"/>
      <c r="F73" s="82"/>
      <c r="G73" s="82"/>
      <c r="H73" s="82"/>
      <c r="I73" s="82"/>
      <c r="J73" s="82"/>
      <c r="K73" s="82"/>
      <c r="L73" s="82"/>
      <c r="M73" s="82"/>
      <c r="N73" s="82"/>
      <c r="O73" s="36"/>
    </row>
    <row r="74" spans="1:15" x14ac:dyDescent="0.35">
      <c r="A74" s="82"/>
      <c r="B74" s="82"/>
      <c r="C74" s="82"/>
      <c r="D74" s="82"/>
      <c r="E74" s="82"/>
      <c r="F74" s="82"/>
      <c r="G74" s="82"/>
      <c r="H74" s="82"/>
      <c r="I74" s="82"/>
      <c r="J74" s="82"/>
      <c r="K74" s="82"/>
      <c r="L74" s="82"/>
      <c r="M74" s="82"/>
      <c r="N74" s="82"/>
      <c r="O74" s="36"/>
    </row>
    <row r="75" spans="1:15" x14ac:dyDescent="0.35">
      <c r="A75" s="82"/>
      <c r="B75" s="82"/>
      <c r="C75" s="82"/>
      <c r="D75" s="82"/>
      <c r="E75" s="82"/>
      <c r="F75" s="82"/>
      <c r="G75" s="82"/>
      <c r="H75" s="82"/>
      <c r="I75" s="82"/>
      <c r="J75" s="82"/>
      <c r="K75" s="82"/>
      <c r="L75" s="82"/>
      <c r="M75" s="82"/>
      <c r="N75" s="82"/>
      <c r="O75" s="36"/>
    </row>
    <row r="76" spans="1:15" x14ac:dyDescent="0.35">
      <c r="A76" s="82"/>
      <c r="B76" s="82"/>
      <c r="C76" s="82"/>
      <c r="D76" s="82"/>
      <c r="E76" s="82"/>
      <c r="F76" s="82"/>
      <c r="G76" s="82"/>
      <c r="H76" s="82"/>
      <c r="I76" s="82"/>
      <c r="J76" s="82"/>
      <c r="K76" s="82"/>
      <c r="L76" s="82"/>
      <c r="M76" s="82"/>
      <c r="N76" s="82"/>
      <c r="O76" s="36"/>
    </row>
    <row r="77" spans="1:15" x14ac:dyDescent="0.35">
      <c r="A77" s="82"/>
      <c r="B77" s="82"/>
      <c r="C77" s="82"/>
      <c r="D77" s="82"/>
      <c r="E77" s="82"/>
      <c r="F77" s="82"/>
      <c r="G77" s="82"/>
      <c r="H77" s="82"/>
      <c r="I77" s="82"/>
      <c r="J77" s="82"/>
      <c r="K77" s="82"/>
      <c r="L77" s="82"/>
      <c r="M77" s="82"/>
      <c r="N77" s="82"/>
      <c r="O77" s="36"/>
    </row>
    <row r="78" spans="1:15" x14ac:dyDescent="0.35">
      <c r="A78" s="82"/>
      <c r="B78" s="82"/>
      <c r="C78" s="82"/>
      <c r="D78" s="82"/>
      <c r="E78" s="82"/>
      <c r="F78" s="82"/>
      <c r="G78" s="82"/>
      <c r="H78" s="82"/>
      <c r="I78" s="82"/>
      <c r="J78" s="82"/>
      <c r="K78" s="82"/>
      <c r="L78" s="82"/>
      <c r="M78" s="82"/>
      <c r="N78" s="82"/>
      <c r="O78" s="36"/>
    </row>
    <row r="79" spans="1:15" x14ac:dyDescent="0.35">
      <c r="A79" s="57"/>
      <c r="B79" s="57"/>
      <c r="C79" s="57"/>
      <c r="D79" s="57"/>
      <c r="E79" s="57"/>
      <c r="F79" s="57"/>
      <c r="G79" s="57"/>
      <c r="H79" s="57"/>
      <c r="I79" s="57"/>
      <c r="J79" s="57"/>
      <c r="K79" s="57"/>
      <c r="L79" s="57"/>
      <c r="M79" s="57"/>
      <c r="N79" s="57"/>
    </row>
    <row r="80" spans="1:15" x14ac:dyDescent="0.35">
      <c r="A80" s="57"/>
      <c r="B80" s="57"/>
      <c r="C80" s="57"/>
      <c r="D80" s="57"/>
      <c r="E80" s="57"/>
      <c r="F80" s="57"/>
      <c r="G80" s="57"/>
      <c r="H80" s="57"/>
      <c r="I80" s="57"/>
      <c r="J80" s="57"/>
      <c r="K80" s="57"/>
      <c r="L80" s="57"/>
      <c r="M80" s="57"/>
      <c r="N80" s="57"/>
    </row>
    <row r="81" spans="1:14" x14ac:dyDescent="0.35">
      <c r="A81" s="57"/>
      <c r="B81" s="57"/>
      <c r="C81" s="57"/>
      <c r="D81" s="57"/>
      <c r="E81" s="57"/>
      <c r="F81" s="57"/>
      <c r="G81" s="57"/>
      <c r="H81" s="57"/>
      <c r="I81" s="57"/>
      <c r="J81" s="57"/>
      <c r="K81" s="57"/>
      <c r="L81" s="57"/>
      <c r="M81" s="57"/>
      <c r="N81" s="57"/>
    </row>
    <row r="82" spans="1:14" x14ac:dyDescent="0.35">
      <c r="A82" s="57"/>
      <c r="B82" s="57"/>
      <c r="C82" s="57"/>
      <c r="D82" s="57"/>
      <c r="E82" s="57"/>
      <c r="F82" s="57"/>
      <c r="G82" s="57"/>
      <c r="H82" s="57"/>
      <c r="I82" s="57"/>
      <c r="J82" s="57"/>
      <c r="K82" s="57"/>
      <c r="L82" s="57"/>
      <c r="M82" s="57"/>
      <c r="N82" s="57"/>
    </row>
    <row r="83" spans="1:14" x14ac:dyDescent="0.35">
      <c r="A83" s="57"/>
      <c r="B83" s="57"/>
      <c r="C83" s="57"/>
      <c r="D83" s="57"/>
      <c r="E83" s="57"/>
      <c r="F83" s="57"/>
      <c r="G83" s="57"/>
      <c r="H83" s="57"/>
      <c r="I83" s="57"/>
      <c r="J83" s="57"/>
      <c r="K83" s="57"/>
      <c r="L83" s="57"/>
      <c r="M83" s="57"/>
      <c r="N83" s="57"/>
    </row>
    <row r="84" spans="1:14" x14ac:dyDescent="0.35">
      <c r="A84" s="57"/>
      <c r="B84" s="57"/>
      <c r="C84" s="57"/>
      <c r="D84" s="57"/>
      <c r="E84" s="57"/>
      <c r="F84" s="57"/>
      <c r="G84" s="57"/>
      <c r="H84" s="57"/>
      <c r="I84" s="57"/>
      <c r="J84" s="57"/>
      <c r="K84" s="57"/>
      <c r="L84" s="57"/>
      <c r="M84" s="57"/>
      <c r="N84" s="57"/>
    </row>
    <row r="85" spans="1:14" x14ac:dyDescent="0.35">
      <c r="A85" s="57"/>
      <c r="B85" s="57"/>
      <c r="C85" s="57"/>
      <c r="D85" s="57"/>
      <c r="E85" s="57"/>
      <c r="F85" s="57"/>
      <c r="G85" s="57"/>
      <c r="H85" s="57"/>
      <c r="I85" s="57"/>
      <c r="J85" s="57"/>
      <c r="K85" s="57"/>
      <c r="L85" s="57"/>
      <c r="M85" s="57"/>
      <c r="N85" s="57"/>
    </row>
    <row r="86" spans="1:14" x14ac:dyDescent="0.35">
      <c r="A86" s="57"/>
      <c r="B86" s="57"/>
      <c r="C86" s="57"/>
      <c r="D86" s="57"/>
      <c r="E86" s="57"/>
      <c r="F86" s="57"/>
      <c r="G86" s="57"/>
      <c r="H86" s="57"/>
      <c r="I86" s="57"/>
      <c r="J86" s="57"/>
      <c r="K86" s="57"/>
      <c r="L86" s="57"/>
      <c r="M86" s="57"/>
      <c r="N86" s="57"/>
    </row>
    <row r="87" spans="1:14" x14ac:dyDescent="0.35">
      <c r="A87" s="57"/>
      <c r="B87" s="57"/>
      <c r="C87" s="57"/>
      <c r="D87" s="57"/>
      <c r="E87" s="57"/>
      <c r="F87" s="57"/>
      <c r="G87" s="57"/>
      <c r="H87" s="57"/>
      <c r="I87" s="57"/>
      <c r="J87" s="57"/>
      <c r="K87" s="57"/>
      <c r="L87" s="57"/>
      <c r="M87" s="57"/>
      <c r="N87" s="57"/>
    </row>
    <row r="88" spans="1:14" x14ac:dyDescent="0.35">
      <c r="A88" s="57"/>
      <c r="B88" s="57"/>
      <c r="C88" s="57"/>
      <c r="D88" s="57"/>
      <c r="E88" s="57"/>
      <c r="F88" s="57"/>
      <c r="G88" s="57"/>
      <c r="H88" s="57"/>
      <c r="I88" s="57"/>
      <c r="J88" s="57"/>
      <c r="K88" s="57"/>
      <c r="L88" s="57"/>
      <c r="M88" s="57"/>
      <c r="N88" s="57"/>
    </row>
    <row r="89" spans="1:14" x14ac:dyDescent="0.35">
      <c r="A89" s="57"/>
      <c r="B89" s="57"/>
      <c r="C89" s="57"/>
      <c r="D89" s="57"/>
      <c r="E89" s="57"/>
      <c r="F89" s="57"/>
      <c r="G89" s="57"/>
      <c r="H89" s="57"/>
      <c r="I89" s="57"/>
      <c r="J89" s="57"/>
      <c r="K89" s="57"/>
      <c r="L89" s="57"/>
      <c r="M89" s="57"/>
      <c r="N89" s="57"/>
    </row>
    <row r="90" spans="1:14" x14ac:dyDescent="0.35">
      <c r="A90" s="57"/>
      <c r="B90" s="57"/>
      <c r="C90" s="57"/>
      <c r="D90" s="57"/>
      <c r="E90" s="57"/>
      <c r="F90" s="57"/>
      <c r="G90" s="57"/>
      <c r="H90" s="57"/>
      <c r="I90" s="57"/>
      <c r="J90" s="57"/>
      <c r="K90" s="57"/>
      <c r="L90" s="57"/>
      <c r="M90" s="57"/>
      <c r="N90" s="57"/>
    </row>
    <row r="91" spans="1:14" x14ac:dyDescent="0.35">
      <c r="A91" s="57"/>
      <c r="B91" s="57"/>
      <c r="C91" s="57"/>
      <c r="D91" s="57"/>
      <c r="E91" s="57"/>
      <c r="F91" s="57"/>
      <c r="G91" s="57"/>
      <c r="H91" s="57"/>
      <c r="I91" s="57"/>
      <c r="J91" s="57"/>
      <c r="K91" s="57"/>
      <c r="L91" s="57"/>
      <c r="M91" s="57"/>
      <c r="N91" s="57"/>
    </row>
    <row r="92" spans="1:14" x14ac:dyDescent="0.35">
      <c r="A92" s="57"/>
      <c r="B92" s="57"/>
      <c r="C92" s="57"/>
      <c r="D92" s="57"/>
      <c r="E92" s="57"/>
      <c r="F92" s="57"/>
      <c r="G92" s="57"/>
      <c r="H92" s="57"/>
      <c r="I92" s="57"/>
      <c r="J92" s="57"/>
      <c r="K92" s="57"/>
      <c r="L92" s="57"/>
      <c r="M92" s="57"/>
      <c r="N92" s="57"/>
    </row>
    <row r="93" spans="1:14" x14ac:dyDescent="0.35">
      <c r="A93" s="57"/>
      <c r="B93" s="57"/>
      <c r="C93" s="57"/>
      <c r="D93" s="57"/>
      <c r="E93" s="57"/>
      <c r="F93" s="57"/>
      <c r="G93" s="57"/>
      <c r="H93" s="57"/>
      <c r="I93" s="57"/>
      <c r="J93" s="57"/>
      <c r="K93" s="57"/>
      <c r="L93" s="57"/>
      <c r="M93" s="57"/>
      <c r="N93" s="57"/>
    </row>
    <row r="94" spans="1:14" x14ac:dyDescent="0.35">
      <c r="A94" s="57"/>
      <c r="B94" s="57"/>
      <c r="C94" s="57"/>
      <c r="D94" s="57"/>
      <c r="E94" s="57"/>
      <c r="F94" s="57"/>
      <c r="G94" s="57"/>
      <c r="H94" s="57"/>
      <c r="I94" s="57"/>
      <c r="J94" s="57"/>
      <c r="K94" s="57"/>
      <c r="L94" s="57"/>
      <c r="M94" s="57"/>
      <c r="N94" s="57"/>
    </row>
    <row r="95" spans="1:14" x14ac:dyDescent="0.35">
      <c r="A95" s="57"/>
      <c r="B95" s="57"/>
      <c r="C95" s="57"/>
      <c r="D95" s="57"/>
      <c r="E95" s="57"/>
      <c r="F95" s="57"/>
      <c r="G95" s="57"/>
      <c r="H95" s="57"/>
      <c r="I95" s="57"/>
      <c r="J95" s="57"/>
      <c r="K95" s="57"/>
      <c r="L95" s="57"/>
      <c r="M95" s="57"/>
      <c r="N95" s="57"/>
    </row>
    <row r="96" spans="1:14" x14ac:dyDescent="0.35">
      <c r="A96" s="57"/>
      <c r="B96" s="57"/>
      <c r="C96" s="57"/>
      <c r="D96" s="57"/>
      <c r="E96" s="57"/>
      <c r="F96" s="57"/>
      <c r="G96" s="57"/>
      <c r="H96" s="57"/>
      <c r="I96" s="57"/>
      <c r="J96" s="57"/>
      <c r="K96" s="57"/>
      <c r="L96" s="57"/>
      <c r="M96" s="57"/>
      <c r="N96" s="57"/>
    </row>
    <row r="97" spans="1:14" x14ac:dyDescent="0.35">
      <c r="A97" s="57"/>
      <c r="B97" s="57"/>
      <c r="C97" s="57"/>
      <c r="D97" s="57"/>
      <c r="E97" s="57"/>
      <c r="F97" s="57"/>
      <c r="G97" s="57"/>
      <c r="H97" s="57"/>
      <c r="I97" s="57"/>
      <c r="J97" s="57"/>
      <c r="K97" s="57"/>
      <c r="L97" s="57"/>
      <c r="M97" s="57"/>
      <c r="N97" s="57"/>
    </row>
    <row r="98" spans="1:14" x14ac:dyDescent="0.35">
      <c r="A98" s="57"/>
      <c r="B98" s="57"/>
      <c r="C98" s="57"/>
      <c r="D98" s="57"/>
      <c r="E98" s="57"/>
      <c r="F98" s="57"/>
      <c r="G98" s="57"/>
      <c r="H98" s="57"/>
      <c r="I98" s="57"/>
      <c r="J98" s="57"/>
      <c r="K98" s="57"/>
      <c r="L98" s="57"/>
      <c r="M98" s="57"/>
      <c r="N98" s="57"/>
    </row>
    <row r="99" spans="1:14" x14ac:dyDescent="0.35">
      <c r="A99" s="57"/>
      <c r="B99" s="57"/>
      <c r="C99" s="57"/>
      <c r="D99" s="57"/>
      <c r="E99" s="57"/>
      <c r="F99" s="57"/>
      <c r="G99" s="57"/>
      <c r="H99" s="57"/>
      <c r="I99" s="57"/>
      <c r="J99" s="57"/>
      <c r="K99" s="57"/>
      <c r="L99" s="57"/>
      <c r="M99" s="57"/>
      <c r="N99" s="57"/>
    </row>
    <row r="100" spans="1:14" x14ac:dyDescent="0.35">
      <c r="A100" s="57"/>
      <c r="B100" s="57"/>
      <c r="C100" s="57"/>
      <c r="D100" s="57"/>
      <c r="E100" s="57"/>
      <c r="F100" s="57"/>
      <c r="G100" s="57"/>
      <c r="H100" s="57"/>
      <c r="I100" s="57"/>
      <c r="J100" s="57"/>
      <c r="K100" s="57"/>
      <c r="L100" s="57"/>
      <c r="M100" s="57"/>
      <c r="N100" s="57"/>
    </row>
    <row r="101" spans="1:14" x14ac:dyDescent="0.35">
      <c r="A101" s="57"/>
      <c r="B101" s="57"/>
      <c r="C101" s="57"/>
      <c r="D101" s="57"/>
      <c r="E101" s="57"/>
      <c r="F101" s="57"/>
      <c r="G101" s="57"/>
      <c r="H101" s="57"/>
      <c r="I101" s="57"/>
      <c r="J101" s="57"/>
      <c r="K101" s="57"/>
      <c r="L101" s="57"/>
      <c r="M101" s="57"/>
      <c r="N101" s="57"/>
    </row>
    <row r="102" spans="1:14" x14ac:dyDescent="0.35">
      <c r="A102" s="57"/>
      <c r="B102" s="57"/>
      <c r="C102" s="57"/>
      <c r="D102" s="57"/>
      <c r="E102" s="57"/>
      <c r="F102" s="57"/>
      <c r="G102" s="57"/>
      <c r="H102" s="57"/>
      <c r="I102" s="57"/>
      <c r="J102" s="57"/>
      <c r="K102" s="57"/>
      <c r="L102" s="57"/>
      <c r="M102" s="57"/>
      <c r="N102" s="57"/>
    </row>
    <row r="103" spans="1:14" x14ac:dyDescent="0.35">
      <c r="A103" s="57"/>
      <c r="B103" s="57"/>
      <c r="C103" s="57"/>
      <c r="D103" s="57"/>
      <c r="E103" s="57"/>
      <c r="F103" s="57"/>
      <c r="G103" s="57"/>
      <c r="H103" s="57"/>
      <c r="I103" s="57"/>
      <c r="J103" s="57"/>
      <c r="K103" s="57"/>
      <c r="L103" s="57"/>
      <c r="M103" s="57"/>
      <c r="N103" s="57"/>
    </row>
    <row r="104" spans="1:14" x14ac:dyDescent="0.35">
      <c r="A104" s="57"/>
      <c r="B104" s="57"/>
      <c r="C104" s="57"/>
      <c r="D104" s="57"/>
      <c r="E104" s="57"/>
      <c r="F104" s="57"/>
      <c r="G104" s="57"/>
      <c r="H104" s="57"/>
      <c r="I104" s="57"/>
      <c r="J104" s="57"/>
      <c r="K104" s="57"/>
      <c r="L104" s="57"/>
      <c r="M104" s="57"/>
      <c r="N104" s="57"/>
    </row>
    <row r="105" spans="1:14" x14ac:dyDescent="0.35">
      <c r="A105" s="57"/>
      <c r="B105" s="57"/>
      <c r="C105" s="57"/>
      <c r="D105" s="57"/>
      <c r="E105" s="57"/>
      <c r="F105" s="57"/>
      <c r="G105" s="57"/>
      <c r="H105" s="57"/>
      <c r="I105" s="57"/>
      <c r="J105" s="57"/>
      <c r="K105" s="57"/>
      <c r="L105" s="57"/>
      <c r="M105" s="57"/>
      <c r="N105" s="57"/>
    </row>
    <row r="106" spans="1:14" x14ac:dyDescent="0.35">
      <c r="A106" s="57"/>
      <c r="B106" s="57"/>
      <c r="C106" s="57"/>
      <c r="D106" s="57"/>
      <c r="E106" s="57"/>
      <c r="F106" s="57"/>
      <c r="G106" s="57"/>
      <c r="H106" s="57"/>
      <c r="I106" s="57"/>
      <c r="J106" s="57"/>
      <c r="K106" s="57"/>
      <c r="L106" s="57"/>
      <c r="M106" s="57"/>
      <c r="N106" s="57"/>
    </row>
    <row r="107" spans="1:14" x14ac:dyDescent="0.35">
      <c r="A107" s="57"/>
      <c r="B107" s="57"/>
      <c r="C107" s="57"/>
      <c r="D107" s="57"/>
      <c r="E107" s="57"/>
      <c r="F107" s="57"/>
      <c r="G107" s="57"/>
      <c r="H107" s="57"/>
      <c r="I107" s="57"/>
      <c r="J107" s="57"/>
      <c r="K107" s="57"/>
      <c r="L107" s="57"/>
      <c r="M107" s="57"/>
      <c r="N107" s="57"/>
    </row>
  </sheetData>
  <mergeCells count="7">
    <mergeCell ref="A28:B28"/>
    <mergeCell ref="A1:L1"/>
    <mergeCell ref="A2:L2"/>
    <mergeCell ref="A3:B3"/>
    <mergeCell ref="C3:F3"/>
    <mergeCell ref="G3:K3"/>
    <mergeCell ref="L3:L4"/>
  </mergeCells>
  <pageMargins left="0.7" right="0.7" top="0.75" bottom="0.75" header="0.3" footer="0.3"/>
  <pageSetup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X73"/>
  <sheetViews>
    <sheetView topLeftCell="A22" zoomScale="75" zoomScaleNormal="75" workbookViewId="0">
      <selection activeCell="L23" sqref="L23"/>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2.81640625" bestFit="1" customWidth="1"/>
    <col min="12" max="13" width="10.26953125" customWidth="1"/>
  </cols>
  <sheetData>
    <row r="1" spans="1:24" x14ac:dyDescent="0.35">
      <c r="A1" s="203" t="s">
        <v>15</v>
      </c>
      <c r="B1" s="203"/>
      <c r="C1" s="203"/>
      <c r="D1" s="203"/>
      <c r="E1" s="203"/>
      <c r="F1" s="203"/>
      <c r="G1" s="203"/>
      <c r="H1" s="203"/>
      <c r="I1" s="204"/>
      <c r="J1" s="204"/>
      <c r="K1" s="204"/>
      <c r="L1" s="204"/>
      <c r="M1" s="111"/>
      <c r="N1" s="82"/>
      <c r="O1" s="2"/>
      <c r="P1" s="2"/>
      <c r="Q1" s="2"/>
      <c r="R1" s="2"/>
      <c r="S1" s="2"/>
      <c r="T1" s="2"/>
      <c r="U1" s="2"/>
      <c r="V1" s="2"/>
      <c r="W1" s="2"/>
      <c r="X1" s="2"/>
    </row>
    <row r="2" spans="1:24" x14ac:dyDescent="0.35">
      <c r="A2" s="203" t="s">
        <v>150</v>
      </c>
      <c r="B2" s="204"/>
      <c r="C2" s="204"/>
      <c r="D2" s="204"/>
      <c r="E2" s="204"/>
      <c r="F2" s="204"/>
      <c r="G2" s="204"/>
      <c r="H2" s="204"/>
      <c r="I2" s="204"/>
      <c r="J2" s="204"/>
      <c r="K2" s="204"/>
      <c r="L2" s="204"/>
      <c r="M2" s="111"/>
      <c r="N2" s="82"/>
      <c r="O2" s="2"/>
      <c r="P2" s="2"/>
      <c r="Q2" s="2"/>
      <c r="R2" s="2"/>
      <c r="S2" s="2"/>
      <c r="T2" s="2"/>
      <c r="U2" s="2"/>
      <c r="V2" s="2"/>
      <c r="W2" s="2"/>
      <c r="X2" s="2"/>
    </row>
    <row r="3" spans="1:24" s="1" customFormat="1" ht="16.149999999999999" customHeight="1" x14ac:dyDescent="0.35">
      <c r="A3" s="203" t="s">
        <v>16</v>
      </c>
      <c r="B3" s="203"/>
      <c r="C3" s="203" t="s">
        <v>17</v>
      </c>
      <c r="D3" s="203"/>
      <c r="E3" s="203"/>
      <c r="F3" s="203"/>
      <c r="G3" s="203" t="s">
        <v>18</v>
      </c>
      <c r="H3" s="203"/>
      <c r="I3" s="203"/>
      <c r="J3" s="203"/>
      <c r="K3" s="203"/>
      <c r="L3" s="207" t="s">
        <v>19</v>
      </c>
      <c r="M3" s="114"/>
      <c r="N3" s="82"/>
    </row>
    <row r="4" spans="1:24" ht="104" x14ac:dyDescent="0.35">
      <c r="A4" s="110" t="s">
        <v>20</v>
      </c>
      <c r="B4" s="112" t="s">
        <v>21</v>
      </c>
      <c r="C4" s="112" t="s">
        <v>22</v>
      </c>
      <c r="D4" s="112" t="s">
        <v>23</v>
      </c>
      <c r="E4" s="112" t="s">
        <v>24</v>
      </c>
      <c r="F4" s="112" t="s">
        <v>25</v>
      </c>
      <c r="G4" s="112" t="s">
        <v>26</v>
      </c>
      <c r="H4" s="112" t="s">
        <v>27</v>
      </c>
      <c r="I4" s="112" t="s">
        <v>28</v>
      </c>
      <c r="J4" s="112" t="s">
        <v>29</v>
      </c>
      <c r="K4" s="112" t="s">
        <v>107</v>
      </c>
      <c r="L4" s="208"/>
      <c r="M4" s="114" t="s">
        <v>230</v>
      </c>
      <c r="N4" s="82"/>
      <c r="O4" s="2"/>
      <c r="P4" s="2"/>
      <c r="Q4" s="2"/>
      <c r="R4" s="2"/>
      <c r="S4" s="2"/>
      <c r="T4" s="2"/>
      <c r="U4" s="2"/>
      <c r="V4" s="2"/>
      <c r="W4" s="2"/>
      <c r="X4" s="2"/>
    </row>
    <row r="5" spans="1:24" ht="39.5" x14ac:dyDescent="0.35">
      <c r="A5" s="110" t="s">
        <v>32</v>
      </c>
      <c r="B5" s="112" t="s">
        <v>33</v>
      </c>
      <c r="C5" s="112"/>
      <c r="D5" s="112"/>
      <c r="E5" s="112"/>
      <c r="F5" s="112"/>
      <c r="G5" s="112"/>
      <c r="H5" s="112"/>
      <c r="I5" s="112"/>
      <c r="J5" s="112"/>
      <c r="K5" s="116"/>
      <c r="L5" s="115"/>
      <c r="M5" s="114"/>
      <c r="N5" s="82"/>
      <c r="O5" s="2"/>
      <c r="P5" s="2"/>
      <c r="Q5" s="2"/>
      <c r="R5" s="2"/>
      <c r="S5" s="2"/>
      <c r="T5" s="2"/>
      <c r="U5" s="2"/>
      <c r="V5" s="2"/>
      <c r="W5" s="2"/>
      <c r="X5" s="2"/>
    </row>
    <row r="6" spans="1:24" ht="65" x14ac:dyDescent="0.35">
      <c r="A6" s="136" t="s">
        <v>34</v>
      </c>
      <c r="B6" s="137" t="s">
        <v>35</v>
      </c>
      <c r="C6" s="138">
        <v>0.5</v>
      </c>
      <c r="D6" s="138">
        <v>0</v>
      </c>
      <c r="E6" s="138">
        <v>0</v>
      </c>
      <c r="F6" s="139">
        <f>(C6*'Labor Costs'!$F$9)+(D6*('Labor Costs'!$D$7))+(E6*'Labor Costs'!$F$10)</f>
        <v>46</v>
      </c>
      <c r="G6" s="112">
        <v>174</v>
      </c>
      <c r="H6" s="112">
        <v>4</v>
      </c>
      <c r="I6" s="112">
        <f t="shared" ref="I6:I14" si="0">G6*H6</f>
        <v>696</v>
      </c>
      <c r="J6" s="139">
        <f t="shared" ref="J6:J14" si="1">(C6+D6+E6)*I6</f>
        <v>348</v>
      </c>
      <c r="K6" s="116">
        <f t="shared" ref="K6:K14" si="2">F6*I6</f>
        <v>32016</v>
      </c>
      <c r="L6" s="114" t="s">
        <v>294</v>
      </c>
      <c r="M6" s="140">
        <v>0</v>
      </c>
      <c r="N6" s="82"/>
      <c r="O6" s="2"/>
      <c r="P6" s="2"/>
      <c r="Q6" s="2"/>
      <c r="R6" s="2"/>
      <c r="S6" s="2"/>
      <c r="T6" s="2"/>
      <c r="U6" s="2"/>
      <c r="V6" s="2"/>
      <c r="W6" s="2"/>
      <c r="X6" s="2"/>
    </row>
    <row r="7" spans="1:24" ht="65" x14ac:dyDescent="0.35">
      <c r="A7" s="136" t="s">
        <v>36</v>
      </c>
      <c r="B7" s="137" t="s">
        <v>37</v>
      </c>
      <c r="C7" s="138">
        <v>4</v>
      </c>
      <c r="D7" s="138">
        <v>0</v>
      </c>
      <c r="E7" s="138">
        <v>0</v>
      </c>
      <c r="F7" s="139">
        <f>(C7*'Labor Costs'!$F$9)+(D7*('Labor Costs'!$D$7))+(E7*'Labor Costs'!$F$10)</f>
        <v>368</v>
      </c>
      <c r="G7" s="112">
        <v>174</v>
      </c>
      <c r="H7" s="112">
        <v>4</v>
      </c>
      <c r="I7" s="112">
        <f t="shared" si="0"/>
        <v>696</v>
      </c>
      <c r="J7" s="139">
        <f t="shared" si="1"/>
        <v>2784</v>
      </c>
      <c r="K7" s="116">
        <f t="shared" si="2"/>
        <v>256128</v>
      </c>
      <c r="L7" s="114" t="s">
        <v>294</v>
      </c>
      <c r="M7" s="140">
        <v>0</v>
      </c>
      <c r="N7" s="82"/>
      <c r="O7" s="2"/>
      <c r="P7" s="2"/>
      <c r="Q7" s="2"/>
      <c r="R7" s="2"/>
      <c r="S7" s="2"/>
      <c r="T7" s="2"/>
      <c r="U7" s="2"/>
      <c r="V7" s="2"/>
      <c r="W7" s="2"/>
      <c r="X7" s="2"/>
    </row>
    <row r="8" spans="1:24" ht="78" x14ac:dyDescent="0.35">
      <c r="A8" s="136" t="s">
        <v>34</v>
      </c>
      <c r="B8" s="137" t="s">
        <v>38</v>
      </c>
      <c r="C8" s="138">
        <v>1</v>
      </c>
      <c r="D8" s="138">
        <v>0</v>
      </c>
      <c r="E8" s="138">
        <v>0</v>
      </c>
      <c r="F8" s="139">
        <f>(C8*'Labor Costs'!$F$9)+(D8*('Labor Costs'!$D$7))+(E8*'Labor Costs'!$F$10)</f>
        <v>92</v>
      </c>
      <c r="G8" s="112">
        <v>174</v>
      </c>
      <c r="H8" s="112">
        <v>1</v>
      </c>
      <c r="I8" s="112">
        <f t="shared" si="0"/>
        <v>174</v>
      </c>
      <c r="J8" s="139">
        <f t="shared" si="1"/>
        <v>174</v>
      </c>
      <c r="K8" s="116">
        <f t="shared" si="2"/>
        <v>16008</v>
      </c>
      <c r="L8" s="114" t="s">
        <v>295</v>
      </c>
      <c r="M8" s="140">
        <v>0</v>
      </c>
      <c r="N8" s="82"/>
      <c r="O8" s="2"/>
      <c r="P8" s="2"/>
      <c r="Q8" s="2"/>
      <c r="R8" s="2"/>
      <c r="S8" s="2"/>
      <c r="T8" s="2"/>
      <c r="U8" s="2"/>
      <c r="V8" s="2"/>
      <c r="W8" s="2"/>
      <c r="X8" s="2"/>
    </row>
    <row r="9" spans="1:24" ht="26" x14ac:dyDescent="0.35">
      <c r="A9" s="136" t="s">
        <v>39</v>
      </c>
      <c r="B9" s="137" t="s">
        <v>40</v>
      </c>
      <c r="C9" s="138">
        <v>0.01</v>
      </c>
      <c r="D9" s="138">
        <v>0</v>
      </c>
      <c r="E9" s="138">
        <v>0</v>
      </c>
      <c r="F9" s="139">
        <f>(C9*'Labor Costs'!$F$9)+(D9*('Labor Costs'!$D$7))+(E9*'Labor Costs'!$F$10)</f>
        <v>0.92</v>
      </c>
      <c r="G9" s="112">
        <v>174</v>
      </c>
      <c r="H9" s="112">
        <v>260</v>
      </c>
      <c r="I9" s="112">
        <f t="shared" si="0"/>
        <v>45240</v>
      </c>
      <c r="J9" s="139">
        <f t="shared" si="1"/>
        <v>452.40000000000003</v>
      </c>
      <c r="K9" s="116">
        <f t="shared" si="2"/>
        <v>41620.800000000003</v>
      </c>
      <c r="L9" s="114" t="s">
        <v>41</v>
      </c>
      <c r="M9" s="140">
        <v>0</v>
      </c>
      <c r="N9" s="82"/>
      <c r="O9" s="2"/>
      <c r="P9" s="2"/>
      <c r="Q9" s="2"/>
      <c r="R9" s="2"/>
      <c r="S9" s="2"/>
      <c r="T9" s="2"/>
      <c r="U9" s="2"/>
      <c r="V9" s="2"/>
      <c r="W9" s="2"/>
      <c r="X9" s="2"/>
    </row>
    <row r="10" spans="1:24" ht="39" x14ac:dyDescent="0.35">
      <c r="A10" s="136" t="s">
        <v>42</v>
      </c>
      <c r="B10" s="137" t="s">
        <v>43</v>
      </c>
      <c r="C10" s="138">
        <v>0</v>
      </c>
      <c r="D10" s="138">
        <v>0</v>
      </c>
      <c r="E10" s="138">
        <v>4</v>
      </c>
      <c r="F10" s="139">
        <f>(C10*'Labor Costs'!$F$9)+(D10*('Labor Costs'!$D$7))+(E10*'Labor Costs'!$F$10)</f>
        <v>920</v>
      </c>
      <c r="G10" s="112">
        <v>174</v>
      </c>
      <c r="H10" s="112">
        <v>1</v>
      </c>
      <c r="I10" s="112">
        <f t="shared" si="0"/>
        <v>174</v>
      </c>
      <c r="J10" s="139">
        <f t="shared" si="1"/>
        <v>696</v>
      </c>
      <c r="K10" s="130">
        <f t="shared" si="2"/>
        <v>160080</v>
      </c>
      <c r="L10" s="114" t="s">
        <v>296</v>
      </c>
      <c r="M10" s="143">
        <v>160080</v>
      </c>
      <c r="N10" s="82"/>
      <c r="O10" s="2"/>
      <c r="P10" s="2"/>
      <c r="Q10" s="2"/>
      <c r="R10" s="2"/>
      <c r="S10" s="2"/>
      <c r="T10" s="2"/>
      <c r="U10" s="2"/>
      <c r="V10" s="2"/>
      <c r="W10" s="2"/>
      <c r="X10" s="2"/>
    </row>
    <row r="11" spans="1:24" ht="39" x14ac:dyDescent="0.35">
      <c r="A11" s="136" t="s">
        <v>44</v>
      </c>
      <c r="B11" s="137" t="s">
        <v>45</v>
      </c>
      <c r="C11" s="138">
        <v>40</v>
      </c>
      <c r="D11" s="138">
        <v>0</v>
      </c>
      <c r="E11" s="138">
        <v>0</v>
      </c>
      <c r="F11" s="139">
        <f>(C11*'Labor Costs'!$F$9)+(D11*('Labor Costs'!$D$7))+(E11*'Labor Costs'!$F$10)</f>
        <v>3680</v>
      </c>
      <c r="G11" s="112">
        <v>174</v>
      </c>
      <c r="H11" s="112">
        <v>1</v>
      </c>
      <c r="I11" s="112">
        <f>G11*H11</f>
        <v>174</v>
      </c>
      <c r="J11" s="139">
        <f t="shared" si="1"/>
        <v>6960</v>
      </c>
      <c r="K11" s="116">
        <f t="shared" si="2"/>
        <v>640320</v>
      </c>
      <c r="L11" s="114" t="s">
        <v>47</v>
      </c>
      <c r="M11" s="140">
        <v>0</v>
      </c>
      <c r="N11" s="82"/>
      <c r="O11" s="2"/>
      <c r="P11" s="2"/>
      <c r="Q11" s="2"/>
      <c r="R11" s="2"/>
      <c r="S11" s="2"/>
      <c r="T11" s="2"/>
      <c r="U11" s="2"/>
      <c r="V11" s="2"/>
      <c r="W11" s="2"/>
      <c r="X11" s="2"/>
    </row>
    <row r="12" spans="1:24" ht="26" x14ac:dyDescent="0.35">
      <c r="A12" s="136" t="s">
        <v>44</v>
      </c>
      <c r="B12" s="137" t="s">
        <v>46</v>
      </c>
      <c r="C12" s="138">
        <v>0.05</v>
      </c>
      <c r="D12" s="138">
        <v>0</v>
      </c>
      <c r="E12" s="138">
        <v>0</v>
      </c>
      <c r="F12" s="139">
        <f>(C12*'Labor Costs'!$F$9)+(D12*('Labor Costs'!$D$7))+(E12*'Labor Costs'!$F$10)</f>
        <v>4.6000000000000005</v>
      </c>
      <c r="G12" s="112">
        <v>174</v>
      </c>
      <c r="H12" s="112">
        <v>260</v>
      </c>
      <c r="I12" s="112">
        <f t="shared" si="0"/>
        <v>45240</v>
      </c>
      <c r="J12" s="139">
        <f t="shared" si="1"/>
        <v>2262</v>
      </c>
      <c r="K12" s="116">
        <f t="shared" si="2"/>
        <v>208104.00000000003</v>
      </c>
      <c r="L12" s="114" t="s">
        <v>47</v>
      </c>
      <c r="M12" s="140">
        <v>0</v>
      </c>
      <c r="N12" s="82"/>
      <c r="O12" s="2"/>
      <c r="P12" s="2"/>
      <c r="Q12" s="2"/>
      <c r="R12" s="2"/>
      <c r="S12" s="2"/>
      <c r="T12" s="2"/>
      <c r="U12" s="2"/>
      <c r="V12" s="2"/>
      <c r="W12" s="2"/>
      <c r="X12" s="2"/>
    </row>
    <row r="13" spans="1:24" ht="39" x14ac:dyDescent="0.35">
      <c r="A13" s="136" t="s">
        <v>44</v>
      </c>
      <c r="B13" s="137" t="s">
        <v>48</v>
      </c>
      <c r="C13" s="138">
        <v>0.01</v>
      </c>
      <c r="D13" s="138">
        <v>0</v>
      </c>
      <c r="E13" s="138">
        <v>0</v>
      </c>
      <c r="F13" s="139">
        <f>(C13*'Labor Costs'!$F$9)+(D13*('Labor Costs'!$D$7))+(E13*'Labor Costs'!$F$10)</f>
        <v>0.92</v>
      </c>
      <c r="G13" s="112">
        <v>174</v>
      </c>
      <c r="H13" s="112">
        <v>260</v>
      </c>
      <c r="I13" s="112">
        <f t="shared" si="0"/>
        <v>45240</v>
      </c>
      <c r="J13" s="139">
        <f t="shared" si="1"/>
        <v>452.40000000000003</v>
      </c>
      <c r="K13" s="116">
        <f t="shared" si="2"/>
        <v>41620.800000000003</v>
      </c>
      <c r="L13" s="114" t="s">
        <v>47</v>
      </c>
      <c r="M13" s="140">
        <v>0</v>
      </c>
      <c r="N13" s="82"/>
      <c r="O13" s="2"/>
      <c r="P13" s="2"/>
      <c r="Q13" s="2"/>
      <c r="R13" s="2"/>
      <c r="S13" s="2"/>
      <c r="T13" s="2"/>
      <c r="U13" s="2"/>
      <c r="V13" s="2"/>
      <c r="W13" s="2"/>
      <c r="X13" s="2"/>
    </row>
    <row r="14" spans="1:24" ht="104" x14ac:dyDescent="0.35">
      <c r="A14" s="136" t="s">
        <v>44</v>
      </c>
      <c r="B14" s="137" t="s">
        <v>49</v>
      </c>
      <c r="C14" s="138">
        <v>0.05</v>
      </c>
      <c r="D14" s="138">
        <v>0</v>
      </c>
      <c r="E14" s="138">
        <v>0</v>
      </c>
      <c r="F14" s="139">
        <f>(C14*'Labor Costs'!$F$9)+(D14*('Labor Costs'!$D$7))+(E14*'Labor Costs'!$F$10)</f>
        <v>4.6000000000000005</v>
      </c>
      <c r="G14" s="112">
        <v>174</v>
      </c>
      <c r="H14" s="112">
        <v>260</v>
      </c>
      <c r="I14" s="112">
        <f t="shared" si="0"/>
        <v>45240</v>
      </c>
      <c r="J14" s="139">
        <f t="shared" si="1"/>
        <v>2262</v>
      </c>
      <c r="K14" s="116">
        <f t="shared" si="2"/>
        <v>208104.00000000003</v>
      </c>
      <c r="L14" s="114" t="s">
        <v>47</v>
      </c>
      <c r="M14" s="140">
        <v>0</v>
      </c>
      <c r="N14" s="82"/>
      <c r="O14" s="2"/>
      <c r="P14" s="2"/>
      <c r="Q14" s="2"/>
      <c r="R14" s="2"/>
      <c r="S14" s="2"/>
      <c r="T14" s="2"/>
      <c r="U14" s="2"/>
      <c r="V14" s="2"/>
      <c r="W14" s="2"/>
      <c r="X14" s="2"/>
    </row>
    <row r="15" spans="1:24" x14ac:dyDescent="0.35">
      <c r="A15" s="136"/>
      <c r="B15" s="137"/>
      <c r="C15" s="138"/>
      <c r="D15" s="138"/>
      <c r="E15" s="138"/>
      <c r="F15" s="139">
        <f>(C15*'Labor Costs'!$F$9)+(D15*('Labor Costs'!$D$7))+(E15*'Labor Costs'!$F$10)</f>
        <v>0</v>
      </c>
      <c r="G15" s="112"/>
      <c r="H15" s="112"/>
      <c r="I15" s="112"/>
      <c r="J15" s="139"/>
      <c r="K15" s="116"/>
      <c r="L15" s="114"/>
      <c r="M15" s="140"/>
      <c r="N15" s="82"/>
      <c r="O15" s="2"/>
      <c r="P15" s="2"/>
      <c r="Q15" s="2"/>
      <c r="R15" s="2"/>
      <c r="S15" s="2"/>
      <c r="T15" s="2"/>
      <c r="U15" s="2"/>
      <c r="V15" s="2"/>
      <c r="W15" s="2"/>
      <c r="X15" s="2"/>
    </row>
    <row r="16" spans="1:24" ht="26" x14ac:dyDescent="0.35">
      <c r="A16" s="136" t="s">
        <v>50</v>
      </c>
      <c r="B16" s="137" t="s">
        <v>151</v>
      </c>
      <c r="C16" s="138"/>
      <c r="D16" s="138"/>
      <c r="E16" s="138"/>
      <c r="F16" s="139">
        <f>(C16*'Labor Costs'!$F$9)+(D16*('Labor Costs'!$D$7))+(E16*'Labor Costs'!$F$10)</f>
        <v>0</v>
      </c>
      <c r="G16" s="112"/>
      <c r="H16" s="112"/>
      <c r="I16" s="112"/>
      <c r="J16" s="139"/>
      <c r="K16" s="116"/>
      <c r="L16" s="114"/>
      <c r="M16" s="140"/>
      <c r="N16" s="82"/>
      <c r="O16" s="2"/>
      <c r="P16" s="2"/>
      <c r="Q16" s="2"/>
      <c r="R16" s="2"/>
      <c r="S16" s="2"/>
      <c r="T16" s="2"/>
      <c r="U16" s="2"/>
      <c r="V16" s="2"/>
      <c r="W16" s="2"/>
      <c r="X16" s="2"/>
    </row>
    <row r="17" spans="1:24" ht="26" x14ac:dyDescent="0.35">
      <c r="A17" s="136" t="s">
        <v>112</v>
      </c>
      <c r="B17" s="137" t="s">
        <v>54</v>
      </c>
      <c r="C17" s="138">
        <v>0.75</v>
      </c>
      <c r="D17" s="138">
        <v>0</v>
      </c>
      <c r="E17" s="138">
        <v>0</v>
      </c>
      <c r="F17" s="139">
        <f>(C17*'Labor Costs'!$F$9)+(D17*('Labor Costs'!$D$7))+(E17*'Labor Costs'!$F$10)</f>
        <v>69</v>
      </c>
      <c r="G17" s="112">
        <v>8</v>
      </c>
      <c r="H17" s="112">
        <v>1</v>
      </c>
      <c r="I17" s="112">
        <f>G17*H17</f>
        <v>8</v>
      </c>
      <c r="J17" s="139">
        <f t="shared" ref="J17:J27" si="3">(C17+D17+E17)*I17</f>
        <v>6</v>
      </c>
      <c r="K17" s="116">
        <f>F17*I17</f>
        <v>552</v>
      </c>
      <c r="L17" s="189" t="s">
        <v>287</v>
      </c>
      <c r="M17" s="140">
        <v>0</v>
      </c>
      <c r="N17" s="82"/>
      <c r="O17" s="2"/>
      <c r="P17" s="2"/>
      <c r="Q17" s="2"/>
      <c r="R17" s="2"/>
      <c r="S17" s="2"/>
      <c r="T17" s="2"/>
      <c r="U17" s="2"/>
      <c r="V17" s="2"/>
      <c r="W17" s="2"/>
      <c r="X17" s="2"/>
    </row>
    <row r="18" spans="1:24" ht="39" x14ac:dyDescent="0.35">
      <c r="A18" s="137" t="s">
        <v>240</v>
      </c>
      <c r="B18" s="137" t="s">
        <v>246</v>
      </c>
      <c r="C18" s="138">
        <v>1</v>
      </c>
      <c r="D18" s="138">
        <v>0</v>
      </c>
      <c r="E18" s="138">
        <v>0</v>
      </c>
      <c r="F18" s="139">
        <f>(C18*'Labor Costs'!$F$9)+(D18*('Labor Costs'!$D$7))+(E18*'Labor Costs'!$F$10)</f>
        <v>92</v>
      </c>
      <c r="G18" s="112">
        <v>8</v>
      </c>
      <c r="H18" s="112">
        <v>1</v>
      </c>
      <c r="I18" s="112">
        <f>G18*H18</f>
        <v>8</v>
      </c>
      <c r="J18" s="139">
        <f t="shared" si="3"/>
        <v>8</v>
      </c>
      <c r="K18" s="116">
        <f t="shared" ref="K18:K27" si="4">F18*I18</f>
        <v>736</v>
      </c>
      <c r="L18" s="189" t="s">
        <v>287</v>
      </c>
      <c r="M18" s="140">
        <v>0</v>
      </c>
      <c r="N18" s="82"/>
      <c r="O18" s="2"/>
      <c r="P18" s="2"/>
      <c r="Q18" s="2"/>
      <c r="R18" s="2"/>
      <c r="S18" s="2"/>
      <c r="T18" s="2"/>
      <c r="U18" s="2"/>
      <c r="V18" s="2"/>
      <c r="W18" s="2"/>
      <c r="X18" s="2"/>
    </row>
    <row r="19" spans="1:24" ht="52" x14ac:dyDescent="0.35">
      <c r="A19" s="137" t="s">
        <v>239</v>
      </c>
      <c r="B19" s="137" t="s">
        <v>247</v>
      </c>
      <c r="C19" s="138">
        <v>0.75</v>
      </c>
      <c r="D19" s="138">
        <v>0</v>
      </c>
      <c r="E19" s="138">
        <v>0</v>
      </c>
      <c r="F19" s="139">
        <f>(C19*'Labor Costs'!$F$9)+(D19*('Labor Costs'!$D$7))+(E19*'Labor Costs'!$F$10)</f>
        <v>69</v>
      </c>
      <c r="G19" s="112">
        <v>17</v>
      </c>
      <c r="H19" s="112">
        <v>1</v>
      </c>
      <c r="I19" s="112">
        <f>G19*H19</f>
        <v>17</v>
      </c>
      <c r="J19" s="139">
        <f t="shared" si="3"/>
        <v>12.75</v>
      </c>
      <c r="K19" s="116">
        <f t="shared" si="4"/>
        <v>1173</v>
      </c>
      <c r="L19" s="189" t="s">
        <v>287</v>
      </c>
      <c r="M19" s="140">
        <v>0</v>
      </c>
      <c r="N19" s="82"/>
      <c r="O19" s="2"/>
      <c r="P19" s="2"/>
      <c r="Q19" s="2"/>
      <c r="R19" s="2"/>
      <c r="S19" s="2"/>
      <c r="T19" s="2"/>
      <c r="U19" s="2"/>
      <c r="V19" s="2"/>
      <c r="W19" s="2"/>
      <c r="X19" s="2"/>
    </row>
    <row r="20" spans="1:24" ht="65" x14ac:dyDescent="0.35">
      <c r="A20" s="136" t="s">
        <v>34</v>
      </c>
      <c r="B20" s="137" t="s">
        <v>60</v>
      </c>
      <c r="C20" s="138">
        <v>1</v>
      </c>
      <c r="D20" s="138">
        <v>0</v>
      </c>
      <c r="E20" s="138">
        <v>0</v>
      </c>
      <c r="F20" s="139">
        <f>(C20*'Labor Costs'!$F$9)+(D20*('Labor Costs'!$D$7))+(E20*'Labor Costs'!$F$10)</f>
        <v>92</v>
      </c>
      <c r="G20" s="112">
        <v>174</v>
      </c>
      <c r="H20" s="112">
        <v>4</v>
      </c>
      <c r="I20" s="112">
        <f t="shared" ref="I20:I27" si="5">G20*H20</f>
        <v>696</v>
      </c>
      <c r="J20" s="139">
        <f t="shared" si="3"/>
        <v>696</v>
      </c>
      <c r="K20" s="116">
        <f t="shared" si="4"/>
        <v>64032</v>
      </c>
      <c r="L20" s="114" t="s">
        <v>294</v>
      </c>
      <c r="M20" s="140">
        <v>0</v>
      </c>
      <c r="N20" s="82"/>
      <c r="O20" s="2"/>
      <c r="P20" s="2"/>
      <c r="Q20" s="2"/>
      <c r="R20" s="2"/>
      <c r="S20" s="2"/>
      <c r="T20" s="2"/>
      <c r="U20" s="2"/>
      <c r="V20" s="2"/>
      <c r="W20" s="2"/>
      <c r="X20" s="2"/>
    </row>
    <row r="21" spans="1:24" ht="91" x14ac:dyDescent="0.35">
      <c r="A21" s="136" t="s">
        <v>34</v>
      </c>
      <c r="B21" s="137" t="s">
        <v>114</v>
      </c>
      <c r="C21" s="138">
        <v>4</v>
      </c>
      <c r="D21" s="138">
        <v>0</v>
      </c>
      <c r="E21" s="138">
        <v>0</v>
      </c>
      <c r="F21" s="139">
        <f>(C21*'Labor Costs'!$F$9)+(D21*('Labor Costs'!$D$7))+(E21*'Labor Costs'!$F$10)</f>
        <v>368</v>
      </c>
      <c r="G21" s="112">
        <v>174</v>
      </c>
      <c r="H21" s="112">
        <v>1</v>
      </c>
      <c r="I21" s="112">
        <f t="shared" si="5"/>
        <v>174</v>
      </c>
      <c r="J21" s="139">
        <f t="shared" si="3"/>
        <v>696</v>
      </c>
      <c r="K21" s="116">
        <f t="shared" si="4"/>
        <v>64032</v>
      </c>
      <c r="L21" s="114" t="s">
        <v>301</v>
      </c>
      <c r="M21" s="140">
        <v>0</v>
      </c>
      <c r="N21" s="82"/>
      <c r="O21" s="2"/>
      <c r="P21" s="2"/>
      <c r="Q21" s="2"/>
      <c r="R21" s="2"/>
      <c r="S21" s="2"/>
      <c r="T21" s="2"/>
      <c r="U21" s="2"/>
      <c r="V21" s="2"/>
      <c r="W21" s="2"/>
      <c r="X21" s="2"/>
    </row>
    <row r="22" spans="1:24" x14ac:dyDescent="0.35">
      <c r="A22" s="136" t="s">
        <v>70</v>
      </c>
      <c r="B22" s="137" t="s">
        <v>146</v>
      </c>
      <c r="C22" s="138">
        <v>0.5</v>
      </c>
      <c r="D22" s="138">
        <v>0</v>
      </c>
      <c r="E22" s="138">
        <v>0</v>
      </c>
      <c r="F22" s="139">
        <f>(C22*'Labor Costs'!$F$9)+(D22*('Labor Costs'!$D$7))+(E22*'Labor Costs'!$F$10)</f>
        <v>46</v>
      </c>
      <c r="G22" s="112">
        <v>174</v>
      </c>
      <c r="H22" s="112">
        <v>365</v>
      </c>
      <c r="I22" s="112">
        <f t="shared" si="5"/>
        <v>63510</v>
      </c>
      <c r="J22" s="139">
        <f t="shared" si="3"/>
        <v>31755</v>
      </c>
      <c r="K22" s="116">
        <f t="shared" si="4"/>
        <v>2921460</v>
      </c>
      <c r="L22" s="114" t="s">
        <v>41</v>
      </c>
      <c r="M22" s="140">
        <v>0</v>
      </c>
      <c r="N22" s="82"/>
      <c r="O22" s="2"/>
      <c r="P22" s="2"/>
      <c r="Q22" s="2"/>
      <c r="R22" s="2"/>
      <c r="S22" s="2"/>
      <c r="T22" s="2"/>
      <c r="U22" s="2"/>
      <c r="V22" s="2"/>
      <c r="W22" s="2"/>
      <c r="X22" s="2"/>
    </row>
    <row r="23" spans="1:24" ht="39" x14ac:dyDescent="0.35">
      <c r="A23" s="136" t="s">
        <v>39</v>
      </c>
      <c r="B23" s="137" t="s">
        <v>72</v>
      </c>
      <c r="C23" s="138">
        <v>0.5</v>
      </c>
      <c r="D23" s="138">
        <v>0</v>
      </c>
      <c r="E23" s="138">
        <v>0</v>
      </c>
      <c r="F23" s="139">
        <f>(C23*'Labor Costs'!$F$9)+(D23*('Labor Costs'!$D$7))+(E23*'Labor Costs'!$F$10)</f>
        <v>46</v>
      </c>
      <c r="G23" s="112">
        <v>174</v>
      </c>
      <c r="H23" s="112">
        <v>4</v>
      </c>
      <c r="I23" s="112">
        <f t="shared" si="5"/>
        <v>696</v>
      </c>
      <c r="J23" s="139">
        <f t="shared" si="3"/>
        <v>348</v>
      </c>
      <c r="K23" s="116">
        <f t="shared" si="4"/>
        <v>32016</v>
      </c>
      <c r="L23" s="189" t="s">
        <v>260</v>
      </c>
      <c r="M23" s="140">
        <v>0</v>
      </c>
      <c r="N23" s="82"/>
      <c r="O23" s="2"/>
      <c r="P23" s="2"/>
      <c r="Q23" s="2"/>
      <c r="R23" s="2"/>
      <c r="S23" s="2"/>
      <c r="T23" s="2"/>
      <c r="U23" s="2"/>
      <c r="V23" s="2"/>
      <c r="W23" s="2"/>
      <c r="X23" s="2"/>
    </row>
    <row r="24" spans="1:24" x14ac:dyDescent="0.35">
      <c r="A24" s="136" t="s">
        <v>42</v>
      </c>
      <c r="B24" s="137" t="s">
        <v>152</v>
      </c>
      <c r="C24" s="138">
        <v>0</v>
      </c>
      <c r="D24" s="138">
        <v>0</v>
      </c>
      <c r="E24" s="138">
        <v>22</v>
      </c>
      <c r="F24" s="139">
        <f>(C24*'Labor Costs'!$F$9)+(D24*('Labor Costs'!$D$7))+(E24*'Labor Costs'!$F$10)</f>
        <v>5060</v>
      </c>
      <c r="G24" s="112">
        <v>174</v>
      </c>
      <c r="H24" s="112">
        <v>1</v>
      </c>
      <c r="I24" s="112">
        <f t="shared" si="5"/>
        <v>174</v>
      </c>
      <c r="J24" s="139">
        <f t="shared" si="3"/>
        <v>3828</v>
      </c>
      <c r="K24" s="130">
        <f t="shared" si="4"/>
        <v>880440</v>
      </c>
      <c r="L24" s="114" t="s">
        <v>296</v>
      </c>
      <c r="M24" s="144">
        <v>880440</v>
      </c>
      <c r="N24" s="82"/>
      <c r="O24" s="2"/>
      <c r="P24" s="2"/>
      <c r="Q24" s="2"/>
      <c r="R24" s="2"/>
      <c r="S24" s="2"/>
      <c r="T24" s="2"/>
      <c r="U24" s="2"/>
      <c r="V24" s="2"/>
      <c r="W24" s="2"/>
      <c r="X24" s="2"/>
    </row>
    <row r="25" spans="1:24" ht="26" x14ac:dyDescent="0.35">
      <c r="A25" s="136" t="s">
        <v>87</v>
      </c>
      <c r="B25" s="137" t="s">
        <v>153</v>
      </c>
      <c r="C25" s="138">
        <v>0.05</v>
      </c>
      <c r="D25" s="138">
        <v>0</v>
      </c>
      <c r="E25" s="138">
        <v>0</v>
      </c>
      <c r="F25" s="139">
        <f>(C25*'Labor Costs'!$F$9)+(D25*('Labor Costs'!$D$7))+(E25*'Labor Costs'!$F$10)</f>
        <v>4.6000000000000005</v>
      </c>
      <c r="G25" s="112">
        <v>174</v>
      </c>
      <c r="H25" s="112">
        <v>365</v>
      </c>
      <c r="I25" s="112">
        <f t="shared" si="5"/>
        <v>63510</v>
      </c>
      <c r="J25" s="139">
        <f t="shared" si="3"/>
        <v>3175.5</v>
      </c>
      <c r="K25" s="116">
        <f t="shared" si="4"/>
        <v>292146.00000000006</v>
      </c>
      <c r="L25" s="114" t="s">
        <v>47</v>
      </c>
      <c r="M25" s="140">
        <v>0</v>
      </c>
      <c r="N25" s="82"/>
      <c r="O25" s="2"/>
      <c r="P25" s="2"/>
      <c r="Q25" s="2"/>
      <c r="R25" s="2"/>
      <c r="S25" s="2"/>
      <c r="T25" s="2"/>
      <c r="U25" s="2"/>
      <c r="V25" s="2"/>
      <c r="W25" s="2"/>
      <c r="X25" s="2"/>
    </row>
    <row r="26" spans="1:24" ht="39" x14ac:dyDescent="0.35">
      <c r="A26" s="136" t="s">
        <v>44</v>
      </c>
      <c r="B26" s="137" t="s">
        <v>154</v>
      </c>
      <c r="C26" s="138">
        <v>0.1</v>
      </c>
      <c r="D26" s="138">
        <v>0</v>
      </c>
      <c r="E26" s="138">
        <v>0</v>
      </c>
      <c r="F26" s="139">
        <f>(C26*'Labor Costs'!$F$9)+(D26*('Labor Costs'!$D$7))+(E26*'Labor Costs'!$F$10)</f>
        <v>9.2000000000000011</v>
      </c>
      <c r="G26" s="112">
        <v>174</v>
      </c>
      <c r="H26" s="112">
        <v>12</v>
      </c>
      <c r="I26" s="112">
        <f t="shared" si="5"/>
        <v>2088</v>
      </c>
      <c r="J26" s="139">
        <f t="shared" si="3"/>
        <v>208.8</v>
      </c>
      <c r="K26" s="116">
        <f t="shared" si="4"/>
        <v>19209.600000000002</v>
      </c>
      <c r="L26" s="114" t="s">
        <v>47</v>
      </c>
      <c r="M26" s="140">
        <v>0</v>
      </c>
      <c r="N26" s="82"/>
      <c r="O26" s="2"/>
      <c r="P26" s="2"/>
      <c r="Q26" s="2"/>
      <c r="R26" s="2"/>
      <c r="S26" s="2"/>
      <c r="T26" s="2"/>
      <c r="U26" s="2"/>
      <c r="V26" s="2"/>
      <c r="W26" s="2"/>
      <c r="X26" s="2"/>
    </row>
    <row r="27" spans="1:24" ht="39" x14ac:dyDescent="0.35">
      <c r="A27" s="136" t="s">
        <v>44</v>
      </c>
      <c r="B27" s="137" t="s">
        <v>155</v>
      </c>
      <c r="C27" s="138">
        <v>0.05</v>
      </c>
      <c r="D27" s="138">
        <v>0</v>
      </c>
      <c r="E27" s="138">
        <v>0</v>
      </c>
      <c r="F27" s="139">
        <f>(C27*'Labor Costs'!$F$9)+(D27*('Labor Costs'!$D$7))+(E27*'Labor Costs'!$F$10)</f>
        <v>4.6000000000000005</v>
      </c>
      <c r="G27" s="112">
        <v>174</v>
      </c>
      <c r="H27" s="112">
        <v>365</v>
      </c>
      <c r="I27" s="112">
        <f t="shared" si="5"/>
        <v>63510</v>
      </c>
      <c r="J27" s="139">
        <f t="shared" si="3"/>
        <v>3175.5</v>
      </c>
      <c r="K27" s="116">
        <f t="shared" si="4"/>
        <v>292146.00000000006</v>
      </c>
      <c r="L27" s="141" t="s">
        <v>47</v>
      </c>
      <c r="M27" s="140">
        <v>0</v>
      </c>
      <c r="N27" s="82"/>
      <c r="O27" s="2"/>
      <c r="P27" s="2"/>
      <c r="Q27" s="2"/>
      <c r="R27" s="2"/>
      <c r="S27" s="2"/>
      <c r="T27" s="2"/>
      <c r="U27" s="2"/>
      <c r="V27" s="2"/>
      <c r="W27" s="2"/>
      <c r="X27" s="2"/>
    </row>
    <row r="28" spans="1:24" x14ac:dyDescent="0.35">
      <c r="A28" s="79"/>
      <c r="B28" s="113"/>
      <c r="C28" s="110"/>
      <c r="D28" s="40"/>
      <c r="E28" s="40"/>
      <c r="F28" s="142"/>
      <c r="G28" s="110"/>
      <c r="H28" s="110"/>
      <c r="I28" s="110"/>
      <c r="J28" s="142"/>
      <c r="K28" s="128"/>
      <c r="L28" s="114"/>
      <c r="M28" s="110"/>
      <c r="N28" s="82"/>
      <c r="O28" s="2"/>
      <c r="P28" s="2"/>
      <c r="Q28" s="2"/>
      <c r="R28" s="2"/>
      <c r="S28" s="2"/>
      <c r="T28" s="2"/>
      <c r="U28" s="2"/>
      <c r="V28" s="2"/>
      <c r="W28" s="2"/>
      <c r="X28" s="2"/>
    </row>
    <row r="29" spans="1:24" x14ac:dyDescent="0.35">
      <c r="A29" s="206" t="s">
        <v>10</v>
      </c>
      <c r="B29" s="206"/>
      <c r="C29" s="110"/>
      <c r="D29" s="38"/>
      <c r="E29" s="38"/>
      <c r="F29" s="38"/>
      <c r="G29" s="38">
        <f>SUM(G6:G28)</f>
        <v>2991</v>
      </c>
      <c r="H29" s="38"/>
      <c r="I29" s="38">
        <f>SUM(I6:I27)</f>
        <v>377265</v>
      </c>
      <c r="J29" s="128">
        <f>SUM(J6:J27)</f>
        <v>60300.350000000006</v>
      </c>
      <c r="K29" s="128">
        <f>SUM(K6:K27)</f>
        <v>6171944.1999999993</v>
      </c>
      <c r="L29" s="79"/>
      <c r="M29" s="128">
        <f>SUM(M6:M28)</f>
        <v>1040520</v>
      </c>
      <c r="N29" s="82"/>
      <c r="O29" s="2"/>
      <c r="P29" s="2"/>
      <c r="Q29" s="2"/>
      <c r="R29" s="2"/>
      <c r="S29" s="2"/>
      <c r="T29" s="2"/>
      <c r="U29" s="2"/>
      <c r="V29" s="2"/>
      <c r="W29" s="2"/>
      <c r="X29" s="2"/>
    </row>
    <row r="30" spans="1:24" x14ac:dyDescent="0.35">
      <c r="A30" s="81"/>
      <c r="B30" s="82"/>
      <c r="C30" s="82"/>
      <c r="D30" s="82"/>
      <c r="E30" s="82"/>
      <c r="F30" s="82"/>
      <c r="G30" s="82"/>
      <c r="H30" s="82"/>
      <c r="I30" s="82"/>
      <c r="J30" s="82"/>
      <c r="K30" s="82"/>
      <c r="L30" s="82"/>
      <c r="M30" s="82"/>
      <c r="N30" s="82"/>
      <c r="O30" s="2"/>
      <c r="P30" s="2"/>
      <c r="Q30" s="2"/>
      <c r="R30" s="2"/>
      <c r="S30" s="2"/>
      <c r="T30" s="2"/>
      <c r="U30" s="2"/>
      <c r="V30" s="2"/>
      <c r="W30" s="2"/>
      <c r="X30" s="2"/>
    </row>
    <row r="31" spans="1:24" x14ac:dyDescent="0.35">
      <c r="A31" s="81" t="s">
        <v>156</v>
      </c>
      <c r="B31" s="82"/>
      <c r="C31" s="82"/>
      <c r="D31" s="82"/>
      <c r="E31" s="82"/>
      <c r="F31" s="82"/>
      <c r="G31" s="82"/>
      <c r="H31" s="82"/>
      <c r="I31" s="82"/>
      <c r="J31" s="82"/>
      <c r="K31" s="82"/>
      <c r="L31" s="82"/>
      <c r="M31" s="82"/>
      <c r="N31" s="82"/>
      <c r="O31" s="2"/>
      <c r="P31" s="2"/>
      <c r="Q31" s="2"/>
      <c r="R31" s="2"/>
      <c r="S31" s="2"/>
      <c r="T31" s="2"/>
      <c r="U31" s="2"/>
      <c r="V31" s="2"/>
      <c r="W31" s="2"/>
      <c r="X31" s="2"/>
    </row>
    <row r="32" spans="1:24" x14ac:dyDescent="0.35">
      <c r="A32" s="81"/>
      <c r="B32" s="82"/>
      <c r="C32" s="82"/>
      <c r="D32" s="82"/>
      <c r="E32" s="82"/>
      <c r="F32" s="82"/>
      <c r="G32" s="82"/>
      <c r="H32" s="82"/>
      <c r="I32" s="82"/>
      <c r="J32" s="82"/>
      <c r="K32" s="82"/>
      <c r="L32" s="82"/>
      <c r="M32" s="82"/>
      <c r="N32" s="82"/>
      <c r="O32" s="2"/>
      <c r="P32" s="2"/>
      <c r="Q32" s="2"/>
      <c r="R32" s="2"/>
      <c r="S32" s="2"/>
      <c r="T32" s="2"/>
      <c r="U32" s="2"/>
      <c r="V32" s="2"/>
      <c r="W32" s="2"/>
      <c r="X32" s="2"/>
    </row>
    <row r="33" spans="1:24" x14ac:dyDescent="0.35">
      <c r="A33" s="81"/>
      <c r="B33" s="82"/>
      <c r="C33" s="82"/>
      <c r="D33" s="82"/>
      <c r="E33" s="82"/>
      <c r="F33" s="82"/>
      <c r="G33" s="82"/>
      <c r="H33" s="82"/>
      <c r="I33" s="82"/>
      <c r="J33" s="82"/>
      <c r="K33" s="82"/>
      <c r="L33" s="82"/>
      <c r="M33" s="82"/>
      <c r="N33" s="82"/>
      <c r="O33" s="2"/>
      <c r="P33" s="2"/>
      <c r="Q33" s="2"/>
      <c r="R33" s="2"/>
      <c r="S33" s="2"/>
      <c r="T33" s="2"/>
      <c r="U33" s="2"/>
      <c r="V33" s="2"/>
      <c r="W33" s="2"/>
      <c r="X33" s="2"/>
    </row>
    <row r="34" spans="1:24" x14ac:dyDescent="0.35">
      <c r="A34" s="81"/>
      <c r="B34" s="82"/>
      <c r="C34" s="82"/>
      <c r="D34" s="82"/>
      <c r="E34" s="82"/>
      <c r="F34" s="82"/>
      <c r="G34" s="82"/>
      <c r="H34" s="82"/>
      <c r="I34" s="82"/>
      <c r="J34" s="82"/>
      <c r="K34" s="82"/>
      <c r="L34" s="82"/>
      <c r="M34" s="82"/>
      <c r="N34" s="82"/>
      <c r="O34" s="2"/>
      <c r="P34" s="2"/>
      <c r="Q34" s="2"/>
      <c r="R34" s="2"/>
      <c r="S34" s="2"/>
      <c r="T34" s="2"/>
      <c r="U34" s="2"/>
      <c r="V34" s="2"/>
      <c r="W34" s="2"/>
      <c r="X34" s="2"/>
    </row>
    <row r="35" spans="1:24" x14ac:dyDescent="0.35">
      <c r="A35" s="82"/>
      <c r="B35" s="82"/>
      <c r="C35" s="82"/>
      <c r="D35" s="82"/>
      <c r="E35" s="82"/>
      <c r="F35" s="82"/>
      <c r="G35" s="82"/>
      <c r="H35" s="82"/>
      <c r="I35" s="82"/>
      <c r="J35" s="82"/>
      <c r="K35" s="82"/>
      <c r="L35" s="82"/>
      <c r="M35" s="82"/>
      <c r="N35" s="82"/>
      <c r="O35" s="2"/>
      <c r="P35" s="2"/>
      <c r="Q35" s="2"/>
      <c r="R35" s="2"/>
      <c r="S35" s="2"/>
      <c r="T35" s="2"/>
      <c r="U35" s="2"/>
      <c r="V35" s="2"/>
      <c r="W35" s="2"/>
      <c r="X35" s="2"/>
    </row>
    <row r="36" spans="1:24" x14ac:dyDescent="0.35">
      <c r="A36" s="82"/>
      <c r="B36" s="82"/>
      <c r="C36" s="82"/>
      <c r="D36" s="82"/>
      <c r="E36" s="82"/>
      <c r="F36" s="82"/>
      <c r="G36" s="82"/>
      <c r="H36" s="82"/>
      <c r="I36" s="82"/>
      <c r="J36" s="82"/>
      <c r="K36" s="82"/>
      <c r="L36" s="82"/>
      <c r="M36" s="82"/>
      <c r="N36" s="82"/>
      <c r="O36" s="2"/>
      <c r="P36" s="2"/>
      <c r="Q36" s="2"/>
      <c r="R36" s="2"/>
      <c r="S36" s="2"/>
      <c r="T36" s="2"/>
      <c r="U36" s="2"/>
      <c r="V36" s="2"/>
      <c r="W36" s="2"/>
      <c r="X36" s="2"/>
    </row>
    <row r="37" spans="1:24" x14ac:dyDescent="0.35">
      <c r="A37" s="82"/>
      <c r="B37" s="82"/>
      <c r="C37" s="82"/>
      <c r="D37" s="82"/>
      <c r="E37" s="82"/>
      <c r="F37" s="82"/>
      <c r="G37" s="82"/>
      <c r="H37" s="82"/>
      <c r="I37" s="82"/>
      <c r="J37" s="82"/>
      <c r="K37" s="82"/>
      <c r="L37" s="82"/>
      <c r="M37" s="82"/>
      <c r="N37" s="82"/>
      <c r="O37" s="2"/>
      <c r="P37" s="2"/>
      <c r="Q37" s="2"/>
      <c r="R37" s="2"/>
      <c r="S37" s="2"/>
      <c r="T37" s="2"/>
      <c r="U37" s="2"/>
      <c r="V37" s="2"/>
      <c r="W37" s="2"/>
      <c r="X37" s="2"/>
    </row>
    <row r="38" spans="1:24" x14ac:dyDescent="0.35">
      <c r="A38" s="82"/>
      <c r="B38" s="82"/>
      <c r="C38" s="82"/>
      <c r="D38" s="82"/>
      <c r="E38" s="82"/>
      <c r="F38" s="82"/>
      <c r="G38" s="82"/>
      <c r="H38" s="82"/>
      <c r="I38" s="82"/>
      <c r="J38" s="82"/>
      <c r="K38" s="82"/>
      <c r="L38" s="82"/>
      <c r="M38" s="82"/>
      <c r="N38" s="82"/>
      <c r="O38" s="2"/>
      <c r="P38" s="2"/>
      <c r="Q38" s="2"/>
      <c r="R38" s="2"/>
      <c r="S38" s="2"/>
      <c r="T38" s="2"/>
      <c r="U38" s="2"/>
      <c r="V38" s="2"/>
      <c r="W38" s="2"/>
      <c r="X38" s="2"/>
    </row>
    <row r="39" spans="1:24" x14ac:dyDescent="0.35">
      <c r="A39" s="82"/>
      <c r="B39" s="82"/>
      <c r="C39" s="82"/>
      <c r="D39" s="82"/>
      <c r="E39" s="82"/>
      <c r="F39" s="82"/>
      <c r="G39" s="82"/>
      <c r="H39" s="82"/>
      <c r="I39" s="82"/>
      <c r="J39" s="82"/>
      <c r="K39" s="82"/>
      <c r="L39" s="82"/>
      <c r="M39" s="82"/>
      <c r="N39" s="82"/>
      <c r="O39" s="2"/>
      <c r="P39" s="2"/>
      <c r="Q39" s="2"/>
      <c r="R39" s="2"/>
      <c r="S39" s="2"/>
      <c r="T39" s="2"/>
      <c r="U39" s="2"/>
      <c r="V39" s="2"/>
      <c r="W39" s="2"/>
      <c r="X39" s="2"/>
    </row>
    <row r="40" spans="1:24" x14ac:dyDescent="0.35">
      <c r="A40" s="82"/>
      <c r="B40" s="82"/>
      <c r="C40" s="82"/>
      <c r="D40" s="82"/>
      <c r="E40" s="82"/>
      <c r="F40" s="82"/>
      <c r="G40" s="82"/>
      <c r="H40" s="82"/>
      <c r="I40" s="82"/>
      <c r="J40" s="82"/>
      <c r="K40" s="82"/>
      <c r="L40" s="82"/>
      <c r="M40" s="82"/>
      <c r="N40" s="82"/>
      <c r="O40" s="2"/>
      <c r="P40" s="2"/>
      <c r="Q40" s="2"/>
      <c r="R40" s="2"/>
      <c r="S40" s="2"/>
      <c r="T40" s="2"/>
      <c r="U40" s="2"/>
      <c r="V40" s="2"/>
      <c r="W40" s="2"/>
      <c r="X40" s="2"/>
    </row>
    <row r="41" spans="1:24" x14ac:dyDescent="0.35">
      <c r="A41" s="82"/>
      <c r="B41" s="82"/>
      <c r="C41" s="82"/>
      <c r="D41" s="82"/>
      <c r="E41" s="82"/>
      <c r="F41" s="82"/>
      <c r="G41" s="82"/>
      <c r="H41" s="82"/>
      <c r="I41" s="82"/>
      <c r="J41" s="82"/>
      <c r="K41" s="82"/>
      <c r="L41" s="82"/>
      <c r="M41" s="82"/>
      <c r="N41" s="82"/>
      <c r="O41" s="2"/>
      <c r="P41" s="2"/>
      <c r="Q41" s="2"/>
      <c r="R41" s="2"/>
      <c r="S41" s="2"/>
      <c r="T41" s="2"/>
      <c r="U41" s="2"/>
      <c r="V41" s="2"/>
      <c r="W41" s="2"/>
      <c r="X41" s="2"/>
    </row>
    <row r="42" spans="1:24" x14ac:dyDescent="0.35">
      <c r="A42" s="82"/>
      <c r="B42" s="82"/>
      <c r="C42" s="82"/>
      <c r="D42" s="82"/>
      <c r="E42" s="82"/>
      <c r="F42" s="82"/>
      <c r="G42" s="82"/>
      <c r="H42" s="82"/>
      <c r="I42" s="82"/>
      <c r="J42" s="82"/>
      <c r="K42" s="82"/>
      <c r="L42" s="82"/>
      <c r="M42" s="82"/>
      <c r="N42" s="82"/>
      <c r="O42" s="2"/>
      <c r="P42" s="2"/>
      <c r="Q42" s="2"/>
      <c r="R42" s="2"/>
      <c r="S42" s="2"/>
      <c r="T42" s="2"/>
      <c r="U42" s="2"/>
      <c r="V42" s="2"/>
      <c r="W42" s="2"/>
      <c r="X42" s="2"/>
    </row>
    <row r="43" spans="1:24" x14ac:dyDescent="0.35">
      <c r="A43" s="82"/>
      <c r="B43" s="82"/>
      <c r="C43" s="82"/>
      <c r="D43" s="82"/>
      <c r="E43" s="82"/>
      <c r="F43" s="82"/>
      <c r="G43" s="82"/>
      <c r="H43" s="82"/>
      <c r="I43" s="82"/>
      <c r="J43" s="82"/>
      <c r="K43" s="82"/>
      <c r="L43" s="82"/>
      <c r="M43" s="82"/>
      <c r="N43" s="82"/>
      <c r="O43" s="2"/>
      <c r="P43" s="2"/>
      <c r="Q43" s="2"/>
      <c r="R43" s="2"/>
      <c r="S43" s="2"/>
      <c r="T43" s="2"/>
      <c r="U43" s="2"/>
      <c r="V43" s="2"/>
      <c r="W43" s="2"/>
      <c r="X43" s="2"/>
    </row>
    <row r="44" spans="1:24" x14ac:dyDescent="0.35">
      <c r="A44" s="82"/>
      <c r="B44" s="82"/>
      <c r="C44" s="82"/>
      <c r="D44" s="82"/>
      <c r="E44" s="82"/>
      <c r="F44" s="82"/>
      <c r="G44" s="82"/>
      <c r="H44" s="82"/>
      <c r="I44" s="82"/>
      <c r="J44" s="82"/>
      <c r="K44" s="82"/>
      <c r="L44" s="82"/>
      <c r="M44" s="82"/>
      <c r="N44" s="82"/>
      <c r="O44" s="2"/>
      <c r="P44" s="2"/>
      <c r="Q44" s="2"/>
      <c r="R44" s="2"/>
      <c r="S44" s="2"/>
      <c r="T44" s="2"/>
      <c r="U44" s="2"/>
      <c r="V44" s="2"/>
      <c r="W44" s="2"/>
      <c r="X44" s="2"/>
    </row>
    <row r="45" spans="1:24" x14ac:dyDescent="0.35">
      <c r="A45" s="82"/>
      <c r="B45" s="82"/>
      <c r="C45" s="82"/>
      <c r="D45" s="82"/>
      <c r="E45" s="82"/>
      <c r="F45" s="82"/>
      <c r="G45" s="82"/>
      <c r="H45" s="82"/>
      <c r="I45" s="82"/>
      <c r="J45" s="82"/>
      <c r="K45" s="82"/>
      <c r="L45" s="82"/>
      <c r="M45" s="82"/>
      <c r="N45" s="82"/>
      <c r="O45" s="2"/>
      <c r="P45" s="2"/>
      <c r="Q45" s="2"/>
      <c r="R45" s="2"/>
      <c r="S45" s="2"/>
      <c r="T45" s="2"/>
      <c r="U45" s="2"/>
      <c r="V45" s="2"/>
      <c r="W45" s="2"/>
      <c r="X45" s="2"/>
    </row>
    <row r="46" spans="1:24" x14ac:dyDescent="0.35">
      <c r="A46" s="82"/>
      <c r="B46" s="82"/>
      <c r="C46" s="82"/>
      <c r="D46" s="82"/>
      <c r="E46" s="82"/>
      <c r="F46" s="82"/>
      <c r="G46" s="82"/>
      <c r="H46" s="82"/>
      <c r="I46" s="82"/>
      <c r="J46" s="82"/>
      <c r="K46" s="82"/>
      <c r="L46" s="82"/>
      <c r="M46" s="82"/>
      <c r="N46" s="82"/>
      <c r="O46" s="2"/>
      <c r="P46" s="2"/>
      <c r="Q46" s="2"/>
      <c r="R46" s="2"/>
      <c r="S46" s="2"/>
      <c r="T46" s="2"/>
      <c r="U46" s="2"/>
      <c r="V46" s="2"/>
      <c r="W46" s="2"/>
      <c r="X46" s="2"/>
    </row>
    <row r="47" spans="1:24" x14ac:dyDescent="0.35">
      <c r="A47" s="82"/>
      <c r="B47" s="82"/>
      <c r="C47" s="82"/>
      <c r="D47" s="82"/>
      <c r="E47" s="82"/>
      <c r="F47" s="82"/>
      <c r="G47" s="82"/>
      <c r="H47" s="82"/>
      <c r="I47" s="82"/>
      <c r="J47" s="82"/>
      <c r="K47" s="82"/>
      <c r="L47" s="82"/>
      <c r="M47" s="82"/>
      <c r="N47" s="82"/>
      <c r="O47" s="2"/>
      <c r="P47" s="2"/>
      <c r="Q47" s="2"/>
      <c r="R47" s="2"/>
      <c r="S47" s="2"/>
      <c r="T47" s="2"/>
      <c r="U47" s="2"/>
      <c r="V47" s="2"/>
      <c r="W47" s="2"/>
      <c r="X47" s="2"/>
    </row>
    <row r="48" spans="1:24" x14ac:dyDescent="0.35">
      <c r="A48" s="82"/>
      <c r="B48" s="82"/>
      <c r="C48" s="82"/>
      <c r="D48" s="82"/>
      <c r="E48" s="82"/>
      <c r="F48" s="82"/>
      <c r="G48" s="82"/>
      <c r="H48" s="82"/>
      <c r="I48" s="82"/>
      <c r="J48" s="82"/>
      <c r="K48" s="82"/>
      <c r="L48" s="82"/>
      <c r="M48" s="82"/>
      <c r="N48" s="82"/>
      <c r="O48" s="2"/>
      <c r="P48" s="2"/>
      <c r="Q48" s="2"/>
      <c r="R48" s="2"/>
      <c r="S48" s="2"/>
      <c r="T48" s="2"/>
      <c r="U48" s="2"/>
      <c r="V48" s="2"/>
      <c r="W48" s="2"/>
      <c r="X48" s="2"/>
    </row>
    <row r="49" spans="1:24" x14ac:dyDescent="0.35">
      <c r="A49" s="2"/>
      <c r="B49" s="2"/>
      <c r="C49" s="2"/>
      <c r="D49" s="2"/>
      <c r="E49" s="2"/>
      <c r="F49" s="2"/>
      <c r="G49" s="2"/>
      <c r="H49" s="2"/>
      <c r="I49" s="2"/>
      <c r="J49" s="2"/>
      <c r="K49" s="2"/>
      <c r="L49" s="2"/>
      <c r="M49" s="2"/>
      <c r="N49" s="2"/>
      <c r="O49" s="2"/>
      <c r="P49" s="2"/>
      <c r="Q49" s="2"/>
      <c r="R49" s="2"/>
      <c r="S49" s="2"/>
      <c r="T49" s="2"/>
      <c r="U49" s="2"/>
      <c r="V49" s="2"/>
      <c r="W49" s="2"/>
      <c r="X49" s="2"/>
    </row>
    <row r="50" spans="1:24" x14ac:dyDescent="0.35">
      <c r="A50" s="2"/>
      <c r="B50" s="2"/>
      <c r="C50" s="2"/>
      <c r="D50" s="2"/>
      <c r="E50" s="2"/>
      <c r="F50" s="2"/>
      <c r="G50" s="2"/>
      <c r="H50" s="2"/>
      <c r="I50" s="2"/>
      <c r="J50" s="2"/>
      <c r="K50" s="2"/>
      <c r="L50" s="2"/>
      <c r="M50" s="2"/>
      <c r="N50" s="2"/>
      <c r="O50" s="2"/>
      <c r="P50" s="2"/>
      <c r="Q50" s="2"/>
      <c r="R50" s="2"/>
      <c r="S50" s="2"/>
      <c r="T50" s="2"/>
      <c r="U50" s="2"/>
      <c r="V50" s="2"/>
      <c r="W50" s="2"/>
      <c r="X50" s="2"/>
    </row>
    <row r="51" spans="1:24" x14ac:dyDescent="0.35">
      <c r="A51" s="2"/>
      <c r="B51" s="2"/>
      <c r="C51" s="2"/>
      <c r="D51" s="2"/>
      <c r="E51" s="2"/>
      <c r="F51" s="2"/>
      <c r="G51" s="2"/>
      <c r="H51" s="2"/>
      <c r="I51" s="2"/>
      <c r="J51" s="2"/>
      <c r="K51" s="2"/>
      <c r="L51" s="2"/>
      <c r="M51" s="2"/>
      <c r="N51" s="2"/>
      <c r="O51" s="2"/>
      <c r="P51" s="2"/>
      <c r="Q51" s="2"/>
      <c r="R51" s="2"/>
      <c r="S51" s="2"/>
      <c r="T51" s="2"/>
      <c r="U51" s="2"/>
      <c r="V51" s="2"/>
      <c r="W51" s="2"/>
      <c r="X51" s="2"/>
    </row>
    <row r="52" spans="1:24" x14ac:dyDescent="0.35">
      <c r="A52" s="2"/>
      <c r="B52" s="2"/>
      <c r="C52" s="2"/>
      <c r="D52" s="2"/>
      <c r="E52" s="2"/>
      <c r="F52" s="2"/>
      <c r="G52" s="2"/>
      <c r="H52" s="2"/>
      <c r="I52" s="2"/>
      <c r="J52" s="2"/>
      <c r="K52" s="2"/>
      <c r="L52" s="2"/>
      <c r="M52" s="2"/>
      <c r="N52" s="2"/>
      <c r="O52" s="2"/>
      <c r="P52" s="2"/>
      <c r="Q52" s="2"/>
      <c r="R52" s="2"/>
      <c r="S52" s="2"/>
      <c r="T52" s="2"/>
      <c r="U52" s="2"/>
      <c r="V52" s="2"/>
      <c r="W52" s="2"/>
      <c r="X52" s="2"/>
    </row>
    <row r="53" spans="1:24" x14ac:dyDescent="0.35">
      <c r="A53" s="2"/>
      <c r="B53" s="2"/>
      <c r="C53" s="2"/>
      <c r="D53" s="2"/>
      <c r="E53" s="2"/>
      <c r="F53" s="2"/>
      <c r="G53" s="2"/>
      <c r="H53" s="2"/>
      <c r="I53" s="2"/>
      <c r="J53" s="2"/>
      <c r="K53" s="2"/>
      <c r="L53" s="2"/>
      <c r="M53" s="2"/>
      <c r="N53" s="2"/>
      <c r="O53" s="2"/>
      <c r="P53" s="2"/>
      <c r="Q53" s="2"/>
      <c r="R53" s="2"/>
      <c r="S53" s="2"/>
      <c r="T53" s="2"/>
      <c r="U53" s="2"/>
      <c r="V53" s="2"/>
      <c r="W53" s="2"/>
      <c r="X53" s="2"/>
    </row>
    <row r="54" spans="1:24" x14ac:dyDescent="0.35">
      <c r="A54" s="2"/>
      <c r="B54" s="2"/>
      <c r="C54" s="2"/>
      <c r="D54" s="2"/>
      <c r="E54" s="2"/>
      <c r="F54" s="2"/>
      <c r="G54" s="2"/>
      <c r="H54" s="2"/>
      <c r="I54" s="2"/>
      <c r="J54" s="2"/>
      <c r="K54" s="2"/>
      <c r="L54" s="2"/>
      <c r="M54" s="2"/>
      <c r="N54" s="2"/>
      <c r="O54" s="2"/>
      <c r="P54" s="2"/>
      <c r="Q54" s="2"/>
      <c r="R54" s="2"/>
      <c r="S54" s="2"/>
      <c r="T54" s="2"/>
      <c r="U54" s="2"/>
      <c r="V54" s="2"/>
      <c r="W54" s="2"/>
      <c r="X54" s="2"/>
    </row>
    <row r="55" spans="1:24" x14ac:dyDescent="0.35">
      <c r="A55" s="2"/>
      <c r="B55" s="2"/>
      <c r="C55" s="2"/>
      <c r="D55" s="2"/>
      <c r="E55" s="2"/>
      <c r="F55" s="2"/>
      <c r="G55" s="2"/>
      <c r="H55" s="2"/>
      <c r="I55" s="2"/>
      <c r="J55" s="2"/>
      <c r="K55" s="2"/>
      <c r="L55" s="2"/>
      <c r="M55" s="2"/>
      <c r="N55" s="2"/>
      <c r="O55" s="2"/>
      <c r="P55" s="2"/>
      <c r="Q55" s="2"/>
      <c r="R55" s="2"/>
      <c r="S55" s="2"/>
      <c r="T55" s="2"/>
      <c r="U55" s="2"/>
      <c r="V55" s="2"/>
      <c r="W55" s="2"/>
      <c r="X55" s="2"/>
    </row>
    <row r="56" spans="1:24" x14ac:dyDescent="0.35">
      <c r="A56" s="2"/>
      <c r="B56" s="2"/>
      <c r="C56" s="2"/>
      <c r="D56" s="2"/>
      <c r="E56" s="2"/>
      <c r="F56" s="2"/>
      <c r="G56" s="2"/>
      <c r="H56" s="2"/>
      <c r="I56" s="2"/>
      <c r="J56" s="2"/>
      <c r="K56" s="2"/>
      <c r="L56" s="2"/>
      <c r="M56" s="2"/>
      <c r="N56" s="2"/>
      <c r="O56" s="2"/>
      <c r="P56" s="2"/>
      <c r="Q56" s="2"/>
      <c r="R56" s="2"/>
      <c r="S56" s="2"/>
      <c r="T56" s="2"/>
      <c r="U56" s="2"/>
      <c r="V56" s="2"/>
      <c r="W56" s="2"/>
      <c r="X56" s="2"/>
    </row>
    <row r="57" spans="1:24" x14ac:dyDescent="0.35">
      <c r="A57" s="2"/>
      <c r="B57" s="2"/>
      <c r="C57" s="2"/>
      <c r="D57" s="2"/>
      <c r="E57" s="2"/>
      <c r="F57" s="2"/>
      <c r="G57" s="2"/>
      <c r="H57" s="2"/>
      <c r="I57" s="2"/>
      <c r="J57" s="2"/>
      <c r="K57" s="2"/>
      <c r="L57" s="2"/>
      <c r="M57" s="2"/>
      <c r="N57" s="2"/>
      <c r="O57" s="2"/>
      <c r="P57" s="2"/>
      <c r="Q57" s="2"/>
      <c r="R57" s="2"/>
      <c r="S57" s="2"/>
      <c r="T57" s="2"/>
      <c r="U57" s="2"/>
      <c r="V57" s="2"/>
      <c r="W57" s="2"/>
      <c r="X57" s="2"/>
    </row>
    <row r="58" spans="1:24" x14ac:dyDescent="0.35">
      <c r="A58" s="2"/>
      <c r="B58" s="2"/>
      <c r="C58" s="2"/>
      <c r="D58" s="2"/>
      <c r="E58" s="2"/>
      <c r="F58" s="2"/>
      <c r="G58" s="2"/>
      <c r="H58" s="2"/>
      <c r="I58" s="2"/>
      <c r="J58" s="2"/>
      <c r="K58" s="2"/>
      <c r="L58" s="2"/>
      <c r="M58" s="2"/>
      <c r="N58" s="2"/>
      <c r="O58" s="2"/>
      <c r="P58" s="2"/>
      <c r="Q58" s="2"/>
      <c r="R58" s="2"/>
      <c r="S58" s="2"/>
      <c r="T58" s="2"/>
      <c r="U58" s="2"/>
      <c r="V58" s="2"/>
      <c r="W58" s="2"/>
      <c r="X58" s="2"/>
    </row>
    <row r="59" spans="1:24" x14ac:dyDescent="0.35">
      <c r="A59" s="2"/>
      <c r="B59" s="2"/>
      <c r="C59" s="2"/>
      <c r="D59" s="2"/>
      <c r="E59" s="2"/>
      <c r="F59" s="2"/>
      <c r="G59" s="2"/>
      <c r="H59" s="2"/>
      <c r="I59" s="2"/>
      <c r="J59" s="2"/>
      <c r="K59" s="2"/>
      <c r="L59" s="2"/>
      <c r="M59" s="2"/>
      <c r="N59" s="2"/>
      <c r="O59" s="2"/>
      <c r="P59" s="2"/>
      <c r="Q59" s="2"/>
      <c r="R59" s="2"/>
      <c r="S59" s="2"/>
      <c r="T59" s="2"/>
      <c r="U59" s="2"/>
      <c r="V59" s="2"/>
      <c r="W59" s="2"/>
      <c r="X59" s="2"/>
    </row>
    <row r="60" spans="1:24" x14ac:dyDescent="0.35">
      <c r="A60" s="2"/>
      <c r="B60" s="2"/>
      <c r="C60" s="2"/>
      <c r="D60" s="2"/>
      <c r="E60" s="2"/>
      <c r="F60" s="2"/>
      <c r="G60" s="2"/>
      <c r="H60" s="2"/>
      <c r="I60" s="2"/>
      <c r="J60" s="2"/>
      <c r="K60" s="2"/>
      <c r="L60" s="2"/>
      <c r="M60" s="2"/>
      <c r="N60" s="2"/>
      <c r="O60" s="2"/>
      <c r="P60" s="2"/>
      <c r="Q60" s="2"/>
      <c r="R60" s="2"/>
      <c r="S60" s="2"/>
      <c r="T60" s="2"/>
      <c r="U60" s="2"/>
      <c r="V60" s="2"/>
      <c r="W60" s="2"/>
      <c r="X60" s="2"/>
    </row>
    <row r="61" spans="1:24" x14ac:dyDescent="0.35">
      <c r="A61" s="2"/>
      <c r="B61" s="2"/>
      <c r="C61" s="2"/>
      <c r="D61" s="2"/>
      <c r="E61" s="2"/>
      <c r="F61" s="2"/>
      <c r="G61" s="2"/>
      <c r="H61" s="2"/>
      <c r="I61" s="2"/>
      <c r="J61" s="2"/>
      <c r="K61" s="2"/>
      <c r="L61" s="2"/>
      <c r="M61" s="2"/>
      <c r="N61" s="2"/>
      <c r="O61" s="2"/>
      <c r="P61" s="2"/>
      <c r="Q61" s="2"/>
      <c r="R61" s="2"/>
      <c r="S61" s="2"/>
      <c r="T61" s="2"/>
      <c r="U61" s="2"/>
      <c r="V61" s="2"/>
      <c r="W61" s="2"/>
      <c r="X61" s="2"/>
    </row>
    <row r="62" spans="1:24" x14ac:dyDescent="0.35">
      <c r="A62" s="2"/>
      <c r="B62" s="2"/>
      <c r="C62" s="2"/>
      <c r="D62" s="2"/>
      <c r="E62" s="2"/>
      <c r="F62" s="2"/>
      <c r="G62" s="2"/>
      <c r="H62" s="2"/>
      <c r="I62" s="2"/>
      <c r="J62" s="2"/>
      <c r="K62" s="2"/>
      <c r="L62" s="2"/>
      <c r="M62" s="2"/>
      <c r="N62" s="2"/>
      <c r="O62" s="2"/>
      <c r="P62" s="2"/>
      <c r="Q62" s="2"/>
      <c r="R62" s="2"/>
      <c r="S62" s="2"/>
      <c r="T62" s="2"/>
      <c r="U62" s="2"/>
      <c r="V62" s="2"/>
      <c r="W62" s="2"/>
      <c r="X62" s="2"/>
    </row>
    <row r="63" spans="1:24" x14ac:dyDescent="0.35">
      <c r="A63" s="2"/>
      <c r="B63" s="2"/>
      <c r="C63" s="2"/>
      <c r="D63" s="2"/>
      <c r="E63" s="2"/>
      <c r="F63" s="2"/>
      <c r="G63" s="2"/>
      <c r="H63" s="2"/>
      <c r="I63" s="2"/>
      <c r="J63" s="2"/>
      <c r="K63" s="2"/>
      <c r="L63" s="2"/>
      <c r="M63" s="2"/>
      <c r="N63" s="2"/>
      <c r="O63" s="2"/>
      <c r="P63" s="2"/>
      <c r="Q63" s="2"/>
      <c r="R63" s="2"/>
      <c r="S63" s="2"/>
      <c r="T63" s="2"/>
      <c r="U63" s="2"/>
      <c r="V63" s="2"/>
      <c r="W63" s="2"/>
      <c r="X63" s="2"/>
    </row>
    <row r="64" spans="1:24" s="2" customFormat="1" ht="18" customHeight="1" x14ac:dyDescent="0.35"/>
    <row r="65" spans="1:24" s="3" customFormat="1" ht="15.5" x14ac:dyDescent="0.35">
      <c r="N65" s="2"/>
    </row>
    <row r="66" spans="1:24" ht="15.5" x14ac:dyDescent="0.35">
      <c r="A66" s="2"/>
      <c r="B66" s="2"/>
      <c r="C66" s="2"/>
      <c r="D66" s="2"/>
      <c r="E66" s="2"/>
      <c r="F66" s="2"/>
      <c r="G66" s="2"/>
      <c r="H66" s="2"/>
      <c r="I66" s="2"/>
      <c r="J66" s="2"/>
      <c r="K66" s="2"/>
      <c r="L66" s="2"/>
      <c r="M66" s="2"/>
      <c r="N66" s="3"/>
      <c r="O66" s="2"/>
      <c r="P66" s="2"/>
      <c r="Q66" s="2"/>
      <c r="R66" s="2"/>
      <c r="S66" s="2"/>
      <c r="T66" s="2"/>
      <c r="U66" s="2"/>
      <c r="V66" s="2"/>
      <c r="W66" s="2"/>
      <c r="X66" s="2"/>
    </row>
    <row r="67" spans="1:24" x14ac:dyDescent="0.35">
      <c r="A67" s="2"/>
      <c r="B67" s="2"/>
      <c r="C67" s="2"/>
      <c r="D67" s="2"/>
      <c r="E67" s="2"/>
      <c r="F67" s="2"/>
      <c r="G67" s="2"/>
      <c r="H67" s="2"/>
      <c r="I67" s="2"/>
      <c r="J67" s="2"/>
      <c r="K67" s="2"/>
      <c r="L67" s="2"/>
      <c r="M67" s="2"/>
      <c r="N67" s="2"/>
      <c r="O67" s="2"/>
      <c r="P67" s="2"/>
      <c r="Q67" s="2"/>
      <c r="R67" s="2"/>
      <c r="S67" s="2"/>
      <c r="T67" s="2"/>
      <c r="U67" s="2"/>
      <c r="V67" s="2"/>
      <c r="W67" s="2"/>
      <c r="X67" s="2"/>
    </row>
    <row r="68" spans="1:24" x14ac:dyDescent="0.35">
      <c r="A68" s="2"/>
      <c r="B68" s="2"/>
      <c r="C68" s="2"/>
      <c r="D68" s="2"/>
      <c r="E68" s="2"/>
      <c r="F68" s="2"/>
      <c r="G68" s="2"/>
      <c r="H68" s="2"/>
      <c r="I68" s="2"/>
      <c r="J68" s="2"/>
      <c r="K68" s="2"/>
      <c r="L68" s="2"/>
      <c r="M68" s="2"/>
      <c r="N68" s="2"/>
      <c r="O68" s="2"/>
      <c r="P68" s="2"/>
      <c r="Q68" s="2"/>
      <c r="R68" s="2"/>
      <c r="S68" s="2"/>
      <c r="T68" s="2"/>
      <c r="U68" s="2"/>
      <c r="V68" s="2"/>
      <c r="W68" s="2"/>
      <c r="X68" s="2"/>
    </row>
    <row r="69" spans="1:24" x14ac:dyDescent="0.35">
      <c r="A69" s="2"/>
      <c r="B69" s="2"/>
      <c r="C69" s="2"/>
      <c r="D69" s="2"/>
      <c r="E69" s="2"/>
      <c r="F69" s="2"/>
      <c r="G69" s="2"/>
      <c r="H69" s="2"/>
      <c r="I69" s="2"/>
      <c r="J69" s="2"/>
      <c r="K69" s="2"/>
      <c r="L69" s="2"/>
      <c r="M69" s="2"/>
      <c r="N69" s="2"/>
      <c r="O69" s="2"/>
      <c r="P69" s="2"/>
      <c r="Q69" s="2"/>
      <c r="R69" s="2"/>
      <c r="S69" s="2"/>
      <c r="T69" s="2"/>
      <c r="U69" s="2"/>
      <c r="V69" s="2"/>
      <c r="W69" s="2"/>
      <c r="X69" s="2"/>
    </row>
    <row r="71" spans="1:24" s="2" customFormat="1" x14ac:dyDescent="0.35">
      <c r="N71"/>
    </row>
    <row r="72" spans="1:24" ht="25" x14ac:dyDescent="0.5">
      <c r="A72" s="4"/>
      <c r="B72" s="5"/>
      <c r="C72" s="5"/>
      <c r="D72" s="5"/>
      <c r="E72" s="5"/>
      <c r="F72" s="5"/>
      <c r="G72" s="5"/>
      <c r="H72" s="5"/>
      <c r="I72" s="5"/>
      <c r="J72" s="5"/>
      <c r="N72" s="2"/>
    </row>
    <row r="73" spans="1:24" ht="25" x14ac:dyDescent="0.5">
      <c r="A73" s="5"/>
      <c r="B73" s="5"/>
      <c r="C73" s="5"/>
      <c r="D73" s="5"/>
      <c r="E73" s="5"/>
      <c r="F73" s="5"/>
      <c r="G73" s="5"/>
      <c r="H73" s="5"/>
      <c r="I73" s="5"/>
      <c r="J73" s="5"/>
    </row>
  </sheetData>
  <mergeCells count="7">
    <mergeCell ref="A29:B29"/>
    <mergeCell ref="A1:L1"/>
    <mergeCell ref="A2:L2"/>
    <mergeCell ref="A3:B3"/>
    <mergeCell ref="C3:F3"/>
    <mergeCell ref="G3:K3"/>
    <mergeCell ref="L3:L4"/>
  </mergeCells>
  <dataValidations count="1">
    <dataValidation allowBlank="1" showInputMessage="1" showErrorMessage="1" promptTitle="Insert Form Name" prompt="e.g. &quot;Contractor Financial Disclosure Form&quot;" sqref="L27" xr:uid="{2DCC986F-06FE-44B3-A28B-BEF37F8A7FE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Y73"/>
  <sheetViews>
    <sheetView topLeftCell="B13" zoomScale="85" zoomScaleNormal="85" workbookViewId="0">
      <selection activeCell="L9" sqref="L9"/>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3.1796875" bestFit="1" customWidth="1"/>
    <col min="12" max="13" width="10.26953125" customWidth="1"/>
  </cols>
  <sheetData>
    <row r="1" spans="1:25" x14ac:dyDescent="0.35">
      <c r="A1" s="203" t="s">
        <v>15</v>
      </c>
      <c r="B1" s="203"/>
      <c r="C1" s="203"/>
      <c r="D1" s="203"/>
      <c r="E1" s="203"/>
      <c r="F1" s="203"/>
      <c r="G1" s="203"/>
      <c r="H1" s="203"/>
      <c r="I1" s="204"/>
      <c r="J1" s="204"/>
      <c r="K1" s="204"/>
      <c r="L1" s="204"/>
      <c r="M1" s="124"/>
      <c r="N1" s="82"/>
      <c r="O1" s="2"/>
      <c r="P1" s="2"/>
      <c r="Q1" s="2"/>
      <c r="R1" s="2"/>
      <c r="S1" s="2"/>
      <c r="T1" s="2"/>
      <c r="U1" s="2"/>
      <c r="V1" s="2"/>
      <c r="W1" s="2"/>
      <c r="X1" s="2"/>
      <c r="Y1" s="2"/>
    </row>
    <row r="2" spans="1:25" x14ac:dyDescent="0.35">
      <c r="A2" s="203" t="s">
        <v>157</v>
      </c>
      <c r="B2" s="204"/>
      <c r="C2" s="204"/>
      <c r="D2" s="204"/>
      <c r="E2" s="204"/>
      <c r="F2" s="204"/>
      <c r="G2" s="204"/>
      <c r="H2" s="204"/>
      <c r="I2" s="204"/>
      <c r="J2" s="204"/>
      <c r="K2" s="204"/>
      <c r="L2" s="204"/>
      <c r="M2" s="124"/>
      <c r="N2" s="82"/>
      <c r="O2" s="2"/>
      <c r="P2" s="2"/>
      <c r="Q2" s="2"/>
      <c r="R2" s="2"/>
      <c r="S2" s="2"/>
      <c r="T2" s="2"/>
      <c r="U2" s="2"/>
      <c r="V2" s="2"/>
      <c r="W2" s="2"/>
      <c r="X2" s="2"/>
      <c r="Y2" s="2"/>
    </row>
    <row r="3" spans="1:25" s="1" customFormat="1" ht="16.149999999999999" customHeight="1" x14ac:dyDescent="0.35">
      <c r="A3" s="203" t="s">
        <v>16</v>
      </c>
      <c r="B3" s="203"/>
      <c r="C3" s="203" t="s">
        <v>17</v>
      </c>
      <c r="D3" s="203"/>
      <c r="E3" s="203"/>
      <c r="F3" s="203"/>
      <c r="G3" s="203" t="s">
        <v>18</v>
      </c>
      <c r="H3" s="203"/>
      <c r="I3" s="203"/>
      <c r="J3" s="203"/>
      <c r="K3" s="203"/>
      <c r="L3" s="207" t="s">
        <v>19</v>
      </c>
      <c r="M3" s="126"/>
      <c r="N3" s="82"/>
    </row>
    <row r="4" spans="1:25" ht="104" x14ac:dyDescent="0.35">
      <c r="A4" s="123" t="s">
        <v>20</v>
      </c>
      <c r="B4" s="125" t="s">
        <v>21</v>
      </c>
      <c r="C4" s="125" t="s">
        <v>22</v>
      </c>
      <c r="D4" s="125" t="s">
        <v>23</v>
      </c>
      <c r="E4" s="125" t="s">
        <v>24</v>
      </c>
      <c r="F4" s="125" t="s">
        <v>25</v>
      </c>
      <c r="G4" s="125" t="s">
        <v>26</v>
      </c>
      <c r="H4" s="125" t="s">
        <v>27</v>
      </c>
      <c r="I4" s="125" t="s">
        <v>28</v>
      </c>
      <c r="J4" s="125" t="s">
        <v>29</v>
      </c>
      <c r="K4" s="125" t="s">
        <v>107</v>
      </c>
      <c r="L4" s="208"/>
      <c r="M4" s="126" t="s">
        <v>230</v>
      </c>
      <c r="N4" s="82"/>
      <c r="O4" s="2"/>
      <c r="P4" s="2"/>
      <c r="Q4" s="2"/>
      <c r="R4" s="2"/>
      <c r="S4" s="2"/>
      <c r="T4" s="2"/>
      <c r="U4" s="2"/>
      <c r="V4" s="2"/>
      <c r="W4" s="2"/>
      <c r="X4" s="2"/>
      <c r="Y4" s="2"/>
    </row>
    <row r="5" spans="1:25" ht="26.5" x14ac:dyDescent="0.35">
      <c r="A5" s="123" t="s">
        <v>50</v>
      </c>
      <c r="B5" s="125" t="s">
        <v>158</v>
      </c>
      <c r="C5" s="125"/>
      <c r="D5" s="125"/>
      <c r="E5" s="125"/>
      <c r="F5" s="125"/>
      <c r="G5" s="125"/>
      <c r="H5" s="125"/>
      <c r="I5" s="125"/>
      <c r="J5" s="125"/>
      <c r="K5" s="125"/>
      <c r="L5" s="127"/>
      <c r="M5" s="126"/>
      <c r="N5" s="82"/>
      <c r="O5" s="2"/>
      <c r="P5" s="2"/>
      <c r="Q5" s="2"/>
      <c r="R5" s="2"/>
      <c r="S5" s="2"/>
      <c r="T5" s="2"/>
      <c r="U5" s="2"/>
      <c r="V5" s="2"/>
      <c r="W5" s="2"/>
      <c r="X5" s="2"/>
      <c r="Y5" s="2"/>
    </row>
    <row r="6" spans="1:25" ht="52" x14ac:dyDescent="0.35">
      <c r="A6" s="37" t="s">
        <v>159</v>
      </c>
      <c r="B6" s="145" t="s">
        <v>160</v>
      </c>
      <c r="C6" s="40">
        <v>20</v>
      </c>
      <c r="D6" s="40">
        <v>0</v>
      </c>
      <c r="E6" s="40">
        <v>0</v>
      </c>
      <c r="F6" s="69">
        <f>(C6*'Labor Costs'!$F$9)+(D6*('Labor Costs'!$D$7))+(E6*'Labor Costs'!$F$10)</f>
        <v>1840</v>
      </c>
      <c r="G6" s="38">
        <v>1</v>
      </c>
      <c r="H6" s="38">
        <v>1</v>
      </c>
      <c r="I6" s="38">
        <f>G6*H6</f>
        <v>1</v>
      </c>
      <c r="J6" s="38">
        <f t="shared" ref="J6:J19" si="0">(C6+D6+E6)*I6</f>
        <v>20</v>
      </c>
      <c r="K6" s="38">
        <f>F6*I6</f>
        <v>1840</v>
      </c>
      <c r="L6" s="192" t="s">
        <v>287</v>
      </c>
      <c r="M6" s="146">
        <v>0</v>
      </c>
      <c r="N6" s="82"/>
      <c r="O6" s="2"/>
      <c r="P6" s="2"/>
      <c r="Q6" s="2"/>
      <c r="R6" s="2"/>
      <c r="S6" s="2"/>
      <c r="T6" s="2"/>
      <c r="U6" s="2"/>
      <c r="V6" s="2"/>
      <c r="W6" s="2"/>
      <c r="X6" s="2"/>
      <c r="Y6" s="2"/>
    </row>
    <row r="7" spans="1:25" ht="26" x14ac:dyDescent="0.35">
      <c r="A7" s="37" t="s">
        <v>159</v>
      </c>
      <c r="B7" s="137" t="s">
        <v>161</v>
      </c>
      <c r="C7" s="40">
        <v>0.2</v>
      </c>
      <c r="D7" s="40">
        <v>0</v>
      </c>
      <c r="E7" s="40">
        <v>0</v>
      </c>
      <c r="F7" s="69">
        <f>(C7*'Labor Costs'!$F$9)+(D7*('Labor Costs'!$D$7))+(E7*'Labor Costs'!$F$10)</f>
        <v>18.400000000000002</v>
      </c>
      <c r="G7" s="69">
        <v>1</v>
      </c>
      <c r="H7" s="69">
        <v>1</v>
      </c>
      <c r="I7" s="69">
        <f>G7*H7</f>
        <v>1</v>
      </c>
      <c r="J7" s="69">
        <f t="shared" si="0"/>
        <v>0.2</v>
      </c>
      <c r="K7" s="69">
        <f>F7*I7</f>
        <v>18.400000000000002</v>
      </c>
      <c r="L7" s="189" t="s">
        <v>287</v>
      </c>
      <c r="M7" s="126">
        <v>0</v>
      </c>
      <c r="N7" s="82"/>
      <c r="O7" s="2"/>
      <c r="P7" s="2"/>
      <c r="Q7" s="2"/>
      <c r="R7" s="2"/>
      <c r="S7" s="2"/>
      <c r="T7" s="2"/>
      <c r="U7" s="2"/>
      <c r="V7" s="2"/>
      <c r="W7" s="2"/>
      <c r="X7" s="2"/>
      <c r="Y7" s="2"/>
    </row>
    <row r="8" spans="1:25" ht="26" x14ac:dyDescent="0.35">
      <c r="A8" s="37" t="s">
        <v>159</v>
      </c>
      <c r="B8" s="137" t="s">
        <v>162</v>
      </c>
      <c r="C8" s="40">
        <v>13</v>
      </c>
      <c r="D8" s="40">
        <v>0</v>
      </c>
      <c r="E8" s="40">
        <v>0</v>
      </c>
      <c r="F8" s="69">
        <f>(C8*'Labor Costs'!$F$9)+(D8*('Labor Costs'!$D$7))+(E8*'Labor Costs'!$F$10)</f>
        <v>1196</v>
      </c>
      <c r="G8" s="69">
        <v>3</v>
      </c>
      <c r="H8" s="69">
        <v>1</v>
      </c>
      <c r="I8" s="69">
        <f>G8*H8</f>
        <v>3</v>
      </c>
      <c r="J8" s="69">
        <f t="shared" si="0"/>
        <v>39</v>
      </c>
      <c r="K8" s="69">
        <f>F8*I8</f>
        <v>3588</v>
      </c>
      <c r="L8" s="97" t="s">
        <v>287</v>
      </c>
      <c r="M8" s="126">
        <v>0</v>
      </c>
      <c r="N8" s="82"/>
      <c r="O8" s="2"/>
      <c r="P8" s="2"/>
      <c r="Q8" s="2"/>
      <c r="R8" s="2"/>
      <c r="S8" s="2"/>
      <c r="T8" s="2"/>
      <c r="U8" s="2"/>
      <c r="V8" s="2"/>
      <c r="W8" s="2"/>
      <c r="X8" s="2"/>
      <c r="Y8" s="2"/>
    </row>
    <row r="9" spans="1:25" ht="39" x14ac:dyDescent="0.35">
      <c r="A9" s="37" t="s">
        <v>159</v>
      </c>
      <c r="B9" s="137" t="s">
        <v>163</v>
      </c>
      <c r="C9" s="40">
        <v>16</v>
      </c>
      <c r="D9" s="40">
        <v>0</v>
      </c>
      <c r="E9" s="40">
        <v>0</v>
      </c>
      <c r="F9" s="69">
        <f>(C9*'Labor Costs'!$F$9)+(D9*('Labor Costs'!$D$7))+(E9*'Labor Costs'!$F$10)</f>
        <v>1472</v>
      </c>
      <c r="G9" s="69">
        <v>1</v>
      </c>
      <c r="H9" s="69">
        <v>1</v>
      </c>
      <c r="I9" s="69">
        <f>G9*H9</f>
        <v>1</v>
      </c>
      <c r="J9" s="69">
        <f t="shared" si="0"/>
        <v>16</v>
      </c>
      <c r="K9" s="69">
        <f t="shared" ref="K9:K19" si="1">F9*I9</f>
        <v>1472</v>
      </c>
      <c r="L9" s="97" t="s">
        <v>287</v>
      </c>
      <c r="M9" s="126">
        <v>0</v>
      </c>
      <c r="N9" s="82"/>
      <c r="O9" s="2"/>
      <c r="P9" s="2"/>
      <c r="Q9" s="2"/>
      <c r="R9" s="2"/>
      <c r="S9" s="2"/>
      <c r="T9" s="2"/>
      <c r="U9" s="2"/>
      <c r="V9" s="2"/>
      <c r="W9" s="2"/>
      <c r="X9" s="2"/>
      <c r="Y9" s="2"/>
    </row>
    <row r="10" spans="1:25" ht="52" x14ac:dyDescent="0.35">
      <c r="A10" s="37" t="s">
        <v>34</v>
      </c>
      <c r="B10" s="137" t="s">
        <v>164</v>
      </c>
      <c r="C10" s="40">
        <v>4</v>
      </c>
      <c r="D10" s="40">
        <v>0</v>
      </c>
      <c r="E10" s="40">
        <v>0</v>
      </c>
      <c r="F10" s="69">
        <f>(C10*'Labor Costs'!$F$9)+(D10*('Labor Costs'!$D$7))+(E10*'Labor Costs'!$F$10)</f>
        <v>368</v>
      </c>
      <c r="G10" s="69">
        <v>3</v>
      </c>
      <c r="H10" s="69">
        <v>4</v>
      </c>
      <c r="I10" s="69">
        <f t="shared" ref="I10:I19" si="2">G10*H10</f>
        <v>12</v>
      </c>
      <c r="J10" s="69">
        <f t="shared" si="0"/>
        <v>48</v>
      </c>
      <c r="K10" s="69">
        <f t="shared" si="1"/>
        <v>4416</v>
      </c>
      <c r="L10" s="147" t="s">
        <v>165</v>
      </c>
      <c r="M10" s="126">
        <v>0</v>
      </c>
      <c r="N10" s="82"/>
      <c r="O10" s="2"/>
      <c r="P10" s="2"/>
      <c r="Q10" s="2"/>
      <c r="R10" s="2"/>
      <c r="S10" s="2"/>
      <c r="T10" s="2"/>
      <c r="U10" s="2"/>
      <c r="V10" s="2"/>
      <c r="W10" s="2"/>
      <c r="X10" s="2"/>
      <c r="Y10" s="2"/>
    </row>
    <row r="11" spans="1:25" ht="65" x14ac:dyDescent="0.35">
      <c r="A11" s="37" t="s">
        <v>166</v>
      </c>
      <c r="B11" s="137" t="s">
        <v>167</v>
      </c>
      <c r="C11" s="40">
        <v>2</v>
      </c>
      <c r="D11" s="40">
        <v>0</v>
      </c>
      <c r="E11" s="40">
        <v>0</v>
      </c>
      <c r="F11" s="69">
        <f>(C11*'Labor Costs'!$F$9)+(D11*('Labor Costs'!$D$7))+(E11*'Labor Costs'!$F$10)</f>
        <v>184</v>
      </c>
      <c r="G11" s="69">
        <v>3</v>
      </c>
      <c r="H11" s="69">
        <v>4</v>
      </c>
      <c r="I11" s="69">
        <f t="shared" si="2"/>
        <v>12</v>
      </c>
      <c r="J11" s="69">
        <f t="shared" si="0"/>
        <v>24</v>
      </c>
      <c r="K11" s="69">
        <f t="shared" si="1"/>
        <v>2208</v>
      </c>
      <c r="L11" s="147" t="s">
        <v>168</v>
      </c>
      <c r="M11" s="126">
        <v>0</v>
      </c>
      <c r="N11" s="82"/>
      <c r="O11" s="2"/>
      <c r="P11" s="2"/>
      <c r="Q11" s="2"/>
      <c r="R11" s="2"/>
      <c r="S11" s="2"/>
      <c r="T11" s="2"/>
      <c r="U11" s="2"/>
      <c r="V11" s="2"/>
      <c r="W11" s="2"/>
      <c r="X11" s="2"/>
      <c r="Y11" s="2"/>
    </row>
    <row r="12" spans="1:25" ht="65" x14ac:dyDescent="0.35">
      <c r="A12" s="37" t="s">
        <v>169</v>
      </c>
      <c r="B12" s="137" t="s">
        <v>170</v>
      </c>
      <c r="C12" s="40">
        <v>4</v>
      </c>
      <c r="D12" s="40">
        <v>0</v>
      </c>
      <c r="E12" s="40">
        <v>0</v>
      </c>
      <c r="F12" s="69">
        <f>(C12*'Labor Costs'!$F$9)+(D12*('Labor Costs'!$D$7))+(E12*'Labor Costs'!$F$10)</f>
        <v>368</v>
      </c>
      <c r="G12" s="69">
        <v>3</v>
      </c>
      <c r="H12" s="69">
        <v>4</v>
      </c>
      <c r="I12" s="69">
        <f t="shared" si="2"/>
        <v>12</v>
      </c>
      <c r="J12" s="69">
        <f t="shared" si="0"/>
        <v>48</v>
      </c>
      <c r="K12" s="69">
        <f t="shared" si="1"/>
        <v>4416</v>
      </c>
      <c r="L12" s="147" t="s">
        <v>171</v>
      </c>
      <c r="M12" s="126">
        <v>0</v>
      </c>
      <c r="N12" s="82"/>
      <c r="O12" s="2"/>
      <c r="P12" s="2"/>
      <c r="Q12" s="2"/>
      <c r="R12" s="2"/>
      <c r="S12" s="2"/>
      <c r="T12" s="2"/>
      <c r="U12" s="2"/>
      <c r="V12" s="2"/>
      <c r="W12" s="2"/>
      <c r="X12" s="2"/>
      <c r="Y12" s="2"/>
    </row>
    <row r="13" spans="1:25" ht="52" x14ac:dyDescent="0.35">
      <c r="A13" s="37" t="s">
        <v>166</v>
      </c>
      <c r="B13" s="137" t="s">
        <v>172</v>
      </c>
      <c r="C13" s="40">
        <v>6</v>
      </c>
      <c r="D13" s="40">
        <v>0</v>
      </c>
      <c r="E13" s="40">
        <v>24</v>
      </c>
      <c r="F13" s="69">
        <f>(C13*'Labor Costs'!$F$9)+(D13*('Labor Costs'!$D$7))+(E13*'Labor Costs'!$F$10)</f>
        <v>6072</v>
      </c>
      <c r="G13" s="69">
        <v>3</v>
      </c>
      <c r="H13" s="69">
        <v>4</v>
      </c>
      <c r="I13" s="69">
        <f t="shared" si="2"/>
        <v>12</v>
      </c>
      <c r="J13" s="69">
        <f t="shared" si="0"/>
        <v>360</v>
      </c>
      <c r="K13" s="69">
        <f t="shared" si="1"/>
        <v>72864</v>
      </c>
      <c r="L13" s="147" t="s">
        <v>173</v>
      </c>
      <c r="M13" s="126">
        <v>0</v>
      </c>
      <c r="N13" s="82"/>
      <c r="O13" s="2"/>
      <c r="P13" s="2"/>
      <c r="Q13" s="2"/>
      <c r="R13" s="2"/>
      <c r="S13" s="2"/>
      <c r="T13" s="2"/>
      <c r="U13" s="2"/>
      <c r="V13" s="2"/>
      <c r="W13" s="2"/>
      <c r="X13" s="2"/>
      <c r="Y13" s="2"/>
    </row>
    <row r="14" spans="1:25" ht="26" x14ac:dyDescent="0.35">
      <c r="A14" s="37" t="s">
        <v>174</v>
      </c>
      <c r="B14" s="137" t="s">
        <v>175</v>
      </c>
      <c r="C14" s="40">
        <v>0.01</v>
      </c>
      <c r="D14" s="40">
        <v>0</v>
      </c>
      <c r="E14" s="40">
        <v>0</v>
      </c>
      <c r="F14" s="69">
        <f>(C14*'Labor Costs'!$F$9)+(D14*('Labor Costs'!$D$7))+(E14*'Labor Costs'!$F$10)</f>
        <v>0.92</v>
      </c>
      <c r="G14" s="69">
        <v>3</v>
      </c>
      <c r="H14" s="69">
        <v>2000</v>
      </c>
      <c r="I14" s="69">
        <f t="shared" si="2"/>
        <v>6000</v>
      </c>
      <c r="J14" s="69">
        <f t="shared" si="0"/>
        <v>60</v>
      </c>
      <c r="K14" s="69">
        <f t="shared" si="1"/>
        <v>5520</v>
      </c>
      <c r="L14" s="147" t="s">
        <v>47</v>
      </c>
      <c r="M14" s="126">
        <v>0</v>
      </c>
      <c r="N14" s="82"/>
      <c r="O14" s="2"/>
      <c r="P14" s="2"/>
      <c r="Q14" s="2"/>
      <c r="R14" s="2"/>
      <c r="S14" s="2"/>
      <c r="T14" s="2"/>
      <c r="U14" s="2"/>
      <c r="V14" s="2"/>
      <c r="W14" s="2"/>
      <c r="X14" s="2"/>
      <c r="Y14" s="2"/>
    </row>
    <row r="15" spans="1:25" ht="65" x14ac:dyDescent="0.35">
      <c r="A15" s="39">
        <v>80.1464</v>
      </c>
      <c r="B15" s="188" t="s">
        <v>259</v>
      </c>
      <c r="C15" s="59">
        <v>20</v>
      </c>
      <c r="D15" s="59">
        <v>0</v>
      </c>
      <c r="E15" s="59">
        <v>40</v>
      </c>
      <c r="F15" s="87">
        <f>(C15*'Labor Costs'!$F$9)+(D15*('Labor Costs'!$D$7))+(E15*'Labor Costs'!$F$10)</f>
        <v>11040</v>
      </c>
      <c r="G15" s="87">
        <v>3</v>
      </c>
      <c r="H15" s="87">
        <v>1</v>
      </c>
      <c r="I15" s="87">
        <f t="shared" si="2"/>
        <v>3</v>
      </c>
      <c r="J15" s="87">
        <f t="shared" si="0"/>
        <v>180</v>
      </c>
      <c r="K15" s="87">
        <f t="shared" si="1"/>
        <v>33120</v>
      </c>
      <c r="L15" s="97" t="s">
        <v>302</v>
      </c>
      <c r="M15" s="88">
        <v>0</v>
      </c>
      <c r="N15" s="82"/>
      <c r="O15" s="2"/>
      <c r="P15" s="2"/>
      <c r="Q15" s="2"/>
      <c r="R15" s="2"/>
      <c r="S15" s="2"/>
      <c r="T15" s="2"/>
      <c r="U15" s="2"/>
      <c r="V15" s="2"/>
      <c r="W15" s="2"/>
      <c r="X15" s="2"/>
      <c r="Y15" s="2"/>
    </row>
    <row r="16" spans="1:25" x14ac:dyDescent="0.35">
      <c r="A16" s="37" t="s">
        <v>176</v>
      </c>
      <c r="B16" s="137" t="s">
        <v>177</v>
      </c>
      <c r="C16" s="40">
        <v>40</v>
      </c>
      <c r="D16" s="40">
        <v>0</v>
      </c>
      <c r="E16" s="40">
        <v>0</v>
      </c>
      <c r="F16" s="69">
        <f>(C16*'Labor Costs'!$F$9)+(D16*('Labor Costs'!$D$7))+(E16*'Labor Costs'!$F$10)</f>
        <v>3680</v>
      </c>
      <c r="G16" s="69">
        <v>3</v>
      </c>
      <c r="H16" s="69">
        <v>1</v>
      </c>
      <c r="I16" s="69">
        <f t="shared" si="2"/>
        <v>3</v>
      </c>
      <c r="J16" s="69">
        <f t="shared" si="0"/>
        <v>120</v>
      </c>
      <c r="K16" s="69">
        <f t="shared" si="1"/>
        <v>11040</v>
      </c>
      <c r="L16" s="147" t="s">
        <v>47</v>
      </c>
      <c r="M16" s="126">
        <v>0</v>
      </c>
      <c r="N16" s="82"/>
      <c r="O16" s="2"/>
      <c r="P16" s="2"/>
      <c r="Q16" s="2"/>
      <c r="R16" s="2"/>
      <c r="S16" s="2"/>
      <c r="T16" s="2"/>
      <c r="U16" s="2"/>
      <c r="V16" s="2"/>
      <c r="W16" s="2"/>
      <c r="X16" s="2"/>
      <c r="Y16" s="2"/>
    </row>
    <row r="17" spans="1:25" ht="26" x14ac:dyDescent="0.35">
      <c r="A17" s="37" t="s">
        <v>178</v>
      </c>
      <c r="B17" s="137" t="s">
        <v>179</v>
      </c>
      <c r="C17" s="40">
        <v>2</v>
      </c>
      <c r="D17" s="40">
        <v>0</v>
      </c>
      <c r="E17" s="40">
        <v>0</v>
      </c>
      <c r="F17" s="69">
        <f>(C17*'Labor Costs'!$F$9)+(D17*('Labor Costs'!$D$7))+(E17*'Labor Costs'!$F$10)</f>
        <v>184</v>
      </c>
      <c r="G17" s="69">
        <v>3</v>
      </c>
      <c r="H17" s="69">
        <v>4</v>
      </c>
      <c r="I17" s="69">
        <f t="shared" si="2"/>
        <v>12</v>
      </c>
      <c r="J17" s="69">
        <f t="shared" si="0"/>
        <v>24</v>
      </c>
      <c r="K17" s="69">
        <f t="shared" si="1"/>
        <v>2208</v>
      </c>
      <c r="L17" s="147" t="s">
        <v>47</v>
      </c>
      <c r="M17" s="126">
        <v>0</v>
      </c>
      <c r="N17" s="82"/>
      <c r="O17" s="2"/>
      <c r="P17" s="2"/>
      <c r="Q17" s="2"/>
      <c r="R17" s="2"/>
      <c r="S17" s="2"/>
      <c r="T17" s="2"/>
      <c r="U17" s="2"/>
      <c r="V17" s="2"/>
      <c r="W17" s="2"/>
      <c r="X17" s="2"/>
      <c r="Y17" s="2"/>
    </row>
    <row r="18" spans="1:25" ht="65" x14ac:dyDescent="0.35">
      <c r="A18" s="37">
        <v>80.147400000000005</v>
      </c>
      <c r="B18" s="137" t="s">
        <v>180</v>
      </c>
      <c r="C18" s="40">
        <v>1</v>
      </c>
      <c r="D18" s="40">
        <v>0</v>
      </c>
      <c r="E18" s="40">
        <v>0</v>
      </c>
      <c r="F18" s="69">
        <f>(C18*'Labor Costs'!$F$9)+(D18*('Labor Costs'!$D$7))+(E18*'Labor Costs'!$F$10)</f>
        <v>92</v>
      </c>
      <c r="G18" s="69">
        <v>3</v>
      </c>
      <c r="H18" s="69">
        <v>4</v>
      </c>
      <c r="I18" s="69">
        <f t="shared" si="2"/>
        <v>12</v>
      </c>
      <c r="J18" s="69">
        <f t="shared" si="0"/>
        <v>12</v>
      </c>
      <c r="K18" s="69">
        <f t="shared" si="1"/>
        <v>1104</v>
      </c>
      <c r="L18" s="147" t="s">
        <v>181</v>
      </c>
      <c r="M18" s="126">
        <v>0</v>
      </c>
      <c r="N18" s="82"/>
      <c r="O18" s="2"/>
      <c r="P18" s="2"/>
      <c r="Q18" s="2"/>
      <c r="R18" s="2"/>
      <c r="S18" s="2"/>
      <c r="T18" s="2"/>
      <c r="U18" s="2"/>
      <c r="V18" s="2"/>
      <c r="W18" s="2"/>
      <c r="X18" s="2"/>
      <c r="Y18" s="2"/>
    </row>
    <row r="19" spans="1:25" ht="26" x14ac:dyDescent="0.35">
      <c r="A19" s="37">
        <v>80.147400000000005</v>
      </c>
      <c r="B19" s="137" t="s">
        <v>182</v>
      </c>
      <c r="C19" s="40">
        <v>1</v>
      </c>
      <c r="D19" s="40">
        <v>0</v>
      </c>
      <c r="E19" s="40">
        <v>0</v>
      </c>
      <c r="F19" s="69">
        <f>(C19*'Labor Costs'!$F$9)+(D19*('Labor Costs'!$D$7))+(E19*'Labor Costs'!$F$10)</f>
        <v>92</v>
      </c>
      <c r="G19" s="69">
        <v>3</v>
      </c>
      <c r="H19" s="69">
        <v>4</v>
      </c>
      <c r="I19" s="69">
        <f t="shared" si="2"/>
        <v>12</v>
      </c>
      <c r="J19" s="69">
        <f t="shared" si="0"/>
        <v>12</v>
      </c>
      <c r="K19" s="69">
        <f t="shared" si="1"/>
        <v>1104</v>
      </c>
      <c r="L19" s="147" t="s">
        <v>47</v>
      </c>
      <c r="M19" s="126">
        <v>0</v>
      </c>
      <c r="N19" s="82"/>
      <c r="O19" s="2"/>
      <c r="P19" s="2"/>
      <c r="Q19" s="2"/>
      <c r="R19" s="2"/>
      <c r="S19" s="2"/>
      <c r="T19" s="2"/>
      <c r="U19" s="2"/>
      <c r="V19" s="2"/>
      <c r="W19" s="2"/>
      <c r="X19" s="2"/>
      <c r="Y19" s="2"/>
    </row>
    <row r="20" spans="1:25" x14ac:dyDescent="0.35">
      <c r="A20" s="37"/>
      <c r="B20" s="137"/>
      <c r="C20" s="40"/>
      <c r="D20" s="40"/>
      <c r="E20" s="40"/>
      <c r="F20" s="69">
        <f>(C20*'Labor Costs'!$F$9)+(D20*('Labor Costs'!$D$7))+(E20*'Labor Costs'!$F$10)</f>
        <v>0</v>
      </c>
      <c r="G20" s="69"/>
      <c r="H20" s="69"/>
      <c r="I20" s="69"/>
      <c r="J20" s="69"/>
      <c r="K20" s="69"/>
      <c r="L20" s="148"/>
      <c r="M20" s="126"/>
      <c r="N20" s="82"/>
      <c r="O20" s="2"/>
      <c r="P20" s="2"/>
      <c r="Q20" s="2"/>
      <c r="R20" s="2"/>
      <c r="S20" s="2"/>
      <c r="T20" s="2"/>
      <c r="U20" s="2"/>
      <c r="V20" s="2"/>
      <c r="W20" s="2"/>
      <c r="X20" s="2"/>
      <c r="Y20" s="2"/>
    </row>
    <row r="21" spans="1:25" x14ac:dyDescent="0.35">
      <c r="A21" s="206" t="s">
        <v>10</v>
      </c>
      <c r="B21" s="206"/>
      <c r="C21" s="123"/>
      <c r="D21" s="38"/>
      <c r="E21" s="38"/>
      <c r="F21" s="38"/>
      <c r="G21" s="38">
        <f>SUM(G6:G20)</f>
        <v>36</v>
      </c>
      <c r="H21" s="38"/>
      <c r="I21" s="38">
        <f>SUM(I6:I20)</f>
        <v>6096</v>
      </c>
      <c r="J21" s="38">
        <f>SUM(J6:J20)</f>
        <v>963.2</v>
      </c>
      <c r="K21" s="38">
        <f>SUM(K6:K20)</f>
        <v>144918.39999999999</v>
      </c>
      <c r="L21" s="79"/>
      <c r="M21" s="123">
        <f>SUM(M6:M20)</f>
        <v>0</v>
      </c>
      <c r="N21" s="82"/>
      <c r="O21" s="2"/>
      <c r="P21" s="2"/>
      <c r="Q21" s="2"/>
      <c r="R21" s="2"/>
      <c r="S21" s="2"/>
      <c r="T21" s="2"/>
      <c r="U21" s="2"/>
      <c r="V21" s="2"/>
      <c r="W21" s="2"/>
      <c r="X21" s="2"/>
      <c r="Y21" s="2"/>
    </row>
    <row r="22" spans="1:25" x14ac:dyDescent="0.35">
      <c r="A22" s="81"/>
      <c r="B22" s="82"/>
      <c r="C22" s="82"/>
      <c r="D22" s="82"/>
      <c r="E22" s="82"/>
      <c r="F22" s="82"/>
      <c r="G22" s="82"/>
      <c r="H22" s="82"/>
      <c r="I22" s="82"/>
      <c r="J22" s="82"/>
      <c r="K22" s="82"/>
      <c r="L22" s="82"/>
      <c r="M22" s="82"/>
      <c r="N22" s="82"/>
      <c r="O22" s="2"/>
      <c r="P22" s="2"/>
      <c r="Q22" s="2"/>
      <c r="R22" s="2"/>
      <c r="S22" s="2"/>
      <c r="T22" s="2"/>
      <c r="U22" s="2"/>
      <c r="V22" s="2"/>
      <c r="W22" s="2"/>
      <c r="X22" s="2"/>
      <c r="Y22" s="2"/>
    </row>
    <row r="23" spans="1:25" x14ac:dyDescent="0.35">
      <c r="A23" s="81" t="s">
        <v>104</v>
      </c>
      <c r="B23" s="82"/>
      <c r="C23" s="82"/>
      <c r="D23" s="82"/>
      <c r="E23" s="82"/>
      <c r="F23" s="82"/>
      <c r="G23" s="82"/>
      <c r="H23" s="82"/>
      <c r="I23" s="82"/>
      <c r="J23" s="82"/>
      <c r="K23" s="82"/>
      <c r="L23" s="82"/>
      <c r="M23" s="82"/>
      <c r="N23" s="82"/>
      <c r="O23" s="2"/>
      <c r="P23" s="2"/>
      <c r="Q23" s="2"/>
      <c r="R23" s="2"/>
      <c r="S23" s="2"/>
      <c r="T23" s="2"/>
      <c r="U23" s="2"/>
      <c r="V23" s="2"/>
      <c r="W23" s="2"/>
      <c r="X23" s="2"/>
      <c r="Y23" s="2"/>
    </row>
    <row r="24" spans="1:25" x14ac:dyDescent="0.35">
      <c r="A24" s="81" t="s">
        <v>183</v>
      </c>
      <c r="B24" s="82"/>
      <c r="C24" s="82"/>
      <c r="D24" s="82"/>
      <c r="E24" s="82"/>
      <c r="F24" s="82"/>
      <c r="G24" s="82"/>
      <c r="H24" s="82"/>
      <c r="I24" s="82"/>
      <c r="J24" s="82"/>
      <c r="K24" s="82"/>
      <c r="L24" s="82"/>
      <c r="M24" s="82"/>
      <c r="N24" s="82"/>
      <c r="O24" s="2"/>
      <c r="P24" s="2"/>
      <c r="Q24" s="2"/>
      <c r="R24" s="2"/>
      <c r="S24" s="2"/>
      <c r="T24" s="2"/>
      <c r="U24" s="2"/>
      <c r="V24" s="2"/>
      <c r="W24" s="2"/>
      <c r="X24" s="2"/>
      <c r="Y24" s="2"/>
    </row>
    <row r="25" spans="1:25" x14ac:dyDescent="0.35">
      <c r="A25" s="81" t="s">
        <v>231</v>
      </c>
      <c r="B25" s="82"/>
      <c r="C25" s="82"/>
      <c r="D25" s="82"/>
      <c r="E25" s="82"/>
      <c r="F25" s="82"/>
      <c r="G25" s="82"/>
      <c r="H25" s="82"/>
      <c r="I25" s="82"/>
      <c r="J25" s="82"/>
      <c r="K25" s="82"/>
      <c r="L25" s="82"/>
      <c r="M25" s="82"/>
      <c r="N25" s="82"/>
      <c r="O25" s="2"/>
      <c r="P25" s="2"/>
      <c r="Q25" s="2"/>
      <c r="R25" s="2"/>
      <c r="S25" s="2"/>
      <c r="T25" s="2"/>
      <c r="U25" s="2"/>
      <c r="V25" s="2"/>
      <c r="W25" s="2"/>
      <c r="X25" s="2"/>
      <c r="Y25" s="2"/>
    </row>
    <row r="26" spans="1:25" x14ac:dyDescent="0.35">
      <c r="A26" s="90"/>
      <c r="B26" s="92"/>
      <c r="C26" s="92"/>
      <c r="D26" s="92"/>
      <c r="E26" s="92"/>
      <c r="F26" s="92"/>
      <c r="G26" s="92"/>
      <c r="H26" s="92"/>
      <c r="I26" s="82"/>
      <c r="J26" s="82"/>
      <c r="K26" s="82"/>
      <c r="L26" s="82"/>
      <c r="M26" s="82"/>
      <c r="N26" s="82"/>
      <c r="O26" s="2"/>
      <c r="P26" s="2"/>
      <c r="Q26" s="2"/>
      <c r="R26" s="2"/>
      <c r="S26" s="2"/>
      <c r="T26" s="2"/>
      <c r="U26" s="2"/>
      <c r="V26" s="2"/>
      <c r="W26" s="2"/>
      <c r="X26" s="2"/>
      <c r="Y26" s="2"/>
    </row>
    <row r="27" spans="1:25" x14ac:dyDescent="0.35">
      <c r="A27" s="185"/>
      <c r="B27" s="185"/>
      <c r="C27" s="185"/>
      <c r="D27" s="185"/>
      <c r="E27" s="185"/>
      <c r="F27" s="92"/>
      <c r="G27" s="92"/>
      <c r="H27" s="92"/>
      <c r="I27" s="82"/>
      <c r="J27" s="82"/>
      <c r="K27" s="82"/>
      <c r="L27" s="82"/>
      <c r="M27" s="82"/>
      <c r="N27" s="82"/>
      <c r="O27" s="2"/>
      <c r="P27" s="2"/>
      <c r="Q27" s="2"/>
      <c r="R27" s="2"/>
      <c r="S27" s="2"/>
      <c r="T27" s="2"/>
      <c r="U27" s="2"/>
      <c r="V27" s="2"/>
      <c r="W27" s="2"/>
      <c r="X27" s="2"/>
      <c r="Y27" s="2"/>
    </row>
    <row r="28" spans="1:25" x14ac:dyDescent="0.35">
      <c r="A28" s="185"/>
      <c r="B28" s="185"/>
      <c r="C28" s="185"/>
      <c r="D28" s="185"/>
      <c r="E28" s="185"/>
      <c r="F28" s="92"/>
      <c r="G28" s="92"/>
      <c r="H28" s="92"/>
      <c r="I28" s="82"/>
      <c r="J28" s="82"/>
      <c r="K28" s="82"/>
      <c r="L28" s="82"/>
      <c r="M28" s="82"/>
      <c r="N28" s="82"/>
      <c r="O28" s="2"/>
      <c r="P28" s="2"/>
      <c r="Q28" s="2"/>
      <c r="R28" s="2"/>
      <c r="S28" s="2"/>
      <c r="T28" s="2"/>
      <c r="U28" s="2"/>
      <c r="V28" s="2"/>
      <c r="W28" s="2"/>
      <c r="X28" s="2"/>
      <c r="Y28" s="2"/>
    </row>
    <row r="29" spans="1:25" x14ac:dyDescent="0.35">
      <c r="A29" s="92"/>
      <c r="B29" s="92"/>
      <c r="C29" s="92"/>
      <c r="D29" s="92"/>
      <c r="E29" s="92"/>
      <c r="F29" s="92"/>
      <c r="G29" s="92"/>
      <c r="H29" s="92"/>
      <c r="I29" s="82"/>
      <c r="J29" s="82"/>
      <c r="K29" s="82"/>
      <c r="L29" s="82"/>
      <c r="M29" s="82"/>
      <c r="N29" s="82"/>
      <c r="O29" s="2"/>
      <c r="P29" s="2"/>
      <c r="Q29" s="2"/>
      <c r="R29" s="2"/>
      <c r="S29" s="2"/>
      <c r="T29" s="2"/>
      <c r="U29" s="2"/>
      <c r="V29" s="2"/>
      <c r="W29" s="2"/>
      <c r="X29" s="2"/>
      <c r="Y29" s="2"/>
    </row>
    <row r="30" spans="1:25" x14ac:dyDescent="0.35">
      <c r="A30" s="92"/>
      <c r="B30" s="92"/>
      <c r="C30" s="92"/>
      <c r="D30" s="92"/>
      <c r="E30" s="92"/>
      <c r="F30" s="92"/>
      <c r="G30" s="92"/>
      <c r="H30" s="92"/>
      <c r="I30" s="82"/>
      <c r="J30" s="82"/>
      <c r="K30" s="82"/>
      <c r="L30" s="82"/>
      <c r="M30" s="82"/>
      <c r="N30" s="82"/>
      <c r="O30" s="2"/>
      <c r="P30" s="2"/>
      <c r="Q30" s="2"/>
      <c r="R30" s="2"/>
      <c r="S30" s="2"/>
      <c r="T30" s="2"/>
      <c r="U30" s="2"/>
      <c r="V30" s="2"/>
      <c r="W30" s="2"/>
      <c r="X30" s="2"/>
      <c r="Y30" s="2"/>
    </row>
    <row r="31" spans="1:25" x14ac:dyDescent="0.35">
      <c r="A31" s="92"/>
      <c r="B31" s="92"/>
      <c r="C31" s="92"/>
      <c r="D31" s="92"/>
      <c r="E31" s="92"/>
      <c r="F31" s="92"/>
      <c r="G31" s="92"/>
      <c r="H31" s="92"/>
      <c r="I31" s="82"/>
      <c r="J31" s="82"/>
      <c r="K31" s="82"/>
      <c r="L31" s="82"/>
      <c r="M31" s="82"/>
      <c r="N31" s="82"/>
      <c r="O31" s="2"/>
      <c r="P31" s="2"/>
      <c r="Q31" s="2"/>
      <c r="R31" s="2"/>
      <c r="S31" s="2"/>
      <c r="T31" s="2"/>
      <c r="U31" s="2"/>
      <c r="V31" s="2"/>
      <c r="W31" s="2"/>
      <c r="X31" s="2"/>
      <c r="Y31" s="2"/>
    </row>
    <row r="32" spans="1:25" x14ac:dyDescent="0.35">
      <c r="A32" s="92"/>
      <c r="B32" s="92"/>
      <c r="C32" s="92"/>
      <c r="D32" s="92"/>
      <c r="E32" s="92"/>
      <c r="F32" s="92"/>
      <c r="G32" s="92"/>
      <c r="H32" s="92"/>
      <c r="I32" s="82"/>
      <c r="J32" s="82"/>
      <c r="K32" s="82"/>
      <c r="L32" s="82"/>
      <c r="M32" s="82"/>
      <c r="N32" s="82"/>
      <c r="O32" s="2"/>
      <c r="P32" s="2"/>
      <c r="Q32" s="2"/>
      <c r="R32" s="2"/>
      <c r="S32" s="2"/>
      <c r="T32" s="2"/>
      <c r="U32" s="2"/>
      <c r="V32" s="2"/>
      <c r="W32" s="2"/>
      <c r="X32" s="2"/>
      <c r="Y32" s="2"/>
    </row>
    <row r="33" spans="1:25" x14ac:dyDescent="0.35">
      <c r="A33" s="92"/>
      <c r="B33" s="92"/>
      <c r="C33" s="92"/>
      <c r="D33" s="92"/>
      <c r="E33" s="92"/>
      <c r="F33" s="92"/>
      <c r="G33" s="92"/>
      <c r="H33" s="92"/>
      <c r="I33" s="82"/>
      <c r="J33" s="82"/>
      <c r="K33" s="82"/>
      <c r="L33" s="82"/>
      <c r="M33" s="82"/>
      <c r="N33" s="82"/>
      <c r="O33" s="2"/>
      <c r="P33" s="2"/>
      <c r="Q33" s="2"/>
      <c r="R33" s="2"/>
      <c r="S33" s="2"/>
      <c r="T33" s="2"/>
      <c r="U33" s="2"/>
      <c r="V33" s="2"/>
      <c r="W33" s="2"/>
      <c r="X33" s="2"/>
      <c r="Y33" s="2"/>
    </row>
    <row r="34" spans="1:25" x14ac:dyDescent="0.35">
      <c r="A34" s="92"/>
      <c r="B34" s="92"/>
      <c r="C34" s="92"/>
      <c r="D34" s="92"/>
      <c r="E34" s="92"/>
      <c r="F34" s="92"/>
      <c r="G34" s="92"/>
      <c r="H34" s="92"/>
      <c r="I34" s="82"/>
      <c r="J34" s="82"/>
      <c r="K34" s="82"/>
      <c r="L34" s="82"/>
      <c r="M34" s="82"/>
      <c r="N34" s="82"/>
      <c r="O34" s="2"/>
      <c r="P34" s="2"/>
      <c r="Q34" s="2"/>
      <c r="R34" s="2"/>
      <c r="S34" s="2"/>
      <c r="T34" s="2"/>
      <c r="U34" s="2"/>
      <c r="V34" s="2"/>
      <c r="W34" s="2"/>
      <c r="X34" s="2"/>
      <c r="Y34" s="2"/>
    </row>
    <row r="35" spans="1:25" x14ac:dyDescent="0.35">
      <c r="A35" s="82"/>
      <c r="B35" s="82"/>
      <c r="C35" s="82"/>
      <c r="D35" s="82"/>
      <c r="E35" s="82"/>
      <c r="F35" s="82"/>
      <c r="G35" s="82"/>
      <c r="H35" s="82"/>
      <c r="I35" s="82"/>
      <c r="J35" s="82"/>
      <c r="K35" s="82"/>
      <c r="L35" s="82"/>
      <c r="M35" s="82"/>
      <c r="N35" s="82"/>
      <c r="O35" s="2"/>
      <c r="P35" s="2"/>
      <c r="Q35" s="2"/>
      <c r="R35" s="2"/>
      <c r="S35" s="2"/>
      <c r="T35" s="2"/>
      <c r="U35" s="2"/>
      <c r="V35" s="2"/>
      <c r="W35" s="2"/>
      <c r="X35" s="2"/>
      <c r="Y35" s="2"/>
    </row>
    <row r="36" spans="1:25" x14ac:dyDescent="0.35">
      <c r="A36" s="82"/>
      <c r="B36" s="82"/>
      <c r="C36" s="82"/>
      <c r="D36" s="82"/>
      <c r="E36" s="82"/>
      <c r="F36" s="82"/>
      <c r="G36" s="82"/>
      <c r="H36" s="82"/>
      <c r="I36" s="82"/>
      <c r="J36" s="82"/>
      <c r="K36" s="82"/>
      <c r="L36" s="82"/>
      <c r="M36" s="82"/>
      <c r="N36" s="82"/>
      <c r="O36" s="2"/>
      <c r="P36" s="2"/>
      <c r="Q36" s="2"/>
      <c r="R36" s="2"/>
      <c r="S36" s="2"/>
      <c r="T36" s="2"/>
      <c r="U36" s="2"/>
      <c r="V36" s="2"/>
      <c r="W36" s="2"/>
      <c r="X36" s="2"/>
      <c r="Y36" s="2"/>
    </row>
    <row r="37" spans="1:25" x14ac:dyDescent="0.35">
      <c r="A37" s="82"/>
      <c r="B37" s="82"/>
      <c r="C37" s="82"/>
      <c r="D37" s="82"/>
      <c r="E37" s="82"/>
      <c r="F37" s="82"/>
      <c r="G37" s="82"/>
      <c r="H37" s="82"/>
      <c r="I37" s="82"/>
      <c r="J37" s="82"/>
      <c r="K37" s="82"/>
      <c r="L37" s="82"/>
      <c r="M37" s="82"/>
      <c r="N37" s="82"/>
      <c r="O37" s="2"/>
      <c r="P37" s="2"/>
      <c r="Q37" s="2"/>
      <c r="R37" s="2"/>
      <c r="S37" s="2"/>
      <c r="T37" s="2"/>
      <c r="U37" s="2"/>
      <c r="V37" s="2"/>
      <c r="W37" s="2"/>
      <c r="X37" s="2"/>
      <c r="Y37" s="2"/>
    </row>
    <row r="38" spans="1:25" x14ac:dyDescent="0.35">
      <c r="A38" s="82"/>
      <c r="B38" s="82"/>
      <c r="C38" s="82"/>
      <c r="D38" s="82"/>
      <c r="E38" s="82"/>
      <c r="F38" s="82"/>
      <c r="G38" s="82"/>
      <c r="H38" s="82"/>
      <c r="I38" s="82"/>
      <c r="J38" s="82"/>
      <c r="K38" s="82"/>
      <c r="L38" s="82"/>
      <c r="M38" s="82"/>
      <c r="N38" s="82"/>
      <c r="O38" s="2"/>
      <c r="P38" s="2"/>
      <c r="Q38" s="2"/>
      <c r="R38" s="2"/>
      <c r="S38" s="2"/>
      <c r="T38" s="2"/>
      <c r="U38" s="2"/>
      <c r="V38" s="2"/>
      <c r="W38" s="2"/>
      <c r="X38" s="2"/>
      <c r="Y38" s="2"/>
    </row>
    <row r="39" spans="1:25" x14ac:dyDescent="0.35">
      <c r="A39" s="82"/>
      <c r="B39" s="82"/>
      <c r="C39" s="82"/>
      <c r="D39" s="82"/>
      <c r="E39" s="82"/>
      <c r="F39" s="82"/>
      <c r="G39" s="82"/>
      <c r="H39" s="82"/>
      <c r="I39" s="82"/>
      <c r="J39" s="82"/>
      <c r="K39" s="82"/>
      <c r="L39" s="82"/>
      <c r="M39" s="82"/>
      <c r="N39" s="82"/>
      <c r="O39" s="2"/>
      <c r="P39" s="2"/>
      <c r="Q39" s="2"/>
      <c r="R39" s="2"/>
      <c r="S39" s="2"/>
      <c r="T39" s="2"/>
      <c r="U39" s="2"/>
      <c r="V39" s="2"/>
      <c r="W39" s="2"/>
      <c r="X39" s="2"/>
      <c r="Y39" s="2"/>
    </row>
    <row r="40" spans="1:25" x14ac:dyDescent="0.35">
      <c r="A40" s="82"/>
      <c r="B40" s="82"/>
      <c r="C40" s="82"/>
      <c r="D40" s="82"/>
      <c r="E40" s="82"/>
      <c r="F40" s="82"/>
      <c r="G40" s="82"/>
      <c r="H40" s="82"/>
      <c r="I40" s="82"/>
      <c r="J40" s="82"/>
      <c r="K40" s="82"/>
      <c r="L40" s="82"/>
      <c r="M40" s="82"/>
      <c r="N40" s="82"/>
      <c r="O40" s="2"/>
      <c r="P40" s="2"/>
      <c r="Q40" s="2"/>
      <c r="R40" s="2"/>
      <c r="S40" s="2"/>
      <c r="T40" s="2"/>
      <c r="U40" s="2"/>
      <c r="V40" s="2"/>
      <c r="W40" s="2"/>
      <c r="X40" s="2"/>
      <c r="Y40" s="2"/>
    </row>
    <row r="41" spans="1:25" x14ac:dyDescent="0.35">
      <c r="A41" s="82"/>
      <c r="B41" s="82"/>
      <c r="C41" s="82"/>
      <c r="D41" s="82"/>
      <c r="E41" s="82"/>
      <c r="F41" s="82"/>
      <c r="G41" s="82"/>
      <c r="H41" s="82"/>
      <c r="I41" s="82"/>
      <c r="J41" s="82"/>
      <c r="K41" s="82"/>
      <c r="L41" s="82"/>
      <c r="M41" s="82"/>
      <c r="N41" s="82"/>
      <c r="O41" s="2"/>
      <c r="P41" s="2"/>
      <c r="Q41" s="2"/>
      <c r="R41" s="2"/>
      <c r="S41" s="2"/>
      <c r="T41" s="2"/>
      <c r="U41" s="2"/>
      <c r="V41" s="2"/>
      <c r="W41" s="2"/>
      <c r="X41" s="2"/>
      <c r="Y41" s="2"/>
    </row>
    <row r="42" spans="1:25" x14ac:dyDescent="0.35">
      <c r="A42" s="82"/>
      <c r="B42" s="82"/>
      <c r="C42" s="82"/>
      <c r="D42" s="82"/>
      <c r="E42" s="82"/>
      <c r="F42" s="82"/>
      <c r="G42" s="82"/>
      <c r="H42" s="82"/>
      <c r="I42" s="82"/>
      <c r="J42" s="82"/>
      <c r="K42" s="82"/>
      <c r="L42" s="82"/>
      <c r="M42" s="82"/>
      <c r="N42" s="82"/>
      <c r="O42" s="2"/>
      <c r="P42" s="2"/>
      <c r="Q42" s="2"/>
      <c r="R42" s="2"/>
      <c r="S42" s="2"/>
      <c r="T42" s="2"/>
      <c r="U42" s="2"/>
      <c r="V42" s="2"/>
      <c r="W42" s="2"/>
      <c r="X42" s="2"/>
      <c r="Y42" s="2"/>
    </row>
    <row r="43" spans="1:25" x14ac:dyDescent="0.35">
      <c r="A43" s="82"/>
      <c r="B43" s="82"/>
      <c r="C43" s="82"/>
      <c r="D43" s="82"/>
      <c r="E43" s="82"/>
      <c r="F43" s="82"/>
      <c r="G43" s="82"/>
      <c r="H43" s="82"/>
      <c r="I43" s="82"/>
      <c r="J43" s="82"/>
      <c r="K43" s="82"/>
      <c r="L43" s="82"/>
      <c r="M43" s="82"/>
      <c r="N43" s="82"/>
      <c r="O43" s="2"/>
      <c r="P43" s="2"/>
      <c r="Q43" s="2"/>
      <c r="R43" s="2"/>
      <c r="S43" s="2"/>
      <c r="T43" s="2"/>
      <c r="U43" s="2"/>
      <c r="V43" s="2"/>
      <c r="W43" s="2"/>
      <c r="X43" s="2"/>
      <c r="Y43" s="2"/>
    </row>
    <row r="44" spans="1:25" x14ac:dyDescent="0.35">
      <c r="A44" s="82"/>
      <c r="B44" s="82"/>
      <c r="C44" s="82"/>
      <c r="D44" s="82"/>
      <c r="E44" s="82"/>
      <c r="F44" s="82"/>
      <c r="G44" s="82"/>
      <c r="H44" s="82"/>
      <c r="I44" s="82"/>
      <c r="J44" s="82"/>
      <c r="K44" s="82"/>
      <c r="L44" s="82"/>
      <c r="M44" s="82"/>
      <c r="N44" s="82"/>
      <c r="O44" s="2"/>
      <c r="P44" s="2"/>
      <c r="Q44" s="2"/>
      <c r="R44" s="2"/>
      <c r="S44" s="2"/>
      <c r="T44" s="2"/>
      <c r="U44" s="2"/>
      <c r="V44" s="2"/>
      <c r="W44" s="2"/>
      <c r="X44" s="2"/>
      <c r="Y44" s="2"/>
    </row>
    <row r="45" spans="1:25" x14ac:dyDescent="0.35">
      <c r="A45" s="82"/>
      <c r="B45" s="82"/>
      <c r="C45" s="82"/>
      <c r="D45" s="82"/>
      <c r="E45" s="82"/>
      <c r="F45" s="82"/>
      <c r="G45" s="82"/>
      <c r="H45" s="82"/>
      <c r="I45" s="82"/>
      <c r="J45" s="82"/>
      <c r="K45" s="82"/>
      <c r="L45" s="82"/>
      <c r="M45" s="82"/>
      <c r="N45" s="82"/>
      <c r="O45" s="2"/>
      <c r="P45" s="2"/>
      <c r="Q45" s="2"/>
      <c r="R45" s="2"/>
      <c r="S45" s="2"/>
      <c r="T45" s="2"/>
      <c r="U45" s="2"/>
      <c r="V45" s="2"/>
      <c r="W45" s="2"/>
      <c r="X45" s="2"/>
      <c r="Y45" s="2"/>
    </row>
    <row r="46" spans="1:25" x14ac:dyDescent="0.35">
      <c r="A46" s="82"/>
      <c r="B46" s="82"/>
      <c r="C46" s="82"/>
      <c r="D46" s="82"/>
      <c r="E46" s="82"/>
      <c r="F46" s="82"/>
      <c r="G46" s="82"/>
      <c r="H46" s="82"/>
      <c r="I46" s="82"/>
      <c r="J46" s="82"/>
      <c r="K46" s="82"/>
      <c r="L46" s="82"/>
      <c r="M46" s="82"/>
      <c r="N46" s="82"/>
      <c r="O46" s="2"/>
      <c r="P46" s="2"/>
      <c r="Q46" s="2"/>
      <c r="R46" s="2"/>
      <c r="S46" s="2"/>
      <c r="T46" s="2"/>
      <c r="U46" s="2"/>
      <c r="V46" s="2"/>
      <c r="W46" s="2"/>
      <c r="X46" s="2"/>
      <c r="Y46" s="2"/>
    </row>
    <row r="47" spans="1:25" x14ac:dyDescent="0.35">
      <c r="A47" s="82"/>
      <c r="B47" s="82"/>
      <c r="C47" s="82"/>
      <c r="D47" s="82"/>
      <c r="E47" s="82"/>
      <c r="F47" s="82"/>
      <c r="G47" s="82"/>
      <c r="H47" s="82"/>
      <c r="I47" s="82"/>
      <c r="J47" s="82"/>
      <c r="K47" s="82"/>
      <c r="L47" s="82"/>
      <c r="M47" s="82"/>
      <c r="N47" s="82"/>
      <c r="O47" s="2"/>
      <c r="P47" s="2"/>
      <c r="Q47" s="2"/>
      <c r="R47" s="2"/>
      <c r="S47" s="2"/>
      <c r="T47" s="2"/>
      <c r="U47" s="2"/>
      <c r="V47" s="2"/>
      <c r="W47" s="2"/>
      <c r="X47" s="2"/>
      <c r="Y47" s="2"/>
    </row>
    <row r="48" spans="1:25" x14ac:dyDescent="0.35">
      <c r="A48" s="82"/>
      <c r="B48" s="82"/>
      <c r="C48" s="82"/>
      <c r="D48" s="82"/>
      <c r="E48" s="82"/>
      <c r="F48" s="82"/>
      <c r="G48" s="82"/>
      <c r="H48" s="82"/>
      <c r="I48" s="82"/>
      <c r="J48" s="82"/>
      <c r="K48" s="82"/>
      <c r="L48" s="82"/>
      <c r="M48" s="82"/>
      <c r="N48" s="82"/>
      <c r="O48" s="2"/>
      <c r="P48" s="2"/>
      <c r="Q48" s="2"/>
      <c r="R48" s="2"/>
      <c r="S48" s="2"/>
      <c r="T48" s="2"/>
      <c r="U48" s="2"/>
      <c r="V48" s="2"/>
      <c r="W48" s="2"/>
      <c r="X48" s="2"/>
      <c r="Y48" s="2"/>
    </row>
    <row r="49" spans="1:25" x14ac:dyDescent="0.35">
      <c r="A49" s="82"/>
      <c r="B49" s="82"/>
      <c r="C49" s="82"/>
      <c r="D49" s="82"/>
      <c r="E49" s="82"/>
      <c r="F49" s="82"/>
      <c r="G49" s="82"/>
      <c r="H49" s="82"/>
      <c r="I49" s="82"/>
      <c r="J49" s="82"/>
      <c r="K49" s="82"/>
      <c r="L49" s="82"/>
      <c r="M49" s="82"/>
      <c r="N49" s="82"/>
      <c r="O49" s="2"/>
      <c r="P49" s="2"/>
      <c r="Q49" s="2"/>
      <c r="R49" s="2"/>
      <c r="S49" s="2"/>
      <c r="T49" s="2"/>
      <c r="U49" s="2"/>
      <c r="V49" s="2"/>
      <c r="W49" s="2"/>
      <c r="X49" s="2"/>
      <c r="Y49" s="2"/>
    </row>
    <row r="50" spans="1:25" x14ac:dyDescent="0.35">
      <c r="A50" s="82"/>
      <c r="B50" s="82"/>
      <c r="C50" s="82"/>
      <c r="D50" s="82"/>
      <c r="E50" s="82"/>
      <c r="F50" s="82"/>
      <c r="G50" s="82"/>
      <c r="H50" s="82"/>
      <c r="I50" s="82"/>
      <c r="J50" s="82"/>
      <c r="K50" s="82"/>
      <c r="L50" s="82"/>
      <c r="M50" s="82"/>
      <c r="N50" s="82"/>
      <c r="O50" s="2"/>
      <c r="P50" s="2"/>
      <c r="Q50" s="2"/>
      <c r="R50" s="2"/>
      <c r="S50" s="2"/>
      <c r="T50" s="2"/>
      <c r="U50" s="2"/>
      <c r="V50" s="2"/>
      <c r="W50" s="2"/>
      <c r="X50" s="2"/>
      <c r="Y50" s="2"/>
    </row>
    <row r="51" spans="1:25" x14ac:dyDescent="0.35">
      <c r="A51" s="82"/>
      <c r="B51" s="82"/>
      <c r="C51" s="82"/>
      <c r="D51" s="82"/>
      <c r="E51" s="82"/>
      <c r="F51" s="82"/>
      <c r="G51" s="82"/>
      <c r="H51" s="82"/>
      <c r="I51" s="82"/>
      <c r="J51" s="82"/>
      <c r="K51" s="82"/>
      <c r="L51" s="82"/>
      <c r="M51" s="82"/>
      <c r="N51" s="82"/>
      <c r="O51" s="2"/>
      <c r="P51" s="2"/>
      <c r="Q51" s="2"/>
      <c r="R51" s="2"/>
      <c r="S51" s="2"/>
      <c r="T51" s="2"/>
      <c r="U51" s="2"/>
      <c r="V51" s="2"/>
      <c r="W51" s="2"/>
      <c r="X51" s="2"/>
      <c r="Y51" s="2"/>
    </row>
    <row r="52" spans="1:25" x14ac:dyDescent="0.35">
      <c r="A52" s="82"/>
      <c r="B52" s="82"/>
      <c r="C52" s="82"/>
      <c r="D52" s="82"/>
      <c r="E52" s="82"/>
      <c r="F52" s="82"/>
      <c r="G52" s="82"/>
      <c r="H52" s="82"/>
      <c r="I52" s="82"/>
      <c r="J52" s="82"/>
      <c r="K52" s="82"/>
      <c r="L52" s="82"/>
      <c r="M52" s="82"/>
      <c r="N52" s="82"/>
      <c r="O52" s="2"/>
      <c r="P52" s="2"/>
      <c r="Q52" s="2"/>
      <c r="R52" s="2"/>
      <c r="S52" s="2"/>
      <c r="T52" s="2"/>
      <c r="U52" s="2"/>
      <c r="V52" s="2"/>
      <c r="W52" s="2"/>
      <c r="X52" s="2"/>
      <c r="Y52" s="2"/>
    </row>
    <row r="53" spans="1:25" x14ac:dyDescent="0.35">
      <c r="A53" s="82"/>
      <c r="B53" s="82"/>
      <c r="C53" s="82"/>
      <c r="D53" s="82"/>
      <c r="E53" s="82"/>
      <c r="F53" s="82"/>
      <c r="G53" s="82"/>
      <c r="H53" s="82"/>
      <c r="I53" s="82"/>
      <c r="J53" s="82"/>
      <c r="K53" s="82"/>
      <c r="L53" s="82"/>
      <c r="M53" s="82"/>
      <c r="N53" s="82"/>
      <c r="O53" s="2"/>
      <c r="P53" s="2"/>
      <c r="Q53" s="2"/>
      <c r="R53" s="2"/>
      <c r="S53" s="2"/>
      <c r="T53" s="2"/>
      <c r="U53" s="2"/>
      <c r="V53" s="2"/>
      <c r="W53" s="2"/>
      <c r="X53" s="2"/>
      <c r="Y53" s="2"/>
    </row>
    <row r="54" spans="1:25" x14ac:dyDescent="0.35">
      <c r="A54" s="82"/>
      <c r="B54" s="82"/>
      <c r="C54" s="82"/>
      <c r="D54" s="82"/>
      <c r="E54" s="82"/>
      <c r="F54" s="82"/>
      <c r="G54" s="82"/>
      <c r="H54" s="82"/>
      <c r="I54" s="82"/>
      <c r="J54" s="82"/>
      <c r="K54" s="82"/>
      <c r="L54" s="82"/>
      <c r="M54" s="82"/>
      <c r="N54" s="82"/>
      <c r="O54" s="2"/>
      <c r="P54" s="2"/>
      <c r="Q54" s="2"/>
      <c r="R54" s="2"/>
      <c r="S54" s="2"/>
      <c r="T54" s="2"/>
      <c r="U54" s="2"/>
      <c r="V54" s="2"/>
      <c r="W54" s="2"/>
      <c r="X54" s="2"/>
      <c r="Y54" s="2"/>
    </row>
    <row r="55" spans="1:25" x14ac:dyDescent="0.35">
      <c r="A55" s="82"/>
      <c r="B55" s="82"/>
      <c r="C55" s="82"/>
      <c r="D55" s="82"/>
      <c r="E55" s="82"/>
      <c r="F55" s="82"/>
      <c r="G55" s="82"/>
      <c r="H55" s="82"/>
      <c r="I55" s="82"/>
      <c r="J55" s="82"/>
      <c r="K55" s="82"/>
      <c r="L55" s="82"/>
      <c r="M55" s="82"/>
      <c r="N55" s="82"/>
      <c r="O55" s="2"/>
      <c r="P55" s="2"/>
      <c r="Q55" s="2"/>
      <c r="R55" s="2"/>
      <c r="S55" s="2"/>
      <c r="T55" s="2"/>
      <c r="U55" s="2"/>
      <c r="V55" s="2"/>
      <c r="W55" s="2"/>
      <c r="X55" s="2"/>
      <c r="Y55" s="2"/>
    </row>
    <row r="56" spans="1:25" x14ac:dyDescent="0.35">
      <c r="A56" s="82"/>
      <c r="B56" s="82"/>
      <c r="C56" s="82"/>
      <c r="D56" s="82"/>
      <c r="E56" s="82"/>
      <c r="F56" s="82"/>
      <c r="G56" s="82"/>
      <c r="H56" s="82"/>
      <c r="I56" s="82"/>
      <c r="J56" s="82"/>
      <c r="K56" s="82"/>
      <c r="L56" s="82"/>
      <c r="M56" s="82"/>
      <c r="N56" s="82"/>
      <c r="O56" s="2"/>
      <c r="P56" s="2"/>
      <c r="Q56" s="2"/>
      <c r="R56" s="2"/>
      <c r="S56" s="2"/>
      <c r="T56" s="2"/>
      <c r="U56" s="2"/>
      <c r="V56" s="2"/>
      <c r="W56" s="2"/>
      <c r="X56" s="2"/>
      <c r="Y56" s="2"/>
    </row>
    <row r="57" spans="1:25" ht="15.5" x14ac:dyDescent="0.35">
      <c r="A57" s="3"/>
      <c r="B57" s="3"/>
      <c r="C57" s="3"/>
      <c r="D57" s="3"/>
      <c r="E57" s="3"/>
      <c r="F57" s="3"/>
      <c r="G57" s="3"/>
      <c r="H57" s="3"/>
      <c r="I57" s="3"/>
      <c r="J57" s="3"/>
      <c r="K57" s="3"/>
      <c r="L57" s="3"/>
      <c r="M57" s="3"/>
      <c r="N57" s="82"/>
      <c r="O57" s="2"/>
      <c r="P57" s="2"/>
      <c r="Q57" s="2"/>
      <c r="R57" s="2"/>
      <c r="S57" s="2"/>
      <c r="T57" s="2"/>
      <c r="U57" s="2"/>
      <c r="V57" s="2"/>
      <c r="W57" s="2"/>
      <c r="X57" s="2"/>
      <c r="Y57" s="2"/>
    </row>
    <row r="58" spans="1:25" x14ac:dyDescent="0.35">
      <c r="A58" s="2"/>
      <c r="B58" s="2"/>
      <c r="C58" s="2"/>
      <c r="D58" s="2"/>
      <c r="E58" s="2"/>
      <c r="F58" s="2"/>
      <c r="G58" s="2"/>
      <c r="H58" s="2"/>
      <c r="I58" s="2"/>
      <c r="J58" s="2"/>
      <c r="K58" s="2"/>
      <c r="L58" s="2"/>
      <c r="M58" s="2"/>
      <c r="N58" s="82"/>
      <c r="O58" s="2"/>
      <c r="P58" s="2"/>
      <c r="Q58" s="2"/>
      <c r="R58" s="2"/>
      <c r="S58" s="2"/>
      <c r="T58" s="2"/>
      <c r="U58" s="2"/>
      <c r="V58" s="2"/>
      <c r="W58" s="2"/>
      <c r="X58" s="2"/>
      <c r="Y58" s="2"/>
    </row>
    <row r="59" spans="1:25" x14ac:dyDescent="0.35">
      <c r="A59" s="2"/>
      <c r="B59" s="2"/>
      <c r="C59" s="2"/>
      <c r="D59" s="2"/>
      <c r="E59" s="2"/>
      <c r="F59" s="2"/>
      <c r="G59" s="2"/>
      <c r="H59" s="2"/>
      <c r="I59" s="2"/>
      <c r="J59" s="2"/>
      <c r="K59" s="2"/>
      <c r="L59" s="2"/>
      <c r="M59" s="2"/>
      <c r="N59" s="82"/>
      <c r="O59" s="2"/>
      <c r="P59" s="2"/>
      <c r="Q59" s="2"/>
      <c r="R59" s="2"/>
      <c r="S59" s="2"/>
      <c r="T59" s="2"/>
      <c r="U59" s="2"/>
      <c r="V59" s="2"/>
      <c r="W59" s="2"/>
      <c r="X59" s="2"/>
      <c r="Y59" s="2"/>
    </row>
    <row r="60" spans="1:25" x14ac:dyDescent="0.35">
      <c r="A60" s="2"/>
      <c r="B60" s="2"/>
      <c r="C60" s="2"/>
      <c r="D60" s="2"/>
      <c r="E60" s="2"/>
      <c r="F60" s="2"/>
      <c r="G60" s="2"/>
      <c r="H60" s="2"/>
      <c r="I60" s="2"/>
      <c r="J60" s="2"/>
      <c r="K60" s="2"/>
      <c r="L60" s="2"/>
      <c r="M60" s="2"/>
      <c r="N60" s="82"/>
      <c r="O60" s="2"/>
      <c r="P60" s="2"/>
      <c r="Q60" s="2"/>
      <c r="R60" s="2"/>
      <c r="S60" s="2"/>
      <c r="T60" s="2"/>
      <c r="U60" s="2"/>
      <c r="V60" s="2"/>
      <c r="W60" s="2"/>
      <c r="X60" s="2"/>
      <c r="Y60" s="2"/>
    </row>
    <row r="61" spans="1:25" x14ac:dyDescent="0.35">
      <c r="A61" s="2"/>
      <c r="B61" s="2"/>
      <c r="C61" s="2"/>
      <c r="D61" s="2"/>
      <c r="E61" s="2"/>
      <c r="F61" s="2"/>
      <c r="G61" s="2"/>
      <c r="H61" s="2"/>
      <c r="I61" s="2"/>
      <c r="J61" s="2"/>
      <c r="K61" s="2"/>
      <c r="L61" s="2"/>
      <c r="M61" s="2"/>
      <c r="N61" s="82"/>
      <c r="O61" s="2"/>
      <c r="P61" s="2"/>
      <c r="Q61" s="2"/>
      <c r="R61" s="2"/>
      <c r="S61" s="2"/>
      <c r="T61" s="2"/>
      <c r="U61" s="2"/>
      <c r="V61" s="2"/>
      <c r="W61" s="2"/>
      <c r="X61" s="2"/>
      <c r="Y61" s="2"/>
    </row>
    <row r="62" spans="1:25" x14ac:dyDescent="0.35">
      <c r="A62" s="2"/>
      <c r="B62" s="2"/>
      <c r="C62" s="2"/>
      <c r="D62" s="2"/>
      <c r="E62" s="2"/>
      <c r="F62" s="2"/>
      <c r="G62" s="2"/>
      <c r="H62" s="2"/>
      <c r="I62" s="2"/>
      <c r="J62" s="2"/>
      <c r="K62" s="2"/>
      <c r="L62" s="2"/>
      <c r="M62" s="2"/>
      <c r="N62" s="82"/>
      <c r="O62" s="2"/>
      <c r="P62" s="2"/>
      <c r="Q62" s="2"/>
      <c r="R62" s="2"/>
      <c r="S62" s="2"/>
      <c r="T62" s="2"/>
      <c r="U62" s="2"/>
      <c r="V62" s="2"/>
      <c r="W62" s="2"/>
      <c r="X62" s="2"/>
      <c r="Y62" s="2"/>
    </row>
    <row r="63" spans="1:25" x14ac:dyDescent="0.35">
      <c r="A63" s="2"/>
      <c r="B63" s="2"/>
      <c r="C63" s="2"/>
      <c r="D63" s="2"/>
      <c r="E63" s="2"/>
      <c r="F63" s="2"/>
      <c r="G63" s="2"/>
      <c r="H63" s="2"/>
      <c r="I63" s="2"/>
      <c r="J63" s="2"/>
      <c r="K63" s="2"/>
      <c r="L63" s="2"/>
      <c r="M63" s="2"/>
      <c r="N63" s="82"/>
      <c r="O63" s="2"/>
      <c r="P63" s="2"/>
      <c r="Q63" s="2"/>
      <c r="R63" s="2"/>
      <c r="S63" s="2"/>
      <c r="T63" s="2"/>
      <c r="U63" s="2"/>
      <c r="V63" s="2"/>
      <c r="W63" s="2"/>
      <c r="X63" s="2"/>
      <c r="Y63" s="2"/>
    </row>
    <row r="64" spans="1:25" ht="25" x14ac:dyDescent="0.5">
      <c r="A64" s="4"/>
      <c r="B64" s="5"/>
      <c r="C64" s="5"/>
      <c r="D64" s="5"/>
      <c r="E64" s="5"/>
      <c r="F64" s="5"/>
      <c r="G64" s="5"/>
      <c r="H64" s="5"/>
      <c r="I64" s="5"/>
      <c r="J64" s="5"/>
      <c r="N64" s="82"/>
      <c r="O64" s="2"/>
      <c r="P64" s="2"/>
      <c r="Q64" s="2"/>
      <c r="R64" s="2"/>
      <c r="S64" s="2"/>
      <c r="T64" s="2"/>
      <c r="U64" s="2"/>
      <c r="V64" s="2"/>
      <c r="W64" s="2"/>
      <c r="X64" s="2"/>
      <c r="Y64" s="2"/>
    </row>
    <row r="65" spans="1:25" ht="25" x14ac:dyDescent="0.5">
      <c r="A65" s="5"/>
      <c r="B65" s="5"/>
      <c r="C65" s="5"/>
      <c r="D65" s="5"/>
      <c r="E65" s="5"/>
      <c r="F65" s="5"/>
      <c r="G65" s="5"/>
      <c r="H65" s="5"/>
      <c r="I65" s="5"/>
      <c r="J65" s="5"/>
      <c r="N65" s="82"/>
      <c r="O65" s="2"/>
      <c r="P65" s="2"/>
      <c r="Q65" s="2"/>
      <c r="R65" s="2"/>
      <c r="S65" s="2"/>
      <c r="T65" s="2"/>
      <c r="U65" s="2"/>
      <c r="V65" s="2"/>
      <c r="W65" s="2"/>
      <c r="X65" s="2"/>
      <c r="Y65" s="2"/>
    </row>
    <row r="66" spans="1:25" s="2" customFormat="1" ht="18" customHeight="1" x14ac:dyDescent="0.35">
      <c r="A66"/>
      <c r="B66"/>
      <c r="C66"/>
      <c r="D66"/>
      <c r="E66"/>
      <c r="F66"/>
      <c r="G66"/>
      <c r="H66"/>
      <c r="I66"/>
      <c r="J66"/>
      <c r="K66"/>
      <c r="L66"/>
      <c r="M66"/>
      <c r="N66" s="82"/>
    </row>
    <row r="67" spans="1:25" s="3" customFormat="1" ht="15.5" x14ac:dyDescent="0.35">
      <c r="A67"/>
      <c r="B67"/>
      <c r="C67"/>
      <c r="D67"/>
      <c r="E67"/>
      <c r="F67"/>
      <c r="G67"/>
      <c r="H67"/>
      <c r="I67"/>
      <c r="J67"/>
      <c r="K67"/>
      <c r="L67"/>
      <c r="M67"/>
    </row>
    <row r="68" spans="1:25" x14ac:dyDescent="0.35">
      <c r="N68" s="2"/>
      <c r="O68" s="2"/>
      <c r="P68" s="2"/>
      <c r="Q68" s="2"/>
      <c r="R68" s="2"/>
      <c r="S68" s="2"/>
      <c r="T68" s="2"/>
      <c r="U68" s="2"/>
      <c r="V68" s="2"/>
      <c r="W68" s="2"/>
      <c r="X68" s="2"/>
      <c r="Y68" s="2"/>
    </row>
    <row r="69" spans="1:25" x14ac:dyDescent="0.35">
      <c r="N69" s="2"/>
      <c r="O69" s="2"/>
      <c r="P69" s="2"/>
      <c r="Q69" s="2"/>
      <c r="R69" s="2"/>
      <c r="S69" s="2"/>
      <c r="T69" s="2"/>
      <c r="U69" s="2"/>
      <c r="V69" s="2"/>
      <c r="W69" s="2"/>
      <c r="X69" s="2"/>
      <c r="Y69" s="2"/>
    </row>
    <row r="70" spans="1:25" x14ac:dyDescent="0.35">
      <c r="N70" s="2"/>
      <c r="O70" s="2"/>
      <c r="P70" s="2"/>
      <c r="Q70" s="2"/>
      <c r="R70" s="2"/>
      <c r="S70" s="2"/>
      <c r="T70" s="2"/>
      <c r="U70" s="2"/>
      <c r="V70" s="2"/>
      <c r="W70" s="2"/>
      <c r="X70" s="2"/>
      <c r="Y70" s="2"/>
    </row>
    <row r="71" spans="1:25" x14ac:dyDescent="0.35">
      <c r="N71" s="2"/>
      <c r="O71" s="2"/>
      <c r="P71" s="2"/>
      <c r="Q71" s="2"/>
      <c r="R71" s="2"/>
      <c r="S71" s="2"/>
      <c r="T71" s="2"/>
      <c r="U71" s="2"/>
      <c r="V71" s="2"/>
      <c r="W71" s="2"/>
      <c r="X71" s="2"/>
      <c r="Y71" s="2"/>
    </row>
    <row r="72" spans="1:25" x14ac:dyDescent="0.35">
      <c r="N72" s="2"/>
      <c r="O72" s="2"/>
      <c r="P72" s="2"/>
      <c r="Q72" s="2"/>
      <c r="R72" s="2"/>
      <c r="S72" s="2"/>
      <c r="T72" s="2"/>
      <c r="U72" s="2"/>
      <c r="V72" s="2"/>
      <c r="W72" s="2"/>
      <c r="X72" s="2"/>
      <c r="Y72" s="2"/>
    </row>
    <row r="73" spans="1:25" s="2" customFormat="1" x14ac:dyDescent="0.35">
      <c r="A73"/>
      <c r="B73"/>
      <c r="C73"/>
      <c r="D73"/>
      <c r="E73"/>
      <c r="F73"/>
      <c r="G73"/>
      <c r="H73"/>
      <c r="I73"/>
      <c r="J73"/>
      <c r="K73"/>
      <c r="L73"/>
      <c r="M73"/>
    </row>
  </sheetData>
  <mergeCells count="7">
    <mergeCell ref="A21:B21"/>
    <mergeCell ref="A1:L1"/>
    <mergeCell ref="A2:L2"/>
    <mergeCell ref="A3:B3"/>
    <mergeCell ref="C3:F3"/>
    <mergeCell ref="G3:K3"/>
    <mergeCell ref="L3:L4"/>
  </mergeCells>
  <phoneticPr fontId="35" type="noConversion"/>
  <dataValidations count="1">
    <dataValidation allowBlank="1" showInputMessage="1" showErrorMessage="1" promptTitle="Insert Form Name" prompt="e.g. &quot;Contractor Financial Disclosure Form&quot;" sqref="L20" xr:uid="{C982D5A3-7305-451D-ACF0-2405BEA04DED}"/>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M52"/>
  <sheetViews>
    <sheetView zoomScale="85" zoomScaleNormal="85" workbookViewId="0">
      <selection activeCell="D6" sqref="D6"/>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1.453125" bestFit="1" customWidth="1"/>
    <col min="12" max="12" width="16.1796875" bestFit="1" customWidth="1"/>
    <col min="13" max="13" width="16.1796875" customWidth="1"/>
  </cols>
  <sheetData>
    <row r="1" spans="1:13" x14ac:dyDescent="0.35">
      <c r="A1" s="216" t="s">
        <v>15</v>
      </c>
      <c r="B1" s="216"/>
      <c r="C1" s="216"/>
      <c r="D1" s="216"/>
      <c r="E1" s="216"/>
      <c r="F1" s="216"/>
      <c r="G1" s="216"/>
      <c r="H1" s="216"/>
      <c r="I1" s="217"/>
      <c r="J1" s="217"/>
      <c r="K1" s="217"/>
      <c r="L1" s="217"/>
      <c r="M1" s="155"/>
    </row>
    <row r="2" spans="1:13" x14ac:dyDescent="0.35">
      <c r="A2" s="216" t="s">
        <v>184</v>
      </c>
      <c r="B2" s="217"/>
      <c r="C2" s="217"/>
      <c r="D2" s="217"/>
      <c r="E2" s="217"/>
      <c r="F2" s="217"/>
      <c r="G2" s="217"/>
      <c r="H2" s="217"/>
      <c r="I2" s="217"/>
      <c r="J2" s="217"/>
      <c r="K2" s="217"/>
      <c r="L2" s="217"/>
      <c r="M2" s="155"/>
    </row>
    <row r="3" spans="1:13" s="1" customFormat="1" ht="16.149999999999999" customHeight="1" x14ac:dyDescent="0.35">
      <c r="A3" s="216" t="s">
        <v>16</v>
      </c>
      <c r="B3" s="216"/>
      <c r="C3" s="216" t="s">
        <v>17</v>
      </c>
      <c r="D3" s="216"/>
      <c r="E3" s="216"/>
      <c r="F3" s="216"/>
      <c r="G3" s="216" t="s">
        <v>18</v>
      </c>
      <c r="H3" s="216"/>
      <c r="I3" s="216"/>
      <c r="J3" s="216"/>
      <c r="K3" s="216"/>
      <c r="L3" s="218" t="s">
        <v>19</v>
      </c>
      <c r="M3" s="150"/>
    </row>
    <row r="4" spans="1:13" ht="67.5" x14ac:dyDescent="0.35">
      <c r="A4" s="156" t="s">
        <v>20</v>
      </c>
      <c r="B4" s="157" t="s">
        <v>21</v>
      </c>
      <c r="C4" s="157" t="s">
        <v>22</v>
      </c>
      <c r="D4" s="157" t="s">
        <v>23</v>
      </c>
      <c r="E4" s="157" t="s">
        <v>24</v>
      </c>
      <c r="F4" s="157" t="s">
        <v>25</v>
      </c>
      <c r="G4" s="157" t="s">
        <v>26</v>
      </c>
      <c r="H4" s="157" t="s">
        <v>27</v>
      </c>
      <c r="I4" s="157" t="s">
        <v>28</v>
      </c>
      <c r="J4" s="157" t="s">
        <v>29</v>
      </c>
      <c r="K4" s="157" t="s">
        <v>107</v>
      </c>
      <c r="L4" s="219"/>
      <c r="M4" s="150" t="s">
        <v>230</v>
      </c>
    </row>
    <row r="5" spans="1:13" ht="29" x14ac:dyDescent="0.35">
      <c r="A5" s="158" t="s">
        <v>50</v>
      </c>
      <c r="B5" s="159" t="s">
        <v>158</v>
      </c>
      <c r="C5" s="160"/>
      <c r="D5" s="160"/>
      <c r="E5" s="160"/>
      <c r="F5" s="160"/>
      <c r="G5" s="161"/>
      <c r="H5" s="161"/>
      <c r="I5" s="161"/>
      <c r="J5" s="161"/>
      <c r="K5" s="161"/>
      <c r="L5" s="159"/>
      <c r="M5" s="151"/>
    </row>
    <row r="6" spans="1:13" ht="58" x14ac:dyDescent="0.35">
      <c r="A6" s="158" t="s">
        <v>185</v>
      </c>
      <c r="B6" s="159" t="s">
        <v>186</v>
      </c>
      <c r="C6" s="160">
        <v>200</v>
      </c>
      <c r="D6" s="160">
        <v>0</v>
      </c>
      <c r="E6" s="160">
        <v>0</v>
      </c>
      <c r="F6" s="160">
        <f>(C6*'Labor Costs'!$F$9)+(D6*('Labor Costs'!$D$7))+(E6*'Labor Costs'!$F$10)</f>
        <v>18400</v>
      </c>
      <c r="G6" s="161">
        <v>1</v>
      </c>
      <c r="H6" s="161">
        <v>1</v>
      </c>
      <c r="I6" s="161">
        <f>G6*H6</f>
        <v>1</v>
      </c>
      <c r="J6" s="161">
        <f>(C6+D6+E6)*I6</f>
        <v>200</v>
      </c>
      <c r="K6" s="162">
        <f t="shared" ref="K6" si="0">F6*I6</f>
        <v>18400</v>
      </c>
      <c r="L6" s="167" t="s">
        <v>47</v>
      </c>
      <c r="M6" s="151">
        <v>0</v>
      </c>
    </row>
    <row r="7" spans="1:13" x14ac:dyDescent="0.35">
      <c r="A7" s="163"/>
      <c r="B7" s="163"/>
      <c r="C7" s="32"/>
      <c r="D7" s="32"/>
      <c r="E7" s="32"/>
      <c r="F7" s="164"/>
      <c r="G7" s="31"/>
      <c r="H7" s="31"/>
      <c r="I7" s="31"/>
      <c r="J7" s="31"/>
      <c r="K7" s="31"/>
      <c r="L7" s="165"/>
      <c r="M7" s="150"/>
    </row>
    <row r="8" spans="1:13" x14ac:dyDescent="0.35">
      <c r="A8" s="215" t="s">
        <v>10</v>
      </c>
      <c r="B8" s="215"/>
      <c r="C8" s="156"/>
      <c r="D8" s="31"/>
      <c r="E8" s="31"/>
      <c r="F8" s="31"/>
      <c r="G8" s="31">
        <f>SUM(G4:G7)</f>
        <v>1</v>
      </c>
      <c r="H8" s="31"/>
      <c r="I8" s="31">
        <f>SUM(I4:I7)</f>
        <v>1</v>
      </c>
      <c r="J8" s="31">
        <f>SUM(J4:J7)</f>
        <v>200</v>
      </c>
      <c r="K8" s="31">
        <f>SUM(K4:K7)</f>
        <v>18400</v>
      </c>
      <c r="L8" s="153"/>
      <c r="M8" s="154">
        <f>SUM(M4:M7)</f>
        <v>0</v>
      </c>
    </row>
    <row r="9" spans="1:13" ht="15.5" x14ac:dyDescent="0.35">
      <c r="A9" s="35" t="s">
        <v>104</v>
      </c>
      <c r="B9" s="166"/>
      <c r="C9" s="152"/>
      <c r="D9" s="152"/>
      <c r="E9" s="152"/>
      <c r="F9" s="152"/>
      <c r="G9" s="152"/>
      <c r="H9" s="152"/>
      <c r="I9" s="152"/>
      <c r="J9" s="152"/>
      <c r="K9" s="152"/>
      <c r="L9" s="152"/>
      <c r="M9" s="152"/>
    </row>
    <row r="10" spans="1:13" x14ac:dyDescent="0.35">
      <c r="A10" s="43" t="s">
        <v>235</v>
      </c>
      <c r="B10" s="152"/>
      <c r="C10" s="152"/>
      <c r="D10" s="152"/>
      <c r="E10" s="152"/>
      <c r="F10" s="152"/>
      <c r="G10" s="152"/>
      <c r="H10" s="152"/>
      <c r="I10" s="152"/>
      <c r="J10" s="152"/>
      <c r="K10" s="152"/>
      <c r="L10" s="152"/>
      <c r="M10" s="152"/>
    </row>
    <row r="11" spans="1:13" x14ac:dyDescent="0.35">
      <c r="A11" s="168"/>
      <c r="B11" s="42"/>
      <c r="C11" s="42"/>
      <c r="D11" s="42"/>
      <c r="E11" s="42"/>
      <c r="F11" s="42"/>
      <c r="G11" s="42"/>
      <c r="H11" s="33"/>
      <c r="I11" s="33"/>
      <c r="J11" s="33"/>
      <c r="K11" s="33"/>
      <c r="L11" s="33"/>
      <c r="M11" s="25"/>
    </row>
    <row r="12" spans="1:13" x14ac:dyDescent="0.35">
      <c r="A12" s="169"/>
      <c r="B12" s="170"/>
      <c r="C12" s="170"/>
      <c r="D12" s="170"/>
      <c r="E12" s="170"/>
      <c r="F12" s="171"/>
      <c r="G12" s="42"/>
      <c r="H12" s="33"/>
      <c r="I12" s="33"/>
      <c r="J12" s="2"/>
      <c r="K12" s="2"/>
      <c r="L12" s="2"/>
    </row>
    <row r="13" spans="1:13" x14ac:dyDescent="0.35">
      <c r="A13" s="172"/>
      <c r="B13" s="171"/>
      <c r="C13" s="171"/>
      <c r="D13" s="171"/>
      <c r="E13" s="171"/>
      <c r="F13" s="171"/>
      <c r="G13" s="42"/>
      <c r="H13" s="33"/>
      <c r="I13" s="33"/>
      <c r="J13" s="2"/>
      <c r="K13" s="2"/>
      <c r="L13" s="2"/>
    </row>
    <row r="14" spans="1:13" x14ac:dyDescent="0.35">
      <c r="A14" s="42"/>
      <c r="B14" s="42"/>
      <c r="C14" s="42"/>
      <c r="D14" s="42"/>
      <c r="E14" s="42"/>
      <c r="F14" s="42"/>
      <c r="G14" s="42"/>
      <c r="H14" s="33"/>
      <c r="I14" s="33"/>
      <c r="J14" s="2"/>
      <c r="K14" s="2"/>
      <c r="L14" s="2"/>
    </row>
    <row r="15" spans="1:13" x14ac:dyDescent="0.35">
      <c r="A15" s="168"/>
      <c r="B15" s="42"/>
      <c r="C15" s="42"/>
      <c r="D15" s="42"/>
      <c r="E15" s="42"/>
      <c r="F15" s="42"/>
      <c r="G15" s="42"/>
      <c r="H15" s="33"/>
      <c r="I15" s="33"/>
      <c r="J15" s="2"/>
      <c r="K15" s="2"/>
      <c r="L15" s="2"/>
    </row>
    <row r="16" spans="1:13" x14ac:dyDescent="0.35">
      <c r="A16" s="33"/>
      <c r="B16" s="33"/>
      <c r="C16" s="33"/>
      <c r="D16" s="33"/>
      <c r="E16" s="33"/>
      <c r="F16" s="33"/>
      <c r="G16" s="33"/>
      <c r="H16" s="33"/>
      <c r="I16" s="33"/>
      <c r="J16" s="2"/>
      <c r="K16" s="2"/>
      <c r="L16" s="2"/>
    </row>
    <row r="17" spans="1:12" x14ac:dyDescent="0.35">
      <c r="A17" s="33"/>
      <c r="B17" s="33"/>
      <c r="C17" s="33"/>
      <c r="D17" s="33"/>
      <c r="E17" s="33"/>
      <c r="F17" s="33"/>
      <c r="G17" s="33"/>
      <c r="H17" s="33"/>
      <c r="I17" s="33"/>
      <c r="J17" s="2"/>
      <c r="K17" s="2"/>
      <c r="L17" s="2"/>
    </row>
    <row r="18" spans="1:12" x14ac:dyDescent="0.35">
      <c r="A18" s="25"/>
      <c r="B18" s="25"/>
      <c r="C18" s="25"/>
      <c r="D18" s="25"/>
      <c r="E18" s="25"/>
      <c r="F18" s="25"/>
      <c r="G18" s="25"/>
      <c r="H18" s="25"/>
      <c r="I18" s="25"/>
    </row>
    <row r="19" spans="1:12" x14ac:dyDescent="0.35">
      <c r="C19" s="25"/>
      <c r="D19" s="25"/>
      <c r="E19" s="25"/>
      <c r="F19" s="25"/>
      <c r="G19" s="25"/>
      <c r="H19" s="25"/>
      <c r="I19" s="25"/>
    </row>
    <row r="20" spans="1:12" x14ac:dyDescent="0.35">
      <c r="C20" s="25"/>
      <c r="D20" s="25"/>
      <c r="E20" s="25"/>
      <c r="F20" s="25"/>
      <c r="G20" s="25"/>
      <c r="H20" s="25"/>
      <c r="I20" s="25"/>
    </row>
    <row r="43" s="2" customFormat="1" ht="18" customHeight="1" x14ac:dyDescent="0.35"/>
    <row r="44" s="3" customFormat="1" ht="15.5" x14ac:dyDescent="0.35"/>
    <row r="50" spans="1:10" s="2" customFormat="1" x14ac:dyDescent="0.35"/>
    <row r="51" spans="1:10" ht="25" x14ac:dyDescent="0.5">
      <c r="A51" s="4"/>
      <c r="B51" s="5"/>
      <c r="C51" s="5"/>
      <c r="D51" s="5"/>
      <c r="E51" s="5"/>
      <c r="F51" s="5"/>
      <c r="G51" s="5"/>
      <c r="H51" s="5"/>
      <c r="I51" s="5"/>
      <c r="J51" s="5"/>
    </row>
    <row r="52" spans="1:10" ht="25" x14ac:dyDescent="0.5">
      <c r="A52" s="5"/>
      <c r="B52" s="5"/>
      <c r="C52" s="5"/>
      <c r="D52" s="5"/>
      <c r="E52" s="5"/>
      <c r="F52" s="5"/>
      <c r="G52" s="5"/>
      <c r="H52" s="5"/>
      <c r="I52" s="5"/>
      <c r="J52" s="5"/>
    </row>
  </sheetData>
  <mergeCells count="7">
    <mergeCell ref="A8:B8"/>
    <mergeCell ref="A1:L1"/>
    <mergeCell ref="A2:L2"/>
    <mergeCell ref="A3:B3"/>
    <mergeCell ref="C3:F3"/>
    <mergeCell ref="G3:K3"/>
    <mergeCell ref="L3:L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S51"/>
  <sheetViews>
    <sheetView zoomScale="85" zoomScaleNormal="85" workbookViewId="0">
      <selection activeCell="L6" sqref="L6"/>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1.453125" bestFit="1" customWidth="1"/>
    <col min="12" max="13" width="10.26953125" customWidth="1"/>
  </cols>
  <sheetData>
    <row r="1" spans="1:19" x14ac:dyDescent="0.35">
      <c r="A1" s="216" t="s">
        <v>15</v>
      </c>
      <c r="B1" s="216"/>
      <c r="C1" s="216"/>
      <c r="D1" s="216"/>
      <c r="E1" s="216"/>
      <c r="F1" s="216"/>
      <c r="G1" s="216"/>
      <c r="H1" s="216"/>
      <c r="I1" s="217"/>
      <c r="J1" s="217"/>
      <c r="K1" s="217"/>
      <c r="L1" s="217"/>
      <c r="M1" s="155"/>
    </row>
    <row r="2" spans="1:19" x14ac:dyDescent="0.35">
      <c r="A2" s="220" t="s">
        <v>248</v>
      </c>
      <c r="B2" s="221"/>
      <c r="C2" s="221"/>
      <c r="D2" s="221"/>
      <c r="E2" s="221"/>
      <c r="F2" s="221"/>
      <c r="G2" s="221"/>
      <c r="H2" s="221"/>
      <c r="I2" s="221"/>
      <c r="J2" s="221"/>
      <c r="K2" s="221"/>
      <c r="L2" s="221"/>
      <c r="M2" s="174"/>
    </row>
    <row r="3" spans="1:19" s="1" customFormat="1" ht="16.149999999999999" customHeight="1" x14ac:dyDescent="0.35">
      <c r="A3" s="216" t="s">
        <v>16</v>
      </c>
      <c r="B3" s="216"/>
      <c r="C3" s="216" t="s">
        <v>17</v>
      </c>
      <c r="D3" s="216"/>
      <c r="E3" s="216"/>
      <c r="F3" s="216"/>
      <c r="G3" s="216" t="s">
        <v>18</v>
      </c>
      <c r="H3" s="216"/>
      <c r="I3" s="216"/>
      <c r="J3" s="216"/>
      <c r="K3" s="216"/>
      <c r="L3" s="218" t="s">
        <v>19</v>
      </c>
      <c r="M3" s="150"/>
    </row>
    <row r="4" spans="1:19" ht="108" x14ac:dyDescent="0.35">
      <c r="A4" s="175" t="s">
        <v>20</v>
      </c>
      <c r="B4" s="176" t="s">
        <v>21</v>
      </c>
      <c r="C4" s="176" t="s">
        <v>22</v>
      </c>
      <c r="D4" s="176" t="s">
        <v>23</v>
      </c>
      <c r="E4" s="176" t="s">
        <v>24</v>
      </c>
      <c r="F4" s="176" t="s">
        <v>25</v>
      </c>
      <c r="G4" s="176" t="s">
        <v>26</v>
      </c>
      <c r="H4" s="176" t="s">
        <v>27</v>
      </c>
      <c r="I4" s="176" t="s">
        <v>28</v>
      </c>
      <c r="J4" s="176" t="s">
        <v>29</v>
      </c>
      <c r="K4" s="176" t="s">
        <v>107</v>
      </c>
      <c r="L4" s="219"/>
      <c r="M4" s="150" t="s">
        <v>230</v>
      </c>
    </row>
    <row r="5" spans="1:19" ht="39.5" x14ac:dyDescent="0.35">
      <c r="A5" s="177" t="s">
        <v>187</v>
      </c>
      <c r="B5" s="163" t="s">
        <v>188</v>
      </c>
      <c r="C5" s="178">
        <v>0</v>
      </c>
      <c r="D5" s="178">
        <v>0</v>
      </c>
      <c r="E5" s="178">
        <v>0</v>
      </c>
      <c r="F5" s="157">
        <f>(C5*'Labor Costs'!$F$9)+(D5*('Labor Costs'!$D$7))+(E5*'Labor Costs'!$F$10)</f>
        <v>0</v>
      </c>
      <c r="G5" s="157">
        <v>50</v>
      </c>
      <c r="H5" s="157">
        <v>1</v>
      </c>
      <c r="I5" s="156">
        <f t="shared" ref="I5:I6" si="0">G5*H5</f>
        <v>50</v>
      </c>
      <c r="J5" s="157">
        <f t="shared" ref="J5:J6" si="1">(C5+D5+E5)*I5</f>
        <v>0</v>
      </c>
      <c r="K5" s="157">
        <f t="shared" ref="K5:K6" si="2">F5*I5</f>
        <v>0</v>
      </c>
      <c r="L5" s="191" t="s">
        <v>287</v>
      </c>
      <c r="M5" s="173">
        <v>0</v>
      </c>
    </row>
    <row r="6" spans="1:19" ht="39.5" x14ac:dyDescent="0.35">
      <c r="A6" s="179" t="s">
        <v>249</v>
      </c>
      <c r="B6" s="159" t="s">
        <v>189</v>
      </c>
      <c r="C6" s="160">
        <v>0</v>
      </c>
      <c r="D6" s="160">
        <v>0</v>
      </c>
      <c r="E6" s="160">
        <v>0</v>
      </c>
      <c r="F6" s="161">
        <f>(C6*'Labor Costs'!$F$9)+(D6*('Labor Costs'!$D$7))+(E6*'Labor Costs'!$F$10)</f>
        <v>0</v>
      </c>
      <c r="G6" s="161">
        <v>50</v>
      </c>
      <c r="H6" s="161">
        <v>1</v>
      </c>
      <c r="I6" s="161">
        <f t="shared" si="0"/>
        <v>50</v>
      </c>
      <c r="J6" s="161">
        <f t="shared" si="1"/>
        <v>0</v>
      </c>
      <c r="K6" s="161">
        <f t="shared" si="2"/>
        <v>0</v>
      </c>
      <c r="L6" s="191" t="s">
        <v>287</v>
      </c>
      <c r="M6" s="180">
        <v>0</v>
      </c>
    </row>
    <row r="7" spans="1:19" x14ac:dyDescent="0.35">
      <c r="A7" s="215" t="s">
        <v>10</v>
      </c>
      <c r="B7" s="215"/>
      <c r="C7" s="156"/>
      <c r="D7" s="31"/>
      <c r="E7" s="31"/>
      <c r="F7" s="31"/>
      <c r="G7" s="31">
        <f>SUM(G5:G6)</f>
        <v>100</v>
      </c>
      <c r="H7" s="31"/>
      <c r="I7" s="31">
        <f>SUM(I5:I6)</f>
        <v>100</v>
      </c>
      <c r="J7" s="31">
        <f>SUM(J5:J5)</f>
        <v>0</v>
      </c>
      <c r="K7" s="31">
        <f>SUM(K5:K5)</f>
        <v>0</v>
      </c>
      <c r="L7" s="158"/>
      <c r="M7" s="161">
        <f>SUM(M3:M6)</f>
        <v>0</v>
      </c>
    </row>
    <row r="8" spans="1:19" ht="15.5" x14ac:dyDescent="0.35">
      <c r="A8" s="35" t="s">
        <v>104</v>
      </c>
      <c r="B8" s="41"/>
      <c r="C8" s="33"/>
      <c r="D8" s="33"/>
      <c r="E8" s="33"/>
      <c r="F8" s="33"/>
      <c r="G8" s="33"/>
      <c r="H8" s="33"/>
      <c r="I8" s="33"/>
      <c r="J8" s="33"/>
      <c r="K8" s="2"/>
      <c r="L8" s="2"/>
    </row>
    <row r="9" spans="1:19" x14ac:dyDescent="0.35">
      <c r="A9" s="43" t="s">
        <v>190</v>
      </c>
      <c r="B9" s="33"/>
      <c r="C9" s="33"/>
      <c r="D9" s="33"/>
      <c r="E9" s="33"/>
      <c r="F9" s="33"/>
      <c r="G9" s="33"/>
      <c r="H9" s="33"/>
      <c r="I9" s="33"/>
      <c r="J9" s="33"/>
      <c r="K9" s="2"/>
      <c r="L9" s="2"/>
    </row>
    <row r="10" spans="1:19" x14ac:dyDescent="0.35">
      <c r="A10" s="43" t="s">
        <v>250</v>
      </c>
      <c r="B10" s="33"/>
      <c r="C10" s="33"/>
      <c r="D10" s="33"/>
      <c r="E10" s="33"/>
      <c r="F10" s="33"/>
      <c r="G10" s="33"/>
      <c r="H10" s="33"/>
      <c r="I10" s="33"/>
      <c r="J10" s="33"/>
      <c r="K10" s="2"/>
      <c r="L10" s="2"/>
    </row>
    <row r="11" spans="1:19" x14ac:dyDescent="0.35">
      <c r="A11" s="43"/>
      <c r="B11" s="33"/>
      <c r="C11" s="33"/>
      <c r="D11" s="33"/>
      <c r="E11" s="33"/>
      <c r="F11" s="33"/>
      <c r="G11" s="33"/>
      <c r="H11" s="33"/>
      <c r="I11" s="33"/>
      <c r="J11" s="33"/>
      <c r="K11" s="2"/>
      <c r="L11" s="2"/>
    </row>
    <row r="12" spans="1:19" x14ac:dyDescent="0.35">
      <c r="A12" s="43"/>
      <c r="B12" s="33"/>
      <c r="C12" s="33"/>
      <c r="D12" s="33"/>
      <c r="E12" s="33"/>
      <c r="F12" s="33"/>
      <c r="G12" s="33"/>
      <c r="H12" s="33"/>
      <c r="I12" s="33"/>
      <c r="J12" s="33"/>
      <c r="K12" s="33"/>
      <c r="L12" s="33"/>
      <c r="M12" s="25"/>
      <c r="N12" s="25"/>
      <c r="O12" s="25"/>
      <c r="P12" s="25"/>
      <c r="Q12" s="25"/>
      <c r="R12" s="25"/>
      <c r="S12" s="25"/>
    </row>
    <row r="13" spans="1:19" ht="21" x14ac:dyDescent="0.5">
      <c r="A13" s="181"/>
      <c r="B13" s="182"/>
      <c r="C13" s="182"/>
      <c r="D13" s="182"/>
      <c r="E13" s="182"/>
      <c r="F13" s="182"/>
      <c r="G13" s="182"/>
      <c r="H13" s="182"/>
      <c r="I13" s="182"/>
      <c r="J13" s="182"/>
      <c r="K13" s="182"/>
      <c r="L13" s="182"/>
      <c r="M13" s="182"/>
      <c r="N13" s="25"/>
      <c r="O13" s="25"/>
      <c r="P13" s="25"/>
      <c r="Q13" s="25"/>
      <c r="R13" s="25"/>
      <c r="S13" s="25"/>
    </row>
    <row r="14" spans="1:19" x14ac:dyDescent="0.35">
      <c r="A14" s="33"/>
      <c r="B14" s="33"/>
      <c r="C14" s="33"/>
      <c r="D14" s="33"/>
      <c r="E14" s="33"/>
      <c r="F14" s="33"/>
      <c r="G14" s="33"/>
      <c r="H14" s="33"/>
      <c r="I14" s="33"/>
      <c r="J14" s="33"/>
      <c r="K14" s="33"/>
      <c r="L14" s="33"/>
      <c r="M14" s="25"/>
      <c r="N14" s="25"/>
      <c r="O14" s="25"/>
      <c r="P14" s="25"/>
      <c r="Q14" s="25"/>
      <c r="R14" s="25"/>
      <c r="S14" s="25"/>
    </row>
    <row r="15" spans="1:19" x14ac:dyDescent="0.35">
      <c r="A15" s="33"/>
      <c r="B15" s="33"/>
      <c r="C15" s="33"/>
      <c r="D15" s="33"/>
      <c r="E15" s="33"/>
      <c r="F15" s="33"/>
      <c r="G15" s="33"/>
      <c r="H15" s="33"/>
      <c r="I15" s="33"/>
      <c r="J15" s="33"/>
      <c r="K15" s="33"/>
      <c r="L15" s="33"/>
      <c r="M15" s="25"/>
      <c r="N15" s="25"/>
      <c r="O15" s="25"/>
      <c r="P15" s="25"/>
      <c r="Q15" s="25"/>
      <c r="R15" s="25"/>
      <c r="S15" s="25"/>
    </row>
    <row r="16" spans="1:19" x14ac:dyDescent="0.35">
      <c r="A16" s="33"/>
      <c r="B16" s="33"/>
      <c r="C16" s="33"/>
      <c r="D16" s="33"/>
      <c r="E16" s="33"/>
      <c r="F16" s="33"/>
      <c r="G16" s="33"/>
      <c r="H16" s="33"/>
      <c r="I16" s="33"/>
      <c r="J16" s="33"/>
      <c r="K16" s="33"/>
      <c r="L16" s="33"/>
      <c r="M16" s="25"/>
      <c r="N16" s="25"/>
      <c r="O16" s="25"/>
      <c r="P16" s="25"/>
      <c r="Q16" s="25"/>
      <c r="R16" s="25"/>
      <c r="S16" s="25"/>
    </row>
    <row r="17" spans="1:19" x14ac:dyDescent="0.35">
      <c r="A17" s="33"/>
      <c r="B17" s="33"/>
      <c r="C17" s="33"/>
      <c r="D17" s="33"/>
      <c r="E17" s="33"/>
      <c r="F17" s="33"/>
      <c r="G17" s="33"/>
      <c r="H17" s="33"/>
      <c r="I17" s="33"/>
      <c r="J17" s="33"/>
      <c r="K17" s="183"/>
      <c r="L17" s="33"/>
      <c r="M17" s="25"/>
      <c r="N17" s="25"/>
      <c r="O17" s="25"/>
      <c r="P17" s="25"/>
      <c r="Q17" s="25"/>
      <c r="R17" s="25"/>
      <c r="S17" s="25"/>
    </row>
    <row r="18" spans="1:19" x14ac:dyDescent="0.35">
      <c r="A18" s="33"/>
      <c r="B18" s="33"/>
      <c r="C18" s="33"/>
      <c r="D18" s="33"/>
      <c r="E18" s="33"/>
      <c r="F18" s="33"/>
      <c r="G18" s="33"/>
      <c r="H18" s="33"/>
      <c r="I18" s="33"/>
      <c r="J18" s="33"/>
      <c r="K18" s="33"/>
      <c r="L18" s="33"/>
      <c r="M18" s="25"/>
      <c r="N18" s="25"/>
      <c r="O18" s="25"/>
      <c r="P18" s="25"/>
      <c r="Q18" s="25"/>
      <c r="R18" s="25"/>
      <c r="S18" s="25"/>
    </row>
    <row r="19" spans="1:19" x14ac:dyDescent="0.35">
      <c r="A19" s="33"/>
      <c r="B19" s="33"/>
      <c r="C19" s="33"/>
      <c r="D19" s="33"/>
      <c r="E19" s="33"/>
      <c r="F19" s="33"/>
      <c r="G19" s="33"/>
      <c r="H19" s="33"/>
      <c r="I19" s="33"/>
      <c r="J19" s="33"/>
      <c r="K19" s="33"/>
      <c r="L19" s="33"/>
      <c r="M19" s="25"/>
      <c r="N19" s="25"/>
      <c r="O19" s="25"/>
      <c r="P19" s="25"/>
      <c r="Q19" s="25"/>
      <c r="R19" s="25"/>
      <c r="S19" s="25"/>
    </row>
    <row r="20" spans="1:19" x14ac:dyDescent="0.35">
      <c r="A20" s="33"/>
      <c r="B20" s="33"/>
      <c r="C20" s="33"/>
      <c r="D20" s="33"/>
      <c r="E20" s="33"/>
      <c r="F20" s="33"/>
      <c r="G20" s="33"/>
      <c r="H20" s="33"/>
      <c r="I20" s="33"/>
      <c r="J20" s="33"/>
      <c r="K20" s="33"/>
      <c r="L20" s="33"/>
      <c r="M20" s="25"/>
      <c r="N20" s="25"/>
      <c r="O20" s="25"/>
      <c r="P20" s="25"/>
      <c r="Q20" s="25"/>
      <c r="R20" s="25"/>
      <c r="S20" s="25"/>
    </row>
    <row r="21" spans="1:19" x14ac:dyDescent="0.35">
      <c r="A21" s="33"/>
      <c r="B21" s="33"/>
      <c r="C21" s="33"/>
      <c r="D21" s="33"/>
      <c r="E21" s="33"/>
      <c r="F21" s="33"/>
      <c r="G21" s="33"/>
      <c r="H21" s="33"/>
      <c r="I21" s="33"/>
      <c r="J21" s="33"/>
      <c r="K21" s="33"/>
      <c r="L21" s="33"/>
      <c r="M21" s="25"/>
      <c r="N21" s="25"/>
      <c r="O21" s="25"/>
      <c r="P21" s="25"/>
      <c r="Q21" s="25"/>
      <c r="R21" s="25"/>
      <c r="S21" s="25"/>
    </row>
    <row r="22" spans="1:19" x14ac:dyDescent="0.35">
      <c r="A22" s="33"/>
      <c r="B22" s="33"/>
      <c r="C22" s="33"/>
      <c r="D22" s="33"/>
      <c r="E22" s="33"/>
      <c r="F22" s="33"/>
      <c r="G22" s="33"/>
      <c r="H22" s="33"/>
      <c r="I22" s="33"/>
      <c r="J22" s="33"/>
      <c r="K22" s="33"/>
      <c r="L22" s="33"/>
      <c r="M22" s="25"/>
      <c r="N22" s="25"/>
      <c r="O22" s="25"/>
      <c r="P22" s="25"/>
      <c r="Q22" s="25"/>
      <c r="R22" s="25"/>
      <c r="S22" s="25"/>
    </row>
    <row r="23" spans="1:19" x14ac:dyDescent="0.35">
      <c r="A23" s="2"/>
      <c r="B23" s="2"/>
      <c r="C23" s="2"/>
      <c r="D23" s="2"/>
      <c r="E23" s="2"/>
      <c r="F23" s="2"/>
      <c r="G23" s="2"/>
      <c r="H23" s="2"/>
      <c r="I23" s="2"/>
      <c r="J23" s="2"/>
      <c r="K23" s="2"/>
      <c r="L23" s="2"/>
    </row>
    <row r="24" spans="1:19" x14ac:dyDescent="0.35">
      <c r="A24" s="2"/>
      <c r="B24" s="2"/>
      <c r="C24" s="2"/>
      <c r="D24" s="2"/>
      <c r="E24" s="2"/>
      <c r="F24" s="2"/>
      <c r="G24" s="2"/>
      <c r="H24" s="2"/>
      <c r="I24" s="2"/>
      <c r="J24" s="2"/>
      <c r="K24" s="2"/>
      <c r="L24" s="2"/>
    </row>
    <row r="25" spans="1:19" x14ac:dyDescent="0.35">
      <c r="A25" s="2"/>
      <c r="B25" s="2"/>
      <c r="C25" s="2"/>
      <c r="D25" s="2"/>
      <c r="E25" s="2"/>
      <c r="F25" s="2"/>
      <c r="G25" s="2"/>
      <c r="H25" s="2"/>
      <c r="I25" s="2"/>
      <c r="J25" s="2"/>
      <c r="K25" s="2"/>
      <c r="L25" s="2"/>
    </row>
    <row r="26" spans="1:19" x14ac:dyDescent="0.35">
      <c r="A26" s="2"/>
      <c r="B26" s="2"/>
      <c r="C26" s="2"/>
      <c r="D26" s="2"/>
      <c r="E26" s="2"/>
      <c r="F26" s="2"/>
      <c r="G26" s="2"/>
      <c r="H26" s="2"/>
      <c r="I26" s="2"/>
      <c r="J26" s="2"/>
      <c r="K26" s="2"/>
      <c r="L26" s="2"/>
    </row>
    <row r="27" spans="1:19" x14ac:dyDescent="0.35">
      <c r="A27" s="2"/>
      <c r="B27" s="2"/>
      <c r="C27" s="2"/>
      <c r="D27" s="2"/>
      <c r="E27" s="2"/>
      <c r="F27" s="2"/>
      <c r="G27" s="2"/>
      <c r="H27" s="2"/>
      <c r="I27" s="2"/>
      <c r="J27" s="2"/>
      <c r="K27" s="2"/>
      <c r="L27" s="2"/>
    </row>
    <row r="28" spans="1:19" x14ac:dyDescent="0.35">
      <c r="A28" s="2"/>
      <c r="B28" s="2"/>
      <c r="C28" s="2"/>
      <c r="D28" s="2"/>
      <c r="E28" s="2"/>
      <c r="F28" s="2"/>
      <c r="G28" s="2"/>
      <c r="H28" s="2"/>
      <c r="I28" s="2"/>
      <c r="J28" s="2"/>
      <c r="K28" s="2"/>
      <c r="L28" s="2"/>
    </row>
    <row r="29" spans="1:19" x14ac:dyDescent="0.35">
      <c r="A29" s="2"/>
      <c r="B29" s="2"/>
      <c r="C29" s="2"/>
      <c r="D29" s="2"/>
      <c r="E29" s="2"/>
      <c r="F29" s="2"/>
      <c r="G29" s="2"/>
      <c r="H29" s="2"/>
      <c r="I29" s="2"/>
      <c r="J29" s="2"/>
      <c r="K29" s="2"/>
      <c r="L29" s="2"/>
    </row>
    <row r="30" spans="1:19" x14ac:dyDescent="0.35">
      <c r="A30" s="2"/>
      <c r="B30" s="2"/>
      <c r="C30" s="2"/>
      <c r="D30" s="2"/>
      <c r="E30" s="2"/>
      <c r="F30" s="2"/>
      <c r="G30" s="2"/>
      <c r="H30" s="2"/>
      <c r="I30" s="2"/>
      <c r="J30" s="2"/>
      <c r="K30" s="2"/>
      <c r="L30" s="2"/>
    </row>
    <row r="31" spans="1:19" x14ac:dyDescent="0.35">
      <c r="A31" s="2"/>
      <c r="B31" s="2"/>
      <c r="C31" s="2"/>
      <c r="D31" s="2"/>
      <c r="E31" s="2"/>
      <c r="F31" s="2"/>
      <c r="G31" s="2"/>
      <c r="H31" s="2"/>
      <c r="I31" s="2"/>
      <c r="J31" s="2"/>
      <c r="K31" s="2"/>
      <c r="L31" s="2"/>
    </row>
    <row r="32" spans="1:19" x14ac:dyDescent="0.35">
      <c r="A32" s="2"/>
      <c r="B32" s="2"/>
      <c r="C32" s="2"/>
      <c r="D32" s="2"/>
      <c r="E32" s="2"/>
      <c r="F32" s="2"/>
      <c r="G32" s="2"/>
      <c r="H32" s="2"/>
      <c r="I32" s="2"/>
      <c r="J32" s="2"/>
      <c r="K32" s="2"/>
      <c r="L32" s="2"/>
    </row>
    <row r="33" spans="1:12" x14ac:dyDescent="0.35">
      <c r="A33" s="2"/>
      <c r="B33" s="2"/>
      <c r="C33" s="2"/>
      <c r="D33" s="2"/>
      <c r="E33" s="2"/>
      <c r="F33" s="2"/>
      <c r="G33" s="2"/>
      <c r="H33" s="2"/>
      <c r="I33" s="2"/>
      <c r="J33" s="2"/>
      <c r="K33" s="2"/>
      <c r="L33" s="2"/>
    </row>
    <row r="34" spans="1:12" x14ac:dyDescent="0.35">
      <c r="A34" s="2"/>
      <c r="B34" s="2"/>
      <c r="C34" s="2"/>
      <c r="D34" s="2"/>
      <c r="E34" s="2"/>
      <c r="F34" s="2"/>
      <c r="G34" s="2"/>
      <c r="H34" s="2"/>
      <c r="I34" s="2"/>
      <c r="J34" s="2"/>
      <c r="K34" s="2"/>
      <c r="L34" s="2"/>
    </row>
    <row r="35" spans="1:12" x14ac:dyDescent="0.35">
      <c r="A35" s="2"/>
      <c r="B35" s="2"/>
      <c r="C35" s="2"/>
      <c r="D35" s="2"/>
      <c r="E35" s="2"/>
      <c r="F35" s="2"/>
      <c r="G35" s="2"/>
      <c r="H35" s="2"/>
      <c r="I35" s="2"/>
      <c r="J35" s="2"/>
      <c r="K35" s="2"/>
      <c r="L35" s="2"/>
    </row>
    <row r="36" spans="1:12" x14ac:dyDescent="0.35">
      <c r="A36" s="2"/>
      <c r="B36" s="2"/>
      <c r="C36" s="2"/>
      <c r="D36" s="2"/>
      <c r="E36" s="2"/>
      <c r="F36" s="2"/>
      <c r="G36" s="2"/>
      <c r="H36" s="2"/>
      <c r="I36" s="2"/>
      <c r="J36" s="2"/>
      <c r="K36" s="2"/>
      <c r="L36" s="2"/>
    </row>
    <row r="37" spans="1:12" x14ac:dyDescent="0.35">
      <c r="A37" s="2"/>
      <c r="B37" s="2"/>
      <c r="C37" s="2"/>
      <c r="D37" s="2"/>
      <c r="E37" s="2"/>
      <c r="F37" s="2"/>
      <c r="G37" s="2"/>
      <c r="H37" s="2"/>
      <c r="I37" s="2"/>
      <c r="J37" s="2"/>
      <c r="K37" s="2"/>
      <c r="L37" s="2"/>
    </row>
    <row r="38" spans="1:12" x14ac:dyDescent="0.35">
      <c r="A38" s="2"/>
      <c r="B38" s="2"/>
      <c r="C38" s="2"/>
      <c r="D38" s="2"/>
      <c r="E38" s="2"/>
      <c r="F38" s="2"/>
      <c r="G38" s="2"/>
      <c r="H38" s="2"/>
      <c r="I38" s="2"/>
      <c r="J38" s="2"/>
      <c r="K38" s="2"/>
      <c r="L38" s="2"/>
    </row>
    <row r="39" spans="1:12" s="2" customFormat="1" ht="18" customHeight="1" x14ac:dyDescent="0.35"/>
    <row r="40" spans="1:12" s="3" customFormat="1" ht="15.5" x14ac:dyDescent="0.35">
      <c r="A40" s="2"/>
      <c r="B40" s="2"/>
      <c r="C40" s="2"/>
      <c r="D40" s="2"/>
      <c r="E40" s="2"/>
      <c r="F40" s="2"/>
      <c r="G40" s="2"/>
      <c r="H40" s="2"/>
      <c r="I40" s="2"/>
      <c r="J40" s="2"/>
      <c r="K40" s="2"/>
    </row>
    <row r="41" spans="1:12" x14ac:dyDescent="0.35">
      <c r="A41" s="2"/>
      <c r="B41" s="2"/>
      <c r="C41" s="2"/>
      <c r="D41" s="2"/>
      <c r="E41" s="2"/>
      <c r="F41" s="2"/>
      <c r="G41" s="2"/>
      <c r="H41" s="2"/>
      <c r="I41" s="2"/>
      <c r="J41" s="2"/>
      <c r="K41" s="2"/>
      <c r="L41" s="2"/>
    </row>
    <row r="42" spans="1:12" x14ac:dyDescent="0.35">
      <c r="A42" s="2"/>
      <c r="B42" s="2"/>
      <c r="C42" s="2"/>
      <c r="D42" s="2"/>
      <c r="E42" s="2"/>
      <c r="F42" s="2"/>
      <c r="G42" s="2"/>
      <c r="H42" s="2"/>
      <c r="I42" s="2"/>
      <c r="J42" s="2"/>
      <c r="K42" s="2"/>
    </row>
    <row r="43" spans="1:12" ht="15.5" x14ac:dyDescent="0.35">
      <c r="A43" s="3"/>
      <c r="B43" s="3"/>
      <c r="C43" s="3"/>
      <c r="D43" s="3"/>
      <c r="E43" s="3"/>
      <c r="F43" s="3"/>
      <c r="G43" s="3"/>
      <c r="H43" s="3"/>
      <c r="I43" s="3"/>
      <c r="J43" s="3"/>
      <c r="K43" s="3"/>
    </row>
    <row r="46" spans="1:12" s="2" customFormat="1" x14ac:dyDescent="0.35">
      <c r="A46"/>
      <c r="B46"/>
      <c r="C46"/>
      <c r="D46"/>
      <c r="E46"/>
      <c r="F46"/>
      <c r="G46"/>
      <c r="H46"/>
      <c r="I46"/>
      <c r="J46"/>
      <c r="K46"/>
    </row>
    <row r="49" spans="1:11" x14ac:dyDescent="0.35">
      <c r="A49" s="2"/>
      <c r="B49" s="2"/>
      <c r="C49" s="2"/>
      <c r="D49" s="2"/>
      <c r="E49" s="2"/>
      <c r="F49" s="2"/>
      <c r="G49" s="2"/>
      <c r="H49" s="2"/>
      <c r="I49" s="2"/>
      <c r="J49" s="2"/>
      <c r="K49" s="2"/>
    </row>
    <row r="50" spans="1:11" ht="25" x14ac:dyDescent="0.5">
      <c r="A50" s="4"/>
      <c r="B50" s="5"/>
      <c r="C50" s="5"/>
      <c r="D50" s="5"/>
      <c r="E50" s="5"/>
      <c r="F50" s="5"/>
      <c r="G50" s="5"/>
      <c r="H50" s="5"/>
      <c r="I50" s="5"/>
      <c r="J50" s="5"/>
    </row>
    <row r="51" spans="1:11" ht="25" x14ac:dyDescent="0.5">
      <c r="A51" s="5"/>
      <c r="B51" s="5"/>
      <c r="C51" s="5"/>
      <c r="D51" s="5"/>
      <c r="E51" s="5"/>
      <c r="F51" s="5"/>
      <c r="G51" s="5"/>
      <c r="H51" s="5"/>
      <c r="I51" s="5"/>
      <c r="J51" s="5"/>
    </row>
  </sheetData>
  <mergeCells count="7">
    <mergeCell ref="A7:B7"/>
    <mergeCell ref="A1:L1"/>
    <mergeCell ref="A2:L2"/>
    <mergeCell ref="A3:B3"/>
    <mergeCell ref="C3:F3"/>
    <mergeCell ref="G3:K3"/>
    <mergeCell ref="L3:L4"/>
  </mergeCells>
  <dataValidations count="1">
    <dataValidation allowBlank="1" showInputMessage="1" showErrorMessage="1" promptTitle="Insert Form Name" prompt="e.g. &quot;Contractor Financial Disclosure Form&quot;" sqref="L5:L6" xr:uid="{544067C8-2750-4A25-A5CA-1777B352E34C}"/>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FD385-24E8-4E35-9306-D3A7FD411995}">
  <dimension ref="A1:H39"/>
  <sheetViews>
    <sheetView topLeftCell="A61" workbookViewId="0">
      <selection activeCell="J17" sqref="J17"/>
    </sheetView>
  </sheetViews>
  <sheetFormatPr defaultRowHeight="14.5" x14ac:dyDescent="0.35"/>
  <sheetData>
    <row r="1" spans="1:8" x14ac:dyDescent="0.35">
      <c r="A1" t="s">
        <v>311</v>
      </c>
      <c r="C1" s="25"/>
      <c r="D1" s="185"/>
      <c r="E1" s="185"/>
      <c r="F1" s="185"/>
      <c r="G1" s="185"/>
      <c r="H1" s="185"/>
    </row>
    <row r="2" spans="1:8" x14ac:dyDescent="0.35">
      <c r="A2" t="s">
        <v>303</v>
      </c>
    </row>
    <row r="3" spans="1:8" x14ac:dyDescent="0.35">
      <c r="A3" t="s">
        <v>304</v>
      </c>
    </row>
    <row r="4" spans="1:8" x14ac:dyDescent="0.35">
      <c r="A4" t="s">
        <v>263</v>
      </c>
    </row>
    <row r="5" spans="1:8" x14ac:dyDescent="0.35">
      <c r="A5" t="s">
        <v>264</v>
      </c>
    </row>
    <row r="6" spans="1:8" x14ac:dyDescent="0.35">
      <c r="A6" t="s">
        <v>265</v>
      </c>
    </row>
    <row r="7" spans="1:8" x14ac:dyDescent="0.35">
      <c r="A7" t="s">
        <v>266</v>
      </c>
    </row>
    <row r="8" spans="1:8" x14ac:dyDescent="0.35">
      <c r="A8" t="s">
        <v>267</v>
      </c>
    </row>
    <row r="9" spans="1:8" x14ac:dyDescent="0.35">
      <c r="A9" t="s">
        <v>268</v>
      </c>
    </row>
    <row r="10" spans="1:8" x14ac:dyDescent="0.35">
      <c r="A10" t="s">
        <v>269</v>
      </c>
    </row>
    <row r="11" spans="1:8" x14ac:dyDescent="0.35">
      <c r="A11" t="s">
        <v>270</v>
      </c>
    </row>
    <row r="12" spans="1:8" x14ac:dyDescent="0.35">
      <c r="A12" t="s">
        <v>271</v>
      </c>
    </row>
    <row r="13" spans="1:8" x14ac:dyDescent="0.35">
      <c r="A13" t="s">
        <v>272</v>
      </c>
    </row>
    <row r="14" spans="1:8" x14ac:dyDescent="0.35">
      <c r="A14" t="s">
        <v>273</v>
      </c>
    </row>
    <row r="15" spans="1:8" x14ac:dyDescent="0.35">
      <c r="A15" t="s">
        <v>312</v>
      </c>
    </row>
    <row r="16" spans="1:8" x14ac:dyDescent="0.35">
      <c r="A16" t="s">
        <v>274</v>
      </c>
    </row>
    <row r="17" spans="1:1" x14ac:dyDescent="0.35">
      <c r="A17" t="s">
        <v>275</v>
      </c>
    </row>
    <row r="18" spans="1:1" x14ac:dyDescent="0.35">
      <c r="A18" t="s">
        <v>276</v>
      </c>
    </row>
    <row r="19" spans="1:1" x14ac:dyDescent="0.35">
      <c r="A19" t="s">
        <v>277</v>
      </c>
    </row>
    <row r="20" spans="1:1" x14ac:dyDescent="0.35">
      <c r="A20" t="s">
        <v>278</v>
      </c>
    </row>
    <row r="21" spans="1:1" x14ac:dyDescent="0.35">
      <c r="A21" t="s">
        <v>279</v>
      </c>
    </row>
    <row r="22" spans="1:1" x14ac:dyDescent="0.35">
      <c r="A22" t="s">
        <v>280</v>
      </c>
    </row>
    <row r="23" spans="1:1" x14ac:dyDescent="0.35">
      <c r="A23" t="s">
        <v>305</v>
      </c>
    </row>
    <row r="24" spans="1:1" x14ac:dyDescent="0.35">
      <c r="A24" t="s">
        <v>281</v>
      </c>
    </row>
    <row r="25" spans="1:1" x14ac:dyDescent="0.35">
      <c r="A25" t="s">
        <v>282</v>
      </c>
    </row>
    <row r="26" spans="1:1" x14ac:dyDescent="0.35">
      <c r="A26" t="s">
        <v>306</v>
      </c>
    </row>
    <row r="30" spans="1:1" x14ac:dyDescent="0.35">
      <c r="A30" t="s">
        <v>313</v>
      </c>
    </row>
    <row r="31" spans="1:1" x14ac:dyDescent="0.35">
      <c r="A31" t="s">
        <v>307</v>
      </c>
    </row>
    <row r="32" spans="1:1" x14ac:dyDescent="0.35">
      <c r="A32" t="s">
        <v>314</v>
      </c>
    </row>
    <row r="33" spans="1:1" x14ac:dyDescent="0.35">
      <c r="A33" t="s">
        <v>283</v>
      </c>
    </row>
    <row r="34" spans="1:1" x14ac:dyDescent="0.35">
      <c r="A34" t="s">
        <v>284</v>
      </c>
    </row>
    <row r="35" spans="1:1" x14ac:dyDescent="0.35">
      <c r="A35" t="s">
        <v>285</v>
      </c>
    </row>
    <row r="36" spans="1:1" x14ac:dyDescent="0.35">
      <c r="A36" t="s">
        <v>286</v>
      </c>
    </row>
    <row r="37" spans="1:1" x14ac:dyDescent="0.35">
      <c r="A37" t="s">
        <v>308</v>
      </c>
    </row>
    <row r="38" spans="1:1" x14ac:dyDescent="0.35">
      <c r="A38" t="s">
        <v>309</v>
      </c>
    </row>
    <row r="39" spans="1:1" x14ac:dyDescent="0.35">
      <c r="A39" t="s">
        <v>315</v>
      </c>
    </row>
  </sheetData>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2017-12-13T05:00:00+00:00</Document_x0020_Creation_x0020_Date>
    <EPA_x0020_Office xmlns="4ffa91fb-a0ff-4ac5-b2db-65c790d184a4">OAR-OTAQ-CD-FCCI</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Pastorkovich, Anne-Marie</DisplayName>
        <AccountId>3809</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e3f09c3df709400db2417a7161762d62 xmlns="4ffa91fb-a0ff-4ac5-b2db-65c790d184a4">
      <Terms xmlns="http://schemas.microsoft.com/office/infopath/2007/PartnerControls"/>
    </e3f09c3df709400db2417a7161762d62>
    <SharedWithUsers xmlns="c3968bf2-b52a-4da4-97d5-66ba56a2a0b7">
      <UserInfo>
        <DisplayName>Larson, Ben</DisplayName>
        <AccountId>3545</AccountId>
        <AccountType/>
      </UserInfo>
      <UserInfo>
        <DisplayName>Weihrauch, John</DisplayName>
        <AccountId>3546</AccountId>
        <AccountType/>
      </UserInfo>
      <UserInfo>
        <DisplayName>Anderson, Robert</DisplayName>
        <AccountId>1364</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EB4A8797DBBA14F9980C36A71D5C1AB" ma:contentTypeVersion="28" ma:contentTypeDescription="Create a new document." ma:contentTypeScope="" ma:versionID="bda3083439eb330714dc58824fb7d83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3968bf2-b52a-4da4-97d5-66ba56a2a0b7" xmlns:ns6="72f8229f-37dd-49fd-904a-c4a10dea9425" targetNamespace="http://schemas.microsoft.com/office/2006/metadata/properties" ma:root="true" ma:fieldsID="07ebe4ad3a321265e509406693502064" ns1:_="" ns2:_="" ns3:_="" ns4:_="" ns5:_="" ns6:_="">
    <xsd:import namespace="http://schemas.microsoft.com/sharepoint/v3"/>
    <xsd:import namespace="4ffa91fb-a0ff-4ac5-b2db-65c790d184a4"/>
    <xsd:import namespace="http://schemas.microsoft.com/sharepoint.v3"/>
    <xsd:import namespace="http://schemas.microsoft.com/sharepoint/v3/fields"/>
    <xsd:import namespace="c3968bf2-b52a-4da4-97d5-66ba56a2a0b7"/>
    <xsd:import namespace="72f8229f-37dd-49fd-904a-c4a10dea9425"/>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968bf2-b52a-4da4-97d5-66ba56a2a0b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2f8229f-37dd-49fd-904a-c4a10dea9425"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78D618-0F1F-4911-AE5E-0063B96CA444}">
  <ds:schemaRefs>
    <ds:schemaRef ds:uri="Microsoft.SharePoint.Taxonomy.ContentTypeSync"/>
  </ds:schemaRefs>
</ds:datastoreItem>
</file>

<file path=customXml/itemProps2.xml><?xml version="1.0" encoding="utf-8"?>
<ds:datastoreItem xmlns:ds="http://schemas.openxmlformats.org/officeDocument/2006/customXml" ds:itemID="{7CAD7704-BFC6-4232-83E3-A6A598D084C8}">
  <ds:schemaRefs>
    <ds:schemaRef ds:uri="http://schemas.microsoft.com/sharepoint/v3/contenttype/forms"/>
  </ds:schemaRefs>
</ds:datastoreItem>
</file>

<file path=customXml/itemProps3.xml><?xml version="1.0" encoding="utf-8"?>
<ds:datastoreItem xmlns:ds="http://schemas.openxmlformats.org/officeDocument/2006/customXml" ds:itemID="{AE8C684E-33EB-4DF3-87FA-0EBC7F2E0537}">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c3968bf2-b52a-4da4-97d5-66ba56a2a0b7"/>
  </ds:schemaRefs>
</ds:datastoreItem>
</file>

<file path=customXml/itemProps4.xml><?xml version="1.0" encoding="utf-8"?>
<ds:datastoreItem xmlns:ds="http://schemas.openxmlformats.org/officeDocument/2006/customXml" ds:itemID="{2DBA611B-0EB9-4232-836A-8C01A0B25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3968bf2-b52a-4da4-97d5-66ba56a2a0b7"/>
    <ds:schemaRef ds:uri="72f8229f-37dd-49fd-904a-c4a10dea94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I-RIN Generators</vt:lpstr>
      <vt:lpstr>II-Obligated Parties</vt:lpstr>
      <vt:lpstr>III-RIN Owners</vt:lpstr>
      <vt:lpstr>IV -Exporters</vt:lpstr>
      <vt:lpstr>V - QAP Providers </vt:lpstr>
      <vt:lpstr>VI -Petitions for Agg Complianc</vt:lpstr>
      <vt:lpstr>VII - Third Parties</vt:lpstr>
      <vt:lpstr>LIST OF ALL FORMS &amp; INSTR.</vt:lpstr>
      <vt:lpstr>Labor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A STREAMLINING ICR Tables I Through VII </dc:title>
  <dc:subject/>
  <dc:creator>Robert Anderson</dc:creator>
  <cp:keywords/>
  <dc:description/>
  <cp:lastModifiedBy>Pastorkovich, Anne-Marie</cp:lastModifiedBy>
  <cp:revision/>
  <dcterms:created xsi:type="dcterms:W3CDTF">2016-04-05T14:34:29Z</dcterms:created>
  <dcterms:modified xsi:type="dcterms:W3CDTF">2022-06-02T19:25:40Z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0x0101005EB4A8797DBBA14F9980C36A71D5C1AB</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