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B9965D49-4A2E-45F7-BED4-030702941C19}"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I2" i="1" s="1"/>
  <c r="C6" i="1" l="1"/>
  <c r="F2" i="1" l="1"/>
  <c r="D6" i="1" s="1"/>
  <c r="H2" i="1" l="1"/>
  <c r="E6" i="1" l="1"/>
  <c r="J2" i="1"/>
  <c r="F6" i="1" s="1"/>
</calcChain>
</file>

<file path=xl/sharedStrings.xml><?xml version="1.0" encoding="utf-8"?>
<sst xmlns="http://schemas.openxmlformats.org/spreadsheetml/2006/main" count="20" uniqueCount="18">
  <si>
    <t>Information Collection</t>
  </si>
  <si>
    <t>Regulations</t>
  </si>
  <si>
    <t>Respondents</t>
  </si>
  <si>
    <t>Responses per Respondent</t>
  </si>
  <si>
    <t>Percentage w/Subsidiary</t>
  </si>
  <si>
    <t>Total Annual Responses</t>
  </si>
  <si>
    <t xml:space="preserve">Seconds per Response </t>
  </si>
  <si>
    <t>Total Hours</t>
  </si>
  <si>
    <t>Salary Cost per Hour</t>
  </si>
  <si>
    <t>Total Salary Cost</t>
  </si>
  <si>
    <t>Subsidiary Hazard</t>
  </si>
  <si>
    <t>172.202(a)</t>
  </si>
  <si>
    <t>Number of Respondents</t>
  </si>
  <si>
    <t>Total Annual Burden Hours</t>
  </si>
  <si>
    <t>OES Mean Hourly Wage</t>
  </si>
  <si>
    <t>Compensation Percentage</t>
  </si>
  <si>
    <t>Adjusted Mean Hourly Wage</t>
  </si>
  <si>
    <t>Occupation labor rates based on 2021 Occupational and Employment Statistics Survey (OES) for “Office Clerks, General.” https://www.bls.gov/oes/current/oes439061.htm The hourly mean wage for this occupation ($18.75)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</si>
</sst>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6" x14ac:knownFonts="1">
    <font>
      <sz val="11"/>
      <color theme="1"/>
      <name val="Calibri"/>
      <family val="2"/>
      <scheme val="minor"/>
    </font>
    <font>
      <sz val="11"/>
      <color theme="1"/>
      <name val="Calibri"/>
      <family val="2"/>
      <scheme val="minor"/>
    </font>
    <font>
      <b/>
      <u/>
      <sz val="12"/>
      <color theme="1"/>
      <name val="Times New Roman"/>
      <family val="1"/>
    </font>
    <font>
      <sz val="12"/>
      <color theme="1"/>
      <name val="Times New Roman"/>
      <family val="1"/>
    </font>
    <font>
      <sz val="11"/>
      <name val="Times New Roman"/>
      <family val="1"/>
    </font>
    <font>
      <b/>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2" fillId="0" borderId="1" xfId="0" applyFont="1" applyBorder="1" applyAlignment="1">
      <alignment horizontal="center" wrapText="1"/>
    </xf>
    <xf numFmtId="0" fontId="2" fillId="0" borderId="1" xfId="0" applyFont="1" applyBorder="1" applyAlignment="1">
      <alignment horizontal="center"/>
    </xf>
    <xf numFmtId="0" fontId="3" fillId="0" borderId="0" xfId="0" applyFont="1"/>
    <xf numFmtId="0" fontId="3" fillId="0" borderId="1" xfId="0" applyFont="1" applyBorder="1" applyAlignment="1">
      <alignment wrapText="1"/>
    </xf>
    <xf numFmtId="0" fontId="3" fillId="0" borderId="1" xfId="0" applyFont="1" applyBorder="1" applyAlignment="1">
      <alignment horizontal="left" wrapText="1"/>
    </xf>
    <xf numFmtId="3" fontId="3" fillId="0" borderId="1" xfId="0" applyNumberFormat="1" applyFont="1" applyBorder="1"/>
    <xf numFmtId="164" fontId="3" fillId="0" borderId="1" xfId="1" applyNumberFormat="1" applyFont="1" applyBorder="1" applyAlignment="1">
      <alignment wrapText="1"/>
    </xf>
    <xf numFmtId="9" fontId="3" fillId="0" borderId="1" xfId="0" applyNumberFormat="1" applyFont="1" applyBorder="1" applyAlignment="1">
      <alignment horizontal="left" wrapText="1" indent="7"/>
    </xf>
    <xf numFmtId="164" fontId="3" fillId="0" borderId="1" xfId="1" applyNumberFormat="1" applyFont="1" applyBorder="1"/>
    <xf numFmtId="0" fontId="3" fillId="0" borderId="0" xfId="0" applyFont="1" applyAlignment="1">
      <alignment wrapText="1"/>
    </xf>
    <xf numFmtId="3" fontId="3" fillId="0" borderId="0" xfId="0" applyNumberFormat="1" applyFont="1" applyAlignment="1">
      <alignment wrapText="1"/>
    </xf>
    <xf numFmtId="3" fontId="3" fillId="0" borderId="0" xfId="0" applyNumberFormat="1" applyFont="1"/>
    <xf numFmtId="165" fontId="3" fillId="0" borderId="1" xfId="2" applyNumberFormat="1" applyFont="1" applyBorder="1"/>
    <xf numFmtId="165" fontId="3" fillId="0" borderId="1" xfId="0" applyNumberFormat="1" applyFont="1" applyBorder="1"/>
    <xf numFmtId="0" fontId="4" fillId="0" borderId="1" xfId="0" applyFont="1" applyFill="1" applyBorder="1" applyAlignment="1">
      <alignment horizontal="left" wrapText="1"/>
    </xf>
    <xf numFmtId="0" fontId="5" fillId="0" borderId="1" xfId="0" applyFont="1" applyFill="1" applyBorder="1" applyAlignment="1">
      <alignment wrapText="1"/>
    </xf>
    <xf numFmtId="8" fontId="3" fillId="0" borderId="1" xfId="0" applyNumberFormat="1" applyFont="1" applyBorder="1" applyAlignment="1">
      <alignment wrapText="1"/>
    </xf>
    <xf numFmtId="10" fontId="3" fillId="0" borderId="1" xfId="0"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zoomScaleNormal="100" workbookViewId="0">
      <selection activeCell="A10" sqref="A10"/>
    </sheetView>
  </sheetViews>
  <sheetFormatPr defaultColWidth="9.1796875" defaultRowHeight="15.5" x14ac:dyDescent="0.35"/>
  <cols>
    <col min="1" max="1" width="49" style="10" customWidth="1"/>
    <col min="2" max="2" width="13.54296875" style="10" bestFit="1" customWidth="1"/>
    <col min="3" max="3" width="14.453125" style="3" bestFit="1" customWidth="1"/>
    <col min="4" max="4" width="16.1796875" style="10" bestFit="1" customWidth="1"/>
    <col min="5" max="5" width="15.7265625" style="10" bestFit="1" customWidth="1"/>
    <col min="6" max="6" width="19.26953125" style="3" bestFit="1" customWidth="1"/>
    <col min="7" max="7" width="13.54296875" style="10" bestFit="1" customWidth="1"/>
    <col min="8" max="8" width="13.453125" style="3" bestFit="1" customWidth="1"/>
    <col min="9" max="9" width="9.81640625" style="3" bestFit="1" customWidth="1"/>
    <col min="10" max="10" width="19.26953125" style="3" bestFit="1" customWidth="1"/>
    <col min="11" max="12" width="9.1796875" style="3"/>
    <col min="13" max="13" width="10" style="3" bestFit="1" customWidth="1"/>
    <col min="14" max="14" width="9.1796875" style="3"/>
    <col min="15" max="15" width="25.26953125" style="3" customWidth="1"/>
    <col min="16" max="16384" width="9.1796875" style="3"/>
  </cols>
  <sheetData>
    <row r="1" spans="1:10" ht="45.5" x14ac:dyDescent="0.35">
      <c r="A1" s="1" t="s">
        <v>0</v>
      </c>
      <c r="B1" s="1" t="s">
        <v>1</v>
      </c>
      <c r="C1" s="2" t="s">
        <v>2</v>
      </c>
      <c r="D1" s="1" t="s">
        <v>3</v>
      </c>
      <c r="E1" s="1" t="s">
        <v>4</v>
      </c>
      <c r="F1" s="1" t="s">
        <v>5</v>
      </c>
      <c r="G1" s="1" t="s">
        <v>6</v>
      </c>
      <c r="H1" s="1" t="s">
        <v>7</v>
      </c>
      <c r="I1" s="1" t="s">
        <v>8</v>
      </c>
      <c r="J1" s="1" t="s">
        <v>9</v>
      </c>
    </row>
    <row r="2" spans="1:10" x14ac:dyDescent="0.35">
      <c r="A2" s="4" t="s">
        <v>10</v>
      </c>
      <c r="B2" s="5" t="s">
        <v>11</v>
      </c>
      <c r="C2" s="6">
        <v>266013</v>
      </c>
      <c r="D2" s="7">
        <v>674</v>
      </c>
      <c r="E2" s="8">
        <v>0.25</v>
      </c>
      <c r="F2" s="9">
        <f>C2*D2*E2</f>
        <v>44823190.5</v>
      </c>
      <c r="G2" s="4">
        <v>2</v>
      </c>
      <c r="H2" s="9">
        <f>ROUND(F2*(G2/60/60), 0)</f>
        <v>24902</v>
      </c>
      <c r="I2" s="14">
        <f>D10</f>
        <v>27.452415812591507</v>
      </c>
      <c r="J2" s="13">
        <f>H2*I2</f>
        <v>683620.05856515374</v>
      </c>
    </row>
    <row r="4" spans="1:10" x14ac:dyDescent="0.35">
      <c r="A4" s="3"/>
      <c r="B4" s="3"/>
      <c r="D4" s="3"/>
      <c r="E4" s="3"/>
      <c r="G4" s="3"/>
    </row>
    <row r="5" spans="1:10" ht="30.5" x14ac:dyDescent="0.35">
      <c r="A5" s="3"/>
      <c r="B5" s="3"/>
      <c r="C5" s="1" t="s">
        <v>12</v>
      </c>
      <c r="D5" s="1" t="s">
        <v>5</v>
      </c>
      <c r="E5" s="1" t="s">
        <v>13</v>
      </c>
      <c r="F5" s="1" t="s">
        <v>9</v>
      </c>
    </row>
    <row r="6" spans="1:10" x14ac:dyDescent="0.35">
      <c r="C6" s="9">
        <f>C2</f>
        <v>266013</v>
      </c>
      <c r="D6" s="9">
        <f>F2</f>
        <v>44823190.5</v>
      </c>
      <c r="E6" s="9">
        <f>H2</f>
        <v>24902</v>
      </c>
      <c r="F6" s="14">
        <f>J2</f>
        <v>683620.05856515374</v>
      </c>
    </row>
    <row r="7" spans="1:10" x14ac:dyDescent="0.35">
      <c r="D7" s="11"/>
      <c r="F7" s="12"/>
    </row>
    <row r="9" spans="1:10" ht="28.5" x14ac:dyDescent="0.35">
      <c r="A9" s="15"/>
      <c r="B9" s="16" t="s">
        <v>14</v>
      </c>
      <c r="C9" s="16" t="s">
        <v>15</v>
      </c>
      <c r="D9" s="16" t="s">
        <v>16</v>
      </c>
    </row>
    <row r="10" spans="1:10" ht="170.5" x14ac:dyDescent="0.35">
      <c r="A10" s="4" t="s">
        <v>17</v>
      </c>
      <c r="B10" s="17">
        <v>18.75</v>
      </c>
      <c r="C10" s="18">
        <v>0.68300000000000005</v>
      </c>
      <c r="D10" s="17">
        <f>B10/C10</f>
        <v>27.452415812591507</v>
      </c>
    </row>
  </sheetData>
  <sortState xmlns:xlrd2="http://schemas.microsoft.com/office/spreadsheetml/2017/richdata2" ref="A2:J5">
    <sortCondition ref="B2:B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576339-58FB-40D4-A84F-74E92781B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5213ED-0DA3-4B5F-8B1D-D73C7AE5FC2D}">
  <ds:schemaRefs>
    <ds:schemaRef ds:uri="http://schemas.microsoft.com/sharepoint/v3/contenttype/forms"/>
  </ds:schemaRefs>
</ds:datastoreItem>
</file>

<file path=customXml/itemProps3.xml><?xml version="1.0" encoding="utf-8"?>
<ds:datastoreItem xmlns:ds="http://schemas.openxmlformats.org/officeDocument/2006/customXml" ds:itemID="{61740C3E-8BF3-42AD-8D06-B3B240C2416A}">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b3ce6949-99fe-4549-b75a-2322037c47c1"/>
    <ds:schemaRef ds:uri="http://schemas.openxmlformats.org/package/2006/metadata/core-properties"/>
    <ds:schemaRef ds:uri="63ed583d-7590-47b9-98bc-2af72f9646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2022-07-25T14:39:08Z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