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PPQ\0054\2022\IMB\"/>
    </mc:Choice>
  </mc:AlternateContent>
  <xr:revisionPtr revIDLastSave="0" documentId="13_ncr:1_{FD3CAD8B-4357-49EF-A775-B6D9D8A1DD20}" xr6:coauthVersionLast="47" xr6:coauthVersionMax="47" xr10:uidLastSave="{00000000-0000-0000-0000-000000000000}"/>
  <bookViews>
    <workbookView xWindow="59550" yWindow="-495" windowWidth="16815" windowHeight="14775"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15" i="1" l="1"/>
  <c r="L16" i="1"/>
  <c r="L17" i="1"/>
  <c r="L18" i="1"/>
  <c r="L19" i="1"/>
  <c r="L21" i="1"/>
  <c r="L22" i="1"/>
  <c r="L23" i="1"/>
  <c r="L24" i="1"/>
  <c r="L25" i="1"/>
  <c r="L26" i="1"/>
  <c r="L27" i="1"/>
  <c r="L28" i="1"/>
  <c r="L29" i="1"/>
  <c r="L30" i="1"/>
  <c r="L31" i="1"/>
  <c r="L32"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9" i="1" l="1"/>
  <c r="L5" i="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<sst xmlns="http://schemas.openxmlformats.org/spreadsheetml/2006/main" count="389" uniqueCount="156">
  <si>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</si>
  <si>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</si>
  <si>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</si>
  <si>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</si>
  <si>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</si>
  <si>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</si>
  <si>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</si>
  <si>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</si>
  <si>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</si>
  <si>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</si>
  <si>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</si>
  <si>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</si>
  <si>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</si>
  <si>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</si>
  <si>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</si>
  <si>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</si>
  <si>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</si>
  <si>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</si>
  <si>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</si>
  <si>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</si>
  <si>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</si>
  <si>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</si>
  <si>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</si>
  <si>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</si>
  <si>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</si>
  <si>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</si>
  <si>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</si>
  <si>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</si>
  <si>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</si>
  <si>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</si>
  <si>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</si>
  <si>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</si>
  <si>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0579-0054</t>
  </si>
  <si>
    <t>Federal Plant Pest and Noxious Weeds Regulations</t>
  </si>
  <si>
    <t>Renewal</t>
  </si>
  <si>
    <t>Emergency Action Notification (Individual)</t>
  </si>
  <si>
    <t>Emergency Action Notification (Business)</t>
  </si>
  <si>
    <t>Notice of Arrival (Individual)</t>
  </si>
  <si>
    <t>Notice of Arrival (Business)</t>
  </si>
  <si>
    <t>Application for Permit to Move Live Plant Pests, Noxious Weeds, Soil, and Prohibited Plants (Individual)</t>
  </si>
  <si>
    <t>Application for Permit to Move Live Plant Pests, Noxious Weeds, Soil, and Prohibited Plants (Business)</t>
  </si>
  <si>
    <t>Application for Permit to Move Live Plant Pests or Noxious Weeds - Interstate Movement Permit (Individual)</t>
  </si>
  <si>
    <t xml:space="preserve">Application for Permit to Move Live Plant Pests or Noxious Weeds - Interstate Movement Permit (Business) </t>
  </si>
  <si>
    <t xml:space="preserve">Application for Permit to Move Live Plant Pests or Noxious Weeds - Continued Curation Permit (Individual) </t>
  </si>
  <si>
    <t>330.106</t>
  </si>
  <si>
    <t>330.111</t>
  </si>
  <si>
    <t>330.201(a), 360.301(a)</t>
  </si>
  <si>
    <t>330.201(b), 360.301(b)</t>
  </si>
  <si>
    <t>330.201(a)</t>
  </si>
  <si>
    <t>PPQ 523</t>
  </si>
  <si>
    <t>PPQ 368</t>
  </si>
  <si>
    <t>PPQ 526</t>
  </si>
  <si>
    <t>X</t>
  </si>
  <si>
    <t>I</t>
  </si>
  <si>
    <t>P1</t>
  </si>
  <si>
    <t xml:space="preserve">Application for Permit to Move Live Plant Pests or Noxious Weeds - Continued Curation Permit  (Business) </t>
  </si>
  <si>
    <t xml:space="preserve">Permit Amendments (Individual) </t>
  </si>
  <si>
    <t xml:space="preserve">Permit Amendments (Business) </t>
  </si>
  <si>
    <t>Consultation with Agencies About Permit Conditions (State)</t>
  </si>
  <si>
    <t>Consultation with Agencies About Permit Conditions (Tribe)</t>
  </si>
  <si>
    <t xml:space="preserve">Inititial Assessment of Site/Facility for Organisms/Associated Articles (Individual) </t>
  </si>
  <si>
    <t xml:space="preserve">Inititial Assessment of Site/Facility for Organisms/Associated Articles (Business) </t>
  </si>
  <si>
    <t>Unscheduled Site Assessments (Individual)</t>
  </si>
  <si>
    <t>Unscheduled Site Assessments (Business)</t>
  </si>
  <si>
    <t xml:space="preserve">Written/Electronic Agreement Permit                    Conditions (Individual)   </t>
  </si>
  <si>
    <t xml:space="preserve">Written/Electronic Agreement Permit                    Conditions (Business)  </t>
  </si>
  <si>
    <t>330.201</t>
  </si>
  <si>
    <t>330.202(a), 360.302(a)</t>
  </si>
  <si>
    <t>330.202(b), 360.302(b)</t>
  </si>
  <si>
    <t xml:space="preserve">330.202(b)       </t>
  </si>
  <si>
    <t xml:space="preserve">330.202(b)     </t>
  </si>
  <si>
    <t>None</t>
  </si>
  <si>
    <t>Letter</t>
  </si>
  <si>
    <t>S1</t>
  </si>
  <si>
    <t>S3</t>
  </si>
  <si>
    <t xml:space="preserve">Written/Electronic Agreement of Permit Amendments Initiated by APHIS (Individual) </t>
  </si>
  <si>
    <t xml:space="preserve">Written/Electronic Agreement of Permit Amendments Initiated by APHIS (Business) </t>
  </si>
  <si>
    <t xml:space="preserve">Written/Electronic Consultation/Objection of Permit Issuance Conditions (State) </t>
  </si>
  <si>
    <t xml:space="preserve">Written/Electronic Consultation/Objection of Permit Issuance Conditions (Tribe)  </t>
  </si>
  <si>
    <t xml:space="preserve">Withdrawal of Permit Application (Individual) </t>
  </si>
  <si>
    <t xml:space="preserve">Withdrawal of Permit Application (Business) </t>
  </si>
  <si>
    <t xml:space="preserve">Cancellation of Permit Application (Individual) </t>
  </si>
  <si>
    <t xml:space="preserve">Cancellation of Permit Application (Business) </t>
  </si>
  <si>
    <t xml:space="preserve">Appeal of Denial or Cancellation of Permit or Opportunity for Hearing (Individual) </t>
  </si>
  <si>
    <t xml:space="preserve">Appeal of Denial or Cancellation of Permit or Opportunity for Hearing (Business) </t>
  </si>
  <si>
    <t xml:space="preserve">Living Regulated Organisms Red and White Shipping Labels (Individual) </t>
  </si>
  <si>
    <t>330.204(a)(5)</t>
  </si>
  <si>
    <t>330.204(c), 360.304(c)</t>
  </si>
  <si>
    <t>330.211</t>
  </si>
  <si>
    <t>PPQ 599</t>
  </si>
  <si>
    <t>R</t>
  </si>
  <si>
    <t xml:space="preserve">Living Regulated Organisms Red and White Shipping Labels (Business) </t>
  </si>
  <si>
    <t>Quarantine Material Black and White Mailing Labels to Return Soil Samples (Individual)</t>
  </si>
  <si>
    <t>Quarantine Material Black and White Mailing Labels to Return Soil Samples (Business)</t>
  </si>
  <si>
    <t>Quarantine Material Yellow and Green Mailing Labels to Return Soil Samples (Individual)</t>
  </si>
  <si>
    <t>Quarantine Material Yellow and Green Mailing Labels to Return Soil Samples (Business)</t>
  </si>
  <si>
    <t>Notification of Intent to Hand-Carry (Individual)</t>
  </si>
  <si>
    <t xml:space="preserve">Notification of Intent to Hand-Carry (Business) </t>
  </si>
  <si>
    <t xml:space="preserve">Appeal of Denial, Amendment or Cancellation of Hand-Carry Intent (Individual) </t>
  </si>
  <si>
    <t xml:space="preserve">Appeal of Denial, Amendment or Cancellation of Hand-Carry Intent (Business) </t>
  </si>
  <si>
    <t>Application for Permit to Receive Soil (Individual)</t>
  </si>
  <si>
    <t>Application for Permit to Receive Soil (Business)</t>
  </si>
  <si>
    <t>330.300(d)</t>
  </si>
  <si>
    <t>330.212</t>
  </si>
  <si>
    <t>330.300(b)</t>
  </si>
  <si>
    <t>PPQ 550</t>
  </si>
  <si>
    <t>PPQ 508</t>
  </si>
  <si>
    <t>PPQ 525A</t>
  </si>
  <si>
    <t>Garbage Conveyance Inspection and Certificate (Business)</t>
  </si>
  <si>
    <t>Garbage Conveyance Inspection and Certificate for Hawaii, Territories, or Possessions (Business)</t>
  </si>
  <si>
    <t>Application for Approval of Establishment to Handle Regulated Garbage (Business)</t>
  </si>
  <si>
    <t xml:space="preserve">Opportunity to Show Cause After Withdrawal/Denial of Facility Approval (Business) </t>
  </si>
  <si>
    <t xml:space="preserve">APHIS Regulated Garbage Compliance Agreement and Approval Template (Business) </t>
  </si>
  <si>
    <t>Request for Approval to Maintain Possession of Regulated Garbage for More Than 72 Hours (Business)</t>
  </si>
  <si>
    <t>Labelling of Regulated Garbage Containers (Business) (Third Party Disclosure)</t>
  </si>
  <si>
    <t>Certification of Equipment Calibration Testing (Business)</t>
  </si>
  <si>
    <t xml:space="preserve">Denial of Compliance Agreement and Appeal (Business) </t>
  </si>
  <si>
    <t>Cancellation of Compliance Agreement and Appeal (Business)</t>
  </si>
  <si>
    <t>Request for Approval to Use New Technology for Handling Regulated Garbage (Business)</t>
  </si>
  <si>
    <t>330.401(b)(2)(i)</t>
  </si>
  <si>
    <t>330.401(c)(2)(i)</t>
  </si>
  <si>
    <t>330.401(d)(3)(i)</t>
  </si>
  <si>
    <t>330.401(d)(3)(ii)</t>
  </si>
  <si>
    <t>330.403(a)</t>
  </si>
  <si>
    <t>330.403(c)</t>
  </si>
  <si>
    <t>330.403(d)</t>
  </si>
  <si>
    <t>330.403</t>
  </si>
  <si>
    <t>PPQ 519, 519A</t>
  </si>
  <si>
    <t>Label</t>
  </si>
  <si>
    <t>E</t>
  </si>
  <si>
    <t>TP</t>
  </si>
  <si>
    <t>Regulated Garbage Compliance Program Recordkeeping (Business)</t>
  </si>
  <si>
    <t xml:space="preserve">330.203, 330.300(c), 360.303      </t>
  </si>
  <si>
    <t>330.203, 330.300(c)</t>
  </si>
  <si>
    <t>330.204, 360.304</t>
  </si>
  <si>
    <t>330.204(b), 360.304</t>
  </si>
  <si>
    <t>7 U.S.C. 7711</t>
  </si>
  <si>
    <t>330.202(c)</t>
  </si>
  <si>
    <t>330.203(c)(4)</t>
  </si>
  <si>
    <t>PPQ 519</t>
  </si>
  <si>
    <t>330.204(b)</t>
  </si>
  <si>
    <t>330.204(c)</t>
  </si>
  <si>
    <t>7 CFR                                 330.106</t>
  </si>
  <si>
    <t>General Permit (Merger)</t>
  </si>
  <si>
    <t>Petition to Add Plant Pests to the Plant Pest List (Individuals) (Merger)</t>
  </si>
  <si>
    <t>Petition to Add Plant Pests to the Plant Pest List (Private Sector) (Merger)</t>
  </si>
  <si>
    <t>Petition to Remove Plant Pests from the Plant Pest List (Individuals) (Merger)</t>
  </si>
  <si>
    <t>Petition to Remove Plant Pests from the Plant Pest List (Private Sector) (Merger)</t>
  </si>
  <si>
    <t>Petition to add Biocontrol Organisms to List of Organisms Granted Exemptions from Permitting Requirements (Individuals) (Merger)</t>
  </si>
  <si>
    <t>Petition to add Biocontrol Organisms to List of Organisms Granted Exemptions from Permitting Requirements (Private Sector) (Merger)</t>
  </si>
  <si>
    <t>Compliance Agreement (Private Sector) (Merger)</t>
  </si>
  <si>
    <t>APHIS 2022-0025</t>
  </si>
  <si>
    <t>87 FR 30865</t>
  </si>
  <si>
    <t>May 20, 2022</t>
  </si>
  <si>
    <t>Natalia Weinsetel</t>
  </si>
  <si>
    <t>301-851-3894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</si>
</sst>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sz val="12"/>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10.5"/>
      <color theme="1"/>
      <name val="Calibri"/>
      <family val="2"/>
      <scheme val="minor"/>
    </font>
    <font>
      <sz val="11"/>
      <color rgb="FF0070C0"/>
      <name val="Calibri"/>
      <family val="2"/>
      <scheme val="minor"/>
    </font>
    <font>
      <i/>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0" fillId="0" borderId="0"/>
    <xf numFmtId="44" fontId="5" fillId="0" borderId="0" applyFont="0" applyFill="0" applyBorder="0" applyAlignment="0" applyProtection="0"/>
  </cellStyleXfs>
  <cellXfs count="86">
    <xf numFmtId="0" fontId="0" fillId="0" borderId="0" xfId="0"/>
    <xf numFmtId="0" fontId="2" fillId="0" borderId="8" xfId="0" applyFont="1" applyBorder="1" applyAlignment="1">
      <alignment horizontal="center" wrapText="1"/>
    </xf>
    <xf numFmtId="0" fontId="2" fillId="0" borderId="8" xfId="0" applyFont="1" applyBorder="1" applyAlignment="1">
      <alignment horizontal="center" textRotation="90"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Fon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Font="1" applyBorder="1" applyAlignment="1">
      <alignment horizontal="center"/>
    </xf>
    <xf numFmtId="1" fontId="0" fillId="0" borderId="18" xfId="0" applyNumberFormat="1" applyFont="1" applyBorder="1" applyAlignment="1">
      <alignment horizontal="center"/>
    </xf>
    <xf numFmtId="164" fontId="0" fillId="0" borderId="18" xfId="0" applyNumberFormat="1" applyFon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Font="1" applyBorder="1"/>
    <xf numFmtId="0" fontId="0" fillId="0" borderId="17" xfId="0" applyFont="1" applyBorder="1"/>
    <xf numFmtId="0" fontId="0" fillId="0" borderId="20" xfId="0" applyFont="1" applyBorder="1"/>
    <xf numFmtId="0" fontId="0" fillId="0" borderId="17" xfId="0" applyFont="1" applyFill="1" applyBorder="1"/>
    <xf numFmtId="0" fontId="0" fillId="0" borderId="18" xfId="0" applyFont="1" applyFill="1" applyBorder="1"/>
    <xf numFmtId="0" fontId="0" fillId="0" borderId="20" xfId="0" applyFont="1" applyFill="1" applyBorder="1"/>
    <xf numFmtId="0" fontId="0" fillId="0" borderId="22" xfId="0" applyFont="1" applyFill="1" applyBorder="1"/>
    <xf numFmtId="0" fontId="0" fillId="0" borderId="23" xfId="0" applyFont="1" applyFill="1" applyBorder="1"/>
    <xf numFmtId="0" fontId="0" fillId="0" borderId="21" xfId="0" applyFont="1" applyFill="1" applyBorder="1" applyAlignment="1">
      <alignment horizontal="center"/>
    </xf>
    <xf numFmtId="0" fontId="11" fillId="0" borderId="3" xfId="0" applyFont="1" applyFill="1" applyBorder="1" applyAlignment="1">
      <alignment horizontal="left"/>
    </xf>
    <xf numFmtId="0" fontId="11" fillId="0" borderId="3" xfId="0" applyFont="1" applyFill="1" applyBorder="1" applyAlignment="1"/>
    <xf numFmtId="0" fontId="12" fillId="0" borderId="3" xfId="0" applyFont="1" applyFill="1" applyBorder="1" applyAlignment="1">
      <alignment horizontal="right"/>
    </xf>
    <xf numFmtId="0" fontId="11" fillId="0" borderId="4" xfId="0" applyFont="1" applyFill="1" applyBorder="1" applyAlignment="1">
      <alignment horizontal="left"/>
    </xf>
    <xf numFmtId="0" fontId="11" fillId="0" borderId="6" xfId="0" applyFont="1" applyFill="1" applyBorder="1" applyAlignment="1"/>
    <xf numFmtId="0" fontId="12" fillId="0" borderId="6" xfId="0" applyFont="1" applyFill="1" applyBorder="1" applyAlignment="1">
      <alignment horizontal="right"/>
    </xf>
    <xf numFmtId="0" fontId="11" fillId="0" borderId="6" xfId="0" applyFont="1" applyFill="1" applyBorder="1" applyAlignment="1">
      <alignment horizontal="center"/>
    </xf>
    <xf numFmtId="14" fontId="11" fillId="0" borderId="7" xfId="0" applyNumberFormat="1" applyFont="1" applyFill="1" applyBorder="1" applyAlignment="1">
      <alignment horizontal="left"/>
    </xf>
    <xf numFmtId="0" fontId="12" fillId="2" borderId="6" xfId="0" applyFont="1" applyFill="1" applyBorder="1"/>
    <xf numFmtId="0" fontId="12" fillId="2" borderId="10" xfId="0" applyFont="1" applyFill="1" applyBorder="1"/>
    <xf numFmtId="0" fontId="11" fillId="2" borderId="9" xfId="0" applyFont="1" applyFill="1" applyBorder="1" applyAlignment="1">
      <alignment horizontal="center"/>
    </xf>
    <xf numFmtId="0" fontId="12" fillId="2" borderId="10" xfId="0" applyFont="1" applyFill="1" applyBorder="1" applyAlignment="1">
      <alignment horizontal="center"/>
    </xf>
    <xf numFmtId="0" fontId="11" fillId="2" borderId="12" xfId="0" applyFont="1" applyFill="1" applyBorder="1" applyAlignment="1">
      <alignment horizontal="center"/>
    </xf>
    <xf numFmtId="0" fontId="11" fillId="2" borderId="10" xfId="0" applyFont="1" applyFill="1" applyBorder="1"/>
    <xf numFmtId="0" fontId="11" fillId="2" borderId="10" xfId="0" applyFont="1" applyFill="1" applyBorder="1" applyAlignment="1">
      <alignment horizontal="center"/>
    </xf>
    <xf numFmtId="0" fontId="11" fillId="2" borderId="11" xfId="0" applyFont="1" applyFill="1" applyBorder="1" applyAlignment="1">
      <alignment horizontal="center"/>
    </xf>
    <xf numFmtId="0" fontId="4" fillId="0" borderId="0" xfId="0" applyFont="1"/>
    <xf numFmtId="0" fontId="4" fillId="0" borderId="0" xfId="0" applyFont="1" applyAlignment="1">
      <alignment horizontal="center"/>
    </xf>
    <xf numFmtId="0" fontId="4" fillId="0" borderId="0" xfId="0" applyFont="1" applyAlignment="1">
      <alignment wrapText="1"/>
    </xf>
    <xf numFmtId="0" fontId="15" fillId="0" borderId="8" xfId="0" applyFont="1" applyBorder="1" applyAlignment="1">
      <alignment horizontal="center" wrapText="1"/>
    </xf>
    <xf numFmtId="0" fontId="11" fillId="0" borderId="3" xfId="0" applyFont="1" applyFill="1" applyBorder="1" applyAlignment="1">
      <alignment horizontal="left" vertical="center"/>
    </xf>
    <xf numFmtId="0" fontId="11" fillId="0" borderId="10" xfId="0" applyFont="1" applyFill="1" applyBorder="1" applyAlignment="1">
      <alignment horizontal="left" vertical="center" indent="1"/>
    </xf>
    <xf numFmtId="0" fontId="11" fillId="0" borderId="10" xfId="0" applyFont="1" applyFill="1" applyBorder="1"/>
    <xf numFmtId="0" fontId="4" fillId="0" borderId="0" xfId="0" applyFont="1" applyFill="1"/>
    <xf numFmtId="0" fontId="11" fillId="0" borderId="10" xfId="0" applyFont="1" applyFill="1" applyBorder="1" applyAlignment="1">
      <alignment horizontal="center"/>
    </xf>
    <xf numFmtId="0" fontId="12" fillId="0" borderId="10" xfId="0" applyFont="1" applyFill="1" applyBorder="1" applyAlignment="1">
      <alignment horizontal="right" vertical="center"/>
    </xf>
    <xf numFmtId="0" fontId="11" fillId="0" borderId="6" xfId="0" applyFont="1" applyFill="1" applyBorder="1" applyAlignment="1">
      <alignment horizontal="left" vertical="center"/>
    </xf>
    <xf numFmtId="0" fontId="0" fillId="0" borderId="14" xfId="0" applyFont="1" applyFill="1" applyBorder="1" applyAlignment="1">
      <alignment horizontal="left" indent="1"/>
    </xf>
    <xf numFmtId="0" fontId="0" fillId="0" borderId="17" xfId="0" applyFont="1" applyFill="1" applyBorder="1" applyAlignment="1">
      <alignment horizontal="left" indent="1"/>
    </xf>
    <xf numFmtId="0" fontId="9" fillId="0" borderId="0" xfId="0" applyFont="1"/>
    <xf numFmtId="0" fontId="11" fillId="0" borderId="6" xfId="0" applyFont="1" applyFill="1" applyBorder="1" applyAlignment="1">
      <alignment vertical="center"/>
    </xf>
    <xf numFmtId="9" fontId="14" fillId="0" borderId="18" xfId="1" applyFont="1" applyFill="1" applyBorder="1" applyAlignment="1">
      <alignment horizontal="center"/>
    </xf>
    <xf numFmtId="9" fontId="14" fillId="0" borderId="21" xfId="1" applyFont="1" applyFill="1" applyBorder="1" applyAlignment="1">
      <alignment horizontal="center"/>
    </xf>
    <xf numFmtId="49" fontId="14" fillId="0" borderId="24"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16" fillId="0" borderId="0" xfId="0" applyFont="1"/>
    <xf numFmtId="0" fontId="14" fillId="0" borderId="1" xfId="0" applyFont="1" applyBorder="1" applyAlignment="1">
      <alignment horizontal="left" vertical="center" wrapText="1"/>
    </xf>
    <xf numFmtId="49" fontId="14" fillId="0" borderId="1" xfId="0" applyNumberFormat="1" applyFont="1" applyBorder="1" applyAlignment="1" applyProtection="1">
      <alignment horizontal="left" vertical="center" wrapText="1"/>
      <protection locked="0"/>
    </xf>
    <xf numFmtId="0" fontId="0" fillId="0" borderId="0" xfId="0" applyFont="1"/>
    <xf numFmtId="1" fontId="14" fillId="0" borderId="1" xfId="0" applyNumberFormat="1" applyFont="1" applyBorder="1" applyAlignment="1">
      <alignment horizontal="center" vertical="center"/>
    </xf>
    <xf numFmtId="49" fontId="14" fillId="0" borderId="1" xfId="0" applyNumberFormat="1" applyFont="1" applyBorder="1" applyAlignment="1" applyProtection="1">
      <alignment vertical="center" wrapText="1"/>
      <protection locked="0"/>
    </xf>
    <xf numFmtId="2" fontId="14" fillId="0" borderId="1" xfId="0" applyNumberFormat="1" applyFont="1" applyBorder="1" applyAlignment="1">
      <alignment horizontal="center" vertical="center"/>
    </xf>
    <xf numFmtId="49" fontId="14" fillId="0" borderId="1" xfId="0" applyNumberFormat="1" applyFont="1" applyFill="1" applyBorder="1" applyAlignment="1" applyProtection="1">
      <alignment horizontal="left" vertical="center" wrapText="1"/>
      <protection locked="0"/>
    </xf>
    <xf numFmtId="49" fontId="0" fillId="0" borderId="20" xfId="0" applyNumberFormat="1" applyFont="1" applyFill="1" applyBorder="1" applyAlignment="1">
      <alignment horizontal="left" indent="1"/>
    </xf>
    <xf numFmtId="0" fontId="12" fillId="2" borderId="6" xfId="0" applyFont="1" applyFill="1" applyBorder="1" applyAlignment="1">
      <alignment horizontal="center"/>
    </xf>
    <xf numFmtId="14" fontId="11" fillId="0" borderId="10" xfId="0" applyNumberFormat="1" applyFont="1" applyFill="1" applyBorder="1" applyAlignment="1">
      <alignment horizontal="left" vertical="center" indent="1"/>
    </xf>
    <xf numFmtId="14" fontId="0" fillId="0" borderId="17" xfId="0" applyNumberFormat="1" applyFont="1" applyFill="1" applyBorder="1" applyAlignment="1">
      <alignment horizontal="left" indent="1"/>
    </xf>
    <xf numFmtId="0" fontId="13" fillId="0" borderId="9" xfId="0" applyFont="1" applyBorder="1" applyAlignment="1">
      <alignment horizontal="left" vertical="center"/>
    </xf>
    <xf numFmtId="0" fontId="13" fillId="0" borderId="2"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3" fillId="2" borderId="5" xfId="0" applyFont="1" applyFill="1" applyBorder="1" applyAlignment="1">
      <alignment horizontal="left"/>
    </xf>
    <xf numFmtId="0" fontId="8" fillId="0" borderId="13" xfId="0" applyFont="1" applyBorder="1" applyAlignment="1">
      <alignment horizontal="right"/>
    </xf>
    <xf numFmtId="0" fontId="8" fillId="0" borderId="16" xfId="0" applyFont="1" applyBorder="1" applyAlignment="1">
      <alignment horizontal="right"/>
    </xf>
    <xf numFmtId="0" fontId="8" fillId="0" borderId="19" xfId="0" applyFont="1" applyBorder="1" applyAlignment="1">
      <alignment horizontal="right"/>
    </xf>
    <xf numFmtId="0" fontId="13" fillId="2" borderId="9" xfId="0" applyFont="1" applyFill="1" applyBorder="1"/>
    <xf numFmtId="0" fontId="8" fillId="0" borderId="8" xfId="0" applyFont="1" applyBorder="1" applyAlignment="1">
      <alignment horizontal="center" wrapText="1"/>
    </xf>
    <xf numFmtId="49" fontId="14" fillId="0" borderId="25" xfId="0" applyNumberFormat="1" applyFont="1" applyBorder="1" applyAlignment="1" applyProtection="1">
      <alignment horizontal="left" vertical="center" wrapText="1"/>
      <protection locked="0"/>
    </xf>
    <xf numFmtId="3" fontId="14" fillId="0" borderId="1" xfId="0" applyNumberFormat="1" applyFont="1" applyFill="1" applyBorder="1" applyAlignment="1">
      <alignment horizontal="center" vertical="center"/>
    </xf>
    <xf numFmtId="3" fontId="0" fillId="0" borderId="0" xfId="0" applyNumberFormat="1" applyFont="1"/>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0070C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77"/>
  <sheetViews>
    <sheetView tabSelected="1" topLeftCell="A4" zoomScale="80" zoomScaleNormal="80" zoomScaleSheetLayoutView="100" workbookViewId="0">
      <selection activeCell="L21" sqref="L21"/>
    </sheetView>
  </sheetViews>
  <sheetFormatPr defaultRowHeight="14.4" x14ac:dyDescent="0.3"/>
  <cols>
    <col min="1" max="1" width="40.6640625" style="51" customWidth="1"/>
    <col min="2" max="2" width="21.6640625" style="38" customWidth="1"/>
    <col min="3" max="4" width="12.6640625" style="40" customWidth="1"/>
    <col min="5" max="8" width="5.6640625" style="38" customWidth="1"/>
    <col min="9" max="12" width="15.6640625" style="39" customWidth="1"/>
  </cols>
  <sheetData>
    <row r="1" spans="1:12" ht="24" customHeight="1" thickBot="1" x14ac:dyDescent="0.35">
      <c r="A1" s="74" t="s">
        <v>27</v>
      </c>
      <c r="B1" s="43" t="s">
        <v>32</v>
      </c>
      <c r="C1" s="44"/>
      <c r="D1" s="44"/>
      <c r="E1" s="44"/>
      <c r="F1" s="44"/>
      <c r="G1" s="45"/>
      <c r="H1" s="45"/>
      <c r="I1" s="46"/>
      <c r="J1" s="46"/>
      <c r="K1" s="47" t="s">
        <v>3</v>
      </c>
      <c r="L1" s="72">
        <v>44802</v>
      </c>
    </row>
    <row r="2" spans="1:12" ht="45" customHeight="1" x14ac:dyDescent="0.3">
      <c r="A2" s="75" t="s">
        <v>26</v>
      </c>
      <c r="B2" s="42" t="s">
        <v>33</v>
      </c>
      <c r="C2" s="45"/>
      <c r="D2" s="23"/>
      <c r="E2" s="23"/>
      <c r="F2" s="23"/>
      <c r="G2" s="23"/>
      <c r="H2" s="23"/>
      <c r="I2" s="24"/>
      <c r="J2" s="22"/>
      <c r="K2" s="24"/>
      <c r="L2" s="25"/>
    </row>
    <row r="3" spans="1:12" ht="36" customHeight="1" thickBot="1" x14ac:dyDescent="0.35">
      <c r="A3" s="76" t="s">
        <v>30</v>
      </c>
      <c r="B3" s="48"/>
      <c r="C3" s="52"/>
      <c r="D3" s="26"/>
      <c r="E3" s="26"/>
      <c r="F3" s="26"/>
      <c r="G3" s="26"/>
      <c r="H3" s="26"/>
      <c r="I3" s="27"/>
      <c r="J3" s="28"/>
      <c r="K3" s="27"/>
      <c r="L3" s="29"/>
    </row>
    <row r="4" spans="1:12" ht="21" customHeight="1" thickBot="1" x14ac:dyDescent="0.35">
      <c r="A4" s="77" t="s">
        <v>31</v>
      </c>
      <c r="B4" s="71"/>
      <c r="C4" s="30"/>
      <c r="D4" s="30"/>
      <c r="E4" s="31"/>
      <c r="F4" s="31"/>
      <c r="G4" s="31"/>
      <c r="H4" s="31"/>
      <c r="I4" s="31"/>
      <c r="J4" s="32"/>
      <c r="K4" s="33" t="s">
        <v>28</v>
      </c>
      <c r="L4" s="34"/>
    </row>
    <row r="5" spans="1:12" x14ac:dyDescent="0.3">
      <c r="A5" s="78" t="s">
        <v>0</v>
      </c>
      <c r="B5" s="49" t="s">
        <v>34</v>
      </c>
      <c r="C5" s="13"/>
      <c r="D5" s="13"/>
      <c r="E5" s="13"/>
      <c r="F5" s="19"/>
      <c r="G5" s="19"/>
      <c r="H5" s="19"/>
      <c r="I5" s="20"/>
      <c r="J5" s="3"/>
      <c r="K5" s="4" t="s">
        <v>29</v>
      </c>
      <c r="L5" s="5">
        <f>SUMIF(G15:G76,"*X*",I15:I76)</f>
        <v>4764</v>
      </c>
    </row>
    <row r="6" spans="1:12" x14ac:dyDescent="0.3">
      <c r="A6" s="79" t="s">
        <v>1</v>
      </c>
      <c r="B6" s="50" t="s">
        <v>154</v>
      </c>
      <c r="C6" s="14"/>
      <c r="D6" s="14"/>
      <c r="E6" s="14"/>
      <c r="F6" s="16"/>
      <c r="G6" s="16"/>
      <c r="H6" s="16"/>
      <c r="I6" s="17"/>
      <c r="J6" s="6"/>
      <c r="K6" s="7" t="s">
        <v>15</v>
      </c>
      <c r="L6" s="8">
        <f>SUM(J14:J76)</f>
        <v>80668</v>
      </c>
    </row>
    <row r="7" spans="1:12" x14ac:dyDescent="0.3">
      <c r="A7" s="79" t="s">
        <v>2</v>
      </c>
      <c r="B7" s="50" t="s">
        <v>155</v>
      </c>
      <c r="C7" s="14"/>
      <c r="D7" s="14"/>
      <c r="E7" s="14"/>
      <c r="F7" s="16"/>
      <c r="G7" s="16"/>
      <c r="H7" s="16"/>
      <c r="I7" s="17"/>
      <c r="J7" s="6"/>
      <c r="K7" s="7" t="s">
        <v>16</v>
      </c>
      <c r="L7" s="53">
        <v>0.95</v>
      </c>
    </row>
    <row r="8" spans="1:12" x14ac:dyDescent="0.3">
      <c r="A8" s="79" t="s">
        <v>3</v>
      </c>
      <c r="B8" s="73">
        <v>44802</v>
      </c>
      <c r="C8" s="14"/>
      <c r="D8" s="14"/>
      <c r="E8" s="14"/>
      <c r="F8" s="16"/>
      <c r="G8" s="16"/>
      <c r="H8" s="16"/>
      <c r="I8" s="17"/>
      <c r="J8" s="6"/>
      <c r="K8" s="7" t="s">
        <v>17</v>
      </c>
      <c r="L8" s="9">
        <f>L6/L5</f>
        <v>16.932829554995802</v>
      </c>
    </row>
    <row r="9" spans="1:12" x14ac:dyDescent="0.3">
      <c r="A9" s="79" t="s">
        <v>4</v>
      </c>
      <c r="B9" s="50" t="s">
        <v>151</v>
      </c>
      <c r="C9" s="14"/>
      <c r="D9" s="14"/>
      <c r="E9" s="14"/>
      <c r="F9" s="16"/>
      <c r="G9" s="16"/>
      <c r="H9" s="16"/>
      <c r="I9" s="17"/>
      <c r="J9" s="6"/>
      <c r="K9" s="7" t="s">
        <v>18</v>
      </c>
      <c r="L9" s="8">
        <f>SUM(L14:L76)</f>
        <v>21635</v>
      </c>
    </row>
    <row r="10" spans="1:12" x14ac:dyDescent="0.3">
      <c r="A10" s="79" t="s">
        <v>5</v>
      </c>
      <c r="B10" s="50" t="s">
        <v>152</v>
      </c>
      <c r="C10" s="14"/>
      <c r="D10" s="14"/>
      <c r="E10" s="14"/>
      <c r="F10" s="16"/>
      <c r="G10" s="16"/>
      <c r="H10" s="16"/>
      <c r="I10" s="17"/>
      <c r="J10" s="6"/>
      <c r="K10" s="7" t="s">
        <v>19</v>
      </c>
      <c r="L10" s="10">
        <f>L9/L6</f>
        <v>0.26819804631328409</v>
      </c>
    </row>
    <row r="11" spans="1:12" ht="15" thickBot="1" x14ac:dyDescent="0.35">
      <c r="A11" s="80" t="s">
        <v>6</v>
      </c>
      <c r="B11" s="70" t="s">
        <v>153</v>
      </c>
      <c r="C11" s="15"/>
      <c r="D11" s="15"/>
      <c r="E11" s="15"/>
      <c r="F11" s="18"/>
      <c r="G11" s="18"/>
      <c r="H11" s="18"/>
      <c r="I11" s="21"/>
      <c r="J11" s="11"/>
      <c r="K11" s="12" t="s">
        <v>20</v>
      </c>
      <c r="L11" s="54">
        <v>0.15</v>
      </c>
    </row>
    <row r="12" spans="1:12" ht="21" customHeight="1" thickBot="1" x14ac:dyDescent="0.35">
      <c r="A12" s="81" t="s">
        <v>25</v>
      </c>
      <c r="B12" s="35"/>
      <c r="C12" s="35"/>
      <c r="D12" s="35"/>
      <c r="E12" s="35"/>
      <c r="F12" s="35"/>
      <c r="G12" s="35"/>
      <c r="H12" s="35"/>
      <c r="I12" s="36"/>
      <c r="J12" s="36"/>
      <c r="K12" s="36"/>
      <c r="L12" s="37"/>
    </row>
    <row r="13" spans="1:12" ht="107.25" customHeight="1" thickBot="1" x14ac:dyDescent="0.35">
      <c r="A13" s="82" t="s">
        <v>7</v>
      </c>
      <c r="B13" s="1" t="s">
        <v>8</v>
      </c>
      <c r="C13" s="1" t="s">
        <v>13</v>
      </c>
      <c r="D13" s="1" t="s">
        <v>14</v>
      </c>
      <c r="E13" s="2" t="s">
        <v>9</v>
      </c>
      <c r="F13" s="2" t="s">
        <v>12</v>
      </c>
      <c r="G13" s="2" t="s">
        <v>11</v>
      </c>
      <c r="H13" s="2" t="s">
        <v>10</v>
      </c>
      <c r="I13" s="41" t="s">
        <v>24</v>
      </c>
      <c r="J13" s="1" t="s">
        <v>21</v>
      </c>
      <c r="K13" s="41" t="s">
        <v>22</v>
      </c>
      <c r="L13" s="1" t="s">
        <v>23</v>
      </c>
    </row>
    <row r="14" spans="1:12" s="62" customFormat="1" ht="48" customHeight="1" x14ac:dyDescent="0.3">
      <c r="A14" s="83" t="s">
        <v>143</v>
      </c>
      <c r="B14" s="55" t="s">
        <v>136</v>
      </c>
      <c r="C14" s="56"/>
      <c r="D14" s="57"/>
      <c r="E14" s="58"/>
      <c r="F14" s="59" t="s">
        <v>54</v>
      </c>
      <c r="G14" s="58" t="s">
        <v>52</v>
      </c>
      <c r="H14" s="58" t="s">
        <v>53</v>
      </c>
      <c r="I14" s="60">
        <v>1</v>
      </c>
      <c r="J14" s="84">
        <v>1</v>
      </c>
      <c r="K14" s="61">
        <v>0.16700000000000001</v>
      </c>
      <c r="L14" s="60">
        <v>1</v>
      </c>
    </row>
    <row r="15" spans="1:12" s="65" customFormat="1" ht="48" customHeight="1" x14ac:dyDescent="0.3">
      <c r="A15" s="63" t="s">
        <v>35</v>
      </c>
      <c r="B15" s="64" t="s">
        <v>142</v>
      </c>
      <c r="C15" s="56" t="s">
        <v>49</v>
      </c>
      <c r="D15" s="57"/>
      <c r="E15" s="58"/>
      <c r="F15" s="59" t="s">
        <v>53</v>
      </c>
      <c r="G15" s="58"/>
      <c r="H15" s="58" t="s">
        <v>53</v>
      </c>
      <c r="I15" s="60">
        <v>1</v>
      </c>
      <c r="J15" s="84">
        <v>1</v>
      </c>
      <c r="K15" s="61">
        <v>0.5</v>
      </c>
      <c r="L15" s="60">
        <f>ROUNDUP(J15*K15,0)</f>
        <v>1</v>
      </c>
    </row>
    <row r="16" spans="1:12" s="65" customFormat="1" ht="48" customHeight="1" x14ac:dyDescent="0.3">
      <c r="A16" s="63" t="s">
        <v>36</v>
      </c>
      <c r="B16" s="64" t="s">
        <v>44</v>
      </c>
      <c r="C16" s="56" t="s">
        <v>49</v>
      </c>
      <c r="D16" s="57"/>
      <c r="E16" s="58"/>
      <c r="F16" s="59" t="s">
        <v>54</v>
      </c>
      <c r="G16" s="58"/>
      <c r="H16" s="58" t="s">
        <v>53</v>
      </c>
      <c r="I16" s="60">
        <v>1</v>
      </c>
      <c r="J16" s="84">
        <v>1</v>
      </c>
      <c r="K16" s="61">
        <v>0.5</v>
      </c>
      <c r="L16" s="60">
        <f t="shared" ref="L16:L21" si="0">ROUNDUP(J16*K16,0)</f>
        <v>1</v>
      </c>
    </row>
    <row r="17" spans="1:14" s="65" customFormat="1" ht="48" customHeight="1" x14ac:dyDescent="0.3">
      <c r="A17" s="63" t="s">
        <v>37</v>
      </c>
      <c r="B17" s="64" t="s">
        <v>45</v>
      </c>
      <c r="C17" s="56" t="s">
        <v>50</v>
      </c>
      <c r="D17" s="57"/>
      <c r="E17" s="58"/>
      <c r="F17" s="59" t="s">
        <v>53</v>
      </c>
      <c r="G17" s="58"/>
      <c r="H17" s="58" t="s">
        <v>53</v>
      </c>
      <c r="I17" s="60">
        <v>1</v>
      </c>
      <c r="J17" s="84">
        <v>1</v>
      </c>
      <c r="K17" s="61">
        <v>8.3000000000000004E-2</v>
      </c>
      <c r="L17" s="60">
        <f t="shared" si="0"/>
        <v>1</v>
      </c>
    </row>
    <row r="18" spans="1:14" s="65" customFormat="1" ht="48" customHeight="1" x14ac:dyDescent="0.3">
      <c r="A18" s="63" t="s">
        <v>38</v>
      </c>
      <c r="B18" s="64" t="s">
        <v>45</v>
      </c>
      <c r="C18" s="56" t="s">
        <v>50</v>
      </c>
      <c r="D18" s="57"/>
      <c r="E18" s="58"/>
      <c r="F18" s="59" t="s">
        <v>54</v>
      </c>
      <c r="G18" s="58"/>
      <c r="H18" s="58" t="s">
        <v>53</v>
      </c>
      <c r="I18" s="60">
        <v>72</v>
      </c>
      <c r="J18" s="84">
        <v>72</v>
      </c>
      <c r="K18" s="61">
        <v>8.3000000000000004E-2</v>
      </c>
      <c r="L18" s="60">
        <f t="shared" si="0"/>
        <v>6</v>
      </c>
    </row>
    <row r="19" spans="1:14" s="65" customFormat="1" ht="48" customHeight="1" x14ac:dyDescent="0.3">
      <c r="A19" s="63" t="s">
        <v>39</v>
      </c>
      <c r="B19" s="64" t="s">
        <v>46</v>
      </c>
      <c r="C19" s="56" t="s">
        <v>51</v>
      </c>
      <c r="D19" s="57"/>
      <c r="E19" s="58" t="s">
        <v>129</v>
      </c>
      <c r="F19" s="59" t="s">
        <v>53</v>
      </c>
      <c r="G19" s="58"/>
      <c r="H19" s="58" t="s">
        <v>53</v>
      </c>
      <c r="I19" s="60">
        <v>864</v>
      </c>
      <c r="J19" s="84">
        <v>1728</v>
      </c>
      <c r="K19" s="61">
        <v>0.5</v>
      </c>
      <c r="L19" s="60">
        <f t="shared" si="0"/>
        <v>864</v>
      </c>
      <c r="N19" s="85"/>
    </row>
    <row r="20" spans="1:14" s="65" customFormat="1" ht="48" customHeight="1" x14ac:dyDescent="0.3">
      <c r="A20" s="63" t="s">
        <v>40</v>
      </c>
      <c r="B20" s="64" t="s">
        <v>46</v>
      </c>
      <c r="C20" s="56" t="s">
        <v>51</v>
      </c>
      <c r="D20" s="57"/>
      <c r="E20" s="58" t="s">
        <v>129</v>
      </c>
      <c r="F20" s="59" t="s">
        <v>54</v>
      </c>
      <c r="G20" s="58" t="s">
        <v>52</v>
      </c>
      <c r="H20" s="58" t="s">
        <v>53</v>
      </c>
      <c r="I20" s="60">
        <v>3043</v>
      </c>
      <c r="J20" s="84">
        <v>6085</v>
      </c>
      <c r="K20" s="61">
        <v>0.5</v>
      </c>
      <c r="L20" s="60">
        <v>3042</v>
      </c>
    </row>
    <row r="21" spans="1:14" s="65" customFormat="1" ht="48" customHeight="1" x14ac:dyDescent="0.3">
      <c r="A21" s="63" t="s">
        <v>41</v>
      </c>
      <c r="B21" s="64" t="s">
        <v>47</v>
      </c>
      <c r="C21" s="56" t="s">
        <v>51</v>
      </c>
      <c r="D21" s="57"/>
      <c r="E21" s="58" t="s">
        <v>129</v>
      </c>
      <c r="F21" s="59" t="s">
        <v>53</v>
      </c>
      <c r="G21" s="58" t="s">
        <v>52</v>
      </c>
      <c r="H21" s="58" t="s">
        <v>53</v>
      </c>
      <c r="I21" s="60">
        <v>947</v>
      </c>
      <c r="J21" s="84">
        <v>1894</v>
      </c>
      <c r="K21" s="61">
        <v>0.5</v>
      </c>
      <c r="L21" s="60">
        <f t="shared" si="0"/>
        <v>947</v>
      </c>
    </row>
    <row r="22" spans="1:14" s="65" customFormat="1" ht="48" customHeight="1" x14ac:dyDescent="0.3">
      <c r="A22" s="63" t="s">
        <v>42</v>
      </c>
      <c r="B22" s="64" t="s">
        <v>47</v>
      </c>
      <c r="C22" s="56" t="s">
        <v>51</v>
      </c>
      <c r="D22" s="57"/>
      <c r="E22" s="58" t="s">
        <v>129</v>
      </c>
      <c r="F22" s="59" t="s">
        <v>54</v>
      </c>
      <c r="G22" s="58"/>
      <c r="H22" s="58" t="s">
        <v>53</v>
      </c>
      <c r="I22" s="60">
        <v>2100</v>
      </c>
      <c r="J22" s="84">
        <v>4200</v>
      </c>
      <c r="K22" s="61">
        <v>0.5</v>
      </c>
      <c r="L22" s="60">
        <f t="shared" ref="L22:L27" si="1">ROUNDUP(J22*K22,0)</f>
        <v>2100</v>
      </c>
    </row>
    <row r="23" spans="1:14" s="65" customFormat="1" ht="48" customHeight="1" x14ac:dyDescent="0.3">
      <c r="A23" s="63" t="s">
        <v>43</v>
      </c>
      <c r="B23" s="64" t="s">
        <v>48</v>
      </c>
      <c r="C23" s="56" t="s">
        <v>51</v>
      </c>
      <c r="D23" s="57"/>
      <c r="E23" s="58" t="s">
        <v>129</v>
      </c>
      <c r="F23" s="59" t="s">
        <v>53</v>
      </c>
      <c r="G23" s="58"/>
      <c r="H23" s="58" t="s">
        <v>53</v>
      </c>
      <c r="I23" s="60">
        <v>57</v>
      </c>
      <c r="J23" s="84">
        <v>114</v>
      </c>
      <c r="K23" s="61">
        <v>0.5</v>
      </c>
      <c r="L23" s="60">
        <f t="shared" si="1"/>
        <v>57</v>
      </c>
    </row>
    <row r="24" spans="1:14" s="65" customFormat="1" ht="48" customHeight="1" x14ac:dyDescent="0.3">
      <c r="A24" s="63" t="s">
        <v>55</v>
      </c>
      <c r="B24" s="64" t="s">
        <v>48</v>
      </c>
      <c r="C24" s="56" t="s">
        <v>51</v>
      </c>
      <c r="D24" s="57"/>
      <c r="E24" s="58" t="s">
        <v>129</v>
      </c>
      <c r="F24" s="59" t="s">
        <v>54</v>
      </c>
      <c r="G24" s="58"/>
      <c r="H24" s="58" t="s">
        <v>53</v>
      </c>
      <c r="I24" s="60">
        <v>49</v>
      </c>
      <c r="J24" s="84">
        <v>98</v>
      </c>
      <c r="K24" s="61">
        <v>0.5</v>
      </c>
      <c r="L24" s="60">
        <f t="shared" si="1"/>
        <v>49</v>
      </c>
    </row>
    <row r="25" spans="1:14" s="65" customFormat="1" ht="48" customHeight="1" x14ac:dyDescent="0.3">
      <c r="A25" s="63" t="s">
        <v>56</v>
      </c>
      <c r="B25" s="64" t="s">
        <v>66</v>
      </c>
      <c r="C25" s="56" t="s">
        <v>71</v>
      </c>
      <c r="D25" s="57"/>
      <c r="E25" s="58" t="s">
        <v>129</v>
      </c>
      <c r="F25" s="59" t="s">
        <v>53</v>
      </c>
      <c r="G25" s="58"/>
      <c r="H25" s="58" t="s">
        <v>53</v>
      </c>
      <c r="I25" s="60">
        <v>253</v>
      </c>
      <c r="J25" s="84">
        <v>253</v>
      </c>
      <c r="K25" s="66">
        <v>1</v>
      </c>
      <c r="L25" s="60">
        <f t="shared" si="1"/>
        <v>253</v>
      </c>
    </row>
    <row r="26" spans="1:14" s="65" customFormat="1" ht="48" customHeight="1" x14ac:dyDescent="0.3">
      <c r="A26" s="63" t="s">
        <v>57</v>
      </c>
      <c r="B26" s="64" t="s">
        <v>66</v>
      </c>
      <c r="C26" s="56" t="s">
        <v>71</v>
      </c>
      <c r="D26" s="57"/>
      <c r="E26" s="58" t="s">
        <v>129</v>
      </c>
      <c r="F26" s="59" t="s">
        <v>54</v>
      </c>
      <c r="G26" s="58"/>
      <c r="H26" s="58" t="s">
        <v>53</v>
      </c>
      <c r="I26" s="60">
        <v>719</v>
      </c>
      <c r="J26" s="84">
        <v>719</v>
      </c>
      <c r="K26" s="66">
        <v>1</v>
      </c>
      <c r="L26" s="60">
        <f t="shared" si="1"/>
        <v>719</v>
      </c>
    </row>
    <row r="27" spans="1:14" s="65" customFormat="1" ht="48" customHeight="1" x14ac:dyDescent="0.3">
      <c r="A27" s="63" t="s">
        <v>58</v>
      </c>
      <c r="B27" s="64" t="s">
        <v>67</v>
      </c>
      <c r="C27" s="56" t="s">
        <v>72</v>
      </c>
      <c r="D27" s="57"/>
      <c r="E27" s="58"/>
      <c r="F27" s="59" t="s">
        <v>73</v>
      </c>
      <c r="G27" s="58" t="s">
        <v>52</v>
      </c>
      <c r="H27" s="58" t="s">
        <v>53</v>
      </c>
      <c r="I27" s="60">
        <v>20</v>
      </c>
      <c r="J27" s="84">
        <v>460</v>
      </c>
      <c r="K27" s="66">
        <v>1</v>
      </c>
      <c r="L27" s="60">
        <f t="shared" si="1"/>
        <v>460</v>
      </c>
    </row>
    <row r="28" spans="1:14" s="65" customFormat="1" ht="48" customHeight="1" x14ac:dyDescent="0.3">
      <c r="A28" s="63" t="s">
        <v>59</v>
      </c>
      <c r="B28" s="64" t="s">
        <v>67</v>
      </c>
      <c r="C28" s="56" t="s">
        <v>72</v>
      </c>
      <c r="D28" s="57"/>
      <c r="E28" s="58" t="s">
        <v>129</v>
      </c>
      <c r="F28" s="59" t="s">
        <v>74</v>
      </c>
      <c r="G28" s="58" t="s">
        <v>52</v>
      </c>
      <c r="H28" s="58" t="s">
        <v>53</v>
      </c>
      <c r="I28" s="60">
        <v>250</v>
      </c>
      <c r="J28" s="84">
        <v>250</v>
      </c>
      <c r="K28" s="66">
        <v>1</v>
      </c>
      <c r="L28" s="60">
        <f t="shared" ref="L28" si="2">ROUNDUP(J28*K28,0)</f>
        <v>250</v>
      </c>
    </row>
    <row r="29" spans="1:14" s="65" customFormat="1" ht="48" customHeight="1" x14ac:dyDescent="0.3">
      <c r="A29" s="63" t="s">
        <v>60</v>
      </c>
      <c r="B29" s="64" t="s">
        <v>68</v>
      </c>
      <c r="C29" s="56" t="s">
        <v>71</v>
      </c>
      <c r="D29" s="57"/>
      <c r="E29" s="58"/>
      <c r="F29" s="59" t="s">
        <v>53</v>
      </c>
      <c r="G29" s="58"/>
      <c r="H29" s="58" t="s">
        <v>53</v>
      </c>
      <c r="I29" s="60">
        <v>100</v>
      </c>
      <c r="J29" s="84">
        <v>100</v>
      </c>
      <c r="K29" s="66">
        <v>2</v>
      </c>
      <c r="L29" s="60">
        <f>ROUNDUP(J29*K29,0)</f>
        <v>200</v>
      </c>
    </row>
    <row r="30" spans="1:14" s="65" customFormat="1" ht="48" customHeight="1" x14ac:dyDescent="0.3">
      <c r="A30" s="63" t="s">
        <v>61</v>
      </c>
      <c r="B30" s="64" t="s">
        <v>68</v>
      </c>
      <c r="C30" s="56" t="s">
        <v>71</v>
      </c>
      <c r="D30" s="57"/>
      <c r="E30" s="58"/>
      <c r="F30" s="59" t="s">
        <v>54</v>
      </c>
      <c r="G30" s="58"/>
      <c r="H30" s="58" t="s">
        <v>53</v>
      </c>
      <c r="I30" s="60">
        <v>450</v>
      </c>
      <c r="J30" s="84">
        <v>450</v>
      </c>
      <c r="K30" s="66">
        <v>2</v>
      </c>
      <c r="L30" s="60">
        <f>ROUNDUP(J30*K30,0)</f>
        <v>900</v>
      </c>
    </row>
    <row r="31" spans="1:14" s="65" customFormat="1" ht="48" customHeight="1" x14ac:dyDescent="0.3">
      <c r="A31" s="63" t="s">
        <v>62</v>
      </c>
      <c r="B31" s="64" t="s">
        <v>69</v>
      </c>
      <c r="C31" s="56" t="s">
        <v>71</v>
      </c>
      <c r="D31" s="57"/>
      <c r="E31" s="58"/>
      <c r="F31" s="59" t="s">
        <v>53</v>
      </c>
      <c r="G31" s="58"/>
      <c r="H31" s="58" t="s">
        <v>53</v>
      </c>
      <c r="I31" s="60">
        <v>1</v>
      </c>
      <c r="J31" s="84">
        <v>1</v>
      </c>
      <c r="K31" s="66">
        <v>3</v>
      </c>
      <c r="L31" s="60">
        <f>ROUNDUP(J31*K31,0)</f>
        <v>3</v>
      </c>
    </row>
    <row r="32" spans="1:14" s="65" customFormat="1" ht="48" customHeight="1" x14ac:dyDescent="0.3">
      <c r="A32" s="63" t="s">
        <v>63</v>
      </c>
      <c r="B32" s="64" t="s">
        <v>70</v>
      </c>
      <c r="C32" s="56" t="s">
        <v>71</v>
      </c>
      <c r="D32" s="57"/>
      <c r="E32" s="58"/>
      <c r="F32" s="59" t="s">
        <v>54</v>
      </c>
      <c r="G32" s="58"/>
      <c r="H32" s="58" t="s">
        <v>53</v>
      </c>
      <c r="I32" s="60">
        <v>10</v>
      </c>
      <c r="J32" s="84">
        <v>10</v>
      </c>
      <c r="K32" s="66">
        <v>3</v>
      </c>
      <c r="L32" s="60">
        <f>ROUNDUP(J32*K32,0)</f>
        <v>30</v>
      </c>
    </row>
    <row r="33" spans="1:12" s="62" customFormat="1" ht="61.2" customHeight="1" x14ac:dyDescent="0.3">
      <c r="A33" s="63" t="s">
        <v>148</v>
      </c>
      <c r="B33" s="64" t="s">
        <v>137</v>
      </c>
      <c r="C33" s="56" t="s">
        <v>71</v>
      </c>
      <c r="D33" s="57"/>
      <c r="E33" s="58"/>
      <c r="F33" s="59" t="s">
        <v>53</v>
      </c>
      <c r="G33" s="58" t="s">
        <v>52</v>
      </c>
      <c r="H33" s="58" t="s">
        <v>53</v>
      </c>
      <c r="I33" s="60">
        <v>1</v>
      </c>
      <c r="J33" s="84">
        <v>1</v>
      </c>
      <c r="K33" s="66">
        <v>160</v>
      </c>
      <c r="L33" s="60">
        <v>160</v>
      </c>
    </row>
    <row r="34" spans="1:12" s="62" customFormat="1" ht="60" customHeight="1" x14ac:dyDescent="0.3">
      <c r="A34" s="63" t="s">
        <v>149</v>
      </c>
      <c r="B34" s="55" t="s">
        <v>137</v>
      </c>
      <c r="C34" s="56" t="s">
        <v>71</v>
      </c>
      <c r="D34" s="57"/>
      <c r="E34" s="58"/>
      <c r="F34" s="59" t="s">
        <v>54</v>
      </c>
      <c r="G34" s="58" t="s">
        <v>52</v>
      </c>
      <c r="H34" s="58" t="s">
        <v>53</v>
      </c>
      <c r="I34" s="60">
        <v>1</v>
      </c>
      <c r="J34" s="84">
        <v>1</v>
      </c>
      <c r="K34" s="61">
        <v>160</v>
      </c>
      <c r="L34" s="60">
        <v>160</v>
      </c>
    </row>
    <row r="35" spans="1:12" s="62" customFormat="1" ht="48" customHeight="1" x14ac:dyDescent="0.3">
      <c r="A35" s="64" t="s">
        <v>144</v>
      </c>
      <c r="B35" s="64" t="s">
        <v>140</v>
      </c>
      <c r="C35" s="56" t="s">
        <v>71</v>
      </c>
      <c r="D35" s="57"/>
      <c r="E35" s="58"/>
      <c r="F35" s="59" t="s">
        <v>53</v>
      </c>
      <c r="G35" s="58" t="s">
        <v>52</v>
      </c>
      <c r="H35" s="58" t="s">
        <v>53</v>
      </c>
      <c r="I35" s="60">
        <v>1</v>
      </c>
      <c r="J35" s="84">
        <v>1</v>
      </c>
      <c r="K35" s="61">
        <v>160</v>
      </c>
      <c r="L35" s="60">
        <v>160</v>
      </c>
    </row>
    <row r="36" spans="1:12" s="62" customFormat="1" ht="48" customHeight="1" x14ac:dyDescent="0.3">
      <c r="A36" s="64" t="s">
        <v>145</v>
      </c>
      <c r="B36" s="64" t="s">
        <v>140</v>
      </c>
      <c r="C36" s="56" t="s">
        <v>71</v>
      </c>
      <c r="D36" s="57"/>
      <c r="E36" s="58"/>
      <c r="F36" s="59" t="s">
        <v>54</v>
      </c>
      <c r="G36" s="58" t="s">
        <v>52</v>
      </c>
      <c r="H36" s="58" t="s">
        <v>53</v>
      </c>
      <c r="I36" s="60">
        <v>1</v>
      </c>
      <c r="J36" s="84">
        <v>1</v>
      </c>
      <c r="K36" s="61">
        <v>160</v>
      </c>
      <c r="L36" s="60">
        <v>160</v>
      </c>
    </row>
    <row r="37" spans="1:12" s="62" customFormat="1" ht="48" customHeight="1" x14ac:dyDescent="0.3">
      <c r="A37" s="64" t="s">
        <v>146</v>
      </c>
      <c r="B37" s="64" t="s">
        <v>141</v>
      </c>
      <c r="C37" s="56" t="s">
        <v>71</v>
      </c>
      <c r="D37" s="57"/>
      <c r="E37" s="58"/>
      <c r="F37" s="59" t="s">
        <v>53</v>
      </c>
      <c r="G37" s="58" t="s">
        <v>52</v>
      </c>
      <c r="H37" s="58" t="s">
        <v>53</v>
      </c>
      <c r="I37" s="60">
        <v>1</v>
      </c>
      <c r="J37" s="84">
        <v>1</v>
      </c>
      <c r="K37" s="61">
        <v>160</v>
      </c>
      <c r="L37" s="60">
        <v>160</v>
      </c>
    </row>
    <row r="38" spans="1:12" s="62" customFormat="1" ht="48" customHeight="1" x14ac:dyDescent="0.3">
      <c r="A38" s="64" t="s">
        <v>147</v>
      </c>
      <c r="B38" s="64" t="s">
        <v>141</v>
      </c>
      <c r="C38" s="56" t="s">
        <v>71</v>
      </c>
      <c r="D38" s="57"/>
      <c r="E38" s="58"/>
      <c r="F38" s="59" t="s">
        <v>54</v>
      </c>
      <c r="G38" s="58" t="s">
        <v>52</v>
      </c>
      <c r="H38" s="58" t="s">
        <v>53</v>
      </c>
      <c r="I38" s="60">
        <v>1</v>
      </c>
      <c r="J38" s="84">
        <v>1</v>
      </c>
      <c r="K38" s="61">
        <v>160</v>
      </c>
      <c r="L38" s="60">
        <v>160</v>
      </c>
    </row>
    <row r="39" spans="1:12" s="62" customFormat="1" ht="48" customHeight="1" x14ac:dyDescent="0.3">
      <c r="A39" s="63" t="s">
        <v>150</v>
      </c>
      <c r="B39" s="55" t="s">
        <v>138</v>
      </c>
      <c r="C39" s="56" t="s">
        <v>139</v>
      </c>
      <c r="D39" s="57"/>
      <c r="E39" s="58"/>
      <c r="F39" s="59" t="s">
        <v>54</v>
      </c>
      <c r="G39" s="58" t="s">
        <v>52</v>
      </c>
      <c r="H39" s="58" t="s">
        <v>53</v>
      </c>
      <c r="I39" s="60">
        <v>1</v>
      </c>
      <c r="J39" s="84">
        <v>1</v>
      </c>
      <c r="K39" s="61">
        <v>1.25</v>
      </c>
      <c r="L39" s="60">
        <v>2</v>
      </c>
    </row>
    <row r="40" spans="1:12" s="65" customFormat="1" ht="48" customHeight="1" x14ac:dyDescent="0.3">
      <c r="A40" s="63" t="s">
        <v>64</v>
      </c>
      <c r="B40" s="64" t="s">
        <v>132</v>
      </c>
      <c r="C40" s="56" t="s">
        <v>72</v>
      </c>
      <c r="D40" s="57"/>
      <c r="E40" s="58" t="s">
        <v>129</v>
      </c>
      <c r="F40" s="59" t="s">
        <v>53</v>
      </c>
      <c r="G40" s="58"/>
      <c r="H40" s="58" t="s">
        <v>53</v>
      </c>
      <c r="I40" s="60">
        <v>864</v>
      </c>
      <c r="J40" s="84">
        <v>864</v>
      </c>
      <c r="K40" s="61">
        <v>0.17</v>
      </c>
      <c r="L40" s="60">
        <f t="shared" ref="L40:L75" si="3">ROUNDUP(J40*K40,0)</f>
        <v>147</v>
      </c>
    </row>
    <row r="41" spans="1:12" s="65" customFormat="1" ht="48" customHeight="1" x14ac:dyDescent="0.3">
      <c r="A41" s="63" t="s">
        <v>65</v>
      </c>
      <c r="B41" s="64" t="s">
        <v>132</v>
      </c>
      <c r="C41" s="56" t="s">
        <v>72</v>
      </c>
      <c r="D41" s="57"/>
      <c r="E41" s="58" t="s">
        <v>129</v>
      </c>
      <c r="F41" s="59" t="s">
        <v>54</v>
      </c>
      <c r="G41" s="58"/>
      <c r="H41" s="58" t="s">
        <v>53</v>
      </c>
      <c r="I41" s="60">
        <v>2244</v>
      </c>
      <c r="J41" s="84">
        <v>2244</v>
      </c>
      <c r="K41" s="61">
        <v>0.17</v>
      </c>
      <c r="L41" s="60">
        <f t="shared" si="3"/>
        <v>382</v>
      </c>
    </row>
    <row r="42" spans="1:12" s="65" customFormat="1" ht="48" customHeight="1" x14ac:dyDescent="0.3">
      <c r="A42" s="64" t="s">
        <v>75</v>
      </c>
      <c r="B42" s="64" t="s">
        <v>133</v>
      </c>
      <c r="C42" s="56" t="s">
        <v>71</v>
      </c>
      <c r="D42" s="57"/>
      <c r="E42" s="58" t="s">
        <v>129</v>
      </c>
      <c r="F42" s="59" t="s">
        <v>53</v>
      </c>
      <c r="G42" s="58"/>
      <c r="H42" s="58" t="s">
        <v>53</v>
      </c>
      <c r="I42" s="60">
        <v>235</v>
      </c>
      <c r="J42" s="84">
        <v>235</v>
      </c>
      <c r="K42" s="61">
        <v>0.2</v>
      </c>
      <c r="L42" s="60">
        <f t="shared" si="3"/>
        <v>47</v>
      </c>
    </row>
    <row r="43" spans="1:12" s="65" customFormat="1" ht="48" customHeight="1" x14ac:dyDescent="0.3">
      <c r="A43" s="64" t="s">
        <v>76</v>
      </c>
      <c r="B43" s="64" t="s">
        <v>133</v>
      </c>
      <c r="C43" s="56" t="s">
        <v>71</v>
      </c>
      <c r="D43" s="57"/>
      <c r="E43" s="58" t="s">
        <v>129</v>
      </c>
      <c r="F43" s="59" t="s">
        <v>54</v>
      </c>
      <c r="G43" s="58"/>
      <c r="H43" s="58" t="s">
        <v>53</v>
      </c>
      <c r="I43" s="60">
        <v>1</v>
      </c>
      <c r="J43" s="84">
        <v>1</v>
      </c>
      <c r="K43" s="61">
        <v>0.2</v>
      </c>
      <c r="L43" s="60">
        <f t="shared" si="3"/>
        <v>1</v>
      </c>
    </row>
    <row r="44" spans="1:12" s="65" customFormat="1" ht="48" customHeight="1" x14ac:dyDescent="0.3">
      <c r="A44" s="64" t="s">
        <v>77</v>
      </c>
      <c r="B44" s="64" t="s">
        <v>86</v>
      </c>
      <c r="C44" s="56" t="s">
        <v>72</v>
      </c>
      <c r="D44" s="57"/>
      <c r="E44" s="58" t="s">
        <v>129</v>
      </c>
      <c r="F44" s="59" t="s">
        <v>73</v>
      </c>
      <c r="G44" s="58"/>
      <c r="H44" s="58" t="s">
        <v>53</v>
      </c>
      <c r="I44" s="60">
        <v>20</v>
      </c>
      <c r="J44" s="84">
        <v>160</v>
      </c>
      <c r="K44" s="66">
        <v>2</v>
      </c>
      <c r="L44" s="60">
        <f t="shared" si="3"/>
        <v>320</v>
      </c>
    </row>
    <row r="45" spans="1:12" s="65" customFormat="1" ht="48" customHeight="1" x14ac:dyDescent="0.3">
      <c r="A45" s="64" t="s">
        <v>78</v>
      </c>
      <c r="B45" s="64" t="s">
        <v>86</v>
      </c>
      <c r="C45" s="56" t="s">
        <v>72</v>
      </c>
      <c r="D45" s="57"/>
      <c r="E45" s="58"/>
      <c r="F45" s="59" t="s">
        <v>74</v>
      </c>
      <c r="G45" s="58"/>
      <c r="H45" s="58" t="s">
        <v>53</v>
      </c>
      <c r="I45" s="60">
        <v>1</v>
      </c>
      <c r="J45" s="84">
        <v>1</v>
      </c>
      <c r="K45" s="66">
        <v>2</v>
      </c>
      <c r="L45" s="60">
        <f t="shared" si="3"/>
        <v>2</v>
      </c>
    </row>
    <row r="46" spans="1:12" s="65" customFormat="1" ht="48" customHeight="1" x14ac:dyDescent="0.3">
      <c r="A46" s="64" t="s">
        <v>79</v>
      </c>
      <c r="B46" s="64" t="s">
        <v>134</v>
      </c>
      <c r="C46" s="56" t="s">
        <v>71</v>
      </c>
      <c r="D46" s="57"/>
      <c r="E46" s="58" t="s">
        <v>129</v>
      </c>
      <c r="F46" s="59" t="s">
        <v>53</v>
      </c>
      <c r="G46" s="58"/>
      <c r="H46" s="58" t="s">
        <v>53</v>
      </c>
      <c r="I46" s="60">
        <v>33</v>
      </c>
      <c r="J46" s="84">
        <v>33</v>
      </c>
      <c r="K46" s="61">
        <v>0.5</v>
      </c>
      <c r="L46" s="60">
        <f t="shared" si="3"/>
        <v>17</v>
      </c>
    </row>
    <row r="47" spans="1:12" s="65" customFormat="1" ht="48" customHeight="1" x14ac:dyDescent="0.3">
      <c r="A47" s="64" t="s">
        <v>80</v>
      </c>
      <c r="B47" s="64" t="s">
        <v>134</v>
      </c>
      <c r="C47" s="56" t="s">
        <v>71</v>
      </c>
      <c r="D47" s="57"/>
      <c r="E47" s="58" t="s">
        <v>129</v>
      </c>
      <c r="F47" s="59" t="s">
        <v>54</v>
      </c>
      <c r="G47" s="58"/>
      <c r="H47" s="58" t="s">
        <v>53</v>
      </c>
      <c r="I47" s="60">
        <v>237</v>
      </c>
      <c r="J47" s="84">
        <v>237</v>
      </c>
      <c r="K47" s="61">
        <v>0.5</v>
      </c>
      <c r="L47" s="60">
        <f t="shared" si="3"/>
        <v>119</v>
      </c>
    </row>
    <row r="48" spans="1:12" s="65" customFormat="1" ht="48" customHeight="1" x14ac:dyDescent="0.3">
      <c r="A48" s="64" t="s">
        <v>81</v>
      </c>
      <c r="B48" s="64" t="s">
        <v>135</v>
      </c>
      <c r="C48" s="56" t="s">
        <v>71</v>
      </c>
      <c r="D48" s="57"/>
      <c r="E48" s="58" t="s">
        <v>129</v>
      </c>
      <c r="F48" s="59" t="s">
        <v>53</v>
      </c>
      <c r="G48" s="58"/>
      <c r="H48" s="58" t="s">
        <v>53</v>
      </c>
      <c r="I48" s="60">
        <v>73</v>
      </c>
      <c r="J48" s="84">
        <v>73</v>
      </c>
      <c r="K48" s="61">
        <v>0.5</v>
      </c>
      <c r="L48" s="60">
        <f t="shared" si="3"/>
        <v>37</v>
      </c>
    </row>
    <row r="49" spans="1:12" s="65" customFormat="1" ht="48" customHeight="1" x14ac:dyDescent="0.3">
      <c r="A49" s="64" t="s">
        <v>82</v>
      </c>
      <c r="B49" s="64" t="s">
        <v>135</v>
      </c>
      <c r="C49" s="56" t="s">
        <v>71</v>
      </c>
      <c r="D49" s="57"/>
      <c r="E49" s="58" t="s">
        <v>129</v>
      </c>
      <c r="F49" s="59" t="s">
        <v>54</v>
      </c>
      <c r="G49" s="58"/>
      <c r="H49" s="58" t="s">
        <v>53</v>
      </c>
      <c r="I49" s="60">
        <v>215</v>
      </c>
      <c r="J49" s="84">
        <v>215</v>
      </c>
      <c r="K49" s="61">
        <v>0.5</v>
      </c>
      <c r="L49" s="60">
        <f t="shared" si="3"/>
        <v>108</v>
      </c>
    </row>
    <row r="50" spans="1:12" s="65" customFormat="1" ht="48" customHeight="1" x14ac:dyDescent="0.3">
      <c r="A50" s="64" t="s">
        <v>83</v>
      </c>
      <c r="B50" s="64" t="s">
        <v>87</v>
      </c>
      <c r="C50" s="56" t="s">
        <v>72</v>
      </c>
      <c r="D50" s="57"/>
      <c r="E50" s="58"/>
      <c r="F50" s="59" t="s">
        <v>53</v>
      </c>
      <c r="G50" s="58"/>
      <c r="H50" s="58" t="s">
        <v>53</v>
      </c>
      <c r="I50" s="60">
        <v>1</v>
      </c>
      <c r="J50" s="84">
        <v>1</v>
      </c>
      <c r="K50" s="61">
        <v>2</v>
      </c>
      <c r="L50" s="60">
        <f t="shared" si="3"/>
        <v>2</v>
      </c>
    </row>
    <row r="51" spans="1:12" s="65" customFormat="1" ht="48" customHeight="1" x14ac:dyDescent="0.3">
      <c r="A51" s="64" t="s">
        <v>84</v>
      </c>
      <c r="B51" s="64" t="s">
        <v>87</v>
      </c>
      <c r="C51" s="56" t="s">
        <v>72</v>
      </c>
      <c r="D51" s="57"/>
      <c r="E51" s="58"/>
      <c r="F51" s="59" t="s">
        <v>54</v>
      </c>
      <c r="G51" s="58"/>
      <c r="H51" s="58" t="s">
        <v>53</v>
      </c>
      <c r="I51" s="60">
        <v>1</v>
      </c>
      <c r="J51" s="84">
        <v>1</v>
      </c>
      <c r="K51" s="61">
        <v>2</v>
      </c>
      <c r="L51" s="60">
        <f t="shared" si="3"/>
        <v>2</v>
      </c>
    </row>
    <row r="52" spans="1:12" s="65" customFormat="1" ht="48" customHeight="1" x14ac:dyDescent="0.3">
      <c r="A52" s="67" t="s">
        <v>85</v>
      </c>
      <c r="B52" s="64" t="s">
        <v>88</v>
      </c>
      <c r="C52" s="56" t="s">
        <v>89</v>
      </c>
      <c r="D52" s="57"/>
      <c r="E52" s="58"/>
      <c r="F52" s="59" t="s">
        <v>53</v>
      </c>
      <c r="G52" s="58"/>
      <c r="H52" s="58" t="s">
        <v>53</v>
      </c>
      <c r="I52" s="60">
        <v>333</v>
      </c>
      <c r="J52" s="84">
        <v>999</v>
      </c>
      <c r="K52" s="61">
        <v>0.16700000000000001</v>
      </c>
      <c r="L52" s="60">
        <f t="shared" si="3"/>
        <v>167</v>
      </c>
    </row>
    <row r="53" spans="1:12" s="65" customFormat="1" ht="48" customHeight="1" x14ac:dyDescent="0.3">
      <c r="A53" s="63" t="s">
        <v>91</v>
      </c>
      <c r="B53" s="64" t="s">
        <v>88</v>
      </c>
      <c r="C53" s="56" t="s">
        <v>89</v>
      </c>
      <c r="D53" s="57"/>
      <c r="E53" s="58"/>
      <c r="F53" s="59" t="s">
        <v>54</v>
      </c>
      <c r="G53" s="58"/>
      <c r="H53" s="58" t="s">
        <v>53</v>
      </c>
      <c r="I53" s="60">
        <v>1000</v>
      </c>
      <c r="J53" s="84">
        <v>3000</v>
      </c>
      <c r="K53" s="61">
        <v>0.16700000000000001</v>
      </c>
      <c r="L53" s="60">
        <f t="shared" si="3"/>
        <v>501</v>
      </c>
    </row>
    <row r="54" spans="1:12" s="65" customFormat="1" ht="48" customHeight="1" x14ac:dyDescent="0.3">
      <c r="A54" s="63" t="s">
        <v>92</v>
      </c>
      <c r="B54" s="64" t="s">
        <v>102</v>
      </c>
      <c r="C54" s="56" t="s">
        <v>105</v>
      </c>
      <c r="D54" s="57"/>
      <c r="E54" s="58"/>
      <c r="F54" s="59" t="s">
        <v>53</v>
      </c>
      <c r="G54" s="58"/>
      <c r="H54" s="58" t="s">
        <v>53</v>
      </c>
      <c r="I54" s="60">
        <v>18</v>
      </c>
      <c r="J54" s="84">
        <v>108</v>
      </c>
      <c r="K54" s="61">
        <v>0.16700000000000001</v>
      </c>
      <c r="L54" s="60">
        <f t="shared" si="3"/>
        <v>19</v>
      </c>
    </row>
    <row r="55" spans="1:12" s="65" customFormat="1" ht="48" customHeight="1" x14ac:dyDescent="0.3">
      <c r="A55" s="63" t="s">
        <v>93</v>
      </c>
      <c r="B55" s="64" t="s">
        <v>102</v>
      </c>
      <c r="C55" s="56" t="s">
        <v>105</v>
      </c>
      <c r="D55" s="57"/>
      <c r="E55" s="58"/>
      <c r="F55" s="59" t="s">
        <v>54</v>
      </c>
      <c r="G55" s="58"/>
      <c r="H55" s="58" t="s">
        <v>53</v>
      </c>
      <c r="I55" s="60">
        <v>130</v>
      </c>
      <c r="J55" s="84">
        <v>780</v>
      </c>
      <c r="K55" s="61">
        <v>0.16700000000000001</v>
      </c>
      <c r="L55" s="60">
        <f t="shared" si="3"/>
        <v>131</v>
      </c>
    </row>
    <row r="56" spans="1:12" s="65" customFormat="1" ht="48" customHeight="1" x14ac:dyDescent="0.3">
      <c r="A56" s="63" t="s">
        <v>94</v>
      </c>
      <c r="B56" s="64" t="s">
        <v>102</v>
      </c>
      <c r="C56" s="56" t="s">
        <v>106</v>
      </c>
      <c r="D56" s="57"/>
      <c r="E56" s="58"/>
      <c r="F56" s="59" t="s">
        <v>53</v>
      </c>
      <c r="G56" s="58"/>
      <c r="H56" s="58" t="s">
        <v>53</v>
      </c>
      <c r="I56" s="60">
        <v>18</v>
      </c>
      <c r="J56" s="84">
        <v>18</v>
      </c>
      <c r="K56" s="61">
        <v>0.16700000000000001</v>
      </c>
      <c r="L56" s="60">
        <f t="shared" si="3"/>
        <v>4</v>
      </c>
    </row>
    <row r="57" spans="1:12" s="65" customFormat="1" ht="48" customHeight="1" x14ac:dyDescent="0.3">
      <c r="A57" s="63" t="s">
        <v>95</v>
      </c>
      <c r="B57" s="64" t="s">
        <v>102</v>
      </c>
      <c r="C57" s="56" t="s">
        <v>106</v>
      </c>
      <c r="D57" s="57"/>
      <c r="E57" s="58"/>
      <c r="F57" s="59" t="s">
        <v>54</v>
      </c>
      <c r="G57" s="58"/>
      <c r="H57" s="58" t="s">
        <v>53</v>
      </c>
      <c r="I57" s="60">
        <v>130</v>
      </c>
      <c r="J57" s="84">
        <v>130</v>
      </c>
      <c r="K57" s="61">
        <v>0.16700000000000001</v>
      </c>
      <c r="L57" s="60">
        <f t="shared" si="3"/>
        <v>22</v>
      </c>
    </row>
    <row r="58" spans="1:12" s="65" customFormat="1" ht="48" customHeight="1" x14ac:dyDescent="0.3">
      <c r="A58" s="63" t="s">
        <v>96</v>
      </c>
      <c r="B58" s="64" t="s">
        <v>103</v>
      </c>
      <c r="C58" s="56" t="s">
        <v>72</v>
      </c>
      <c r="D58" s="57"/>
      <c r="E58" s="58"/>
      <c r="F58" s="59" t="s">
        <v>53</v>
      </c>
      <c r="G58" s="58"/>
      <c r="H58" s="58" t="s">
        <v>53</v>
      </c>
      <c r="I58" s="60">
        <v>1</v>
      </c>
      <c r="J58" s="84">
        <v>1</v>
      </c>
      <c r="K58" s="61">
        <v>0.15</v>
      </c>
      <c r="L58" s="60">
        <f t="shared" si="3"/>
        <v>1</v>
      </c>
    </row>
    <row r="59" spans="1:12" s="65" customFormat="1" ht="48" customHeight="1" x14ac:dyDescent="0.3">
      <c r="A59" s="63" t="s">
        <v>97</v>
      </c>
      <c r="B59" s="64" t="s">
        <v>103</v>
      </c>
      <c r="C59" s="56" t="s">
        <v>72</v>
      </c>
      <c r="D59" s="57"/>
      <c r="E59" s="58"/>
      <c r="F59" s="59" t="s">
        <v>54</v>
      </c>
      <c r="G59" s="58"/>
      <c r="H59" s="58" t="s">
        <v>53</v>
      </c>
      <c r="I59" s="60">
        <v>72</v>
      </c>
      <c r="J59" s="84">
        <v>72</v>
      </c>
      <c r="K59" s="61">
        <v>0.15</v>
      </c>
      <c r="L59" s="60">
        <f t="shared" si="3"/>
        <v>11</v>
      </c>
    </row>
    <row r="60" spans="1:12" s="65" customFormat="1" ht="48" customHeight="1" x14ac:dyDescent="0.3">
      <c r="A60" s="63" t="s">
        <v>98</v>
      </c>
      <c r="B60" s="64" t="s">
        <v>103</v>
      </c>
      <c r="C60" s="56" t="s">
        <v>72</v>
      </c>
      <c r="D60" s="57"/>
      <c r="E60" s="58"/>
      <c r="F60" s="59" t="s">
        <v>53</v>
      </c>
      <c r="G60" s="58"/>
      <c r="H60" s="58" t="s">
        <v>53</v>
      </c>
      <c r="I60" s="60">
        <v>1</v>
      </c>
      <c r="J60" s="84">
        <v>1</v>
      </c>
      <c r="K60" s="61">
        <v>0.5</v>
      </c>
      <c r="L60" s="60">
        <f t="shared" si="3"/>
        <v>1</v>
      </c>
    </row>
    <row r="61" spans="1:12" s="65" customFormat="1" ht="48" customHeight="1" x14ac:dyDescent="0.3">
      <c r="A61" s="63" t="s">
        <v>99</v>
      </c>
      <c r="B61" s="64" t="s">
        <v>103</v>
      </c>
      <c r="C61" s="56" t="s">
        <v>72</v>
      </c>
      <c r="D61" s="57"/>
      <c r="E61" s="58"/>
      <c r="F61" s="59" t="s">
        <v>54</v>
      </c>
      <c r="G61" s="58"/>
      <c r="H61" s="58" t="s">
        <v>53</v>
      </c>
      <c r="I61" s="60">
        <v>1</v>
      </c>
      <c r="J61" s="84">
        <v>1</v>
      </c>
      <c r="K61" s="61">
        <v>0.5</v>
      </c>
      <c r="L61" s="60">
        <f t="shared" si="3"/>
        <v>1</v>
      </c>
    </row>
    <row r="62" spans="1:12" s="65" customFormat="1" ht="48" customHeight="1" x14ac:dyDescent="0.3">
      <c r="A62" s="63" t="s">
        <v>100</v>
      </c>
      <c r="B62" s="64" t="s">
        <v>104</v>
      </c>
      <c r="C62" s="56" t="s">
        <v>107</v>
      </c>
      <c r="D62" s="57"/>
      <c r="E62" s="58"/>
      <c r="F62" s="59" t="s">
        <v>53</v>
      </c>
      <c r="G62" s="58"/>
      <c r="H62" s="58" t="s">
        <v>53</v>
      </c>
      <c r="I62" s="60">
        <v>54</v>
      </c>
      <c r="J62" s="84">
        <v>54</v>
      </c>
      <c r="K62" s="61">
        <v>0.5</v>
      </c>
      <c r="L62" s="60">
        <f t="shared" si="3"/>
        <v>27</v>
      </c>
    </row>
    <row r="63" spans="1:12" s="65" customFormat="1" ht="48" customHeight="1" x14ac:dyDescent="0.3">
      <c r="A63" s="63" t="s">
        <v>101</v>
      </c>
      <c r="B63" s="64" t="s">
        <v>104</v>
      </c>
      <c r="C63" s="56" t="s">
        <v>107</v>
      </c>
      <c r="D63" s="57"/>
      <c r="E63" s="58"/>
      <c r="F63" s="59" t="s">
        <v>54</v>
      </c>
      <c r="G63" s="58"/>
      <c r="H63" s="58" t="s">
        <v>53</v>
      </c>
      <c r="I63" s="60">
        <v>400</v>
      </c>
      <c r="J63" s="84">
        <v>400</v>
      </c>
      <c r="K63" s="61">
        <v>0.5</v>
      </c>
      <c r="L63" s="60">
        <f t="shared" si="3"/>
        <v>200</v>
      </c>
    </row>
    <row r="64" spans="1:12" s="65" customFormat="1" ht="48" customHeight="1" x14ac:dyDescent="0.3">
      <c r="A64" s="63" t="s">
        <v>108</v>
      </c>
      <c r="B64" s="64" t="s">
        <v>119</v>
      </c>
      <c r="C64" s="56" t="s">
        <v>71</v>
      </c>
      <c r="D64" s="57"/>
      <c r="E64" s="58"/>
      <c r="F64" s="59" t="s">
        <v>54</v>
      </c>
      <c r="G64" s="58"/>
      <c r="H64" s="58" t="s">
        <v>53</v>
      </c>
      <c r="I64" s="60">
        <v>56</v>
      </c>
      <c r="J64" s="84">
        <v>2240</v>
      </c>
      <c r="K64" s="68">
        <v>1</v>
      </c>
      <c r="L64" s="60">
        <f t="shared" si="3"/>
        <v>2240</v>
      </c>
    </row>
    <row r="65" spans="1:12" s="65" customFormat="1" ht="48" customHeight="1" x14ac:dyDescent="0.3">
      <c r="A65" s="63" t="s">
        <v>109</v>
      </c>
      <c r="B65" s="64" t="s">
        <v>120</v>
      </c>
      <c r="C65" s="56" t="s">
        <v>71</v>
      </c>
      <c r="D65" s="57"/>
      <c r="E65" s="58"/>
      <c r="F65" s="59" t="s">
        <v>54</v>
      </c>
      <c r="G65" s="58"/>
      <c r="H65" s="58" t="s">
        <v>53</v>
      </c>
      <c r="I65" s="60">
        <v>9</v>
      </c>
      <c r="J65" s="84">
        <v>207</v>
      </c>
      <c r="K65" s="68">
        <v>1</v>
      </c>
      <c r="L65" s="60">
        <f t="shared" si="3"/>
        <v>207</v>
      </c>
    </row>
    <row r="66" spans="1:12" s="65" customFormat="1" ht="48" customHeight="1" x14ac:dyDescent="0.3">
      <c r="A66" s="63" t="s">
        <v>110</v>
      </c>
      <c r="B66" s="64" t="s">
        <v>121</v>
      </c>
      <c r="C66" s="56" t="s">
        <v>72</v>
      </c>
      <c r="D66" s="57"/>
      <c r="E66" s="58"/>
      <c r="F66" s="59" t="s">
        <v>54</v>
      </c>
      <c r="G66" s="58" t="s">
        <v>52</v>
      </c>
      <c r="H66" s="58" t="s">
        <v>53</v>
      </c>
      <c r="I66" s="60">
        <v>107</v>
      </c>
      <c r="J66" s="84">
        <v>107</v>
      </c>
      <c r="K66" s="68">
        <v>1</v>
      </c>
      <c r="L66" s="60">
        <f t="shared" si="3"/>
        <v>107</v>
      </c>
    </row>
    <row r="67" spans="1:12" s="65" customFormat="1" ht="48" customHeight="1" x14ac:dyDescent="0.3">
      <c r="A67" s="63" t="s">
        <v>111</v>
      </c>
      <c r="B67" s="64" t="s">
        <v>122</v>
      </c>
      <c r="C67" s="56" t="s">
        <v>71</v>
      </c>
      <c r="D67" s="57"/>
      <c r="E67" s="58"/>
      <c r="F67" s="59" t="s">
        <v>54</v>
      </c>
      <c r="G67" s="58"/>
      <c r="H67" s="58" t="s">
        <v>53</v>
      </c>
      <c r="I67" s="60">
        <v>4</v>
      </c>
      <c r="J67" s="84">
        <v>4</v>
      </c>
      <c r="K67" s="68">
        <v>8</v>
      </c>
      <c r="L67" s="60">
        <f t="shared" si="3"/>
        <v>32</v>
      </c>
    </row>
    <row r="68" spans="1:12" s="65" customFormat="1" ht="48" customHeight="1" x14ac:dyDescent="0.3">
      <c r="A68" s="63" t="s">
        <v>112</v>
      </c>
      <c r="B68" s="64" t="s">
        <v>123</v>
      </c>
      <c r="C68" s="56" t="s">
        <v>127</v>
      </c>
      <c r="D68" s="57"/>
      <c r="E68" s="58"/>
      <c r="F68" s="59" t="s">
        <v>54</v>
      </c>
      <c r="G68" s="58" t="s">
        <v>52</v>
      </c>
      <c r="H68" s="58" t="s">
        <v>53</v>
      </c>
      <c r="I68" s="60">
        <v>70</v>
      </c>
      <c r="J68" s="84">
        <v>1540</v>
      </c>
      <c r="K68" s="68">
        <v>3</v>
      </c>
      <c r="L68" s="60">
        <f t="shared" si="3"/>
        <v>4620</v>
      </c>
    </row>
    <row r="69" spans="1:12" s="65" customFormat="1" ht="48" customHeight="1" x14ac:dyDescent="0.3">
      <c r="A69" s="63" t="s">
        <v>113</v>
      </c>
      <c r="B69" s="64" t="s">
        <v>123</v>
      </c>
      <c r="C69" s="56" t="s">
        <v>72</v>
      </c>
      <c r="D69" s="57"/>
      <c r="E69" s="58"/>
      <c r="F69" s="59" t="s">
        <v>54</v>
      </c>
      <c r="G69" s="58"/>
      <c r="H69" s="58" t="s">
        <v>53</v>
      </c>
      <c r="I69" s="60">
        <v>1</v>
      </c>
      <c r="J69" s="84">
        <v>1</v>
      </c>
      <c r="K69" s="68">
        <v>0.5</v>
      </c>
      <c r="L69" s="60">
        <f t="shared" si="3"/>
        <v>1</v>
      </c>
    </row>
    <row r="70" spans="1:12" s="65" customFormat="1" ht="48" customHeight="1" x14ac:dyDescent="0.3">
      <c r="A70" s="63" t="s">
        <v>114</v>
      </c>
      <c r="B70" s="64" t="s">
        <v>123</v>
      </c>
      <c r="C70" s="56" t="s">
        <v>128</v>
      </c>
      <c r="D70" s="57"/>
      <c r="E70" s="58"/>
      <c r="F70" s="59" t="s">
        <v>54</v>
      </c>
      <c r="G70" s="58" t="s">
        <v>52</v>
      </c>
      <c r="H70" s="58" t="s">
        <v>130</v>
      </c>
      <c r="I70" s="60">
        <v>250</v>
      </c>
      <c r="J70" s="84">
        <v>50000</v>
      </c>
      <c r="K70" s="68">
        <v>1.7000000000000001E-2</v>
      </c>
      <c r="L70" s="60">
        <f t="shared" si="3"/>
        <v>850</v>
      </c>
    </row>
    <row r="71" spans="1:12" s="65" customFormat="1" ht="48" customHeight="1" x14ac:dyDescent="0.3">
      <c r="A71" s="63" t="s">
        <v>115</v>
      </c>
      <c r="B71" s="64" t="s">
        <v>123</v>
      </c>
      <c r="C71" s="56" t="s">
        <v>72</v>
      </c>
      <c r="D71" s="57"/>
      <c r="E71" s="58"/>
      <c r="F71" s="59" t="s">
        <v>54</v>
      </c>
      <c r="G71" s="58" t="s">
        <v>52</v>
      </c>
      <c r="H71" s="58" t="s">
        <v>53</v>
      </c>
      <c r="I71" s="60">
        <v>70</v>
      </c>
      <c r="J71" s="84">
        <v>210</v>
      </c>
      <c r="K71" s="68">
        <v>0.25</v>
      </c>
      <c r="L71" s="60">
        <f t="shared" si="3"/>
        <v>53</v>
      </c>
    </row>
    <row r="72" spans="1:12" s="65" customFormat="1" ht="48" customHeight="1" x14ac:dyDescent="0.3">
      <c r="A72" s="63" t="s">
        <v>116</v>
      </c>
      <c r="B72" s="64" t="s">
        <v>124</v>
      </c>
      <c r="C72" s="56" t="s">
        <v>72</v>
      </c>
      <c r="D72" s="57"/>
      <c r="E72" s="58"/>
      <c r="F72" s="59" t="s">
        <v>54</v>
      </c>
      <c r="G72" s="58"/>
      <c r="H72" s="58" t="s">
        <v>53</v>
      </c>
      <c r="I72" s="60">
        <v>1</v>
      </c>
      <c r="J72" s="84">
        <v>1</v>
      </c>
      <c r="K72" s="68">
        <v>2</v>
      </c>
      <c r="L72" s="60">
        <f t="shared" si="3"/>
        <v>2</v>
      </c>
    </row>
    <row r="73" spans="1:12" s="65" customFormat="1" ht="48" customHeight="1" x14ac:dyDescent="0.3">
      <c r="A73" s="63" t="s">
        <v>117</v>
      </c>
      <c r="B73" s="64" t="s">
        <v>125</v>
      </c>
      <c r="C73" s="56" t="s">
        <v>72</v>
      </c>
      <c r="D73" s="57"/>
      <c r="E73" s="58"/>
      <c r="F73" s="59" t="s">
        <v>54</v>
      </c>
      <c r="G73" s="58"/>
      <c r="H73" s="58" t="s">
        <v>53</v>
      </c>
      <c r="I73" s="60">
        <v>1</v>
      </c>
      <c r="J73" s="84">
        <v>1</v>
      </c>
      <c r="K73" s="68">
        <v>2</v>
      </c>
      <c r="L73" s="60">
        <f t="shared" si="3"/>
        <v>2</v>
      </c>
    </row>
    <row r="74" spans="1:12" s="65" customFormat="1" ht="48" customHeight="1" x14ac:dyDescent="0.3">
      <c r="A74" s="63" t="s">
        <v>118</v>
      </c>
      <c r="B74" s="64" t="s">
        <v>126</v>
      </c>
      <c r="C74" s="56" t="s">
        <v>72</v>
      </c>
      <c r="D74" s="57"/>
      <c r="E74" s="58"/>
      <c r="F74" s="59" t="s">
        <v>54</v>
      </c>
      <c r="G74" s="58"/>
      <c r="H74" s="58" t="s">
        <v>53</v>
      </c>
      <c r="I74" s="60">
        <v>3</v>
      </c>
      <c r="J74" s="84">
        <v>3</v>
      </c>
      <c r="K74" s="68">
        <v>1</v>
      </c>
      <c r="L74" s="60">
        <f t="shared" si="3"/>
        <v>3</v>
      </c>
    </row>
    <row r="75" spans="1:12" s="65" customFormat="1" ht="48" customHeight="1" x14ac:dyDescent="0.3">
      <c r="A75" s="69" t="s">
        <v>131</v>
      </c>
      <c r="B75" s="64" t="s">
        <v>123</v>
      </c>
      <c r="C75" s="56" t="s">
        <v>71</v>
      </c>
      <c r="D75" s="57"/>
      <c r="E75" s="58"/>
      <c r="F75" s="59" t="s">
        <v>54</v>
      </c>
      <c r="G75" s="58"/>
      <c r="H75" s="58" t="s">
        <v>53</v>
      </c>
      <c r="I75" s="60">
        <v>70</v>
      </c>
      <c r="J75" s="84">
        <v>210</v>
      </c>
      <c r="K75" s="68">
        <v>0.25</v>
      </c>
      <c r="L75" s="60">
        <f t="shared" si="3"/>
        <v>53</v>
      </c>
    </row>
    <row r="76" spans="1:12" s="65" customFormat="1" ht="48" customHeight="1" x14ac:dyDescent="0.3">
      <c r="A76" s="69" t="s">
        <v>131</v>
      </c>
      <c r="B76" s="64" t="s">
        <v>123</v>
      </c>
      <c r="C76" s="56" t="s">
        <v>71</v>
      </c>
      <c r="D76" s="57"/>
      <c r="E76" s="58"/>
      <c r="F76" s="59" t="s">
        <v>54</v>
      </c>
      <c r="G76" s="58"/>
      <c r="H76" s="58" t="s">
        <v>90</v>
      </c>
      <c r="I76" s="60">
        <v>70</v>
      </c>
      <c r="J76" s="84">
        <v>70</v>
      </c>
      <c r="K76" s="68">
        <v>5</v>
      </c>
      <c r="L76" s="60">
        <f t="shared" ref="L76" si="4">ROUNDUP(J76*K76,0)</f>
        <v>350</v>
      </c>
    </row>
    <row r="77" spans="1:12" ht="30" customHeight="1" x14ac:dyDescent="0.3"/>
  </sheetData>
  <phoneticPr fontId="3" type="noConversion"/>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APHIS</cp:lastModifiedBy>
  <cp:lastPrinted>2022-02-28T20:07:45Z</cp:lastPrinted>
  <dcterms:created xsi:type="dcterms:W3CDTF">2021-07-01T18:06:57Z</dcterms:created>
  <dcterms:modified xsi:type="dcterms:W3CDTF">2022-08-31T15:35:00Z</dcterms:modified>
</cp:coreProperties>
</file>