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imble_brown_usda_gov/Documents/Documents/"/>
    </mc:Choice>
  </mc:AlternateContent>
  <xr:revisionPtr revIDLastSave="0" documentId="14_{6C38967C-8BEF-47AA-AA49-556B004A41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Sheet1!$A$1:$K$114</definedName>
    <definedName name="_xlnm.Print_Titles" localSheetId="0">Sheet1!$1:$15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57" i="1"/>
  <c r="F62" i="1"/>
  <c r="H62" i="1" s="1"/>
  <c r="H63" i="1" s="1"/>
  <c r="F107" i="1"/>
  <c r="H107" i="1" s="1"/>
  <c r="F104" i="1"/>
  <c r="H104" i="1" s="1"/>
  <c r="F101" i="1"/>
  <c r="H101" i="1" s="1"/>
  <c r="F98" i="1"/>
  <c r="H98" i="1" s="1"/>
  <c r="F95" i="1"/>
  <c r="H95" i="1" s="1"/>
  <c r="F92" i="1"/>
  <c r="H92" i="1" s="1"/>
  <c r="F90" i="1"/>
  <c r="H90" i="1" s="1"/>
  <c r="F89" i="1"/>
  <c r="H89" i="1" s="1"/>
  <c r="F86" i="1"/>
  <c r="H86" i="1" s="1"/>
  <c r="F83" i="1"/>
  <c r="H83" i="1" s="1"/>
  <c r="F81" i="1"/>
  <c r="H81" i="1" s="1"/>
  <c r="F80" i="1"/>
  <c r="H80" i="1" s="1"/>
  <c r="F77" i="1"/>
  <c r="H77" i="1" s="1"/>
  <c r="F74" i="1"/>
  <c r="H74" i="1" s="1"/>
  <c r="F71" i="1"/>
  <c r="H57" i="1"/>
  <c r="D55" i="1"/>
  <c r="F55" i="1" s="1"/>
  <c r="H55" i="1" s="1"/>
  <c r="F109" i="1"/>
  <c r="H109" i="1" s="1"/>
  <c r="F53" i="1"/>
  <c r="H53" i="1" s="1"/>
  <c r="F50" i="1"/>
  <c r="H50" i="1" s="1"/>
  <c r="F48" i="1"/>
  <c r="H48" i="1" s="1"/>
  <c r="F46" i="1"/>
  <c r="H46" i="1" s="1"/>
  <c r="F44" i="1"/>
  <c r="H44" i="1" s="1"/>
  <c r="F42" i="1"/>
  <c r="H42" i="1" s="1"/>
  <c r="F40" i="1"/>
  <c r="H40" i="1" s="1"/>
  <c r="F38" i="1"/>
  <c r="H38" i="1" s="1"/>
  <c r="F35" i="1"/>
  <c r="H35" i="1" s="1"/>
  <c r="F33" i="1"/>
  <c r="H33" i="1" s="1"/>
  <c r="F31" i="1"/>
  <c r="H31" i="1" s="1"/>
  <c r="F29" i="1"/>
  <c r="H29" i="1" s="1"/>
  <c r="D27" i="1"/>
  <c r="F27" i="1" s="1"/>
  <c r="H27" i="1" s="1"/>
  <c r="F24" i="1"/>
  <c r="H24" i="1" s="1"/>
  <c r="H22" i="1"/>
  <c r="F58" i="1" l="1"/>
  <c r="H20" i="1"/>
  <c r="H58" i="1" s="1"/>
  <c r="H65" i="1" s="1"/>
  <c r="F63" i="1"/>
  <c r="F65" i="1" s="1"/>
  <c r="F110" i="1"/>
  <c r="H71" i="1"/>
  <c r="H1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tc={FE351AF2-7FC6-4814-A12E-ABC0B0302C5C}</author>
  </authors>
  <commentList>
    <comment ref="K67" authorId="0" shapeId="0" xr:uid="{FE351AF2-7FC6-4814-A12E-ABC0B0302C5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sums are pending program confirmation
Reply:
    @Daskal, MaryPat - RD, National Office Please use this Spreadsheet to review for clearance.</t>
      </text>
    </comment>
  </commentList>
</comments>
</file>

<file path=xl/sharedStrings.xml><?xml version="1.0" encoding="utf-8"?>
<sst xmlns="http://schemas.openxmlformats.org/spreadsheetml/2006/main" count="205" uniqueCount="150">
  <si>
    <t xml:space="preserve">                                                                    USDA - RUS</t>
  </si>
  <si>
    <t>Title  of  Information  Document</t>
  </si>
  <si>
    <t>OMB  No.</t>
  </si>
  <si>
    <t>Special Evaluation Assistance for Rural Communities and Households Program (SEARCH)</t>
  </si>
  <si>
    <t>0572-0146</t>
  </si>
  <si>
    <t xml:space="preserve"> SUMMARY  OF  INFORMATION  COLLECTION</t>
  </si>
  <si>
    <t>Date  Prepared</t>
  </si>
  <si>
    <t xml:space="preserve"> INSTRUCTIONS:</t>
  </si>
  <si>
    <t xml:space="preserve"> 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</si>
  <si>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</si>
  <si>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</si>
  <si>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</si>
  <si>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</si>
  <si>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</si>
  <si>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</si>
  <si>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</si>
  <si>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</si>
  <si>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</si>
  <si>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</si>
  <si>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</si>
  <si>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</si>
  <si>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</si>
  <si>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</si>
  <si>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</si>
  <si>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</si>
  <si>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</si>
  <si>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</si>
  <si>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</si>
  <si>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</si>
  <si>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</si>
  <si>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</si>
  <si>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</si>
  <si>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</si>
  <si>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</si>
  <si>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</si>
  <si>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</si>
  <si>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</si>
  <si>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</si>
  <si>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NOFA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</si>
  <si>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</si>
  <si>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</si>
  <si>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</si>
  <si>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</si>
  <si>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</si>
  <si>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</si>
  <si>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</si>
  <si>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</si>
  <si>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</si>
  <si>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</si>
  <si>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</si>
  <si>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</si>
  <si>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</si>
  <si>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</si>
  <si>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</si>
  <si>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</si>
  <si>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</si>
  <si>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</si>
  <si>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</si>
  <si>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</si>
  <si>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</si>
  <si>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</si>
  <si>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Burden associated with this package</t>
  </si>
  <si>
    <t>Documentation of Income Survey</t>
  </si>
  <si>
    <t>Written</t>
  </si>
  <si>
    <t>1774.10(a)(3) &amp;</t>
  </si>
  <si>
    <t>1774.16(d)(2) &amp;</t>
  </si>
  <si>
    <t>1774.10(a)(3)</t>
  </si>
  <si>
    <t>Evidence of Other Funds</t>
  </si>
  <si>
    <t>Supporting documentation (Org. Documents, etc.)</t>
  </si>
  <si>
    <t>Statement on availability to obtain credit elsewhere</t>
  </si>
  <si>
    <t>1774.10(a)(4)</t>
  </si>
  <si>
    <t>Project Narrative</t>
  </si>
  <si>
    <t>1774.10(a)(6)(vi)</t>
  </si>
  <si>
    <t>Certification for Contracts, Grants and Loans Regarding Lobbying</t>
  </si>
  <si>
    <t>RD 1940-Q</t>
  </si>
  <si>
    <t>Exhibit A-1</t>
  </si>
  <si>
    <t>1774.10(a)(6)(vii)</t>
  </si>
  <si>
    <t>Certification Regarding Prohibited Tying Arrangements</t>
  </si>
  <si>
    <t>1774.13(i)</t>
  </si>
  <si>
    <t>Feasibility Study and Assessments</t>
  </si>
  <si>
    <t>Preliminary engineering report</t>
  </si>
  <si>
    <t>Environmental Report</t>
  </si>
  <si>
    <t>1774.16(a)</t>
  </si>
  <si>
    <t>Written &amp;</t>
  </si>
  <si>
    <t>EJCDC</t>
  </si>
  <si>
    <t>1774.16(d)(3)</t>
  </si>
  <si>
    <t>Letter of Conditions</t>
  </si>
  <si>
    <t>1774.17</t>
  </si>
  <si>
    <t>ACH Vendor/Miscellaneous Payment Enrollment Form</t>
  </si>
  <si>
    <t>SF 3881</t>
  </si>
  <si>
    <t>Management report- Quarterly Report</t>
  </si>
  <si>
    <t>Relationship or Assocation with RUS Employees</t>
  </si>
  <si>
    <t> </t>
  </si>
  <si>
    <t>SUBTOTAL</t>
  </si>
  <si>
    <t>GRAND TOTAL FOR THIS COLLECTION</t>
  </si>
  <si>
    <t>FORMS APPROVED UNDER OTHER OMB NUMBERS</t>
  </si>
  <si>
    <t>Initial Compliance Review</t>
  </si>
  <si>
    <t>RD 400-8</t>
  </si>
  <si>
    <t>(0575-0015)</t>
  </si>
  <si>
    <t>1774.10(a)(1)</t>
  </si>
  <si>
    <t xml:space="preserve">Application for Federal Assistance </t>
  </si>
  <si>
    <t>SF 424</t>
  </si>
  <si>
    <t>(4040-0004)</t>
  </si>
  <si>
    <t>1774.10(a)(2)</t>
  </si>
  <si>
    <t>Budget Information - Non-Construction Programs</t>
  </si>
  <si>
    <t>SF 424A</t>
  </si>
  <si>
    <t>(4040-0006)</t>
  </si>
  <si>
    <t>SAM.gov</t>
  </si>
  <si>
    <t>1774.10(a)(6)(i)</t>
  </si>
  <si>
    <t>Operating Budget</t>
  </si>
  <si>
    <t>RD 442-7</t>
  </si>
  <si>
    <t>1774.10(a)(6)(ii)</t>
  </si>
  <si>
    <t>Equal Opportunity Agreement</t>
  </si>
  <si>
    <t>RD 400-1</t>
  </si>
  <si>
    <t>(0575-0018)</t>
  </si>
  <si>
    <t>1774.10(a)(6)(iii)</t>
  </si>
  <si>
    <t>Assurance Agreement</t>
  </si>
  <si>
    <t>RD 400-4</t>
  </si>
  <si>
    <t>1774.16(d)(2)</t>
  </si>
  <si>
    <t>Balance Sheet or Financial Statement</t>
  </si>
  <si>
    <t>RD 442-3</t>
  </si>
  <si>
    <t>1774.16(d)(4)</t>
  </si>
  <si>
    <t>Letter of Intent to Meet Conditions</t>
  </si>
  <si>
    <t>RD 1942-46</t>
  </si>
  <si>
    <t>1774.16(d)(5)</t>
  </si>
  <si>
    <t>Request for Obligation of Funds</t>
  </si>
  <si>
    <t>RD 1940-1</t>
  </si>
  <si>
    <t>(0570-0061)</t>
  </si>
  <si>
    <t>1774.17(a)</t>
  </si>
  <si>
    <t>Grant Agreement</t>
  </si>
  <si>
    <t>RUS Bulletin 1780-12</t>
  </si>
  <si>
    <t>(0572-0121)</t>
  </si>
  <si>
    <t>Resolution of Members or Stockholders</t>
  </si>
  <si>
    <t>RD 1942-8</t>
  </si>
  <si>
    <t>1774.17(b)</t>
  </si>
  <si>
    <t>Partial Payment Estimate</t>
  </si>
  <si>
    <t>RD 1924-18</t>
  </si>
  <si>
    <t>(0575-0042)</t>
  </si>
  <si>
    <t>Statement of Budget, Income, and Equity</t>
  </si>
  <si>
    <t>RD 442-2</t>
  </si>
  <si>
    <t>Total burden associated with OTHER packages</t>
  </si>
  <si>
    <t>Page 4</t>
  </si>
  <si>
    <t>REPORTING REQUIREMENTS NON-FORM BURDEN</t>
  </si>
  <si>
    <t>RECORDKEEPING REQUIREMENTS</t>
  </si>
  <si>
    <t>Accounting Records</t>
  </si>
  <si>
    <t>Agreement for Engineering Services/ Professional Services</t>
  </si>
  <si>
    <t>Public Information/ Evidence of Public Notice</t>
  </si>
  <si>
    <t>Statement Concerning Assistance Under the NFS - Dependent Rural Communities Economic Diversification Act</t>
  </si>
  <si>
    <t>Audits Based on Federal Assistance</t>
  </si>
  <si>
    <t>SAM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</si>
</sst>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3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TMSRMN"/>
    </font>
    <font>
      <b/>
      <sz val="10"/>
      <color indexed="8"/>
      <name val="DUTCH"/>
    </font>
    <font>
      <sz val="10"/>
      <name val="Arial"/>
      <family val="2"/>
    </font>
    <font>
      <b/>
      <sz val="9"/>
      <name val="Arial"/>
      <family val="2"/>
    </font>
    <font>
      <b/>
      <sz val="12"/>
      <color indexed="8"/>
      <name val="TMSRMN"/>
    </font>
    <font>
      <b/>
      <sz val="8"/>
      <color indexed="8"/>
      <name val="TMSRMN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color indexed="8"/>
      <name val="DUTCH"/>
    </font>
    <font>
      <sz val="9"/>
      <color indexed="8"/>
      <name val="Arial"/>
      <family val="2"/>
    </font>
    <font>
      <b/>
      <u/>
      <sz val="10"/>
      <name val="Arial"/>
      <family val="2"/>
    </font>
    <font>
      <sz val="10"/>
      <name val="TMSRMN"/>
    </font>
    <font>
      <sz val="9"/>
      <color rgb="FFFF0000"/>
      <name val="Arial"/>
      <family val="2"/>
    </font>
    <font>
      <sz val="10"/>
      <color rgb="FFFF0000"/>
      <name val="TMSRM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MSRMN"/>
    </font>
    <font>
      <sz val="10"/>
      <color rgb="FF000000"/>
      <name val="TMSRMN"/>
    </font>
    <font>
      <b/>
      <sz val="10"/>
      <color rgb="FF000000"/>
      <name val="TMSRMN"/>
    </font>
    <font>
      <b/>
      <sz val="10"/>
      <color rgb="FF0070C0"/>
      <name val="TMSRMN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fgColor indexed="8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16" xfId="0" applyBorder="1"/>
    <xf numFmtId="0" fontId="0" fillId="0" borderId="17" xfId="0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 applyAlignment="1">
      <alignment wrapText="1"/>
    </xf>
    <xf numFmtId="0" fontId="10" fillId="0" borderId="19" xfId="0" applyFont="1" applyBorder="1" applyAlignment="1">
      <alignment horizontal="left" wrapText="1"/>
    </xf>
    <xf numFmtId="0" fontId="10" fillId="0" borderId="19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0" fillId="0" borderId="25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0" fillId="0" borderId="19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10" fillId="0" borderId="28" xfId="0" applyFont="1" applyBorder="1" applyAlignment="1">
      <alignment horizontal="center"/>
    </xf>
    <xf numFmtId="0" fontId="11" fillId="0" borderId="29" xfId="0" applyFont="1" applyBorder="1"/>
    <xf numFmtId="0" fontId="23" fillId="0" borderId="19" xfId="0" applyFont="1" applyBorder="1" applyAlignment="1">
      <alignment horizontal="center"/>
    </xf>
    <xf numFmtId="0" fontId="0" fillId="0" borderId="32" xfId="0" applyBorder="1"/>
    <xf numFmtId="0" fontId="10" fillId="0" borderId="19" xfId="0" applyFont="1" applyBorder="1"/>
    <xf numFmtId="0" fontId="10" fillId="0" borderId="19" xfId="0" quotePrefix="1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11" fillId="0" borderId="18" xfId="0" applyFont="1" applyBorder="1"/>
    <xf numFmtId="0" fontId="0" fillId="0" borderId="13" xfId="0" applyBorder="1"/>
    <xf numFmtId="0" fontId="0" fillId="0" borderId="22" xfId="0" applyBorder="1"/>
    <xf numFmtId="0" fontId="0" fillId="0" borderId="18" xfId="0" applyBorder="1"/>
    <xf numFmtId="37" fontId="19" fillId="2" borderId="41" xfId="0" applyNumberFormat="1" applyFont="1" applyFill="1" applyBorder="1"/>
    <xf numFmtId="0" fontId="20" fillId="4" borderId="33" xfId="0" applyFont="1" applyFill="1" applyBorder="1" applyAlignment="1">
      <alignment horizontal="center" wrapText="1"/>
    </xf>
    <xf numFmtId="0" fontId="16" fillId="4" borderId="33" xfId="0" applyFont="1" applyFill="1" applyBorder="1" applyAlignment="1">
      <alignment horizontal="center"/>
    </xf>
    <xf numFmtId="0" fontId="25" fillId="0" borderId="19" xfId="0" applyFont="1" applyBorder="1"/>
    <xf numFmtId="0" fontId="27" fillId="0" borderId="0" xfId="0" applyFont="1"/>
    <xf numFmtId="0" fontId="15" fillId="0" borderId="0" xfId="0" applyFont="1"/>
    <xf numFmtId="0" fontId="11" fillId="0" borderId="33" xfId="0" applyFont="1" applyBorder="1"/>
    <xf numFmtId="0" fontId="11" fillId="0" borderId="20" xfId="0" applyFont="1" applyBorder="1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21" fillId="0" borderId="3" xfId="0" applyNumberFormat="1" applyFont="1" applyBorder="1" applyAlignment="1">
      <alignment horizontal="center"/>
    </xf>
    <xf numFmtId="37" fontId="14" fillId="0" borderId="2" xfId="0" applyNumberFormat="1" applyFont="1" applyBorder="1" applyAlignment="1">
      <alignment horizontal="center"/>
    </xf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3" fillId="0" borderId="6" xfId="0" applyNumberFormat="1" applyFont="1" applyBorder="1"/>
    <xf numFmtId="37" fontId="5" fillId="0" borderId="5" xfId="0" applyNumberFormat="1" applyFont="1" applyBorder="1"/>
    <xf numFmtId="164" fontId="2" fillId="0" borderId="7" xfId="0" applyNumberFormat="1" applyFont="1" applyBorder="1"/>
    <xf numFmtId="164" fontId="3" fillId="0" borderId="0" xfId="0" applyNumberFormat="1" applyFont="1"/>
    <xf numFmtId="164" fontId="3" fillId="0" borderId="8" xfId="0" applyNumberFormat="1" applyFont="1" applyBorder="1"/>
    <xf numFmtId="37" fontId="3" fillId="0" borderId="9" xfId="0" applyNumberFormat="1" applyFont="1" applyBorder="1"/>
    <xf numFmtId="37" fontId="6" fillId="0" borderId="10" xfId="0" applyNumberFormat="1" applyFont="1" applyBorder="1"/>
    <xf numFmtId="164" fontId="3" fillId="0" borderId="6" xfId="0" applyNumberFormat="1" applyFont="1" applyBorder="1"/>
    <xf numFmtId="37" fontId="2" fillId="0" borderId="5" xfId="0" applyNumberFormat="1" applyFont="1" applyBorder="1"/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8" xfId="0" applyNumberFormat="1" applyFont="1" applyBorder="1"/>
    <xf numFmtId="37" fontId="7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7" fillId="0" borderId="9" xfId="0" applyNumberFormat="1" applyFont="1" applyBorder="1" applyAlignment="1">
      <alignment horizontal="center"/>
    </xf>
    <xf numFmtId="37" fontId="3" fillId="0" borderId="10" xfId="0" applyNumberFormat="1" applyFont="1" applyBorder="1"/>
    <xf numFmtId="37" fontId="1" fillId="0" borderId="10" xfId="0" applyNumberFormat="1" applyFont="1" applyBorder="1" applyAlignment="1">
      <alignment horizontal="center"/>
    </xf>
    <xf numFmtId="37" fontId="1" fillId="0" borderId="10" xfId="0" applyNumberFormat="1" applyFont="1" applyBorder="1"/>
    <xf numFmtId="37" fontId="1" fillId="0" borderId="6" xfId="0" applyNumberFormat="1" applyFont="1" applyBorder="1"/>
    <xf numFmtId="37" fontId="1" fillId="0" borderId="9" xfId="0" applyNumberFormat="1" applyFont="1" applyBorder="1"/>
    <xf numFmtId="37" fontId="3" fillId="0" borderId="11" xfId="0" applyNumberFormat="1" applyFont="1" applyBorder="1"/>
    <xf numFmtId="37" fontId="2" fillId="0" borderId="29" xfId="0" applyNumberFormat="1" applyFont="1" applyBorder="1"/>
    <xf numFmtId="37" fontId="2" fillId="0" borderId="13" xfId="0" applyNumberFormat="1" applyFont="1" applyBorder="1" applyAlignment="1">
      <alignment horizontal="center"/>
    </xf>
    <xf numFmtId="37" fontId="2" fillId="0" borderId="10" xfId="0" applyNumberFormat="1" applyFont="1" applyBorder="1"/>
    <xf numFmtId="37" fontId="2" fillId="0" borderId="10" xfId="0" applyNumberFormat="1" applyFont="1" applyBorder="1" applyAlignment="1">
      <alignment horizontal="center"/>
    </xf>
    <xf numFmtId="37" fontId="2" fillId="0" borderId="9" xfId="0" applyNumberFormat="1" applyFont="1" applyBorder="1"/>
    <xf numFmtId="37" fontId="2" fillId="0" borderId="6" xfId="0" applyNumberFormat="1" applyFont="1" applyBorder="1"/>
    <xf numFmtId="37" fontId="2" fillId="0" borderId="18" xfId="0" applyNumberFormat="1" applyFont="1" applyBorder="1"/>
    <xf numFmtId="37" fontId="1" fillId="0" borderId="13" xfId="0" applyNumberFormat="1" applyFont="1" applyBorder="1" applyAlignment="1">
      <alignment horizontal="center"/>
    </xf>
    <xf numFmtId="37" fontId="1" fillId="0" borderId="12" xfId="0" applyNumberFormat="1" applyFont="1" applyBorder="1" applyAlignment="1">
      <alignment horizontal="center"/>
    </xf>
    <xf numFmtId="37" fontId="1" fillId="0" borderId="35" xfId="0" applyNumberFormat="1" applyFont="1" applyBorder="1" applyAlignment="1">
      <alignment horizontal="center"/>
    </xf>
    <xf numFmtId="37" fontId="2" fillId="0" borderId="5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1" fillId="0" borderId="27" xfId="0" applyNumberFormat="1" applyFont="1" applyBorder="1" applyAlignment="1">
      <alignment horizontal="center"/>
    </xf>
    <xf numFmtId="37" fontId="2" fillId="0" borderId="18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2" fillId="0" borderId="13" xfId="0" applyNumberFormat="1" applyFont="1" applyBorder="1"/>
    <xf numFmtId="37" fontId="1" fillId="0" borderId="13" xfId="0" applyNumberFormat="1" applyFont="1" applyBorder="1"/>
    <xf numFmtId="37" fontId="2" fillId="0" borderId="0" xfId="0" applyNumberFormat="1" applyFont="1"/>
    <xf numFmtId="37" fontId="1" fillId="0" borderId="12" xfId="0" applyNumberFormat="1" applyFont="1" applyBorder="1"/>
    <xf numFmtId="37" fontId="2" fillId="0" borderId="12" xfId="0" applyNumberFormat="1" applyFont="1" applyBorder="1"/>
    <xf numFmtId="37" fontId="8" fillId="0" borderId="27" xfId="0" applyNumberFormat="1" applyFont="1" applyBorder="1" applyAlignment="1">
      <alignment horizontal="center"/>
    </xf>
    <xf numFmtId="37" fontId="7" fillId="0" borderId="31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7" fillId="0" borderId="10" xfId="0" applyNumberFormat="1" applyFont="1" applyBorder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36" xfId="0" applyNumberFormat="1" applyFont="1" applyBorder="1" applyAlignment="1">
      <alignment horizontal="center"/>
    </xf>
    <xf numFmtId="37" fontId="7" fillId="0" borderId="30" xfId="0" applyNumberFormat="1" applyFont="1" applyBorder="1" applyAlignment="1">
      <alignment horizontal="center"/>
    </xf>
    <xf numFmtId="37" fontId="7" fillId="0" borderId="18" xfId="0" applyNumberFormat="1" applyFont="1" applyBorder="1" applyAlignment="1">
      <alignment horizontal="center"/>
    </xf>
    <xf numFmtId="37" fontId="7" fillId="0" borderId="13" xfId="0" applyNumberFormat="1" applyFont="1" applyBorder="1" applyAlignment="1">
      <alignment horizontal="center"/>
    </xf>
    <xf numFmtId="37" fontId="7" fillId="0" borderId="21" xfId="0" applyNumberFormat="1" applyFont="1" applyBorder="1" applyAlignment="1">
      <alignment horizontal="center"/>
    </xf>
    <xf numFmtId="37" fontId="7" fillId="0" borderId="27" xfId="0" applyNumberFormat="1" applyFont="1" applyBorder="1" applyAlignment="1">
      <alignment horizontal="center"/>
    </xf>
    <xf numFmtId="37" fontId="7" fillId="0" borderId="5" xfId="0" applyNumberFormat="1" applyFont="1" applyBorder="1" applyAlignment="1">
      <alignment horizontal="center"/>
    </xf>
    <xf numFmtId="37" fontId="14" fillId="0" borderId="18" xfId="0" applyNumberFormat="1" applyFont="1" applyBorder="1" applyAlignment="1">
      <alignment horizontal="center"/>
    </xf>
    <xf numFmtId="37" fontId="7" fillId="0" borderId="37" xfId="0" applyNumberFormat="1" applyFont="1" applyBorder="1" applyAlignment="1">
      <alignment horizontal="center"/>
    </xf>
    <xf numFmtId="0" fontId="10" fillId="0" borderId="18" xfId="0" applyFont="1" applyBorder="1"/>
    <xf numFmtId="37" fontId="9" fillId="0" borderId="13" xfId="0" applyNumberFormat="1" applyFont="1" applyBorder="1"/>
    <xf numFmtId="2" fontId="9" fillId="0" borderId="13" xfId="0" applyNumberFormat="1" applyFont="1" applyBorder="1"/>
    <xf numFmtId="37" fontId="9" fillId="0" borderId="22" xfId="0" applyNumberFormat="1" applyFont="1" applyBorder="1"/>
    <xf numFmtId="37" fontId="9" fillId="0" borderId="0" xfId="0" applyNumberFormat="1" applyFont="1"/>
    <xf numFmtId="37" fontId="9" fillId="0" borderId="27" xfId="0" applyNumberFormat="1" applyFont="1" applyBorder="1"/>
    <xf numFmtId="37" fontId="9" fillId="0" borderId="19" xfId="0" applyNumberFormat="1" applyFont="1" applyBorder="1"/>
    <xf numFmtId="0" fontId="30" fillId="0" borderId="27" xfId="0" applyFont="1" applyBorder="1"/>
    <xf numFmtId="39" fontId="9" fillId="0" borderId="19" xfId="0" applyNumberFormat="1" applyFont="1" applyBorder="1"/>
    <xf numFmtId="0" fontId="28" fillId="0" borderId="23" xfId="0" applyFont="1" applyBorder="1"/>
    <xf numFmtId="0" fontId="29" fillId="0" borderId="46" xfId="0" applyFont="1" applyBorder="1"/>
    <xf numFmtId="3" fontId="29" fillId="0" borderId="46" xfId="0" applyNumberFormat="1" applyFont="1" applyBorder="1"/>
    <xf numFmtId="3" fontId="29" fillId="0" borderId="47" xfId="0" applyNumberFormat="1" applyFont="1" applyBorder="1"/>
    <xf numFmtId="0" fontId="29" fillId="0" borderId="47" xfId="0" applyFont="1" applyBorder="1"/>
    <xf numFmtId="0" fontId="31" fillId="0" borderId="47" xfId="0" applyFont="1" applyBorder="1"/>
    <xf numFmtId="0" fontId="28" fillId="0" borderId="0" xfId="0" applyFont="1"/>
    <xf numFmtId="0" fontId="11" fillId="0" borderId="0" xfId="0" applyFont="1"/>
    <xf numFmtId="0" fontId="11" fillId="0" borderId="24" xfId="0" applyFont="1" applyBorder="1"/>
    <xf numFmtId="37" fontId="13" fillId="5" borderId="28" xfId="0" applyNumberFormat="1" applyFont="1" applyFill="1" applyBorder="1" applyAlignment="1">
      <alignment horizontal="right"/>
    </xf>
    <xf numFmtId="37" fontId="32" fillId="5" borderId="13" xfId="0" applyNumberFormat="1" applyFont="1" applyFill="1" applyBorder="1"/>
    <xf numFmtId="2" fontId="32" fillId="5" borderId="13" xfId="0" applyNumberFormat="1" applyFont="1" applyFill="1" applyBorder="1"/>
    <xf numFmtId="37" fontId="32" fillId="5" borderId="22" xfId="0" applyNumberFormat="1" applyFont="1" applyFill="1" applyBorder="1"/>
    <xf numFmtId="37" fontId="13" fillId="0" borderId="24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37" fontId="13" fillId="0" borderId="27" xfId="0" applyNumberFormat="1" applyFont="1" applyBorder="1" applyAlignment="1">
      <alignment horizontal="right"/>
    </xf>
    <xf numFmtId="37" fontId="29" fillId="0" borderId="13" xfId="0" applyNumberFormat="1" applyFont="1" applyBorder="1"/>
    <xf numFmtId="2" fontId="29" fillId="0" borderId="13" xfId="0" applyNumberFormat="1" applyFont="1" applyBorder="1"/>
    <xf numFmtId="37" fontId="29" fillId="0" borderId="22" xfId="0" applyNumberFormat="1" applyFont="1" applyBorder="1"/>
    <xf numFmtId="37" fontId="13" fillId="0" borderId="19" xfId="0" applyNumberFormat="1" applyFont="1" applyBorder="1" applyAlignment="1">
      <alignment horizontal="left"/>
    </xf>
    <xf numFmtId="37" fontId="13" fillId="0" borderId="13" xfId="0" applyNumberFormat="1" applyFont="1" applyBorder="1"/>
    <xf numFmtId="2" fontId="13" fillId="0" borderId="13" xfId="0" applyNumberFormat="1" applyFont="1" applyBorder="1"/>
    <xf numFmtId="37" fontId="13" fillId="0" borderId="22" xfId="0" applyNumberFormat="1" applyFont="1" applyBorder="1"/>
    <xf numFmtId="37" fontId="13" fillId="0" borderId="27" xfId="0" applyNumberFormat="1" applyFont="1" applyBorder="1"/>
    <xf numFmtId="2" fontId="9" fillId="0" borderId="11" xfId="0" applyNumberFormat="1" applyFont="1" applyBorder="1"/>
    <xf numFmtId="37" fontId="22" fillId="0" borderId="19" xfId="0" applyNumberFormat="1" applyFont="1" applyBorder="1"/>
    <xf numFmtId="37" fontId="22" fillId="0" borderId="13" xfId="0" applyNumberFormat="1" applyFont="1" applyBorder="1"/>
    <xf numFmtId="2" fontId="22" fillId="0" borderId="13" xfId="0" applyNumberFormat="1" applyFont="1" applyBorder="1"/>
    <xf numFmtId="37" fontId="22" fillId="0" borderId="22" xfId="0" applyNumberFormat="1" applyFont="1" applyBorder="1"/>
    <xf numFmtId="0" fontId="9" fillId="0" borderId="19" xfId="0" applyFont="1" applyBorder="1" applyAlignment="1">
      <alignment horizontal="left"/>
    </xf>
    <xf numFmtId="37" fontId="22" fillId="0" borderId="19" xfId="0" applyNumberFormat="1" applyFont="1" applyBorder="1" applyAlignment="1">
      <alignment horizontal="center"/>
    </xf>
    <xf numFmtId="37" fontId="24" fillId="0" borderId="19" xfId="0" applyNumberFormat="1" applyFont="1" applyBorder="1"/>
    <xf numFmtId="37" fontId="24" fillId="0" borderId="13" xfId="0" applyNumberFormat="1" applyFont="1" applyBorder="1"/>
    <xf numFmtId="2" fontId="24" fillId="0" borderId="13" xfId="0" applyNumberFormat="1" applyFont="1" applyBorder="1"/>
    <xf numFmtId="37" fontId="24" fillId="0" borderId="22" xfId="0" applyNumberFormat="1" applyFont="1" applyBorder="1"/>
    <xf numFmtId="37" fontId="26" fillId="0" borderId="13" xfId="0" applyNumberFormat="1" applyFont="1" applyBorder="1"/>
    <xf numFmtId="2" fontId="26" fillId="0" borderId="13" xfId="0" applyNumberFormat="1" applyFont="1" applyBorder="1"/>
    <xf numFmtId="37" fontId="26" fillId="0" borderId="22" xfId="0" applyNumberFormat="1" applyFont="1" applyBorder="1"/>
    <xf numFmtId="37" fontId="24" fillId="0" borderId="27" xfId="0" applyNumberFormat="1" applyFont="1" applyBorder="1"/>
    <xf numFmtId="37" fontId="24" fillId="0" borderId="13" xfId="0" applyNumberFormat="1" applyFont="1" applyBorder="1" applyAlignment="1">
      <alignment horizontal="center"/>
    </xf>
    <xf numFmtId="0" fontId="25" fillId="0" borderId="18" xfId="0" applyFont="1" applyBorder="1"/>
    <xf numFmtId="37" fontId="26" fillId="0" borderId="13" xfId="0" applyNumberFormat="1" applyFont="1" applyBorder="1" applyAlignment="1">
      <alignment horizontal="center"/>
    </xf>
    <xf numFmtId="37" fontId="22" fillId="0" borderId="13" xfId="0" applyNumberFormat="1" applyFont="1" applyBorder="1" applyAlignment="1">
      <alignment horizontal="center" wrapText="1"/>
    </xf>
    <xf numFmtId="2" fontId="9" fillId="0" borderId="19" xfId="0" applyNumberFormat="1" applyFont="1" applyBorder="1"/>
    <xf numFmtId="0" fontId="10" fillId="0" borderId="28" xfId="0" applyFont="1" applyBorder="1"/>
    <xf numFmtId="37" fontId="22" fillId="0" borderId="19" xfId="0" applyNumberFormat="1" applyFont="1" applyBorder="1" applyAlignment="1">
      <alignment horizontal="center" wrapText="1"/>
    </xf>
    <xf numFmtId="37" fontId="17" fillId="0" borderId="19" xfId="0" applyNumberFormat="1" applyFont="1" applyBorder="1"/>
    <xf numFmtId="37" fontId="18" fillId="2" borderId="38" xfId="0" applyNumberFormat="1" applyFont="1" applyFill="1" applyBorder="1" applyAlignment="1">
      <alignment horizontal="right"/>
    </xf>
    <xf numFmtId="37" fontId="18" fillId="3" borderId="39" xfId="0" applyNumberFormat="1" applyFont="1" applyFill="1" applyBorder="1"/>
    <xf numFmtId="37" fontId="18" fillId="2" borderId="39" xfId="0" applyNumberFormat="1" applyFont="1" applyFill="1" applyBorder="1"/>
    <xf numFmtId="37" fontId="18" fillId="2" borderId="40" xfId="0" applyNumberFormat="1" applyFont="1" applyFill="1" applyBorder="1"/>
    <xf numFmtId="2" fontId="18" fillId="2" borderId="39" xfId="0" applyNumberFormat="1" applyFont="1" applyFill="1" applyBorder="1"/>
    <xf numFmtId="37" fontId="13" fillId="2" borderId="42" xfId="0" applyNumberFormat="1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37" fontId="13" fillId="2" borderId="33" xfId="0" applyNumberFormat="1" applyFont="1" applyFill="1" applyBorder="1" applyAlignment="1">
      <alignment horizontal="right"/>
    </xf>
    <xf numFmtId="37" fontId="18" fillId="4" borderId="33" xfId="0" applyNumberFormat="1" applyFont="1" applyFill="1" applyBorder="1" applyAlignment="1">
      <alignment horizontal="right"/>
    </xf>
    <xf numFmtId="37" fontId="18" fillId="4" borderId="39" xfId="0" applyNumberFormat="1" applyFont="1" applyFill="1" applyBorder="1" applyAlignment="1">
      <alignment horizontal="right"/>
    </xf>
    <xf numFmtId="2" fontId="18" fillId="4" borderId="39" xfId="0" applyNumberFormat="1" applyFont="1" applyFill="1" applyBorder="1" applyAlignment="1">
      <alignment horizontal="right"/>
    </xf>
    <xf numFmtId="37" fontId="18" fillId="4" borderId="43" xfId="0" applyNumberFormat="1" applyFont="1" applyFill="1" applyBorder="1" applyAlignment="1">
      <alignment horizontal="right"/>
    </xf>
    <xf numFmtId="37" fontId="9" fillId="4" borderId="33" xfId="0" applyNumberFormat="1" applyFont="1" applyFill="1" applyBorder="1"/>
    <xf numFmtId="37" fontId="13" fillId="4" borderId="4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37" fontId="9" fillId="0" borderId="25" xfId="0" applyNumberFormat="1" applyFont="1" applyBorder="1"/>
    <xf numFmtId="2" fontId="9" fillId="0" borderId="25" xfId="0" applyNumberFormat="1" applyFont="1" applyBorder="1"/>
    <xf numFmtId="37" fontId="3" fillId="0" borderId="0" xfId="0" applyNumberFormat="1" applyFont="1" applyAlignment="1">
      <alignment horizontal="right"/>
    </xf>
    <xf numFmtId="37" fontId="4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4" fontId="4" fillId="0" borderId="45" xfId="0" applyNumberFormat="1" applyFont="1" applyBorder="1" applyAlignment="1">
      <alignment horizontal="center"/>
    </xf>
    <xf numFmtId="0" fontId="11" fillId="0" borderId="10" xfId="0" applyFont="1" applyBorder="1" applyAlignment="1"/>
    <xf numFmtId="37" fontId="14" fillId="0" borderId="45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23" xfId="0" applyBorder="1" applyAlignment="1">
      <alignment horizontal="left"/>
    </xf>
    <xf numFmtId="0" fontId="15" fillId="6" borderId="23" xfId="0" applyFont="1" applyFill="1" applyBorder="1"/>
    <xf numFmtId="0" fontId="0" fillId="0" borderId="23" xfId="0" applyBorder="1" applyAlignment="1">
      <alignment horizontal="center"/>
    </xf>
    <xf numFmtId="0" fontId="0" fillId="0" borderId="23" xfId="0" applyBorder="1"/>
    <xf numFmtId="2" fontId="0" fillId="0" borderId="23" xfId="0" applyNumberFormat="1" applyBorder="1"/>
    <xf numFmtId="0" fontId="10" fillId="0" borderId="23" xfId="0" applyFont="1" applyBorder="1"/>
    <xf numFmtId="37" fontId="9" fillId="0" borderId="23" xfId="0" applyNumberFormat="1" applyFont="1" applyBorder="1" applyAlignment="1">
      <alignment horizontal="center"/>
    </xf>
    <xf numFmtId="37" fontId="9" fillId="0" borderId="23" xfId="0" applyNumberFormat="1" applyFont="1" applyBorder="1"/>
    <xf numFmtId="2" fontId="9" fillId="0" borderId="23" xfId="0" applyNumberFormat="1" applyFont="1" applyBorder="1"/>
    <xf numFmtId="0" fontId="11" fillId="6" borderId="23" xfId="0" applyFont="1" applyFill="1" applyBorder="1"/>
    <xf numFmtId="0" fontId="15" fillId="0" borderId="23" xfId="0" applyFont="1" applyBorder="1" applyAlignment="1">
      <alignment horizontal="center"/>
    </xf>
    <xf numFmtId="1" fontId="0" fillId="0" borderId="23" xfId="0" applyNumberFormat="1" applyBorder="1"/>
    <xf numFmtId="0" fontId="10" fillId="0" borderId="23" xfId="0" applyFont="1" applyBorder="1" applyAlignment="1">
      <alignment horizontal="left"/>
    </xf>
    <xf numFmtId="0" fontId="10" fillId="0" borderId="23" xfId="0" quotePrefix="1" applyFont="1" applyBorder="1" applyAlignment="1">
      <alignment horizontal="left" wrapText="1"/>
    </xf>
    <xf numFmtId="0" fontId="10" fillId="6" borderId="23" xfId="0" applyFont="1" applyFill="1" applyBorder="1" applyAlignment="1">
      <alignment horizontal="left" wrapText="1"/>
    </xf>
    <xf numFmtId="0" fontId="10" fillId="0" borderId="23" xfId="0" applyFont="1" applyBorder="1" applyAlignment="1">
      <alignment horizontal="center" wrapText="1"/>
    </xf>
    <xf numFmtId="2" fontId="10" fillId="0" borderId="23" xfId="0" applyNumberFormat="1" applyFont="1" applyBorder="1" applyAlignment="1">
      <alignment horizontal="left"/>
    </xf>
    <xf numFmtId="0" fontId="30" fillId="2" borderId="23" xfId="0" applyFont="1" applyFill="1" applyBorder="1"/>
    <xf numFmtId="3" fontId="31" fillId="2" borderId="23" xfId="0" applyNumberFormat="1" applyFont="1" applyFill="1" applyBorder="1"/>
    <xf numFmtId="0" fontId="10" fillId="0" borderId="23" xfId="0" applyFont="1" applyBorder="1" applyAlignment="1">
      <alignment horizontal="left" wrapText="1"/>
    </xf>
    <xf numFmtId="0" fontId="10" fillId="0" borderId="23" xfId="0" applyFont="1" applyBorder="1" applyAlignment="1">
      <alignment horizontal="center"/>
    </xf>
    <xf numFmtId="0" fontId="15" fillId="6" borderId="23" xfId="0" applyFont="1" applyFill="1" applyBorder="1" applyAlignment="1">
      <alignment wrapText="1"/>
    </xf>
    <xf numFmtId="0" fontId="15" fillId="6" borderId="23" xfId="0" applyFont="1" applyFill="1" applyBorder="1" applyAlignment="1">
      <alignment horizontal="right"/>
    </xf>
    <xf numFmtId="0" fontId="15" fillId="6" borderId="23" xfId="0" applyFont="1" applyFill="1" applyBorder="1" applyAlignment="1">
      <alignment horizontal="left"/>
    </xf>
    <xf numFmtId="0" fontId="11" fillId="2" borderId="23" xfId="0" applyFont="1" applyFill="1" applyBorder="1"/>
    <xf numFmtId="0" fontId="15" fillId="0" borderId="23" xfId="0" applyFont="1" applyBorder="1" applyAlignment="1">
      <alignment horizontal="left"/>
    </xf>
    <xf numFmtId="0" fontId="11" fillId="0" borderId="2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1" fillId="2" borderId="23" xfId="0" applyFont="1" applyFill="1" applyBorder="1" applyAlignment="1">
      <alignment wrapText="1"/>
    </xf>
    <xf numFmtId="37" fontId="9" fillId="2" borderId="23" xfId="0" applyNumberFormat="1" applyFont="1" applyFill="1" applyBorder="1" applyAlignment="1">
      <alignment horizontal="center"/>
    </xf>
    <xf numFmtId="37" fontId="9" fillId="2" borderId="23" xfId="0" applyNumberFormat="1" applyFont="1" applyFill="1" applyBorder="1"/>
    <xf numFmtId="2" fontId="9" fillId="2" borderId="23" xfId="0" applyNumberFormat="1" applyFont="1" applyFill="1" applyBorder="1"/>
    <xf numFmtId="37" fontId="13" fillId="2" borderId="23" xfId="0" applyNumberFormat="1" applyFont="1" applyFill="1" applyBorder="1"/>
    <xf numFmtId="37" fontId="13" fillId="0" borderId="19" xfId="0" applyNumberFormat="1" applyFont="1" applyBorder="1" applyAlignment="1">
      <alignment horizontal="center"/>
    </xf>
    <xf numFmtId="37" fontId="13" fillId="0" borderId="19" xfId="0" applyNumberFormat="1" applyFont="1" applyBorder="1"/>
    <xf numFmtId="0" fontId="13" fillId="0" borderId="19" xfId="0" applyFont="1" applyBorder="1" applyAlignment="1">
      <alignment horizontal="center"/>
    </xf>
    <xf numFmtId="39" fontId="13" fillId="0" borderId="19" xfId="0" applyNumberFormat="1" applyFont="1" applyBorder="1"/>
    <xf numFmtId="37" fontId="13" fillId="0" borderId="28" xfId="0" applyNumberFormat="1" applyFont="1" applyBorder="1"/>
    <xf numFmtId="37" fontId="13" fillId="5" borderId="48" xfId="0" applyNumberFormat="1" applyFont="1" applyFill="1" applyBorder="1"/>
    <xf numFmtId="39" fontId="32" fillId="5" borderId="49" xfId="0" applyNumberFormat="1" applyFont="1" applyFill="1" applyBorder="1"/>
    <xf numFmtId="39" fontId="29" fillId="0" borderId="18" xfId="0" applyNumberFormat="1" applyFont="1" applyBorder="1"/>
    <xf numFmtId="37" fontId="32" fillId="5" borderId="48" xfId="0" applyNumberFormat="1" applyFont="1" applyFill="1" applyBorder="1"/>
    <xf numFmtId="37" fontId="29" fillId="0" borderId="19" xfId="0" applyNumberFormat="1" applyFont="1" applyBorder="1"/>
    <xf numFmtId="0" fontId="11" fillId="0" borderId="19" xfId="0" applyFont="1" applyBorder="1"/>
    <xf numFmtId="37" fontId="13" fillId="0" borderId="19" xfId="0" applyNumberFormat="1" applyFont="1" applyBorder="1" applyAlignment="1">
      <alignment horizontal="right"/>
    </xf>
    <xf numFmtId="0" fontId="0" fillId="0" borderId="0" xfId="0" applyBorder="1"/>
    <xf numFmtId="2" fontId="0" fillId="0" borderId="23" xfId="0" applyNumberFormat="1" applyBorder="1" applyAlignment="1">
      <alignment horizontal="left"/>
    </xf>
    <xf numFmtId="0" fontId="15" fillId="0" borderId="23" xfId="0" applyFont="1" applyBorder="1"/>
    <xf numFmtId="0" fontId="0" fillId="0" borderId="50" xfId="0" applyBorder="1"/>
    <xf numFmtId="37" fontId="33" fillId="0" borderId="2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48547B4C-CAB8-422A-9569-4133D7F1D340}">
    <Anchor>
      <Comment id="{FE351AF2-7FC6-4814-A12E-ABC0B0302C5C}"/>
    </Anchor>
    <History>
      <Event time="2022-06-24T21:23:41.50" id="{1816D8C8-E445-4D0F-A128-FFDFD4A91AB3}">
        <Attribution userId="S::crystal.pemberton@usda.gov::0be98cfa-3006-404a-92b5-a7d1650e1171" userName="Pemberton, Crystal - RD, National Office" userProvider="AD"/>
        <Anchor>
          <Comment id="{8FD21626-7E85-4E5D-B78C-50D69C7E4FA6}"/>
        </Anchor>
        <Create/>
      </Event>
      <Event time="2022-06-24T21:23:41.50" id="{0923EC78-9E89-473C-BAA4-E42EF59977D8}">
        <Attribution userId="S::crystal.pemberton@usda.gov::0be98cfa-3006-404a-92b5-a7d1650e1171" userName="Pemberton, Crystal - RD, National Office" userProvider="AD"/>
        <Anchor>
          <Comment id="{8FD21626-7E85-4E5D-B78C-50D69C7E4FA6}"/>
        </Anchor>
        <Assign userId="S::marypat.daskal@usda.gov::69b8bfcc-2099-49da-ace8-3f330c97acab" userName="Daskal, MaryPat - RD, National Office" userProvider="AD"/>
      </Event>
      <Event time="2022-06-24T21:23:41.50" id="{7D84093A-39C4-437D-B130-75CA587E7063}">
        <Attribution userId="S::crystal.pemberton@usda.gov::0be98cfa-3006-404a-92b5-a7d1650e1171" userName="Pemberton, Crystal - RD, National Office" userProvider="AD"/>
        <Anchor>
          <Comment id="{8FD21626-7E85-4E5D-B78C-50D69C7E4FA6}"/>
        </Anchor>
        <SetTitle title="@Daskal, MaryPat - RD, National Office Please use this Spreadsheet to review for clearance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skal, MaryPat - RD, National Office" id="{DC920A8C-9EE4-417B-9C8E-44502AB026F2}" userId="marypat.daskal@usda.gov" providerId="PeoplePicker"/>
  <person displayName="Pemberton, Crystal - RD, National Office" id="{AFF7B798-3917-4841-9203-283929A20329}" userId="S::crystal.pemberton@usda.gov::0be98cfa-3006-404a-92b5-a7d1650e11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7" dT="2022-06-21T14:17:40.85" personId="{AFF7B798-3917-4841-9203-283929A20329}" id="{FE351AF2-7FC6-4814-A12E-ABC0B0302C5C}">
    <text>sums are pending program confirmation</text>
  </threadedComment>
  <threadedComment ref="K67" dT="2022-06-24T21:23:41.67" personId="{AFF7B798-3917-4841-9203-283929A20329}" id="{8FD21626-7E85-4E5D-B78C-50D69C7E4FA6}" parentId="{FE351AF2-7FC6-4814-A12E-ABC0B0302C5C}">
    <text>@Daskal, MaryPat - RD, National Office Please use this Spreadsheet to review for clearance.</text>
    <mentions>
      <mention mentionpersonId="{DC920A8C-9EE4-417B-9C8E-44502AB026F2}" mentionId="{7814CD07-A3CC-4776-8264-76F5FD495D10}" startIndex="0" length="3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"/>
  <sheetViews>
    <sheetView tabSelected="1" zoomScaleNormal="100" workbookViewId="0">
      <selection activeCell="F60" sqref="F60"/>
    </sheetView>
  </sheetViews>
  <sheetFormatPr defaultRowHeight="13.2"/>
  <cols>
    <col min="1" max="1" width="14.88671875" bestFit="1" customWidth="1"/>
    <col min="2" max="2" width="47.5546875" customWidth="1"/>
    <col min="3" max="3" width="10.5546875" customWidth="1"/>
    <col min="10" max="10" width="9.5546875" bestFit="1" customWidth="1"/>
    <col min="12" max="12" width="9.109375" style="30" customWidth="1"/>
  </cols>
  <sheetData>
    <row r="1" spans="1:11">
      <c r="A1" s="34" t="s">
        <v>0</v>
      </c>
      <c r="B1" s="35"/>
      <c r="C1" s="36" t="s">
        <v>1</v>
      </c>
      <c r="D1" s="37"/>
      <c r="E1" s="37"/>
      <c r="F1" s="37"/>
      <c r="G1" s="37"/>
      <c r="H1" s="37"/>
      <c r="I1" s="38" t="s">
        <v>2</v>
      </c>
      <c r="J1" s="39"/>
      <c r="K1" s="40"/>
    </row>
    <row r="2" spans="1:11">
      <c r="A2" s="41"/>
      <c r="B2" s="42"/>
      <c r="C2" s="174" t="s">
        <v>3</v>
      </c>
      <c r="D2" s="175"/>
      <c r="E2" s="175"/>
      <c r="F2" s="175"/>
      <c r="G2" s="175"/>
      <c r="H2" s="176"/>
      <c r="I2" s="183" t="s">
        <v>4</v>
      </c>
      <c r="J2" s="184"/>
      <c r="K2" s="43"/>
    </row>
    <row r="3" spans="1:11" ht="15.6">
      <c r="A3" s="44" t="s">
        <v>5</v>
      </c>
      <c r="B3" s="42"/>
      <c r="C3" s="177"/>
      <c r="D3" s="175"/>
      <c r="E3" s="175"/>
      <c r="F3" s="175"/>
      <c r="G3" s="175"/>
      <c r="H3" s="176"/>
      <c r="I3" s="45" t="s">
        <v>6</v>
      </c>
      <c r="J3" s="46"/>
      <c r="K3" s="47"/>
    </row>
    <row r="4" spans="1:11" ht="15.6">
      <c r="A4" s="48"/>
      <c r="B4" s="49"/>
      <c r="C4" s="178"/>
      <c r="D4" s="179"/>
      <c r="E4" s="179"/>
      <c r="F4" s="179"/>
      <c r="G4" s="179"/>
      <c r="H4" s="180"/>
      <c r="I4" s="181">
        <v>44805</v>
      </c>
      <c r="J4" s="182"/>
      <c r="K4" s="50"/>
    </row>
    <row r="5" spans="1:11">
      <c r="A5" s="51" t="s">
        <v>7</v>
      </c>
      <c r="B5" s="52" t="s">
        <v>8</v>
      </c>
      <c r="C5" s="42"/>
      <c r="D5" s="42"/>
      <c r="E5" s="42" t="s">
        <v>9</v>
      </c>
      <c r="F5" s="53" t="s">
        <v>10</v>
      </c>
      <c r="G5" s="54"/>
      <c r="H5" s="53" t="s">
        <v>11</v>
      </c>
      <c r="I5" s="54"/>
      <c r="J5" s="53" t="s">
        <v>12</v>
      </c>
      <c r="K5" s="55"/>
    </row>
    <row r="6" spans="1:11">
      <c r="A6" s="56" t="s">
        <v>13</v>
      </c>
      <c r="B6" s="42"/>
      <c r="C6" s="42"/>
      <c r="D6" s="42"/>
      <c r="E6" s="42" t="s">
        <v>9</v>
      </c>
      <c r="F6" s="57" t="s">
        <v>14</v>
      </c>
      <c r="G6" s="54" t="s">
        <v>15</v>
      </c>
      <c r="H6" s="57" t="s">
        <v>14</v>
      </c>
      <c r="I6" s="54" t="s">
        <v>16</v>
      </c>
      <c r="J6" s="57" t="s">
        <v>14</v>
      </c>
      <c r="K6" s="55" t="s">
        <v>17</v>
      </c>
    </row>
    <row r="7" spans="1:11">
      <c r="A7" s="58" t="s">
        <v>18</v>
      </c>
      <c r="B7" s="59"/>
      <c r="C7" s="59"/>
      <c r="D7" s="59"/>
      <c r="E7" s="59" t="s">
        <v>9</v>
      </c>
      <c r="F7" s="60" t="s">
        <v>19</v>
      </c>
      <c r="G7" s="61"/>
      <c r="H7" s="60" t="s">
        <v>10</v>
      </c>
      <c r="I7" s="61"/>
      <c r="J7" s="60" t="s">
        <v>20</v>
      </c>
      <c r="K7" s="62"/>
    </row>
    <row r="8" spans="1:11">
      <c r="A8" s="63" t="s">
        <v>21</v>
      </c>
      <c r="B8" s="59"/>
      <c r="C8" s="64"/>
      <c r="D8" s="59"/>
      <c r="E8" s="59"/>
      <c r="F8" s="59"/>
      <c r="G8" s="59" t="s">
        <v>22</v>
      </c>
      <c r="H8" s="59"/>
      <c r="I8" s="59"/>
      <c r="J8" s="59"/>
      <c r="K8" s="43"/>
    </row>
    <row r="9" spans="1:11">
      <c r="A9" s="51"/>
      <c r="B9" s="65"/>
      <c r="C9" s="66" t="s">
        <v>23</v>
      </c>
      <c r="D9" s="67"/>
      <c r="E9" s="67"/>
      <c r="F9" s="68" t="s">
        <v>24</v>
      </c>
      <c r="G9" s="67"/>
      <c r="H9" s="67"/>
      <c r="I9" s="69"/>
      <c r="J9" s="68" t="s">
        <v>25</v>
      </c>
      <c r="K9" s="70"/>
    </row>
    <row r="10" spans="1:11">
      <c r="A10" s="51"/>
      <c r="B10" s="71"/>
      <c r="C10" s="66" t="s">
        <v>26</v>
      </c>
      <c r="D10" s="72" t="s">
        <v>27</v>
      </c>
      <c r="E10" s="72" t="s">
        <v>27</v>
      </c>
      <c r="F10" s="72" t="s">
        <v>28</v>
      </c>
      <c r="G10" s="72" t="s">
        <v>29</v>
      </c>
      <c r="H10" s="53" t="s">
        <v>28</v>
      </c>
      <c r="I10" s="73" t="s">
        <v>27</v>
      </c>
      <c r="J10" s="72" t="s">
        <v>30</v>
      </c>
      <c r="K10" s="74" t="s">
        <v>28</v>
      </c>
    </row>
    <row r="11" spans="1:11">
      <c r="A11" s="75" t="s">
        <v>31</v>
      </c>
      <c r="B11" s="71"/>
      <c r="C11" s="76" t="s">
        <v>32</v>
      </c>
      <c r="D11" s="72" t="s">
        <v>33</v>
      </c>
      <c r="E11" s="72" t="s">
        <v>34</v>
      </c>
      <c r="F11" s="72" t="s">
        <v>30</v>
      </c>
      <c r="G11" s="72" t="s">
        <v>35</v>
      </c>
      <c r="H11" s="53" t="s">
        <v>29</v>
      </c>
      <c r="I11" s="73" t="s">
        <v>36</v>
      </c>
      <c r="J11" s="72" t="s">
        <v>37</v>
      </c>
      <c r="K11" s="77" t="s">
        <v>36</v>
      </c>
    </row>
    <row r="12" spans="1:11">
      <c r="A12" s="75" t="s">
        <v>38</v>
      </c>
      <c r="B12" s="78" t="s">
        <v>39</v>
      </c>
      <c r="C12" s="76" t="s">
        <v>40</v>
      </c>
      <c r="D12" s="72" t="s">
        <v>41</v>
      </c>
      <c r="E12" s="72" t="s">
        <v>35</v>
      </c>
      <c r="F12" s="72" t="s">
        <v>34</v>
      </c>
      <c r="G12" s="72" t="s">
        <v>42</v>
      </c>
      <c r="H12" s="79" t="s">
        <v>43</v>
      </c>
      <c r="I12" s="73" t="s">
        <v>44</v>
      </c>
      <c r="J12" s="72" t="s">
        <v>36</v>
      </c>
      <c r="K12" s="77" t="s">
        <v>45</v>
      </c>
    </row>
    <row r="13" spans="1:11">
      <c r="A13" s="51"/>
      <c r="B13" s="78"/>
      <c r="C13" s="80"/>
      <c r="D13" s="81"/>
      <c r="E13" s="72" t="s">
        <v>33</v>
      </c>
      <c r="F13" s="76" t="s">
        <v>46</v>
      </c>
      <c r="G13" s="80"/>
      <c r="H13" s="82"/>
      <c r="I13" s="83"/>
      <c r="J13" s="72" t="s">
        <v>47</v>
      </c>
      <c r="K13" s="77" t="s">
        <v>29</v>
      </c>
    </row>
    <row r="14" spans="1:11">
      <c r="A14" s="51"/>
      <c r="B14" s="78"/>
      <c r="C14" s="80"/>
      <c r="D14" s="81"/>
      <c r="E14" s="72" t="s">
        <v>48</v>
      </c>
      <c r="F14" s="80"/>
      <c r="G14" s="80"/>
      <c r="H14" s="82"/>
      <c r="I14" s="84"/>
      <c r="J14" s="80"/>
      <c r="K14" s="85" t="s">
        <v>49</v>
      </c>
    </row>
    <row r="15" spans="1:11">
      <c r="A15" s="58" t="s">
        <v>50</v>
      </c>
      <c r="B15" s="86" t="s">
        <v>51</v>
      </c>
      <c r="C15" s="87" t="s">
        <v>52</v>
      </c>
      <c r="D15" s="87" t="s">
        <v>53</v>
      </c>
      <c r="E15" s="87" t="s">
        <v>54</v>
      </c>
      <c r="F15" s="87" t="s">
        <v>55</v>
      </c>
      <c r="G15" s="87" t="s">
        <v>56</v>
      </c>
      <c r="H15" s="88" t="s">
        <v>57</v>
      </c>
      <c r="I15" s="89" t="s">
        <v>58</v>
      </c>
      <c r="J15" s="87" t="s">
        <v>59</v>
      </c>
      <c r="K15" s="90" t="s">
        <v>60</v>
      </c>
    </row>
    <row r="16" spans="1:11">
      <c r="A16" s="91"/>
      <c r="B16" s="92"/>
      <c r="C16" s="93"/>
      <c r="D16" s="93"/>
      <c r="E16" s="93"/>
      <c r="F16" s="93"/>
      <c r="G16" s="93"/>
      <c r="H16" s="94"/>
      <c r="I16" s="93"/>
      <c r="J16" s="93"/>
      <c r="K16" s="95"/>
    </row>
    <row r="17" spans="1:12">
      <c r="A17" s="96"/>
      <c r="B17" s="97" t="s">
        <v>61</v>
      </c>
      <c r="C17" s="93"/>
      <c r="D17" s="93"/>
      <c r="E17" s="93"/>
      <c r="F17" s="93"/>
      <c r="G17" s="93"/>
      <c r="H17" s="98"/>
      <c r="I17" s="93"/>
      <c r="J17" s="93"/>
      <c r="K17" s="95"/>
    </row>
    <row r="18" spans="1:12">
      <c r="A18" s="18"/>
      <c r="B18" s="16" t="s">
        <v>142</v>
      </c>
      <c r="C18" s="2"/>
      <c r="D18" s="1"/>
      <c r="E18" s="1"/>
      <c r="F18" s="1"/>
      <c r="G18" s="1"/>
      <c r="H18" s="8"/>
      <c r="I18" s="2"/>
      <c r="J18" s="1"/>
      <c r="K18" s="8"/>
    </row>
    <row r="19" spans="1:12">
      <c r="A19" s="7"/>
      <c r="B19" s="22"/>
      <c r="C19" s="23"/>
      <c r="D19" s="230"/>
      <c r="E19" s="233"/>
      <c r="F19" s="23"/>
      <c r="G19" s="23"/>
      <c r="H19" s="24"/>
      <c r="I19" s="23"/>
      <c r="J19" s="23"/>
      <c r="K19" s="13"/>
    </row>
    <row r="20" spans="1:12">
      <c r="A20" s="231">
        <v>1774.1</v>
      </c>
      <c r="B20" s="232" t="s">
        <v>149</v>
      </c>
      <c r="C20" s="195" t="s">
        <v>107</v>
      </c>
      <c r="D20" s="188">
        <v>88</v>
      </c>
      <c r="E20" s="188">
        <v>1</v>
      </c>
      <c r="F20" s="188">
        <f>D20*E20</f>
        <v>88</v>
      </c>
      <c r="G20" s="188">
        <v>2.25</v>
      </c>
      <c r="H20" s="188">
        <f>F20*G20</f>
        <v>198</v>
      </c>
      <c r="I20" s="23"/>
      <c r="J20" s="23"/>
      <c r="K20" s="13"/>
    </row>
    <row r="21" spans="1:12">
      <c r="A21" s="7"/>
      <c r="B21" s="22"/>
      <c r="C21" s="23"/>
      <c r="E21" s="25"/>
      <c r="F21" s="23"/>
      <c r="G21" s="23"/>
      <c r="H21" s="24"/>
      <c r="I21" s="23"/>
      <c r="J21" s="23"/>
      <c r="K21" s="13"/>
    </row>
    <row r="22" spans="1:12">
      <c r="A22" s="185">
        <v>1774.2</v>
      </c>
      <c r="B22" s="186" t="s">
        <v>62</v>
      </c>
      <c r="C22" s="187" t="s">
        <v>63</v>
      </c>
      <c r="D22" s="188">
        <v>18</v>
      </c>
      <c r="E22" s="188">
        <v>1</v>
      </c>
      <c r="F22" s="188">
        <v>18</v>
      </c>
      <c r="G22" s="189">
        <v>8</v>
      </c>
      <c r="H22" s="188">
        <f>SUM(F22*G22)</f>
        <v>144</v>
      </c>
      <c r="I22" s="23"/>
      <c r="J22" s="23"/>
      <c r="K22" s="13"/>
    </row>
    <row r="23" spans="1:12">
      <c r="A23" s="185"/>
      <c r="B23" s="186"/>
      <c r="C23" s="187"/>
      <c r="D23" s="188"/>
      <c r="E23" s="188"/>
      <c r="F23" s="188"/>
      <c r="G23" s="189"/>
      <c r="H23" s="188"/>
      <c r="I23" s="23"/>
      <c r="J23" s="23"/>
      <c r="K23" s="13"/>
    </row>
    <row r="24" spans="1:12">
      <c r="A24" s="190" t="s">
        <v>64</v>
      </c>
      <c r="B24" s="186" t="s">
        <v>148</v>
      </c>
      <c r="C24" s="191" t="s">
        <v>63</v>
      </c>
      <c r="D24" s="234">
        <v>70</v>
      </c>
      <c r="E24" s="192">
        <v>1</v>
      </c>
      <c r="F24" s="192">
        <f>SUM(D24*E24)</f>
        <v>70</v>
      </c>
      <c r="G24" s="193">
        <v>8</v>
      </c>
      <c r="H24" s="192">
        <f>SUM(F24*G24)</f>
        <v>560</v>
      </c>
      <c r="I24" s="23"/>
      <c r="J24" s="23"/>
      <c r="K24" s="13"/>
    </row>
    <row r="25" spans="1:12">
      <c r="A25" s="190" t="s">
        <v>65</v>
      </c>
      <c r="B25" s="186"/>
      <c r="C25" s="191"/>
      <c r="D25" s="192"/>
      <c r="E25" s="192"/>
      <c r="F25" s="192"/>
      <c r="G25" s="193"/>
      <c r="H25" s="192"/>
      <c r="I25" s="23"/>
      <c r="J25" s="23"/>
      <c r="K25" s="13"/>
      <c r="L25" s="31"/>
    </row>
    <row r="26" spans="1:12">
      <c r="A26" s="188"/>
      <c r="B26" s="194"/>
      <c r="C26" s="188"/>
      <c r="D26" s="188"/>
      <c r="E26" s="188"/>
      <c r="F26" s="188"/>
      <c r="G26" s="188"/>
      <c r="H26" s="188"/>
      <c r="I26" s="23"/>
      <c r="J26" s="23"/>
      <c r="K26" s="13"/>
      <c r="L26" s="31"/>
    </row>
    <row r="27" spans="1:12">
      <c r="A27" s="188" t="s">
        <v>66</v>
      </c>
      <c r="B27" s="186" t="s">
        <v>67</v>
      </c>
      <c r="C27" s="195" t="s">
        <v>63</v>
      </c>
      <c r="D27" s="196">
        <f>88*0.2</f>
        <v>17.600000000000001</v>
      </c>
      <c r="E27" s="188">
        <v>1</v>
      </c>
      <c r="F27" s="192">
        <f>SUM(D27*E27)</f>
        <v>17.600000000000001</v>
      </c>
      <c r="G27" s="193">
        <v>1</v>
      </c>
      <c r="H27" s="192">
        <f>SUM(F27*G27)</f>
        <v>17.600000000000001</v>
      </c>
      <c r="I27" s="23"/>
      <c r="J27" s="23"/>
      <c r="K27" s="13"/>
    </row>
    <row r="28" spans="1:12">
      <c r="A28" s="188"/>
      <c r="B28" s="194"/>
      <c r="C28" s="188"/>
      <c r="D28" s="188"/>
      <c r="E28" s="188"/>
      <c r="F28" s="188"/>
      <c r="G28" s="188"/>
      <c r="H28" s="188"/>
      <c r="I28" s="23"/>
      <c r="J28" s="23"/>
      <c r="K28" s="13"/>
    </row>
    <row r="29" spans="1:12">
      <c r="A29" s="188" t="s">
        <v>66</v>
      </c>
      <c r="B29" s="186" t="s">
        <v>68</v>
      </c>
      <c r="C29" s="191" t="s">
        <v>63</v>
      </c>
      <c r="D29" s="192">
        <v>88</v>
      </c>
      <c r="E29" s="192">
        <v>1</v>
      </c>
      <c r="F29" s="192">
        <f>SUM(D29*E29)</f>
        <v>88</v>
      </c>
      <c r="G29" s="193">
        <v>4</v>
      </c>
      <c r="H29" s="192">
        <f>SUM(F29*G29)</f>
        <v>352</v>
      </c>
      <c r="I29" s="23"/>
      <c r="J29" s="23"/>
      <c r="K29" s="13"/>
    </row>
    <row r="30" spans="1:12">
      <c r="A30" s="188"/>
      <c r="B30" s="186"/>
      <c r="C30" s="191"/>
      <c r="D30" s="192"/>
      <c r="E30" s="192"/>
      <c r="F30" s="192"/>
      <c r="G30" s="193"/>
      <c r="H30" s="192"/>
      <c r="I30" s="23"/>
      <c r="J30" s="23"/>
      <c r="K30" s="13"/>
    </row>
    <row r="31" spans="1:12">
      <c r="A31" s="188" t="s">
        <v>66</v>
      </c>
      <c r="B31" s="186" t="s">
        <v>69</v>
      </c>
      <c r="C31" s="191" t="s">
        <v>63</v>
      </c>
      <c r="D31" s="192">
        <v>88</v>
      </c>
      <c r="E31" s="192">
        <v>1</v>
      </c>
      <c r="F31" s="192">
        <f>SUM(D31*E31)</f>
        <v>88</v>
      </c>
      <c r="G31" s="193">
        <v>1</v>
      </c>
      <c r="H31" s="192">
        <f>SUM(F31*G31)</f>
        <v>88</v>
      </c>
      <c r="I31" s="23"/>
      <c r="J31" s="23"/>
      <c r="K31" s="13"/>
    </row>
    <row r="32" spans="1:12">
      <c r="A32" s="188"/>
      <c r="B32" s="186"/>
      <c r="C32" s="191"/>
      <c r="D32" s="192"/>
      <c r="E32" s="192"/>
      <c r="F32" s="192"/>
      <c r="G32" s="193"/>
      <c r="H32" s="192"/>
      <c r="I32" s="23"/>
      <c r="J32" s="23"/>
      <c r="K32" s="13"/>
    </row>
    <row r="33" spans="1:11">
      <c r="A33" s="188" t="s">
        <v>70</v>
      </c>
      <c r="B33" s="186" t="s">
        <v>71</v>
      </c>
      <c r="C33" s="191" t="s">
        <v>63</v>
      </c>
      <c r="D33" s="192">
        <v>88</v>
      </c>
      <c r="E33" s="192">
        <v>1</v>
      </c>
      <c r="F33" s="192">
        <f>SUM(D33*E33)</f>
        <v>88</v>
      </c>
      <c r="G33" s="193">
        <v>2</v>
      </c>
      <c r="H33" s="192">
        <f>SUM(F33*G33)</f>
        <v>176</v>
      </c>
      <c r="I33" s="100"/>
      <c r="J33" s="100"/>
      <c r="K33" s="104"/>
    </row>
    <row r="34" spans="1:11">
      <c r="A34" s="190"/>
      <c r="B34" s="186"/>
      <c r="C34" s="191"/>
      <c r="D34" s="192"/>
      <c r="E34" s="192"/>
      <c r="F34" s="192"/>
      <c r="G34" s="193"/>
      <c r="H34" s="192"/>
      <c r="I34" s="100"/>
      <c r="J34" s="100"/>
      <c r="K34" s="104"/>
    </row>
    <row r="35" spans="1:11" ht="26.4">
      <c r="A35" s="188" t="s">
        <v>72</v>
      </c>
      <c r="B35" s="206" t="s">
        <v>73</v>
      </c>
      <c r="C35" s="191" t="s">
        <v>74</v>
      </c>
      <c r="D35" s="192">
        <v>88</v>
      </c>
      <c r="E35" s="192">
        <v>1</v>
      </c>
      <c r="F35" s="192">
        <f>SUM(D35*E35)</f>
        <v>88</v>
      </c>
      <c r="G35" s="193">
        <v>0.25</v>
      </c>
      <c r="H35" s="192">
        <f>SUM(F35*G35)</f>
        <v>22</v>
      </c>
      <c r="I35" s="100"/>
      <c r="J35" s="100"/>
      <c r="K35" s="104"/>
    </row>
    <row r="36" spans="1:11">
      <c r="A36" s="190"/>
      <c r="B36" s="206"/>
      <c r="C36" s="191" t="s">
        <v>75</v>
      </c>
      <c r="D36" s="192"/>
      <c r="E36" s="192"/>
      <c r="F36" s="192"/>
      <c r="G36" s="193"/>
      <c r="H36" s="192"/>
      <c r="I36" s="105"/>
      <c r="J36" s="103"/>
      <c r="K36" s="105"/>
    </row>
    <row r="37" spans="1:11">
      <c r="A37" s="190"/>
      <c r="B37" s="206"/>
      <c r="C37" s="191"/>
      <c r="D37" s="192"/>
      <c r="E37" s="192"/>
      <c r="F37" s="192"/>
      <c r="G37" s="193"/>
      <c r="H37" s="192"/>
      <c r="I37" s="105"/>
      <c r="J37" s="105"/>
      <c r="K37" s="104"/>
    </row>
    <row r="38" spans="1:11">
      <c r="A38" s="188" t="s">
        <v>76</v>
      </c>
      <c r="B38" s="206" t="s">
        <v>77</v>
      </c>
      <c r="C38" s="191" t="s">
        <v>63</v>
      </c>
      <c r="D38" s="192">
        <v>88</v>
      </c>
      <c r="E38" s="192">
        <v>1</v>
      </c>
      <c r="F38" s="192">
        <f>SUM(D38*E38)</f>
        <v>88</v>
      </c>
      <c r="G38" s="193">
        <v>0.25</v>
      </c>
      <c r="H38" s="192">
        <f>SUM(F38*G38)</f>
        <v>22</v>
      </c>
      <c r="I38" s="105"/>
      <c r="J38" s="105"/>
      <c r="K38" s="104"/>
    </row>
    <row r="39" spans="1:11">
      <c r="A39" s="190"/>
      <c r="B39" s="186"/>
      <c r="C39" s="191"/>
      <c r="D39" s="192"/>
      <c r="E39" s="192"/>
      <c r="F39" s="192"/>
      <c r="G39" s="193"/>
      <c r="H39" s="192"/>
      <c r="I39" s="105"/>
      <c r="J39" s="105"/>
      <c r="K39" s="104"/>
    </row>
    <row r="40" spans="1:11" ht="39.6">
      <c r="A40" s="190" t="s">
        <v>78</v>
      </c>
      <c r="B40" s="206" t="s">
        <v>147</v>
      </c>
      <c r="C40" s="191" t="s">
        <v>63</v>
      </c>
      <c r="D40" s="192">
        <v>88</v>
      </c>
      <c r="E40" s="192">
        <v>1</v>
      </c>
      <c r="F40" s="192">
        <f>SUM(D40*E40)</f>
        <v>88</v>
      </c>
      <c r="G40" s="193">
        <v>0.25</v>
      </c>
      <c r="H40" s="192">
        <f>SUM(F40*G40)</f>
        <v>22</v>
      </c>
      <c r="I40" s="105"/>
      <c r="J40" s="105"/>
      <c r="K40" s="104"/>
    </row>
    <row r="41" spans="1:11">
      <c r="A41" s="190"/>
      <c r="B41" s="207"/>
      <c r="C41" s="191"/>
      <c r="D41" s="192"/>
      <c r="E41" s="192"/>
      <c r="F41" s="192"/>
      <c r="G41" s="193"/>
      <c r="H41" s="192"/>
      <c r="I41" s="105"/>
      <c r="J41" s="105"/>
      <c r="K41" s="104"/>
    </row>
    <row r="42" spans="1:11">
      <c r="A42" s="197">
        <v>1774.14</v>
      </c>
      <c r="B42" s="208" t="s">
        <v>79</v>
      </c>
      <c r="C42" s="191" t="s">
        <v>63</v>
      </c>
      <c r="D42" s="192">
        <v>20</v>
      </c>
      <c r="E42" s="192">
        <v>1</v>
      </c>
      <c r="F42" s="192">
        <f>SUM(D42*E42)</f>
        <v>20</v>
      </c>
      <c r="G42" s="193">
        <v>24</v>
      </c>
      <c r="H42" s="192">
        <f>SUM(F42*G42)</f>
        <v>480</v>
      </c>
      <c r="I42" s="105"/>
      <c r="J42" s="105"/>
      <c r="K42" s="104"/>
    </row>
    <row r="43" spans="1:11">
      <c r="A43" s="190"/>
      <c r="B43" s="207"/>
      <c r="C43" s="191"/>
      <c r="D43" s="192"/>
      <c r="E43" s="192"/>
      <c r="F43" s="192"/>
      <c r="G43" s="193"/>
      <c r="H43" s="192"/>
      <c r="I43" s="105"/>
      <c r="J43" s="105"/>
      <c r="K43" s="104"/>
    </row>
    <row r="44" spans="1:11">
      <c r="A44" s="197">
        <v>1774.14</v>
      </c>
      <c r="B44" s="208" t="s">
        <v>80</v>
      </c>
      <c r="C44" s="191" t="s">
        <v>63</v>
      </c>
      <c r="D44" s="192">
        <v>61</v>
      </c>
      <c r="E44" s="192">
        <v>1</v>
      </c>
      <c r="F44" s="192">
        <f>SUM(D44*E44)</f>
        <v>61</v>
      </c>
      <c r="G44" s="193">
        <v>24</v>
      </c>
      <c r="H44" s="192">
        <f>SUM(F44*G44)</f>
        <v>1464</v>
      </c>
      <c r="I44" s="105"/>
      <c r="J44" s="105"/>
      <c r="K44" s="104"/>
    </row>
    <row r="45" spans="1:11">
      <c r="A45" s="197"/>
      <c r="B45" s="208"/>
      <c r="C45" s="191"/>
      <c r="D45" s="192"/>
      <c r="E45" s="192"/>
      <c r="F45" s="192"/>
      <c r="G45" s="193"/>
      <c r="H45" s="192"/>
      <c r="I45" s="105"/>
      <c r="J45" s="105"/>
      <c r="K45" s="104"/>
    </row>
    <row r="46" spans="1:11">
      <c r="A46" s="197">
        <v>1774.14</v>
      </c>
      <c r="B46" s="186" t="s">
        <v>81</v>
      </c>
      <c r="C46" s="195" t="s">
        <v>63</v>
      </c>
      <c r="D46" s="188">
        <v>61</v>
      </c>
      <c r="E46" s="188">
        <v>1</v>
      </c>
      <c r="F46" s="192">
        <f>SUM(D46*E46)</f>
        <v>61</v>
      </c>
      <c r="G46" s="189">
        <v>24</v>
      </c>
      <c r="H46" s="188">
        <f>SUM(F46*G46)</f>
        <v>1464</v>
      </c>
      <c r="I46" s="105"/>
      <c r="J46" s="105"/>
      <c r="K46" s="104"/>
    </row>
    <row r="47" spans="1:11">
      <c r="A47" s="190"/>
      <c r="B47" s="186"/>
      <c r="C47" s="191"/>
      <c r="D47" s="192"/>
      <c r="E47" s="192"/>
      <c r="F47" s="192"/>
      <c r="G47" s="193"/>
      <c r="H47" s="192"/>
      <c r="I47" s="105"/>
      <c r="J47" s="105"/>
      <c r="K47" s="104"/>
    </row>
    <row r="48" spans="1:11">
      <c r="A48" s="190" t="s">
        <v>82</v>
      </c>
      <c r="B48" s="186" t="s">
        <v>146</v>
      </c>
      <c r="C48" s="191" t="s">
        <v>63</v>
      </c>
      <c r="D48" s="192">
        <v>88</v>
      </c>
      <c r="E48" s="192">
        <v>1</v>
      </c>
      <c r="F48" s="192">
        <f>SUM(D48*E48)</f>
        <v>88</v>
      </c>
      <c r="G48" s="193">
        <v>2</v>
      </c>
      <c r="H48" s="192">
        <f>SUM(F48*G48)</f>
        <v>176</v>
      </c>
      <c r="I48" s="105"/>
      <c r="J48" s="105"/>
      <c r="K48" s="104"/>
    </row>
    <row r="49" spans="1:23">
      <c r="A49" s="190"/>
      <c r="B49" s="186"/>
      <c r="C49" s="191"/>
      <c r="D49" s="192"/>
      <c r="E49" s="192"/>
      <c r="F49" s="192"/>
      <c r="G49" s="193"/>
      <c r="H49" s="192"/>
      <c r="I49" s="105"/>
      <c r="J49" s="105"/>
      <c r="K49" s="104"/>
    </row>
    <row r="50" spans="1:23">
      <c r="A50" s="190" t="s">
        <v>82</v>
      </c>
      <c r="B50" s="186" t="s">
        <v>145</v>
      </c>
      <c r="C50" s="191" t="s">
        <v>83</v>
      </c>
      <c r="D50" s="192">
        <v>88</v>
      </c>
      <c r="E50" s="192">
        <v>1</v>
      </c>
      <c r="F50" s="192">
        <f>SUM(D50*E50)</f>
        <v>88</v>
      </c>
      <c r="G50" s="193">
        <v>4</v>
      </c>
      <c r="H50" s="192">
        <f>SUM(F50*G50)</f>
        <v>352</v>
      </c>
      <c r="I50" s="105"/>
      <c r="J50" s="105"/>
      <c r="K50" s="104"/>
    </row>
    <row r="51" spans="1:23">
      <c r="A51" s="190"/>
      <c r="B51" s="186"/>
      <c r="C51" s="191" t="s">
        <v>84</v>
      </c>
      <c r="D51" s="192"/>
      <c r="E51" s="192"/>
      <c r="F51" s="192"/>
      <c r="G51" s="193"/>
      <c r="H51" s="192"/>
      <c r="I51" s="105"/>
      <c r="J51" s="105"/>
      <c r="K51" s="104"/>
    </row>
    <row r="52" spans="1:23">
      <c r="A52" s="190"/>
      <c r="B52" s="186"/>
      <c r="C52" s="191"/>
      <c r="D52" s="192"/>
      <c r="E52" s="192"/>
      <c r="F52" s="192"/>
      <c r="G52" s="193"/>
      <c r="H52" s="192"/>
      <c r="I52" s="105"/>
      <c r="J52" s="105"/>
      <c r="K52" s="104"/>
    </row>
    <row r="53" spans="1:23">
      <c r="A53" s="190" t="s">
        <v>85</v>
      </c>
      <c r="B53" s="186" t="s">
        <v>86</v>
      </c>
      <c r="C53" s="191" t="s">
        <v>63</v>
      </c>
      <c r="D53" s="192">
        <v>81</v>
      </c>
      <c r="E53" s="192">
        <v>1</v>
      </c>
      <c r="F53" s="192">
        <f>SUM(D53*E53)</f>
        <v>81</v>
      </c>
      <c r="G53" s="193">
        <v>1</v>
      </c>
      <c r="H53" s="192">
        <f>SUM(F53*G53)</f>
        <v>81</v>
      </c>
      <c r="I53" s="105"/>
      <c r="J53" s="105"/>
      <c r="K53" s="104"/>
    </row>
    <row r="54" spans="1:23">
      <c r="A54" s="190"/>
      <c r="B54" s="186"/>
      <c r="C54" s="191"/>
      <c r="D54" s="192"/>
      <c r="E54" s="192"/>
      <c r="F54" s="192"/>
      <c r="G54" s="193"/>
      <c r="H54" s="192"/>
      <c r="I54" s="105"/>
      <c r="J54" s="105"/>
      <c r="K54" s="104"/>
    </row>
    <row r="55" spans="1:23">
      <c r="A55" s="197">
        <v>1774.18</v>
      </c>
      <c r="B55" s="186" t="s">
        <v>90</v>
      </c>
      <c r="C55" s="191" t="s">
        <v>63</v>
      </c>
      <c r="D55" s="192">
        <f>88*0.2</f>
        <v>17.600000000000001</v>
      </c>
      <c r="E55" s="192">
        <v>4</v>
      </c>
      <c r="F55" s="192">
        <f>SUM(D55*E55)</f>
        <v>70.400000000000006</v>
      </c>
      <c r="G55" s="193">
        <v>4</v>
      </c>
      <c r="H55" s="192">
        <f>SUM(F55*G55)</f>
        <v>281.60000000000002</v>
      </c>
      <c r="I55" s="105"/>
      <c r="J55" s="105"/>
      <c r="K55" s="104"/>
    </row>
    <row r="56" spans="1:23">
      <c r="A56" s="190"/>
      <c r="B56" s="186"/>
      <c r="C56" s="191"/>
      <c r="D56" s="192"/>
      <c r="E56" s="192"/>
      <c r="F56" s="192"/>
      <c r="G56" s="193"/>
      <c r="H56" s="192"/>
      <c r="I56" s="105"/>
      <c r="J56" s="105"/>
      <c r="K56" s="104"/>
    </row>
    <row r="57" spans="1:23">
      <c r="A57" s="201">
        <v>1774.2</v>
      </c>
      <c r="B57" s="186" t="s">
        <v>91</v>
      </c>
      <c r="C57" s="191" t="s">
        <v>63</v>
      </c>
      <c r="D57" s="192">
        <v>81</v>
      </c>
      <c r="E57" s="192">
        <v>1</v>
      </c>
      <c r="F57" s="192">
        <f>SUM(D57*E57)</f>
        <v>81</v>
      </c>
      <c r="G57" s="193">
        <v>0.25</v>
      </c>
      <c r="H57" s="192">
        <f>SUM(F57*G57)</f>
        <v>20.25</v>
      </c>
      <c r="I57" s="105"/>
      <c r="J57" s="105"/>
      <c r="K57" s="104"/>
    </row>
    <row r="58" spans="1:23">
      <c r="A58" s="190" t="s">
        <v>92</v>
      </c>
      <c r="B58" s="209" t="s">
        <v>93</v>
      </c>
      <c r="C58" s="202" t="s">
        <v>92</v>
      </c>
      <c r="D58" s="202"/>
      <c r="E58" s="202" t="s">
        <v>92</v>
      </c>
      <c r="F58" s="203">
        <f>SUM(F20:F57)</f>
        <v>1272</v>
      </c>
      <c r="G58" s="202" t="s">
        <v>92</v>
      </c>
      <c r="H58" s="203">
        <f>SUM(H20:H57)</f>
        <v>5920.4500000000007</v>
      </c>
      <c r="I58" s="105"/>
      <c r="J58" s="105"/>
      <c r="K58" s="104"/>
    </row>
    <row r="59" spans="1:23">
      <c r="A59" s="197"/>
      <c r="B59" s="210"/>
      <c r="C59" s="191"/>
      <c r="D59" s="192"/>
      <c r="E59" s="192"/>
      <c r="F59" s="192"/>
      <c r="G59" s="193"/>
      <c r="H59" s="192"/>
      <c r="I59" s="106" t="s">
        <v>92</v>
      </c>
      <c r="J59" s="106" t="s">
        <v>92</v>
      </c>
      <c r="K59" s="106" t="s">
        <v>92</v>
      </c>
    </row>
    <row r="60" spans="1:23">
      <c r="A60" s="197"/>
      <c r="B60" s="211" t="s">
        <v>143</v>
      </c>
      <c r="C60" s="191"/>
      <c r="D60" s="192"/>
      <c r="E60" s="192"/>
      <c r="F60" s="192"/>
      <c r="G60" s="193"/>
      <c r="H60" s="192"/>
      <c r="I60" s="105"/>
      <c r="J60" s="107"/>
      <c r="K60" s="104"/>
    </row>
    <row r="61" spans="1:23" s="33" customFormat="1">
      <c r="A61" s="197"/>
      <c r="B61" s="211"/>
      <c r="C61" s="191"/>
      <c r="D61" s="192"/>
      <c r="E61" s="192"/>
      <c r="F61" s="192"/>
      <c r="G61" s="193"/>
      <c r="H61" s="192"/>
      <c r="I61" s="105"/>
      <c r="J61" s="107"/>
      <c r="K61" s="104"/>
      <c r="L61" s="114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33" t="s">
        <v>92</v>
      </c>
    </row>
    <row r="62" spans="1:23" s="115" customFormat="1">
      <c r="A62" s="197"/>
      <c r="B62" s="212" t="s">
        <v>144</v>
      </c>
      <c r="C62" s="191"/>
      <c r="D62" s="192">
        <v>65</v>
      </c>
      <c r="E62" s="192">
        <v>1</v>
      </c>
      <c r="F62" s="192">
        <f>D62*E62</f>
        <v>65</v>
      </c>
      <c r="G62" s="193">
        <v>1</v>
      </c>
      <c r="H62" s="192">
        <f>F62*G62</f>
        <v>65</v>
      </c>
      <c r="I62" s="105"/>
      <c r="J62" s="107"/>
      <c r="K62" s="104"/>
      <c r="L62" s="114"/>
    </row>
    <row r="63" spans="1:23" s="115" customFormat="1">
      <c r="A63" s="197"/>
      <c r="B63" s="213" t="s">
        <v>93</v>
      </c>
      <c r="C63" s="214"/>
      <c r="D63" s="215"/>
      <c r="E63" s="215"/>
      <c r="F63" s="217">
        <f>SUM(F62)</f>
        <v>65</v>
      </c>
      <c r="G63" s="216"/>
      <c r="H63" s="217">
        <f>SUM(H62)</f>
        <v>65</v>
      </c>
      <c r="I63" s="105"/>
      <c r="J63" s="107"/>
      <c r="K63" s="104"/>
      <c r="L63" s="114"/>
    </row>
    <row r="64" spans="1:23">
      <c r="A64" s="204"/>
      <c r="B64" s="188"/>
      <c r="C64" s="205"/>
      <c r="D64" s="192"/>
      <c r="E64" s="192"/>
      <c r="F64" s="192"/>
      <c r="G64" s="193"/>
      <c r="H64" s="192"/>
      <c r="I64" s="105"/>
      <c r="J64" s="107"/>
      <c r="K64" s="104"/>
    </row>
    <row r="65" spans="1:11">
      <c r="A65" s="108" t="s">
        <v>92</v>
      </c>
      <c r="B65" s="109" t="s">
        <v>94</v>
      </c>
      <c r="C65" s="109" t="s">
        <v>92</v>
      </c>
      <c r="D65" s="109"/>
      <c r="E65" s="109"/>
      <c r="F65" s="110">
        <f>F58+F63</f>
        <v>1337</v>
      </c>
      <c r="G65" s="109"/>
      <c r="H65" s="111">
        <f>H58+H63</f>
        <v>5985.4500000000007</v>
      </c>
      <c r="I65" s="105"/>
      <c r="J65" s="105"/>
      <c r="K65" s="104"/>
    </row>
    <row r="66" spans="1:11">
      <c r="A66" s="116"/>
      <c r="B66" s="117"/>
      <c r="C66" s="223"/>
      <c r="D66" s="226"/>
      <c r="E66" s="224"/>
      <c r="F66" s="118"/>
      <c r="G66" s="119"/>
      <c r="H66" s="120"/>
      <c r="I66" s="112" t="s">
        <v>92</v>
      </c>
      <c r="J66" s="112" t="s">
        <v>92</v>
      </c>
      <c r="K66" s="113"/>
    </row>
    <row r="67" spans="1:11">
      <c r="A67" s="228"/>
      <c r="B67" s="229"/>
      <c r="C67" s="222"/>
      <c r="D67" s="227"/>
      <c r="E67" s="225"/>
      <c r="F67" s="124"/>
      <c r="G67" s="125"/>
      <c r="H67" s="126"/>
      <c r="I67" s="121"/>
      <c r="J67" s="122"/>
      <c r="K67" s="123"/>
    </row>
    <row r="68" spans="1:11">
      <c r="A68" s="105"/>
      <c r="B68" s="127"/>
      <c r="C68" s="105"/>
      <c r="D68" s="105"/>
      <c r="E68" s="100"/>
      <c r="F68" s="128"/>
      <c r="G68" s="129"/>
      <c r="H68" s="130"/>
      <c r="I68" s="218"/>
      <c r="J68" s="220"/>
      <c r="K68" s="123"/>
    </row>
    <row r="69" spans="1:11">
      <c r="A69" s="105"/>
      <c r="B69" s="17" t="s">
        <v>95</v>
      </c>
      <c r="C69" s="105"/>
      <c r="D69" s="105"/>
      <c r="E69" s="100"/>
      <c r="F69" s="100"/>
      <c r="G69" s="132"/>
      <c r="H69" s="102"/>
      <c r="I69" s="219"/>
      <c r="J69" s="221"/>
      <c r="K69" s="131"/>
    </row>
    <row r="70" spans="1:11">
      <c r="A70" s="105"/>
      <c r="B70" s="12"/>
      <c r="C70" s="133"/>
      <c r="D70" s="133"/>
      <c r="E70" s="134"/>
      <c r="F70" s="134"/>
      <c r="G70" s="135"/>
      <c r="H70" s="136"/>
      <c r="I70" s="105"/>
      <c r="J70" s="105"/>
      <c r="K70" s="104"/>
    </row>
    <row r="71" spans="1:11">
      <c r="A71" s="137">
        <v>1774.8</v>
      </c>
      <c r="B71" s="12" t="s">
        <v>96</v>
      </c>
      <c r="C71" s="138" t="s">
        <v>97</v>
      </c>
      <c r="D71" s="105">
        <v>81</v>
      </c>
      <c r="E71" s="100">
        <v>1</v>
      </c>
      <c r="F71" s="100">
        <f>SUM(D71*E71)</f>
        <v>81</v>
      </c>
      <c r="G71" s="101">
        <v>8</v>
      </c>
      <c r="H71" s="102">
        <f>SUM(F71*G71)</f>
        <v>648</v>
      </c>
      <c r="I71" s="105"/>
      <c r="J71" s="105"/>
      <c r="K71" s="104"/>
    </row>
    <row r="72" spans="1:11">
      <c r="A72" s="105"/>
      <c r="B72" s="12"/>
      <c r="C72" s="138" t="s">
        <v>98</v>
      </c>
      <c r="D72" s="133"/>
      <c r="E72" s="134"/>
      <c r="F72" s="134"/>
      <c r="G72" s="135"/>
      <c r="H72" s="136"/>
      <c r="I72" s="105"/>
      <c r="J72" s="105"/>
      <c r="K72" s="104"/>
    </row>
    <row r="73" spans="1:11">
      <c r="A73" s="105"/>
      <c r="B73" s="12"/>
      <c r="C73" s="133"/>
      <c r="D73" s="133"/>
      <c r="E73" s="134"/>
      <c r="F73" s="134"/>
      <c r="G73" s="135"/>
      <c r="H73" s="136"/>
      <c r="I73" s="105"/>
      <c r="J73" s="105"/>
      <c r="K73" s="104"/>
    </row>
    <row r="74" spans="1:11">
      <c r="A74" s="19" t="s">
        <v>99</v>
      </c>
      <c r="B74" s="4" t="s">
        <v>100</v>
      </c>
      <c r="C74" s="3" t="s">
        <v>101</v>
      </c>
      <c r="D74" s="105">
        <v>88</v>
      </c>
      <c r="E74" s="100">
        <v>1</v>
      </c>
      <c r="F74" s="100">
        <f>SUM(D74*E74)</f>
        <v>88</v>
      </c>
      <c r="G74" s="101">
        <v>1</v>
      </c>
      <c r="H74" s="102">
        <f>SUM(F74*G74)</f>
        <v>88</v>
      </c>
      <c r="I74" s="105"/>
      <c r="J74" s="105"/>
      <c r="K74" s="104"/>
    </row>
    <row r="75" spans="1:11">
      <c r="A75" s="19"/>
      <c r="B75" s="4"/>
      <c r="C75" s="3" t="s">
        <v>102</v>
      </c>
      <c r="D75" s="105"/>
      <c r="E75" s="100"/>
      <c r="F75" s="100"/>
      <c r="G75" s="101"/>
      <c r="H75" s="102"/>
      <c r="I75" s="105"/>
      <c r="J75" s="105"/>
      <c r="K75" s="104"/>
    </row>
    <row r="76" spans="1:11" ht="13.2" customHeight="1">
      <c r="A76" s="19"/>
      <c r="B76" s="4"/>
      <c r="C76" s="3"/>
      <c r="D76" s="105"/>
      <c r="E76" s="100"/>
      <c r="F76" s="100"/>
      <c r="G76" s="101"/>
      <c r="H76" s="102"/>
      <c r="I76" s="105"/>
      <c r="J76" s="105"/>
      <c r="K76" s="104"/>
    </row>
    <row r="77" spans="1:11">
      <c r="A77" s="19" t="s">
        <v>103</v>
      </c>
      <c r="B77" s="4" t="s">
        <v>104</v>
      </c>
      <c r="C77" s="3" t="s">
        <v>105</v>
      </c>
      <c r="D77" s="105">
        <v>88</v>
      </c>
      <c r="E77" s="100">
        <v>1</v>
      </c>
      <c r="F77" s="100">
        <f>SUM(D77*E77)</f>
        <v>88</v>
      </c>
      <c r="G77" s="101">
        <v>1</v>
      </c>
      <c r="H77" s="102">
        <f>SUM(F77*G77)</f>
        <v>88</v>
      </c>
      <c r="I77" s="105"/>
      <c r="J77" s="105"/>
      <c r="K77" s="104"/>
    </row>
    <row r="78" spans="1:11">
      <c r="A78" s="19"/>
      <c r="B78" s="4"/>
      <c r="C78" s="3" t="s">
        <v>106</v>
      </c>
      <c r="D78" s="105"/>
      <c r="E78" s="100"/>
      <c r="F78" s="100"/>
      <c r="G78" s="101"/>
      <c r="H78" s="102"/>
      <c r="I78" s="105"/>
      <c r="J78" s="105"/>
      <c r="K78" s="104"/>
    </row>
    <row r="79" spans="1:11">
      <c r="A79" s="19"/>
      <c r="B79" s="4"/>
      <c r="C79" s="3"/>
      <c r="D79" s="105"/>
      <c r="E79" s="100"/>
      <c r="F79" s="100"/>
      <c r="G79" s="101"/>
      <c r="H79" s="102"/>
      <c r="I79" s="105"/>
      <c r="J79" s="105"/>
      <c r="K79" s="104"/>
    </row>
    <row r="80" spans="1:11">
      <c r="A80" s="19" t="s">
        <v>108</v>
      </c>
      <c r="B80" s="5" t="s">
        <v>109</v>
      </c>
      <c r="C80" s="6" t="s">
        <v>110</v>
      </c>
      <c r="D80" s="105">
        <v>18</v>
      </c>
      <c r="E80" s="100">
        <v>1</v>
      </c>
      <c r="F80" s="100">
        <f>SUM(D80*E80)</f>
        <v>18</v>
      </c>
      <c r="G80" s="101">
        <v>5</v>
      </c>
      <c r="H80" s="102">
        <f>SUM(F80*G80)</f>
        <v>90</v>
      </c>
      <c r="I80" s="105"/>
      <c r="J80" s="105"/>
      <c r="K80" s="104"/>
    </row>
    <row r="81" spans="1:12">
      <c r="A81" s="19"/>
      <c r="B81" s="4"/>
      <c r="C81" s="3" t="s">
        <v>98</v>
      </c>
      <c r="D81" s="105">
        <v>16</v>
      </c>
      <c r="E81" s="100">
        <v>1</v>
      </c>
      <c r="F81" s="100">
        <f>SUM(D81*E81)</f>
        <v>16</v>
      </c>
      <c r="G81" s="101">
        <v>5</v>
      </c>
      <c r="H81" s="102">
        <f>SUM(F81*G81)</f>
        <v>80</v>
      </c>
      <c r="I81" s="105"/>
      <c r="J81" s="105"/>
      <c r="K81" s="104"/>
    </row>
    <row r="82" spans="1:12">
      <c r="A82" s="19"/>
      <c r="B82" s="4"/>
      <c r="C82" s="3"/>
      <c r="D82" s="105"/>
      <c r="E82" s="100"/>
      <c r="F82" s="100"/>
      <c r="G82" s="101"/>
      <c r="H82" s="102"/>
      <c r="I82" s="105"/>
      <c r="J82" s="105"/>
      <c r="K82" s="104"/>
    </row>
    <row r="83" spans="1:12">
      <c r="A83" s="19" t="s">
        <v>111</v>
      </c>
      <c r="B83" s="19" t="s">
        <v>112</v>
      </c>
      <c r="C83" s="3" t="s">
        <v>113</v>
      </c>
      <c r="D83" s="139">
        <v>88</v>
      </c>
      <c r="E83" s="140">
        <v>1</v>
      </c>
      <c r="F83" s="140">
        <f>SUM(D83*E83)</f>
        <v>88</v>
      </c>
      <c r="G83" s="141">
        <v>0.17</v>
      </c>
      <c r="H83" s="142">
        <f>SUM(F83*G83)</f>
        <v>14.96</v>
      </c>
      <c r="I83" s="105"/>
      <c r="J83" s="105"/>
      <c r="K83" s="104"/>
    </row>
    <row r="84" spans="1:12">
      <c r="A84" s="19"/>
      <c r="B84" s="4"/>
      <c r="C84" s="3" t="s">
        <v>114</v>
      </c>
      <c r="D84" s="139"/>
      <c r="E84" s="140"/>
      <c r="F84" s="140"/>
      <c r="G84" s="141"/>
      <c r="H84" s="142"/>
      <c r="I84" s="139"/>
      <c r="J84" s="139"/>
      <c r="K84" s="146"/>
    </row>
    <row r="85" spans="1:12">
      <c r="A85" s="19"/>
      <c r="B85" s="4"/>
      <c r="C85" s="3"/>
      <c r="E85" s="7"/>
      <c r="F85" s="100"/>
      <c r="G85" s="101"/>
      <c r="H85" s="102"/>
      <c r="I85" s="139"/>
      <c r="J85" s="139"/>
      <c r="K85" s="146"/>
    </row>
    <row r="86" spans="1:12">
      <c r="A86" s="19" t="s">
        <v>115</v>
      </c>
      <c r="B86" s="19" t="s">
        <v>116</v>
      </c>
      <c r="C86" s="3" t="s">
        <v>117</v>
      </c>
      <c r="D86" s="105">
        <v>88</v>
      </c>
      <c r="E86" s="100">
        <v>1</v>
      </c>
      <c r="F86" s="100">
        <f>SUM(D86*E86)</f>
        <v>88</v>
      </c>
      <c r="G86" s="101">
        <v>0.25</v>
      </c>
      <c r="H86" s="102">
        <f>SUM(F86*G86)</f>
        <v>22</v>
      </c>
      <c r="I86" s="105"/>
      <c r="J86" s="105"/>
      <c r="K86" s="104"/>
    </row>
    <row r="87" spans="1:12">
      <c r="A87" s="19"/>
      <c r="B87" s="4"/>
      <c r="C87" s="3" t="s">
        <v>114</v>
      </c>
      <c r="D87" s="105"/>
      <c r="E87" s="100"/>
      <c r="F87" s="100"/>
      <c r="G87" s="101"/>
      <c r="H87" s="102"/>
      <c r="I87" s="105"/>
      <c r="J87" s="105"/>
      <c r="K87" s="104"/>
    </row>
    <row r="88" spans="1:12">
      <c r="A88" s="105"/>
      <c r="B88" s="12"/>
      <c r="C88" s="138"/>
      <c r="D88" s="105"/>
      <c r="E88" s="100"/>
      <c r="F88" s="100"/>
      <c r="G88" s="101"/>
      <c r="H88" s="102"/>
      <c r="I88" s="105"/>
      <c r="J88" s="105"/>
      <c r="K88" s="104"/>
    </row>
    <row r="89" spans="1:12">
      <c r="A89" s="20" t="s">
        <v>118</v>
      </c>
      <c r="B89" s="5" t="s">
        <v>119</v>
      </c>
      <c r="C89" s="6" t="s">
        <v>120</v>
      </c>
      <c r="D89" s="105">
        <v>18</v>
      </c>
      <c r="E89" s="100">
        <v>1</v>
      </c>
      <c r="F89" s="100">
        <f>SUM(D89*E89)</f>
        <v>18</v>
      </c>
      <c r="G89" s="101">
        <v>1</v>
      </c>
      <c r="H89" s="100">
        <f>SUM(F89*G89)</f>
        <v>18</v>
      </c>
      <c r="I89" s="105"/>
      <c r="J89" s="105"/>
      <c r="K89" s="104"/>
    </row>
    <row r="90" spans="1:12">
      <c r="A90" s="20">
        <v>1774.18</v>
      </c>
      <c r="B90" s="4"/>
      <c r="C90" s="3" t="s">
        <v>98</v>
      </c>
      <c r="D90" s="105">
        <v>16</v>
      </c>
      <c r="E90" s="105">
        <v>1</v>
      </c>
      <c r="F90" s="100">
        <f>SUM(D90*E90)</f>
        <v>16</v>
      </c>
      <c r="G90" s="101">
        <v>1</v>
      </c>
      <c r="H90" s="100">
        <f>SUM(F90*G90)</f>
        <v>16</v>
      </c>
      <c r="I90" s="105"/>
      <c r="J90" s="105"/>
      <c r="K90" s="104"/>
    </row>
    <row r="91" spans="1:12" s="31" customFormat="1">
      <c r="A91" s="20"/>
      <c r="B91" s="4"/>
      <c r="C91" s="3"/>
      <c r="D91" s="105"/>
      <c r="E91" s="7"/>
      <c r="F91" s="100"/>
      <c r="G91" s="101"/>
      <c r="H91" s="102"/>
      <c r="I91" s="105"/>
      <c r="J91" s="105"/>
      <c r="K91" s="104"/>
      <c r="L91" s="30"/>
    </row>
    <row r="92" spans="1:12" s="31" customFormat="1">
      <c r="A92" s="20" t="s">
        <v>121</v>
      </c>
      <c r="B92" s="5" t="s">
        <v>122</v>
      </c>
      <c r="C92" s="6" t="s">
        <v>123</v>
      </c>
      <c r="D92" s="105">
        <v>81</v>
      </c>
      <c r="E92" s="100">
        <v>1</v>
      </c>
      <c r="F92" s="100">
        <f>SUM(D92*E92)</f>
        <v>81</v>
      </c>
      <c r="G92" s="101">
        <v>1</v>
      </c>
      <c r="H92" s="100">
        <f>SUM(F92*G92)</f>
        <v>81</v>
      </c>
      <c r="I92" s="105"/>
      <c r="J92" s="105"/>
      <c r="K92" s="104"/>
      <c r="L92" s="30"/>
    </row>
    <row r="93" spans="1:12">
      <c r="A93" s="20"/>
      <c r="B93" s="14"/>
      <c r="C93" s="15" t="s">
        <v>98</v>
      </c>
      <c r="D93" s="14"/>
      <c r="E93" s="7"/>
      <c r="G93" s="14"/>
      <c r="H93" s="7"/>
      <c r="I93" s="105"/>
      <c r="J93" s="105"/>
      <c r="K93" s="104"/>
    </row>
    <row r="94" spans="1:12">
      <c r="A94" s="20"/>
      <c r="B94" s="14"/>
      <c r="C94" s="15"/>
      <c r="D94" s="14"/>
      <c r="E94" s="7"/>
      <c r="F94" s="7"/>
      <c r="G94" s="7"/>
      <c r="H94" s="13"/>
      <c r="I94" s="105"/>
      <c r="J94" s="105"/>
      <c r="K94" s="104"/>
    </row>
    <row r="95" spans="1:12">
      <c r="A95" s="19" t="s">
        <v>124</v>
      </c>
      <c r="B95" s="99" t="s">
        <v>125</v>
      </c>
      <c r="C95" s="147" t="s">
        <v>126</v>
      </c>
      <c r="D95" s="140">
        <v>81</v>
      </c>
      <c r="E95" s="140">
        <v>1</v>
      </c>
      <c r="F95" s="140">
        <f>SUM(D95*E95)</f>
        <v>81</v>
      </c>
      <c r="G95" s="141">
        <v>0.25</v>
      </c>
      <c r="H95" s="142">
        <f>SUM(F95*G95)</f>
        <v>20.25</v>
      </c>
      <c r="I95" s="105"/>
      <c r="J95" s="105"/>
      <c r="K95" s="104"/>
    </row>
    <row r="96" spans="1:12">
      <c r="A96" s="19"/>
      <c r="B96" s="99"/>
      <c r="C96" s="147" t="s">
        <v>127</v>
      </c>
      <c r="D96" s="140"/>
      <c r="E96" s="140"/>
      <c r="F96" s="140"/>
      <c r="G96" s="141"/>
      <c r="H96" s="142"/>
      <c r="I96" s="139"/>
      <c r="J96" s="139"/>
      <c r="K96" s="146"/>
    </row>
    <row r="97" spans="1:23">
      <c r="A97" s="29"/>
      <c r="B97" s="148"/>
      <c r="C97" s="149"/>
      <c r="D97" s="143"/>
      <c r="E97" s="143"/>
      <c r="F97" s="143"/>
      <c r="G97" s="144"/>
      <c r="H97" s="145"/>
      <c r="I97" s="139"/>
      <c r="J97" s="139"/>
      <c r="K97" s="146"/>
    </row>
    <row r="98" spans="1:23" ht="23.4">
      <c r="A98" s="20" t="s">
        <v>128</v>
      </c>
      <c r="B98" s="99" t="s">
        <v>129</v>
      </c>
      <c r="C98" s="150" t="s">
        <v>130</v>
      </c>
      <c r="D98" s="100">
        <v>81</v>
      </c>
      <c r="E98" s="104">
        <v>1</v>
      </c>
      <c r="F98" s="105">
        <f>SUM(D98*E98)</f>
        <v>81</v>
      </c>
      <c r="G98" s="151">
        <v>1</v>
      </c>
      <c r="H98" s="104">
        <f>SUM(F98*G98)</f>
        <v>81</v>
      </c>
      <c r="I98" s="105"/>
      <c r="J98" s="105"/>
      <c r="K98" s="104"/>
    </row>
    <row r="99" spans="1:23">
      <c r="A99" s="20"/>
      <c r="B99" s="152"/>
      <c r="C99" s="153" t="s">
        <v>131</v>
      </c>
      <c r="D99" s="105"/>
      <c r="E99" s="104"/>
      <c r="F99" s="105"/>
      <c r="G99" s="151"/>
      <c r="H99" s="104"/>
      <c r="I99" s="105"/>
      <c r="J99" s="105"/>
      <c r="K99" s="104"/>
    </row>
    <row r="100" spans="1:23">
      <c r="A100" s="20"/>
      <c r="B100" s="14"/>
      <c r="C100" s="15"/>
      <c r="D100" s="7"/>
      <c r="E100" s="13"/>
      <c r="F100" s="7"/>
      <c r="G100" s="7"/>
      <c r="H100" s="13"/>
      <c r="I100" s="105"/>
      <c r="J100" s="105"/>
      <c r="K100" s="104"/>
    </row>
    <row r="101" spans="1:23">
      <c r="A101" s="20" t="s">
        <v>128</v>
      </c>
      <c r="B101" s="5" t="s">
        <v>132</v>
      </c>
      <c r="C101" s="6" t="s">
        <v>133</v>
      </c>
      <c r="D101" s="105">
        <v>7</v>
      </c>
      <c r="E101" s="100">
        <v>1</v>
      </c>
      <c r="F101" s="100">
        <f>SUM(D101*E101)</f>
        <v>7</v>
      </c>
      <c r="G101" s="101">
        <v>1</v>
      </c>
      <c r="H101" s="102">
        <f>SUM(F101*G101)</f>
        <v>7</v>
      </c>
      <c r="I101" s="105"/>
      <c r="J101" s="105"/>
      <c r="K101" s="104"/>
    </row>
    <row r="102" spans="1:23">
      <c r="A102" s="20"/>
      <c r="B102" s="5"/>
      <c r="C102" s="3" t="s">
        <v>98</v>
      </c>
      <c r="D102" s="105"/>
      <c r="E102" s="100"/>
      <c r="F102" s="100"/>
      <c r="G102" s="101"/>
      <c r="H102" s="102"/>
      <c r="I102" s="105"/>
      <c r="J102" s="105"/>
      <c r="K102" s="104"/>
    </row>
    <row r="103" spans="1:23">
      <c r="A103" s="20"/>
      <c r="B103" s="14"/>
      <c r="C103" s="15"/>
      <c r="D103" s="7"/>
      <c r="F103" s="7"/>
      <c r="H103" s="7"/>
      <c r="I103" s="105"/>
      <c r="J103" s="105"/>
      <c r="K103" s="104"/>
    </row>
    <row r="104" spans="1:23">
      <c r="A104" s="20" t="s">
        <v>134</v>
      </c>
      <c r="B104" s="19" t="s">
        <v>135</v>
      </c>
      <c r="C104" s="3" t="s">
        <v>136</v>
      </c>
      <c r="D104" s="105">
        <v>81</v>
      </c>
      <c r="E104" s="100">
        <v>1</v>
      </c>
      <c r="F104" s="100">
        <f>SUM(D104*E104)</f>
        <v>81</v>
      </c>
      <c r="G104" s="101">
        <v>0.5</v>
      </c>
      <c r="H104" s="100">
        <f>SUM(F104*G104)</f>
        <v>40.5</v>
      </c>
      <c r="I104" s="105"/>
      <c r="J104" s="105"/>
      <c r="K104" s="104"/>
    </row>
    <row r="105" spans="1:23">
      <c r="A105" s="20"/>
      <c r="B105" s="19"/>
      <c r="C105" s="3" t="s">
        <v>137</v>
      </c>
      <c r="D105" s="105"/>
      <c r="E105" s="100"/>
      <c r="F105" s="100"/>
      <c r="G105" s="101"/>
      <c r="H105" s="100"/>
      <c r="I105" s="105"/>
      <c r="J105" s="105"/>
      <c r="K105" s="104"/>
    </row>
    <row r="106" spans="1:23" s="33" customFormat="1">
      <c r="A106" s="20"/>
      <c r="B106" s="152"/>
      <c r="C106" s="15"/>
      <c r="D106" s="105"/>
      <c r="E106" s="105"/>
      <c r="F106" s="103"/>
      <c r="G106" s="151"/>
      <c r="H106" s="103"/>
      <c r="I106" s="105"/>
      <c r="J106" s="105"/>
      <c r="K106" s="104"/>
      <c r="L106" s="114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</row>
    <row r="107" spans="1:23">
      <c r="A107" s="20">
        <v>1774.18</v>
      </c>
      <c r="B107" s="152" t="s">
        <v>138</v>
      </c>
      <c r="C107" s="15" t="s">
        <v>139</v>
      </c>
      <c r="D107" s="105">
        <v>16</v>
      </c>
      <c r="E107" s="105">
        <v>1</v>
      </c>
      <c r="F107" s="100">
        <f>SUM(D107*E107)</f>
        <v>16</v>
      </c>
      <c r="G107" s="101">
        <v>2.5</v>
      </c>
      <c r="H107" s="100">
        <f>SUM(F107*G107)</f>
        <v>40</v>
      </c>
      <c r="I107" s="105"/>
      <c r="J107" s="105"/>
      <c r="K107" s="104"/>
    </row>
    <row r="108" spans="1:23">
      <c r="A108" s="20"/>
      <c r="B108" s="14"/>
      <c r="C108" s="15" t="s">
        <v>98</v>
      </c>
      <c r="D108" s="7"/>
      <c r="E108" s="13"/>
      <c r="F108" s="7"/>
      <c r="G108" s="7"/>
      <c r="H108" s="13"/>
      <c r="I108" s="105"/>
      <c r="J108" s="105"/>
      <c r="K108" s="104"/>
    </row>
    <row r="109" spans="1:23">
      <c r="A109" s="198" t="s">
        <v>87</v>
      </c>
      <c r="B109" s="199" t="s">
        <v>88</v>
      </c>
      <c r="C109" s="200" t="s">
        <v>89</v>
      </c>
      <c r="D109" s="192">
        <v>81</v>
      </c>
      <c r="E109" s="192">
        <v>1</v>
      </c>
      <c r="F109" s="192">
        <f>SUM(D109*E109)</f>
        <v>81</v>
      </c>
      <c r="G109" s="193">
        <v>0.25</v>
      </c>
      <c r="H109" s="192">
        <f>SUM(F109*G109)</f>
        <v>20.25</v>
      </c>
      <c r="I109" s="105"/>
      <c r="J109" s="105"/>
      <c r="K109" s="104"/>
    </row>
    <row r="110" spans="1:23" ht="15.6">
      <c r="A110" s="32"/>
      <c r="B110" s="155" t="s">
        <v>140</v>
      </c>
      <c r="C110" s="156"/>
      <c r="D110" s="157"/>
      <c r="E110" s="157"/>
      <c r="F110" s="158">
        <f>SUM(F70:F109)</f>
        <v>929</v>
      </c>
      <c r="G110" s="159"/>
      <c r="H110" s="26">
        <f>SUM(H70:H109)</f>
        <v>1354.96</v>
      </c>
      <c r="I110" s="11"/>
      <c r="J110" s="105"/>
      <c r="K110" s="154"/>
    </row>
    <row r="111" spans="1:23">
      <c r="A111" s="21"/>
      <c r="B111" s="5"/>
      <c r="C111" s="6"/>
      <c r="D111" s="105"/>
      <c r="E111" s="100"/>
      <c r="F111" s="100"/>
      <c r="G111" s="101"/>
      <c r="H111" s="102"/>
      <c r="I111" s="160"/>
      <c r="J111" s="161"/>
      <c r="K111" s="162"/>
    </row>
    <row r="112" spans="1:23">
      <c r="A112" s="5"/>
      <c r="B112" s="4"/>
      <c r="C112" s="3"/>
      <c r="D112" s="105"/>
      <c r="E112" s="100"/>
      <c r="F112" s="100"/>
      <c r="G112" s="101"/>
      <c r="H112" s="102"/>
      <c r="I112" s="105"/>
      <c r="J112" s="105"/>
      <c r="K112" s="104"/>
    </row>
    <row r="113" spans="1:11">
      <c r="A113" s="5"/>
      <c r="B113" s="27"/>
      <c r="C113" s="28"/>
      <c r="D113" s="163"/>
      <c r="E113" s="163"/>
      <c r="F113" s="164"/>
      <c r="G113" s="165"/>
      <c r="H113" s="166"/>
      <c r="I113" s="105"/>
      <c r="J113" s="105"/>
      <c r="K113" s="104"/>
    </row>
    <row r="114" spans="1:11">
      <c r="A114" s="169"/>
      <c r="B114" s="170"/>
      <c r="C114" s="9"/>
      <c r="D114" s="171"/>
      <c r="E114" s="10"/>
      <c r="F114" s="171"/>
      <c r="G114" s="172"/>
      <c r="H114" s="171"/>
      <c r="I114" s="167"/>
      <c r="J114" s="167"/>
      <c r="K114" s="168" t="s">
        <v>141</v>
      </c>
    </row>
    <row r="115" spans="1:11">
      <c r="I115" s="103"/>
      <c r="J115" s="171"/>
      <c r="K115" s="103"/>
    </row>
    <row r="116" spans="1:11">
      <c r="A116" s="42"/>
      <c r="B116" s="42"/>
      <c r="C116" s="42"/>
      <c r="D116" s="42"/>
      <c r="E116" s="42"/>
      <c r="F116" s="42"/>
      <c r="G116" s="42"/>
      <c r="H116" s="42"/>
    </row>
    <row r="117" spans="1:11">
      <c r="I117" s="42"/>
      <c r="J117" s="42"/>
      <c r="K117" s="173"/>
    </row>
    <row r="125" spans="1:11">
      <c r="H125" t="s">
        <v>8</v>
      </c>
    </row>
    <row r="126" spans="1:11">
      <c r="H126" t="s">
        <v>8</v>
      </c>
    </row>
  </sheetData>
  <mergeCells count="3">
    <mergeCell ref="C2:H4"/>
    <mergeCell ref="I4:J4"/>
    <mergeCell ref="I2:J2"/>
  </mergeCells>
  <phoneticPr fontId="12" type="noConversion"/>
  <printOptions horizontalCentered="1" verticalCentered="1"/>
  <pageMargins left="0.25" right="0.25" top="0.25" bottom="0.25" header="0.5" footer="0.5"/>
  <pageSetup scale="94" orientation="landscape" r:id="rId1"/>
  <headerFooter alignWithMargins="0"/>
  <rowBreaks count="1" manualBreakCount="1">
    <brk id="62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kBoxOut xmlns="a19ae5d0-f236-4513-9fa4-778668799705">false</CkBoxOut>
    <Hyperlink xmlns="a19ae5d0-f236-4513-9fa4-778668799705">
      <Url xsi:nil="true"/>
      <Description xsi:nil="true"/>
    </Hyperlink>
    <RMD_List_Title xmlns="a19ae5d0-f236-4513-9fa4-778668799705" xsi:nil="true"/>
    <OGCCheckOut xmlns="a19ae5d0-f236-4513-9fa4-778668799705" xsi:nil="true"/>
    <RMD_List_ID xmlns="a19ae5d0-f236-4513-9fa4-778668799705" xsi:nil="true"/>
    <PRA_List_ID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TaxCatchAll xmlns="73fb875a-8af9-4255-b008-0995492d31cd" xsi:nil="true"/>
    <Checkedout_x003f_ xmlns="a19ae5d0-f236-4513-9fa4-7786687997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AC66E-6A6A-4467-96FE-D06F823DA420}">
  <ds:schemaRefs>
    <ds:schemaRef ds:uri="http://schemas.microsoft.com/office/2006/metadata/properties"/>
    <ds:schemaRef ds:uri="http://schemas.microsoft.com/office/infopath/2007/PartnerControls"/>
    <ds:schemaRef ds:uri="a19ae5d0-f236-4513-9fa4-778668799705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F1D4AD27-CF4F-4E09-98C3-446AC7FEDD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3EAA9-4AE3-4BC1-AC9B-9E040C13F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PRA- Special Evaluation Assistance for Rural Communities and Households Program; SEARCH (RUS)</dc:title>
  <dc:subject/>
  <dc:creator>Dawn Wolfgang</dc:creator>
  <cp:keywords/>
  <dc:description/>
  <cp:lastModifiedBy>Brown, Kimble - RD, National Office</cp:lastModifiedBy>
  <cp:revision/>
  <dcterms:created xsi:type="dcterms:W3CDTF">1999-05-21T13:07:41Z</dcterms:created>
  <dcterms:modified xsi:type="dcterms:W3CDTF">2022-09-20T18:34:00Z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MD_List_Title">
    <vt:lpwstr/>
  </property>
  <property fmtid="{D5CDD505-2E9C-101B-9397-08002B2CF9AE}" pid="3" name="OGCCheckOut">
    <vt:lpwstr/>
  </property>
  <property fmtid="{D5CDD505-2E9C-101B-9397-08002B2CF9AE}" pid="4" name="CkBoxOut">
    <vt:lpwstr>0</vt:lpwstr>
  </property>
  <property fmtid="{D5CDD505-2E9C-101B-9397-08002B2CF9AE}" pid="5" name="Hyperlink">
    <vt:lpwstr>, </vt:lpwstr>
  </property>
  <property fmtid="{D5CDD505-2E9C-101B-9397-08002B2CF9AE}" pid="6" name="RMD_List_ID">
    <vt:lpwstr/>
  </property>
  <property fmtid="{D5CDD505-2E9C-101B-9397-08002B2CF9AE}" pid="7" name="ContentTypeId">
    <vt:lpwstr>0x0101008C25F03664719449ACD75A65CC103380</vt:lpwstr>
  </property>
  <property fmtid="{D5CDD505-2E9C-101B-9397-08002B2CF9AE}" pid="8" name="MediaServiceImageTags">
    <vt:lpwstr/>
  </property>
</Properties>
</file>