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RA\ORA WORKGROUPS\SN-RAD Studies\CN GrantEvaluation\4 TNTG ESTAR\PostAward\Deliverables\Del 4.5_FInal OMB\Revised 010721\"/>
    </mc:Choice>
  </mc:AlternateContent>
  <bookViews>
    <workbookView xWindow="3980" yWindow="0" windowWidth="27640" windowHeight="14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7" i="1"/>
  <c r="O7" i="1" s="1"/>
  <c r="N6" i="1"/>
  <c r="N5" i="1"/>
  <c r="N4" i="1"/>
  <c r="O4" i="1" s="1"/>
  <c r="N3" i="1"/>
  <c r="O3" i="1" s="1"/>
  <c r="O6" i="1"/>
  <c r="O5" i="1"/>
  <c r="I7" i="1"/>
  <c r="I6" i="1"/>
  <c r="I5" i="1"/>
  <c r="I4" i="1"/>
  <c r="I3" i="1"/>
  <c r="E4" i="1"/>
  <c r="J4" i="1" s="1"/>
  <c r="L4" i="1" s="1"/>
  <c r="I11" i="1"/>
  <c r="I10" i="1"/>
  <c r="N11" i="1"/>
  <c r="O11" i="1" s="1"/>
  <c r="L10" i="1"/>
  <c r="N10" i="1" s="1"/>
  <c r="E7" i="1"/>
  <c r="J7" i="1" s="1"/>
  <c r="L7" i="1" s="1"/>
  <c r="G7" i="1"/>
  <c r="G4" i="1" l="1"/>
  <c r="O10" i="1"/>
  <c r="E8" i="1" l="1"/>
  <c r="E14" i="1" l="1"/>
  <c r="D14" i="1"/>
  <c r="J14" i="1" s="1"/>
  <c r="L9" i="1"/>
  <c r="N9" i="1" s="1"/>
  <c r="G9" i="1"/>
  <c r="I9" i="1" s="1"/>
  <c r="G12" i="1"/>
  <c r="I12" i="1" s="1"/>
  <c r="J13" i="1"/>
  <c r="O9" i="1" l="1"/>
  <c r="I13" i="1"/>
  <c r="G13" i="1"/>
  <c r="H13" i="1" l="1"/>
  <c r="F13" i="1"/>
  <c r="J8" i="1"/>
  <c r="G8" i="1" l="1"/>
  <c r="F8" i="1" s="1"/>
  <c r="I8" i="1"/>
  <c r="L8" i="1"/>
  <c r="K8" i="1" s="1"/>
  <c r="N8" i="1"/>
  <c r="L13" i="1"/>
  <c r="N12" i="1"/>
  <c r="O12" i="1" s="1"/>
  <c r="G14" i="1" l="1"/>
  <c r="F14" i="1" s="1"/>
  <c r="O8" i="1"/>
  <c r="M8" i="1"/>
  <c r="I14" i="1"/>
  <c r="H8" i="1"/>
  <c r="N13" i="1"/>
  <c r="O13" i="1" s="1"/>
  <c r="K13" i="1"/>
  <c r="L14" i="1"/>
  <c r="K14" i="1" s="1"/>
  <c r="H14" i="1" l="1"/>
  <c r="N14" i="1"/>
  <c r="O14" i="1" l="1"/>
  <c r="M14" i="1"/>
</calcChain>
</file>

<file path=xl/sharedStrings.xml><?xml version="1.0" encoding="utf-8"?>
<sst xmlns="http://schemas.openxmlformats.org/spreadsheetml/2006/main" count="29" uniqueCount="25">
  <si>
    <t>Responsive</t>
  </si>
  <si>
    <t>Non-responsive</t>
  </si>
  <si>
    <t>Respondent Category</t>
  </si>
  <si>
    <t>Type of respondents</t>
  </si>
  <si>
    <t>Instruments</t>
  </si>
  <si>
    <t>Sample Size</t>
  </si>
  <si>
    <t>Number of respondents</t>
  </si>
  <si>
    <t>Frequency of response (annual)</t>
  </si>
  <si>
    <t>Total Annual responses</t>
  </si>
  <si>
    <t>Hours per response</t>
  </si>
  <si>
    <t>Total Annual Burden (hours)</t>
  </si>
  <si>
    <t>Number of Non-respondents</t>
  </si>
  <si>
    <t>Grand Total Burden Estimate (hours)</t>
  </si>
  <si>
    <t>Total for State, Local, and Tribal Government</t>
  </si>
  <si>
    <t>Total for Individuals/Households</t>
  </si>
  <si>
    <t>GRAND TOTAL</t>
  </si>
  <si>
    <t>Appendix H: Recruitment for Mentor Telephone Interview</t>
  </si>
  <si>
    <t>Appendix D: Mentor Interview Protocol Year 1</t>
  </si>
  <si>
    <t>Appendix E: Mentor Interview Protocol Year 2</t>
  </si>
  <si>
    <t>Appendix J: Mentor  Consent Form</t>
  </si>
  <si>
    <t>Appendix B: SNM  Interview Protocol Year 1</t>
  </si>
  <si>
    <t xml:space="preserve">Appendix C: SNM Interview Protocol Year 2 </t>
  </si>
  <si>
    <t>Appendix G: SNM Mentor Recruitment Materials</t>
  </si>
  <si>
    <t xml:space="preserve">Appendix F: SNM Consent Form </t>
  </si>
  <si>
    <t xml:space="preserve">Appendix I: SNM Interview Phone Scripts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</si>
</sst>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5B9BD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1" fontId="1" fillId="4" borderId="5" xfId="0" applyNumberFormat="1" applyFont="1" applyFill="1" applyBorder="1" applyAlignment="1">
      <alignment horizontal="right" vertical="center"/>
    </xf>
    <xf numFmtId="1" fontId="1" fillId="5" borderId="5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1" fontId="3" fillId="0" borderId="8" xfId="0" applyNumberFormat="1" applyFont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6" zoomScale="90" zoomScaleNormal="90" workbookViewId="0">
      <selection activeCell="G18" sqref="G18"/>
    </sheetView>
  </sheetViews>
  <sheetFormatPr defaultRowHeight="14.5" x14ac:dyDescent="0.35"/>
  <cols>
    <col min="1" max="1" width="19.08984375" customWidth="1"/>
    <col min="3" max="3" width="20.36328125" customWidth="1"/>
  </cols>
  <sheetData>
    <row r="1" spans="1:15" ht="15" thickBot="1" x14ac:dyDescent="0.4">
      <c r="A1" s="1"/>
      <c r="B1" s="2"/>
      <c r="C1" s="3"/>
      <c r="D1" s="4"/>
      <c r="E1" s="18" t="s">
        <v>0</v>
      </c>
      <c r="F1" s="19"/>
      <c r="G1" s="19"/>
      <c r="H1" s="19"/>
      <c r="I1" s="20"/>
      <c r="J1" s="18" t="s">
        <v>1</v>
      </c>
      <c r="K1" s="19"/>
      <c r="L1" s="19"/>
      <c r="M1" s="19"/>
      <c r="N1" s="20"/>
      <c r="O1" s="4"/>
    </row>
    <row r="2" spans="1:15" ht="166" thickBot="1" x14ac:dyDescent="0.4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12</v>
      </c>
    </row>
    <row r="3" spans="1:15" ht="26.5" thickBot="1" x14ac:dyDescent="0.4">
      <c r="A3" s="21"/>
      <c r="B3" s="23"/>
      <c r="C3" s="32" t="s">
        <v>20</v>
      </c>
      <c r="D3" s="10">
        <v>80</v>
      </c>
      <c r="E3" s="10">
        <v>64</v>
      </c>
      <c r="F3" s="10">
        <v>1</v>
      </c>
      <c r="G3" s="11">
        <v>64</v>
      </c>
      <c r="H3" s="10">
        <v>0.75</v>
      </c>
      <c r="I3" s="11">
        <f t="shared" ref="I3:I7" si="0">G3*H3</f>
        <v>48</v>
      </c>
      <c r="J3" s="10">
        <v>16</v>
      </c>
      <c r="K3" s="10">
        <v>1</v>
      </c>
      <c r="L3" s="11">
        <v>16</v>
      </c>
      <c r="M3" s="10">
        <v>0.02</v>
      </c>
      <c r="N3" s="11">
        <f t="shared" ref="N3:N7" si="1">L3*M3</f>
        <v>0.32</v>
      </c>
      <c r="O3" s="11">
        <f t="shared" ref="O3:O7" si="2">N3+I3</f>
        <v>48.32</v>
      </c>
    </row>
    <row r="4" spans="1:15" ht="26.5" thickBot="1" x14ac:dyDescent="0.4">
      <c r="A4" s="21"/>
      <c r="B4" s="23"/>
      <c r="C4" s="32" t="s">
        <v>21</v>
      </c>
      <c r="D4" s="10">
        <v>80</v>
      </c>
      <c r="E4" s="10">
        <f>D4*0.8</f>
        <v>64</v>
      </c>
      <c r="F4" s="10">
        <v>1</v>
      </c>
      <c r="G4" s="11">
        <f t="shared" ref="G4" si="3">F4*E4</f>
        <v>64</v>
      </c>
      <c r="H4" s="10">
        <v>0.75</v>
      </c>
      <c r="I4" s="11">
        <f t="shared" si="0"/>
        <v>48</v>
      </c>
      <c r="J4" s="10">
        <f t="shared" ref="J4" si="4">D4-E4</f>
        <v>16</v>
      </c>
      <c r="K4" s="10">
        <v>1</v>
      </c>
      <c r="L4" s="11">
        <f t="shared" ref="L4" si="5">J4*K4</f>
        <v>16</v>
      </c>
      <c r="M4" s="10">
        <v>0.02</v>
      </c>
      <c r="N4" s="11">
        <f t="shared" si="1"/>
        <v>0.32</v>
      </c>
      <c r="O4" s="11">
        <f t="shared" si="2"/>
        <v>48.32</v>
      </c>
    </row>
    <row r="5" spans="1:15" ht="26.5" thickBot="1" x14ac:dyDescent="0.4">
      <c r="A5" s="21"/>
      <c r="B5" s="23"/>
      <c r="C5" s="32" t="s">
        <v>23</v>
      </c>
      <c r="D5" s="10">
        <v>80</v>
      </c>
      <c r="E5" s="10">
        <v>64</v>
      </c>
      <c r="F5" s="10">
        <v>1</v>
      </c>
      <c r="G5" s="11">
        <v>64</v>
      </c>
      <c r="H5" s="10">
        <v>0.08</v>
      </c>
      <c r="I5" s="11">
        <f t="shared" si="0"/>
        <v>5.12</v>
      </c>
      <c r="J5" s="10">
        <v>16</v>
      </c>
      <c r="K5" s="10">
        <v>1</v>
      </c>
      <c r="L5" s="11">
        <v>16</v>
      </c>
      <c r="M5" s="10">
        <v>0.03</v>
      </c>
      <c r="N5" s="11">
        <f t="shared" si="1"/>
        <v>0.48</v>
      </c>
      <c r="O5" s="11">
        <f t="shared" si="2"/>
        <v>5.6</v>
      </c>
    </row>
    <row r="6" spans="1:15" ht="26.5" thickBot="1" x14ac:dyDescent="0.4">
      <c r="A6" s="21"/>
      <c r="B6" s="23"/>
      <c r="C6" s="32" t="s">
        <v>22</v>
      </c>
      <c r="D6" s="10">
        <v>80</v>
      </c>
      <c r="E6" s="10">
        <v>64</v>
      </c>
      <c r="F6" s="10">
        <v>1</v>
      </c>
      <c r="G6" s="11">
        <v>64</v>
      </c>
      <c r="H6" s="10">
        <v>0.08</v>
      </c>
      <c r="I6" s="11">
        <f t="shared" si="0"/>
        <v>5.12</v>
      </c>
      <c r="J6" s="10">
        <v>16</v>
      </c>
      <c r="K6" s="10">
        <v>1</v>
      </c>
      <c r="L6" s="11">
        <v>16</v>
      </c>
      <c r="M6" s="10">
        <v>0.02</v>
      </c>
      <c r="N6" s="11">
        <f t="shared" si="1"/>
        <v>0.32</v>
      </c>
      <c r="O6" s="11">
        <f t="shared" si="2"/>
        <v>5.44</v>
      </c>
    </row>
    <row r="7" spans="1:15" ht="26.5" thickBot="1" x14ac:dyDescent="0.4">
      <c r="A7" s="21"/>
      <c r="B7" s="24"/>
      <c r="C7" s="9" t="s">
        <v>24</v>
      </c>
      <c r="D7" s="10">
        <v>80</v>
      </c>
      <c r="E7" s="10">
        <f>D7*0.8</f>
        <v>64</v>
      </c>
      <c r="F7" s="10">
        <v>1</v>
      </c>
      <c r="G7" s="11">
        <f t="shared" ref="G7" si="6">F7*E7</f>
        <v>64</v>
      </c>
      <c r="H7" s="10">
        <v>0.08</v>
      </c>
      <c r="I7" s="11">
        <f t="shared" si="0"/>
        <v>5.12</v>
      </c>
      <c r="J7" s="10">
        <f t="shared" ref="J7" si="7">D7-E7</f>
        <v>16</v>
      </c>
      <c r="K7" s="10">
        <v>1</v>
      </c>
      <c r="L7" s="11">
        <f t="shared" ref="L7" si="8">J7*K7</f>
        <v>16</v>
      </c>
      <c r="M7" s="10">
        <v>0.02</v>
      </c>
      <c r="N7" s="11">
        <f t="shared" si="1"/>
        <v>0.32</v>
      </c>
      <c r="O7" s="11">
        <f t="shared" si="2"/>
        <v>5.44</v>
      </c>
    </row>
    <row r="8" spans="1:15" ht="38.25" customHeight="1" thickBot="1" x14ac:dyDescent="0.4">
      <c r="A8" s="22"/>
      <c r="B8" s="25" t="s">
        <v>13</v>
      </c>
      <c r="C8" s="26"/>
      <c r="D8" s="12">
        <v>80</v>
      </c>
      <c r="E8" s="12">
        <f>D8*0.8</f>
        <v>64</v>
      </c>
      <c r="F8" s="12">
        <f>G8/E8</f>
        <v>5</v>
      </c>
      <c r="G8" s="12">
        <f>SUM(G3:G7)</f>
        <v>320</v>
      </c>
      <c r="H8" s="12">
        <f>I8/G8</f>
        <v>0.34800000000000003</v>
      </c>
      <c r="I8" s="12">
        <f>SUM(I3:I7)</f>
        <v>111.36000000000001</v>
      </c>
      <c r="J8" s="12">
        <f>D8-E8</f>
        <v>16</v>
      </c>
      <c r="K8" s="12">
        <f>L8/J8</f>
        <v>5</v>
      </c>
      <c r="L8" s="12">
        <f>SUM(L3:L7)</f>
        <v>80</v>
      </c>
      <c r="M8" s="12">
        <f>N8/L8</f>
        <v>2.2000000000000002E-2</v>
      </c>
      <c r="N8" s="12">
        <f>SUM(N3:N7)</f>
        <v>1.7600000000000002</v>
      </c>
      <c r="O8" s="12">
        <f>I8+N8</f>
        <v>113.12000000000002</v>
      </c>
    </row>
    <row r="9" spans="1:15" ht="26.5" thickBot="1" x14ac:dyDescent="0.4">
      <c r="A9" s="27"/>
      <c r="B9" s="27"/>
      <c r="C9" s="9" t="s">
        <v>17</v>
      </c>
      <c r="D9" s="10">
        <v>10</v>
      </c>
      <c r="E9" s="15">
        <v>8</v>
      </c>
      <c r="F9" s="10">
        <v>1</v>
      </c>
      <c r="G9" s="11">
        <f>F9*E9</f>
        <v>8</v>
      </c>
      <c r="H9" s="10">
        <v>0.75</v>
      </c>
      <c r="I9" s="11">
        <f>G9*H9</f>
        <v>6</v>
      </c>
      <c r="J9" s="15">
        <v>2</v>
      </c>
      <c r="K9" s="10">
        <v>1</v>
      </c>
      <c r="L9" s="11">
        <f>J9*K9</f>
        <v>2</v>
      </c>
      <c r="M9" s="10">
        <v>0.02</v>
      </c>
      <c r="N9" s="11">
        <f>L9*M9</f>
        <v>0.04</v>
      </c>
      <c r="O9" s="11">
        <f>N9+I9</f>
        <v>6.04</v>
      </c>
    </row>
    <row r="10" spans="1:15" ht="26.5" thickBot="1" x14ac:dyDescent="0.4">
      <c r="A10" s="27"/>
      <c r="B10" s="27"/>
      <c r="C10" s="9" t="s">
        <v>18</v>
      </c>
      <c r="D10" s="10">
        <v>10</v>
      </c>
      <c r="E10" s="15">
        <v>8</v>
      </c>
      <c r="F10" s="10">
        <v>1</v>
      </c>
      <c r="G10" s="11">
        <v>8</v>
      </c>
      <c r="H10" s="10">
        <v>0.75</v>
      </c>
      <c r="I10" s="11">
        <f t="shared" ref="I10:I11" si="9">G10*H10</f>
        <v>6</v>
      </c>
      <c r="J10" s="15">
        <v>2</v>
      </c>
      <c r="K10" s="10">
        <v>1</v>
      </c>
      <c r="L10" s="11">
        <f>J10*K10</f>
        <v>2</v>
      </c>
      <c r="M10" s="10">
        <v>0.02</v>
      </c>
      <c r="N10" s="11">
        <f t="shared" ref="N10:N11" si="10">L10*M10</f>
        <v>0.04</v>
      </c>
      <c r="O10" s="11">
        <f t="shared" ref="O10:O11" si="11">N10+I10</f>
        <v>6.04</v>
      </c>
    </row>
    <row r="11" spans="1:15" ht="39.5" thickBot="1" x14ac:dyDescent="0.4">
      <c r="A11" s="27"/>
      <c r="B11" s="27"/>
      <c r="C11" s="9" t="s">
        <v>16</v>
      </c>
      <c r="D11" s="10">
        <v>10</v>
      </c>
      <c r="E11" s="15">
        <v>8</v>
      </c>
      <c r="F11" s="10">
        <v>1</v>
      </c>
      <c r="G11" s="11">
        <v>8</v>
      </c>
      <c r="H11" s="10">
        <v>0.08</v>
      </c>
      <c r="I11" s="11">
        <f t="shared" si="9"/>
        <v>0.64</v>
      </c>
      <c r="J11" s="15">
        <v>2</v>
      </c>
      <c r="K11" s="10">
        <v>1</v>
      </c>
      <c r="L11" s="11">
        <v>2</v>
      </c>
      <c r="M11" s="10">
        <v>0.02</v>
      </c>
      <c r="N11" s="11">
        <f t="shared" si="10"/>
        <v>0.04</v>
      </c>
      <c r="O11" s="11">
        <f t="shared" si="11"/>
        <v>0.68</v>
      </c>
    </row>
    <row r="12" spans="1:15" ht="26.5" thickBot="1" x14ac:dyDescent="0.4">
      <c r="A12" s="27"/>
      <c r="B12" s="27"/>
      <c r="C12" s="33" t="s">
        <v>19</v>
      </c>
      <c r="D12" s="34">
        <v>10</v>
      </c>
      <c r="E12" s="35">
        <v>8</v>
      </c>
      <c r="F12" s="34">
        <v>1</v>
      </c>
      <c r="G12" s="36">
        <f>F12*E12</f>
        <v>8</v>
      </c>
      <c r="H12" s="34">
        <v>0.08</v>
      </c>
      <c r="I12" s="36">
        <f>G12*H12</f>
        <v>0.64</v>
      </c>
      <c r="J12" s="35">
        <v>2</v>
      </c>
      <c r="K12" s="34">
        <v>1</v>
      </c>
      <c r="L12" s="36">
        <v>2</v>
      </c>
      <c r="M12" s="34">
        <v>0.02</v>
      </c>
      <c r="N12" s="36">
        <f>L12*M12</f>
        <v>0.04</v>
      </c>
      <c r="O12" s="36">
        <f>N12+I12</f>
        <v>0.68</v>
      </c>
    </row>
    <row r="13" spans="1:15" ht="38.25" customHeight="1" thickBot="1" x14ac:dyDescent="0.4">
      <c r="A13" s="28"/>
      <c r="B13" s="25" t="s">
        <v>14</v>
      </c>
      <c r="C13" s="37"/>
      <c r="D13" s="12">
        <v>10</v>
      </c>
      <c r="E13" s="16">
        <v>8</v>
      </c>
      <c r="F13" s="12">
        <f>G13/E13</f>
        <v>4</v>
      </c>
      <c r="G13" s="12">
        <f>SUM(G9:G12)</f>
        <v>32</v>
      </c>
      <c r="H13" s="12">
        <f>I13/G13</f>
        <v>0.41500000000000004</v>
      </c>
      <c r="I13" s="12">
        <f>SUM(I9:I12)</f>
        <v>13.280000000000001</v>
      </c>
      <c r="J13" s="16">
        <f>D13-E13</f>
        <v>2</v>
      </c>
      <c r="K13" s="12">
        <f>L13/J13</f>
        <v>4</v>
      </c>
      <c r="L13" s="12">
        <f>SUM(L9:L12)</f>
        <v>8</v>
      </c>
      <c r="M13" s="13">
        <f>SUM(M9:M12)</f>
        <v>0.08</v>
      </c>
      <c r="N13" s="12">
        <f>SUM(N9:N12)</f>
        <v>0.16</v>
      </c>
      <c r="O13" s="12">
        <f>N13+I13</f>
        <v>13.440000000000001</v>
      </c>
    </row>
    <row r="14" spans="1:15" ht="15" thickBot="1" x14ac:dyDescent="0.4">
      <c r="A14" s="29" t="s">
        <v>15</v>
      </c>
      <c r="B14" s="30"/>
      <c r="C14" s="31"/>
      <c r="D14" s="14">
        <f>D13+D8</f>
        <v>90</v>
      </c>
      <c r="E14" s="17">
        <f>E13+E8</f>
        <v>72</v>
      </c>
      <c r="F14" s="14">
        <f>G14/E14</f>
        <v>4.8888888888888893</v>
      </c>
      <c r="G14" s="14">
        <f>SUM(G13,G8)</f>
        <v>352</v>
      </c>
      <c r="H14" s="14">
        <f>I14/G14</f>
        <v>0.35409090909090912</v>
      </c>
      <c r="I14" s="14">
        <f>I13+I8</f>
        <v>124.64000000000001</v>
      </c>
      <c r="J14" s="17">
        <f>D14-E14</f>
        <v>18</v>
      </c>
      <c r="K14" s="14">
        <f>L14/J14</f>
        <v>4.8888888888888893</v>
      </c>
      <c r="L14" s="14">
        <f>L13+L8</f>
        <v>88</v>
      </c>
      <c r="M14" s="14">
        <f>N14/L14</f>
        <v>2.181818181818182E-2</v>
      </c>
      <c r="N14" s="14">
        <f>SUM(N13,N8)</f>
        <v>1.9200000000000002</v>
      </c>
      <c r="O14" s="14">
        <f>N14+I14</f>
        <v>126.56000000000002</v>
      </c>
    </row>
  </sheetData>
  <mergeCells count="9">
    <mergeCell ref="A14:C14"/>
    <mergeCell ref="J1:N1"/>
    <mergeCell ref="A3:A8"/>
    <mergeCell ref="B3:B7"/>
    <mergeCell ref="B8:C8"/>
    <mergeCell ref="A9:A13"/>
    <mergeCell ref="B9:B12"/>
    <mergeCell ref="B13:C13"/>
    <mergeCell ref="E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Paolicelli, Courtney - FNS</dc:creator>
  <cp:lastModifiedBy>Castellanos-Brown, Karen - FNS</cp:lastModifiedBy>
  <dcterms:created xsi:type="dcterms:W3CDTF">2020-03-06T20:16:19Z</dcterms:created>
  <dcterms:modified xsi:type="dcterms:W3CDTF">2021-01-12T21:20:47Z</dcterms:modified>
</cp:coreProperties>
</file>