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A9233D16-3CA8-4A05-AC32-17ACBD0664B8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6" l="1"/>
  <c r="K32" i="5" l="1"/>
  <c r="J30" i="5"/>
  <c r="N28" i="5"/>
  <c r="J28" i="5"/>
  <c r="H10" i="5"/>
  <c r="G4" i="5"/>
  <c r="K33" i="6" l="1"/>
  <c r="K34" i="6"/>
  <c r="K35" i="6"/>
  <c r="K36" i="6"/>
  <c r="K37" i="6"/>
  <c r="K38" i="6"/>
  <c r="K32" i="6"/>
  <c r="K31" i="6"/>
  <c r="K30" i="6"/>
  <c r="K29" i="6"/>
  <c r="K28" i="6" l="1"/>
  <c r="K27" i="6"/>
  <c r="K26" i="6"/>
  <c r="K25" i="6"/>
  <c r="K24" i="6"/>
  <c r="K20" i="6"/>
  <c r="K19" i="6"/>
  <c r="K18" i="6"/>
  <c r="K17" i="6"/>
  <c r="K16" i="6"/>
  <c r="K15" i="6"/>
  <c r="K23" i="6"/>
  <c r="K22" i="6"/>
  <c r="K21" i="6"/>
  <c r="K14" i="6"/>
  <c r="K13" i="6"/>
  <c r="K12" i="6"/>
  <c r="K11" i="6"/>
  <c r="K10" i="6"/>
  <c r="H10" i="6"/>
  <c r="K9" i="6"/>
  <c r="H38" i="6"/>
  <c r="H37" i="6"/>
  <c r="H36" i="6"/>
  <c r="H35" i="6"/>
  <c r="H34" i="6"/>
  <c r="H33" i="6"/>
  <c r="H29" i="6"/>
  <c r="H28" i="6"/>
  <c r="H27" i="6"/>
  <c r="H26" i="6"/>
  <c r="H25" i="6"/>
  <c r="H24" i="6"/>
  <c r="H32" i="6"/>
  <c r="H31" i="6"/>
  <c r="H30" i="6"/>
  <c r="H23" i="6"/>
  <c r="H22" i="6"/>
  <c r="H21" i="6"/>
  <c r="H20" i="6"/>
  <c r="H17" i="6"/>
  <c r="H15" i="6"/>
  <c r="H13" i="6" l="1"/>
  <c r="H12" i="6"/>
  <c r="H9" i="6"/>
  <c r="H14" i="6" l="1"/>
  <c r="H11" i="6"/>
  <c r="H18" i="6"/>
  <c r="H16" i="6"/>
  <c r="H19" i="6"/>
  <c r="H8" i="6" l="1"/>
  <c r="H7" i="6"/>
  <c r="H6" i="6"/>
  <c r="H4" i="6"/>
  <c r="H2" i="6" l="1"/>
  <c r="D10" i="6" l="1"/>
  <c r="H5" i="6" s="1"/>
  <c r="G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<sst xmlns="http://schemas.openxmlformats.org/spreadsheetml/2006/main" count="89" uniqueCount="86">
  <si>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</si>
  <si>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</si>
  <si>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</si>
  <si>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</si>
  <si>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</si>
  <si>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</si>
  <si>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</si>
  <si>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</si>
  <si>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</si>
  <si>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</si>
  <si>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</si>
  <si>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</si>
  <si>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</si>
  <si>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Laboratory Notes</t>
  </si>
  <si>
    <t>Selected Assay</t>
  </si>
  <si>
    <t>Assay List Options</t>
  </si>
  <si>
    <t>Other</t>
  </si>
  <si>
    <t>Run</t>
  </si>
  <si>
    <t>LOD</t>
  </si>
  <si>
    <t>Sample ID</t>
  </si>
  <si>
    <t>Other Assay</t>
  </si>
  <si>
    <t>Calibration Range Low</t>
  </si>
  <si>
    <t>Calibration Range High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</si>
  <si>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</si>
  <si>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</si>
  <si>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</si>
  <si>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</si>
  <si>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</si>
  <si>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</si>
  <si>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</si>
  <si>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</si>
  <si>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</si>
  <si>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</si>
  <si>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</si>
  <si>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</si>
  <si>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</si>
  <si>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</si>
  <si>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</si>
  <si>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</si>
  <si>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</si>
  <si>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</si>
  <si>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</si>
  <si>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</si>
  <si>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</si>
  <si>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</si>
  <si>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</si>
  <si>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</si>
  <si>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</si>
  <si>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</si>
  <si>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</si>
  <si>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</si>
  <si>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</si>
  <si>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</si>
  <si>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</si>
  <si>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</si>
  <si>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</si>
  <si>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</si>
  <si>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</si>
  <si>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</si>
  <si>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</si>
  <si>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</si>
  <si>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</si>
  <si>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</si>
  <si>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</si>
  <si>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</si>
  <si>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</si>
  <si>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</si>
  <si>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</si>
  <si>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</si>
  <si>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</si>
  <si>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</si>
  <si>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</si>
  <si>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</si>
  <si>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</si>
  <si>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t>Fat Solubles</t>
  </si>
  <si>
    <t>Vitamin D</t>
  </si>
  <si>
    <t>nmol/L</t>
  </si>
  <si>
    <t>Assay Type</t>
  </si>
  <si>
    <t>(Manufacturer/Model)</t>
  </si>
  <si>
    <t>(Name/Manufacturer)</t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</si>
  <si>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</si>
  <si>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t>Immunoassay/Protein Binding Assay</t>
  </si>
  <si>
    <t>Chromatographic/HPLC-UV</t>
  </si>
  <si>
    <t>Chromatographic/LC-MS/MS</t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</si>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</sst>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Protection="1"/>
    <xf numFmtId="0" fontId="18" fillId="2" borderId="4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$J$17" lockText="1" noThreeD="1"/>
</file>

<file path=xl/ctrlProps/ctrlProp11.xml><?xml version="1.0" encoding="utf-8"?>
<formControlPr xmlns="http://schemas.microsoft.com/office/spreadsheetml/2009/9/main" objectType="CheckBox" fmlaLink="'Business Logic'!#REF!" lockText="1" noThreeD="1"/>
</file>

<file path=xl/ctrlProps/ctrlProp12.xml><?xml version="1.0" encoding="utf-8"?>
<formControlPr xmlns="http://schemas.microsoft.com/office/spreadsheetml/2009/9/main" objectType="CheckBox" fmlaLink="'Business Logic'!$J$26" lockText="1" noThreeD="1"/>
</file>

<file path=xl/ctrlProps/ctrlProp13.xml><?xml version="1.0" encoding="utf-8"?>
<formControlPr xmlns="http://schemas.microsoft.com/office/spreadsheetml/2009/9/main" objectType="CheckBox" fmlaLink="'Business Logic'!#REF!" lockText="1" noThreeD="1"/>
</file>

<file path=xl/ctrlProps/ctrlProp14.xml><?xml version="1.0" encoding="utf-8"?>
<formControlPr xmlns="http://schemas.microsoft.com/office/spreadsheetml/2009/9/main" objectType="CheckBox" fmlaLink="'Business Logic'!$J$35" lockText="1" noThreeD="1"/>
</file>

<file path=xl/ctrlProps/ctrlProp2.xml><?xml version="1.0" encoding="utf-8"?>
<formControlPr xmlns="http://schemas.microsoft.com/office/spreadsheetml/2009/9/main" objectType="Drop" dropStyle="combo" dx="16" fmlaLink="'Business Logic'!$D$9" fmlaRange="'Business Logic'!$D$2:$D$5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Business Logic'!$G$17" lockText="1" noThreeD="1"/>
</file>

<file path=xl/ctrlProps/ctrlProp5.xml><?xml version="1.0" encoding="utf-8"?>
<formControlPr xmlns="http://schemas.microsoft.com/office/spreadsheetml/2009/9/main" objectType="CheckBox" fmlaLink="'Business Logic'!#REF!" lockText="1" noThreeD="1"/>
</file>

<file path=xl/ctrlProps/ctrlProp6.xml><?xml version="1.0" encoding="utf-8"?>
<formControlPr xmlns="http://schemas.microsoft.com/office/spreadsheetml/2009/9/main" objectType="CheckBox" fmlaLink="'Business Logic'!$G$26" lockText="1" noThreeD="1"/>
</file>

<file path=xl/ctrlProps/ctrlProp7.xml><?xml version="1.0" encoding="utf-8"?>
<formControlPr xmlns="http://schemas.microsoft.com/office/spreadsheetml/2009/9/main" objectType="CheckBox" fmlaLink="'Business Logic'!#REF!" lockText="1" noThreeD="1"/>
</file>

<file path=xl/ctrlProps/ctrlProp8.xml><?xml version="1.0" encoding="utf-8"?>
<formControlPr xmlns="http://schemas.microsoft.com/office/spreadsheetml/2009/9/main" objectType="CheckBox" fmlaLink="'Business Logic'!$G$35" lockText="1" noThreeD="1"/>
</file>

<file path=xl/ctrlProps/ctrlProp9.xml><?xml version="1.0" encoding="utf-8"?>
<formControlPr xmlns="http://schemas.microsoft.com/office/spreadsheetml/2009/9/main" objectType="CheckBox" fmlaLink="'Business Logic'!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shipper did 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Yes,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58</xdr:row>
      <xdr:rowOff>30480</xdr:rowOff>
    </xdr:from>
    <xdr:to>
      <xdr:col>27</xdr:col>
      <xdr:colOff>38100</xdr:colOff>
      <xdr:row>61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E21EF3-10B9-4001-A6E4-EF529B6781D1}"/>
            </a:ext>
          </a:extLst>
        </xdr:cNvPr>
        <xdr:cNvSpPr txBox="1"/>
      </xdr:nvSpPr>
      <xdr:spPr>
        <a:xfrm>
          <a:off x="731520" y="11163300"/>
          <a:ext cx="918210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</xdr:row>
      <xdr:rowOff>15240</xdr:rowOff>
    </xdr:from>
    <xdr:to>
      <xdr:col>27</xdr:col>
      <xdr:colOff>358140</xdr:colOff>
      <xdr:row>3</xdr:row>
      <xdr:rowOff>91440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086962-7E1F-4BF0-A45E-D865DE6FA9D1}"/>
            </a:ext>
          </a:extLst>
        </xdr:cNvPr>
        <xdr:cNvSpPr txBox="1"/>
      </xdr:nvSpPr>
      <xdr:spPr>
        <a:xfrm>
          <a:off x="9144000" y="205740"/>
          <a:ext cx="1089660" cy="480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0920-xxxx </a:t>
          </a:r>
        </a:p>
        <a:p>
          <a:r>
            <a:rPr lang="en-US" sz="800"/>
            <a:t>Exp. Date xx/xx/20xx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18" sqref="G18:I18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Fat Solubles  /  Vitamin D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88" t="s">
        <v>7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9"/>
    </row>
    <row r="8" spans="2:28" x14ac:dyDescent="0.3">
      <c r="B8" s="7"/>
      <c r="C8" s="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B8" s="9"/>
    </row>
    <row r="9" spans="2:28" ht="15.6" x14ac:dyDescent="0.3">
      <c r="B9" s="7"/>
      <c r="C9" s="28"/>
      <c r="D9" s="81" t="s">
        <v>73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9"/>
    </row>
    <row r="10" spans="2:28" ht="15.6" x14ac:dyDescent="0.3">
      <c r="B10" s="7"/>
      <c r="C10" s="28"/>
      <c r="D10" s="80" t="s">
        <v>71</v>
      </c>
      <c r="E10" s="8"/>
      <c r="F10" s="8"/>
      <c r="H10" s="83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9"/>
      <c r="AB10" s="9"/>
    </row>
    <row r="11" spans="2:28" ht="15.6" x14ac:dyDescent="0.3">
      <c r="B11" s="7"/>
      <c r="C11" s="28"/>
      <c r="D11" s="82" t="s">
        <v>72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9"/>
    </row>
    <row r="12" spans="2:28" ht="15.6" x14ac:dyDescent="0.3">
      <c r="B12" s="7"/>
      <c r="C12" s="28"/>
      <c r="D12" s="82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9"/>
    </row>
    <row r="13" spans="2:28" ht="15.6" x14ac:dyDescent="0.3">
      <c r="B13" s="7"/>
      <c r="C13" s="28"/>
      <c r="D13" s="82" t="s">
        <v>85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9"/>
    </row>
    <row r="14" spans="2:28" ht="15.6" x14ac:dyDescent="0.3">
      <c r="B14" s="7"/>
      <c r="C14" s="28"/>
      <c r="D14" s="82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9"/>
    </row>
    <row r="15" spans="2:28" ht="15.6" x14ac:dyDescent="0.3">
      <c r="B15" s="7"/>
      <c r="C15" s="28"/>
      <c r="D15" s="82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9"/>
    </row>
    <row r="16" spans="2:28" x14ac:dyDescent="0.3">
      <c r="B16" s="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91"/>
      <c r="H18" s="92"/>
      <c r="I18" s="93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84</v>
      </c>
      <c r="D20" s="8"/>
      <c r="E20" s="8"/>
      <c r="F20" s="18"/>
      <c r="G20" s="94"/>
      <c r="H20" s="95"/>
      <c r="I20" s="9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77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25</v>
      </c>
      <c r="D24" s="8"/>
      <c r="E24" s="8"/>
      <c r="F24" s="8"/>
      <c r="G24" s="113"/>
      <c r="H24" s="114"/>
      <c r="I24" s="114"/>
      <c r="J24" s="114"/>
      <c r="K24" s="114"/>
      <c r="L24" s="114"/>
      <c r="M24" s="114"/>
      <c r="N24" s="114"/>
      <c r="O24" s="115"/>
      <c r="P24" s="84" t="s">
        <v>78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6" t="s">
        <v>80</v>
      </c>
      <c r="D25" s="8"/>
      <c r="E25" s="8"/>
      <c r="F25" s="8"/>
      <c r="G25" s="113"/>
      <c r="H25" s="114"/>
      <c r="I25" s="114"/>
      <c r="J25" s="114"/>
      <c r="K25" s="114"/>
      <c r="L25" s="114"/>
      <c r="M25" s="114"/>
      <c r="N25" s="114"/>
      <c r="O25" s="115"/>
      <c r="P25" s="85" t="s">
        <v>79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5" customHeight="1" x14ac:dyDescent="0.3">
      <c r="B26" s="7"/>
      <c r="C26" s="8"/>
      <c r="D26" s="8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2:28" x14ac:dyDescent="0.3">
      <c r="B27" s="7"/>
      <c r="C27" s="8"/>
      <c r="D27" s="8"/>
      <c r="E27" s="8"/>
      <c r="F27" s="8"/>
      <c r="G27" s="103" t="s">
        <v>27</v>
      </c>
      <c r="H27" s="103"/>
      <c r="I27" s="103"/>
      <c r="J27" s="14"/>
      <c r="K27" s="103" t="s">
        <v>28</v>
      </c>
      <c r="L27" s="103"/>
      <c r="M27" s="10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134"/>
      <c r="H28" s="134"/>
      <c r="I28" s="134"/>
      <c r="J28" s="17" t="str">
        <f>'Business Logic'!B5</f>
        <v>nmol/L</v>
      </c>
      <c r="K28" s="134"/>
      <c r="L28" s="134"/>
      <c r="M28" s="134"/>
      <c r="N28" s="17" t="str">
        <f>'Business Logic'!B5</f>
        <v>nmol/L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18</v>
      </c>
      <c r="D30" s="8"/>
      <c r="E30" s="8"/>
      <c r="G30" s="135"/>
      <c r="H30" s="135"/>
      <c r="I30" s="135"/>
      <c r="J30" s="17" t="str">
        <f>'Business Logic'!B5</f>
        <v>nmol/L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4" t="s">
        <v>17</v>
      </c>
      <c r="D32" s="97" t="s">
        <v>0</v>
      </c>
      <c r="E32" s="97"/>
      <c r="F32" s="97"/>
      <c r="G32" s="97" t="s">
        <v>19</v>
      </c>
      <c r="H32" s="97"/>
      <c r="I32" s="97"/>
      <c r="J32" s="26"/>
      <c r="K32" s="137" t="str">
        <f>"Result
("&amp;'Business Logic'!B5&amp;")"</f>
        <v>Result
(nmol/L)</v>
      </c>
      <c r="L32" s="137"/>
      <c r="M32" s="27" t="s">
        <v>2</v>
      </c>
      <c r="N32" s="136" t="s">
        <v>1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9"/>
    </row>
    <row r="33" spans="2:28" ht="15.6" x14ac:dyDescent="0.3">
      <c r="B33" s="7"/>
      <c r="C33" s="97">
        <v>1</v>
      </c>
      <c r="D33" s="98"/>
      <c r="E33" s="98"/>
      <c r="F33" s="98"/>
      <c r="G33" s="99"/>
      <c r="H33" s="100"/>
      <c r="I33" s="101"/>
      <c r="J33" s="25">
        <v>1</v>
      </c>
      <c r="K33" s="102"/>
      <c r="L33" s="102"/>
      <c r="M33" s="41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9"/>
    </row>
    <row r="34" spans="2:28" ht="15.6" x14ac:dyDescent="0.3">
      <c r="B34" s="7"/>
      <c r="C34" s="97"/>
      <c r="D34" s="98"/>
      <c r="E34" s="98"/>
      <c r="F34" s="98"/>
      <c r="G34" s="99"/>
      <c r="H34" s="100"/>
      <c r="I34" s="101"/>
      <c r="J34" s="25">
        <v>1</v>
      </c>
      <c r="K34" s="102"/>
      <c r="L34" s="102"/>
      <c r="M34" s="41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9"/>
    </row>
    <row r="35" spans="2:28" ht="15.75" customHeight="1" x14ac:dyDescent="0.3">
      <c r="B35" s="7"/>
      <c r="C35" s="97"/>
      <c r="D35" s="98"/>
      <c r="E35" s="98"/>
      <c r="F35" s="98"/>
      <c r="G35" s="99"/>
      <c r="H35" s="100"/>
      <c r="I35" s="101"/>
      <c r="J35" s="25">
        <v>1</v>
      </c>
      <c r="K35" s="102"/>
      <c r="L35" s="102"/>
      <c r="M35" s="4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9"/>
    </row>
    <row r="36" spans="2:28" ht="15.6" x14ac:dyDescent="0.3">
      <c r="B36" s="7"/>
      <c r="C36" s="97">
        <v>2</v>
      </c>
      <c r="D36" s="98"/>
      <c r="E36" s="98"/>
      <c r="F36" s="98"/>
      <c r="G36" s="99"/>
      <c r="H36" s="100"/>
      <c r="I36" s="101"/>
      <c r="J36" s="25">
        <v>1</v>
      </c>
      <c r="K36" s="102"/>
      <c r="L36" s="102"/>
      <c r="M36" s="41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6"/>
      <c r="AB36" s="9"/>
    </row>
    <row r="37" spans="2:28" ht="15.6" x14ac:dyDescent="0.3">
      <c r="B37" s="7"/>
      <c r="C37" s="97"/>
      <c r="D37" s="98"/>
      <c r="E37" s="98"/>
      <c r="F37" s="98"/>
      <c r="G37" s="99"/>
      <c r="H37" s="100"/>
      <c r="I37" s="101"/>
      <c r="J37" s="25">
        <v>1</v>
      </c>
      <c r="K37" s="102"/>
      <c r="L37" s="102"/>
      <c r="M37" s="41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9"/>
    </row>
    <row r="38" spans="2:28" ht="15.6" x14ac:dyDescent="0.3">
      <c r="B38" s="7"/>
      <c r="C38" s="97"/>
      <c r="D38" s="98"/>
      <c r="E38" s="98"/>
      <c r="F38" s="98"/>
      <c r="G38" s="99"/>
      <c r="H38" s="100"/>
      <c r="I38" s="101"/>
      <c r="J38" s="87">
        <v>1</v>
      </c>
      <c r="K38" s="102"/>
      <c r="L38" s="102"/>
      <c r="M38" s="41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37"/>
      <c r="M39" s="3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10" t="s">
        <v>13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9"/>
    </row>
    <row r="41" spans="2:28" x14ac:dyDescent="0.3">
      <c r="B41" s="7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9"/>
    </row>
    <row r="42" spans="2:28" x14ac:dyDescent="0.3">
      <c r="B42" s="7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1"/>
      <c r="AB42" s="9"/>
    </row>
    <row r="43" spans="2:28" x14ac:dyDescent="0.3">
      <c r="B43" s="7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9"/>
    </row>
    <row r="44" spans="2:28" x14ac:dyDescent="0.3">
      <c r="B44" s="7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1"/>
      <c r="AB44" s="9"/>
    </row>
    <row r="45" spans="2:28" x14ac:dyDescent="0.3">
      <c r="B45" s="7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1"/>
      <c r="AB45" s="9"/>
    </row>
    <row r="46" spans="2:28" x14ac:dyDescent="0.3">
      <c r="B46" s="7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1"/>
      <c r="AB46" s="9"/>
    </row>
    <row r="47" spans="2:28" x14ac:dyDescent="0.3">
      <c r="B47" s="7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4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10" t="s">
        <v>12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9"/>
    </row>
    <row r="50" spans="2:28" x14ac:dyDescent="0.3">
      <c r="B50" s="7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  <c r="AB50" s="9"/>
    </row>
    <row r="51" spans="2:28" x14ac:dyDescent="0.3">
      <c r="B51" s="7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0"/>
      <c r="AB51" s="9"/>
    </row>
    <row r="52" spans="2:28" x14ac:dyDescent="0.3">
      <c r="B52" s="7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30"/>
      <c r="AB52" s="9"/>
    </row>
    <row r="53" spans="2:28" x14ac:dyDescent="0.3">
      <c r="B53" s="7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0"/>
      <c r="AB53" s="9"/>
    </row>
    <row r="54" spans="2:28" x14ac:dyDescent="0.3">
      <c r="B54" s="7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30"/>
      <c r="AB54" s="9"/>
    </row>
    <row r="55" spans="2:28" x14ac:dyDescent="0.3">
      <c r="B55" s="7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30"/>
      <c r="AB55" s="9"/>
    </row>
    <row r="56" spans="2:28" x14ac:dyDescent="0.3">
      <c r="B56" s="7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1">
    <mergeCell ref="C41:AA47"/>
    <mergeCell ref="C49:AA49"/>
    <mergeCell ref="C50:AA56"/>
    <mergeCell ref="G28:I28"/>
    <mergeCell ref="K28:M28"/>
    <mergeCell ref="D36:F38"/>
    <mergeCell ref="K36:L36"/>
    <mergeCell ref="K35:L35"/>
    <mergeCell ref="G30:I30"/>
    <mergeCell ref="N32:AA32"/>
    <mergeCell ref="N33:AA33"/>
    <mergeCell ref="C36:C38"/>
    <mergeCell ref="K32:L32"/>
    <mergeCell ref="Q22:AA22"/>
    <mergeCell ref="C40:AA40"/>
    <mergeCell ref="G24:O24"/>
    <mergeCell ref="G25:O25"/>
    <mergeCell ref="G36:I36"/>
    <mergeCell ref="G37:I37"/>
    <mergeCell ref="G38:I38"/>
    <mergeCell ref="N38:AA38"/>
    <mergeCell ref="N36:AA36"/>
    <mergeCell ref="N37:AA37"/>
    <mergeCell ref="K38:L38"/>
    <mergeCell ref="K37:L37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K34:L34"/>
    <mergeCell ref="G27:I27"/>
    <mergeCell ref="N35:AA35"/>
    <mergeCell ref="K27:M27"/>
    <mergeCell ref="N34:AA34"/>
  </mergeCells>
  <dataValidations xWindow="820" yWindow="349" count="9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_x000a_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prompt="required if Assay Date and Sample ID exist for Run, must be number greater than 0" sqref="K33:L38" xr:uid="{00000000-0002-0000-0000-000004000000}"/>
    <dataValidation allowBlank="1" showInputMessage="1" prompt="required if Sample ID and Results exist for Run, must be date greater than or equal to Received Date" sqref="D33:F38" xr:uid="{00000000-0002-0000-0000-000005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6000000}">
      <formula1>0</formula1>
    </dataValidation>
    <dataValidation allowBlank="1" showInputMessage="1" showErrorMessage="1" prompt="recommended if no Result was obtained for a specified Sample ID" sqref="N33:AA38" xr:uid="{00000000-0002-0000-0000-000007000000}"/>
    <dataValidation allowBlank="1" showInputMessage="1" prompt="required if Assay Date and Results exist for Run, must be 7 digits and unique" sqref="G33:I38" xr:uid="{00000000-0002-0000-0000-000008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0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Logic'!$H$2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Logic'!$H$3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Logic'!$H$4:$H$5)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Logic'!$H$3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Logic'!$H$2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Logic'!$H$6:$H$7)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Logic'!$H$6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Logic'!$H$7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Logic'!$H$6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Logic'!$H$7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Logic'!$H$8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Logic'!$H$8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Logic'!$H$21:$H$23)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Logic'!$H$30:$H$32)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Logic'!$H$24:$H$25)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Logic'!$H$33:$H$34)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Logic'!$H$20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Logic'!$H$26:$H$28)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Logic'!$H$35:$H$37)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Logic'!$H$29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Logic'!$H$38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Logic'!$H$12:$H$14)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Logic'!$H$9:$H$11)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Logic'!$H$15:$H$16)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Logic'!$H$17:$H$19)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Logic'!$K$9:$K$11)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Logic'!$K$21:$K$23)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Logic'!$K$30:$K$32)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Logic'!$K$12:$K$14)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Logic'!$K$24:$K$25)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Logic'!$K$33:$K$34)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Logic'!$K$15:$K$16)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Logic'!$K$26:$K$28)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Logic'!$K$35:$K$37)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Logic'!$K$17:$K$19)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Logic'!$K$20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Logic'!$K$29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Logic'!$K$38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9" id="{03FB68E6-1915-4F4E-AA56-07AF1C1EF3CB}">
            <xm:f>'Business Logic'!$H$5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20" id="{19760092-C935-42D8-B3BF-02111D45EE04}">
            <xm:f>TRIM('Business Logic'!$D$10)&lt;&gt;"Other"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24" id="{EC365613-B83D-453D-80DF-F0C4E4A49984}">
            <xm:f>OR('Business Logic'!$H$9:$H$11,'Business Logic'!$K$9:$K$11,'Business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53" id="{5C9C72F9-08D2-4FFF-B885-B6B50CED0128}">
            <xm:f>OR('Business Logic'!$H$9:$H$38)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57" id="{29B375AF-776E-422C-9D7C-79858DE4218E}">
            <xm:f>OR('Business Logic'!$K$9:$K$38)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79" id="{03CD2309-7E0C-4575-AF7E-EBF1380A5DB0}">
            <xm:f>OR('Business Logic'!$H$12:$H$14,'Business Logic'!$K$12:$K$14,'Business Logic'!#REF!,'Business Logic'!$H$21:$H$23,'Business Logic'!$K$21:$K$23,'Business Logic'!#REF!,'Business Logic'!$H$30:$H$32,'Business Logic'!$K$30:$K$32,'Business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80" id="{9BDD8D08-FB72-4DC9-9FA5-1AFA77998A55}">
            <xm:f>OR('Business Logic'!$H$20,'Business Logic'!$K$20,'Business Logic'!#REF!,'Business Logic'!#REF!,'Business Logic'!#REF!,'Business Logic'!#REF!,'Business Logic'!$H$29,'Business Logic'!$K$29,'Business Logic'!#REF!,'Business Logic'!#REF!,'Business Logic'!#REF!,'Business Logic'!#REF!,'Business Logic'!$H$38,'Business Logic'!$K$38,'Business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81" id="{9E6C05D8-E7B0-40E9-9F8A-37F98F99978E}">
            <xm:f>OR('Business Logic'!$H$15:$H$16,'Business Logic'!$K$15:$K$16,'Business Logic'!#REF!,'Business Logic'!#REF!,'Business Logic'!#REF!,'Business Logic'!#REF!,'Business Logic'!$H$24:$H$25,'Business Logic'!$K$24:$K$25,'Business Logic'!#REF!,'Business Logic'!#REF!,'Business Logic'!#REF!,'Business Logic'!#REF!,'Business Logic'!$H$33:$H$34,'Business Logic'!$K$33:$K$34,'Business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2" id="{A665019E-059C-4339-828A-FFDEC53F26C9}">
            <xm:f>OR('Business Logic'!$H$17:$H$19,'Business Logic'!$K$17:$K$19,'Business Logic'!#REF!,'Business Logic'!#REF!,'Business Logic'!#REF!,'Business Logic'!#REF!,'Business Logic'!$H$26:$H$28,'Business Logic'!$K$26:$K$28,'Business Logic'!#REF!,'Business Logic'!#REF!,'Business Logic'!#REF!,'Business Logic'!#REF!,'Business Logic'!$H$35:$H$37,'Business Logic'!$K$35:$K$37,'Business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3" id="{E7AF95FC-822B-434E-97A1-3B19FD1513DF}">
            <xm:f>OR('Business Logic'!$H$9:$H$38,'Business Logic'!$K$9:$K$38,'Business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Normal="100" workbookViewId="0">
      <selection activeCell="B12" sqref="B12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33" customWidth="1"/>
    <col min="5" max="5" width="5.33203125" customWidth="1"/>
    <col min="6" max="6" width="21.88671875" customWidth="1"/>
    <col min="7" max="7" width="14.44140625" style="36" customWidth="1"/>
    <col min="8" max="8" width="10" customWidth="1"/>
    <col min="9" max="9" width="21.88671875" customWidth="1"/>
    <col min="10" max="10" width="14.44140625" customWidth="1"/>
    <col min="11" max="11" width="10" customWidth="1"/>
  </cols>
  <sheetData>
    <row r="1" spans="1:12" x14ac:dyDescent="0.3">
      <c r="A1" s="22" t="s">
        <v>67</v>
      </c>
      <c r="B1" s="78">
        <v>35</v>
      </c>
      <c r="D1" s="22" t="s">
        <v>15</v>
      </c>
      <c r="F1" s="22" t="s">
        <v>23</v>
      </c>
      <c r="G1" s="38" t="s">
        <v>24</v>
      </c>
      <c r="H1" s="24" t="s">
        <v>26</v>
      </c>
    </row>
    <row r="2" spans="1:12" x14ac:dyDescent="0.3">
      <c r="A2" s="22" t="s">
        <v>66</v>
      </c>
      <c r="B2" s="78" t="s">
        <v>74</v>
      </c>
      <c r="D2" s="15" t="s">
        <v>81</v>
      </c>
      <c r="F2" t="s">
        <v>8</v>
      </c>
      <c r="G2" s="39"/>
      <c r="H2" t="b">
        <f>OR(NOT(ISNUMBER('Input Form'!G18)),IFERROR(MOD('Input Form'!G18,1)&lt;&gt;0,TRUE),'Input Form'!G18&lt;1)</f>
        <v>1</v>
      </c>
    </row>
    <row r="3" spans="1:12" x14ac:dyDescent="0.3">
      <c r="A3" s="22" t="s">
        <v>68</v>
      </c>
      <c r="B3" s="78" t="s">
        <v>75</v>
      </c>
      <c r="D3" s="15" t="s">
        <v>82</v>
      </c>
      <c r="F3" t="s">
        <v>9</v>
      </c>
      <c r="G3" s="40"/>
      <c r="H3" t="b">
        <f>OR(NOT(ISNUMBER('Input Form'!G20)),'Input Form'!G20&lt;DATE(2020,1,1))</f>
        <v>1</v>
      </c>
    </row>
    <row r="4" spans="1:12" x14ac:dyDescent="0.3">
      <c r="A4" s="22" t="s">
        <v>70</v>
      </c>
      <c r="B4" s="79">
        <v>44183</v>
      </c>
      <c r="D4" s="15" t="s">
        <v>83</v>
      </c>
      <c r="F4" t="s">
        <v>10</v>
      </c>
      <c r="G4" s="36" t="str">
        <f>D10</f>
        <v/>
      </c>
      <c r="H4" t="b">
        <f>ISBLANK(D9)</f>
        <v>1</v>
      </c>
    </row>
    <row r="5" spans="1:12" x14ac:dyDescent="0.3">
      <c r="A5" s="22" t="s">
        <v>69</v>
      </c>
      <c r="B5" s="78" t="s">
        <v>76</v>
      </c>
      <c r="D5" s="15" t="s">
        <v>16</v>
      </c>
      <c r="F5" t="s">
        <v>20</v>
      </c>
      <c r="H5" t="b">
        <f>AND(D10="Other",LEN(TRIM('Input Form'!Q22))&lt;3)</f>
        <v>0</v>
      </c>
    </row>
    <row r="6" spans="1:12" x14ac:dyDescent="0.3">
      <c r="F6" t="s">
        <v>21</v>
      </c>
      <c r="G6" s="35"/>
      <c r="H6" t="b">
        <f>NOT(ISNUMBER('Input Form'!G28))</f>
        <v>1</v>
      </c>
    </row>
    <row r="7" spans="1:12" x14ac:dyDescent="0.3">
      <c r="F7" t="s">
        <v>22</v>
      </c>
      <c r="G7" s="35"/>
      <c r="H7" t="b">
        <f>NOT(ISNUMBER('Input Form'!K28))</f>
        <v>1</v>
      </c>
    </row>
    <row r="8" spans="1:12" ht="15" thickBot="1" x14ac:dyDescent="0.35">
      <c r="D8" s="22" t="s">
        <v>14</v>
      </c>
      <c r="F8" t="s">
        <v>18</v>
      </c>
      <c r="H8" t="b">
        <f>NOT(ISNUMBER('Input Form'!G30))</f>
        <v>1</v>
      </c>
    </row>
    <row r="9" spans="1:12" x14ac:dyDescent="0.3">
      <c r="D9" s="16"/>
      <c r="F9" s="45" t="s">
        <v>35</v>
      </c>
      <c r="G9" s="46"/>
      <c r="H9" s="47" t="b">
        <f>ISBLANK('Input Form'!D33)</f>
        <v>1</v>
      </c>
      <c r="I9" s="60" t="s">
        <v>34</v>
      </c>
      <c r="J9" s="61"/>
      <c r="K9" s="62" t="b">
        <f>ISBLANK('Input Form'!D36)</f>
        <v>1</v>
      </c>
      <c r="L9" t="s">
        <v>37</v>
      </c>
    </row>
    <row r="10" spans="1:12" x14ac:dyDescent="0.3">
      <c r="D10" s="16" t="str">
        <f>IF(ISBLANK(D9),"",INDEX(D2:D5,D9))</f>
        <v/>
      </c>
      <c r="F10" s="48"/>
      <c r="G10" s="43"/>
      <c r="H10" s="49" t="b">
        <f>AND(NOT(ISBLANK('Input Form'!D33)),'Input Form'!D33&lt;'Input Form'!$G$20)</f>
        <v>0</v>
      </c>
      <c r="I10" s="63"/>
      <c r="J10" s="64"/>
      <c r="K10" s="65" t="b">
        <f>AND(NOT(ISBLANK('Input Form'!D36)),'Input Form'!D36&lt;'Input Form'!$G$20)</f>
        <v>0</v>
      </c>
      <c r="L10" t="s">
        <v>38</v>
      </c>
    </row>
    <row r="11" spans="1:12" ht="15" thickBot="1" x14ac:dyDescent="0.35">
      <c r="F11" s="57"/>
      <c r="G11" s="58"/>
      <c r="H11" s="59" t="b">
        <f>AND(NOT(ISBLANK('Input Form'!D33)),NOT(ISNUMBER('Input Form'!D33)))</f>
        <v>0</v>
      </c>
      <c r="I11" s="66"/>
      <c r="J11" s="67"/>
      <c r="K11" s="68" t="b">
        <f>AND(NOT(ISBLANK('Input Form'!D36)),NOT(ISNUMBER('Input Form'!D36)))</f>
        <v>0</v>
      </c>
      <c r="L11" t="s">
        <v>39</v>
      </c>
    </row>
    <row r="12" spans="1:12" ht="15" thickTop="1" x14ac:dyDescent="0.3">
      <c r="F12" s="52" t="s">
        <v>30</v>
      </c>
      <c r="G12" s="43"/>
      <c r="H12" s="53" t="b">
        <f>ISBLANK('Input Form'!G33)</f>
        <v>1</v>
      </c>
      <c r="I12" s="69" t="s">
        <v>54</v>
      </c>
      <c r="J12" s="64"/>
      <c r="K12" s="70" t="b">
        <f>ISBLANK('Input Form'!G36)</f>
        <v>1</v>
      </c>
      <c r="L12" t="s">
        <v>37</v>
      </c>
    </row>
    <row r="13" spans="1:12" x14ac:dyDescent="0.3">
      <c r="F13" s="52"/>
      <c r="G13" s="43"/>
      <c r="H13" s="53" t="b">
        <f>AND(NOT(ISBLANK('Input Form'!G33)),OR(NOT(ISNUMBER('Input Form'!G33)),LEN('Input Form'!G33)&gt;7))</f>
        <v>0</v>
      </c>
      <c r="I13" s="69"/>
      <c r="J13" s="64"/>
      <c r="K13" s="70" t="b">
        <f>AND(NOT(ISBLANK('Input Form'!G36)),OR(NOT(ISNUMBER('Input Form'!G36)),LEN('Input Form'!G36)&gt;7))</f>
        <v>0</v>
      </c>
      <c r="L13" t="s">
        <v>29</v>
      </c>
    </row>
    <row r="14" spans="1:12" x14ac:dyDescent="0.3">
      <c r="F14" s="52"/>
      <c r="G14" s="43"/>
      <c r="H14" s="53" t="b">
        <f>COUNTIF('Input Form'!$G$33:$I$38,'Input Form'!G33)&gt;1</f>
        <v>0</v>
      </c>
      <c r="I14" s="69"/>
      <c r="J14" s="64"/>
      <c r="K14" s="70" t="b">
        <f>COUNTIF('Input Form'!$G$33:$I$38,'Input Form'!G36)&gt;1</f>
        <v>0</v>
      </c>
      <c r="L14" t="s">
        <v>36</v>
      </c>
    </row>
    <row r="15" spans="1:12" x14ac:dyDescent="0.3">
      <c r="F15" s="50" t="s">
        <v>31</v>
      </c>
      <c r="G15" s="42"/>
      <c r="H15" s="51" t="b">
        <f>AND(ISBLANK('Input Form'!K33),NOT(G17),LEN(TRIM('Input Form'!N33))&lt;3)</f>
        <v>1</v>
      </c>
      <c r="I15" s="71" t="s">
        <v>55</v>
      </c>
      <c r="J15" s="72"/>
      <c r="K15" s="73" t="b">
        <f>AND(ISBLANK('Input Form'!K36),NOT(J17),LEN(TRIM('Input Form'!N36))&lt;3)</f>
        <v>1</v>
      </c>
      <c r="L15" t="s">
        <v>41</v>
      </c>
    </row>
    <row r="16" spans="1:12" x14ac:dyDescent="0.3">
      <c r="F16" s="52"/>
      <c r="G16" s="43"/>
      <c r="H16" s="53" t="b">
        <f>AND(NOT(ISBLANK('Input Form'!K33)),OR(NOT(ISNUMBER('Input Form'!K33)),'Input Form'!K33&lt;0))</f>
        <v>0</v>
      </c>
      <c r="I16" s="69"/>
      <c r="J16" s="64"/>
      <c r="K16" s="70" t="b">
        <f>AND(NOT(ISBLANK('Input Form'!K36)),OR(NOT(ISNUMBER('Input Form'!K36)),'Input Form'!K36&lt;0))</f>
        <v>0</v>
      </c>
      <c r="L16" t="s">
        <v>40</v>
      </c>
    </row>
    <row r="17" spans="6:12" x14ac:dyDescent="0.3">
      <c r="F17" s="50" t="s">
        <v>48</v>
      </c>
      <c r="G17" s="42" t="b">
        <v>0</v>
      </c>
      <c r="H17" s="54" t="b">
        <f>AND(ISBLANK('Input Form'!K33),NOT(G17),LEN(TRIM('Input Form'!N33))&lt;3)</f>
        <v>1</v>
      </c>
      <c r="I17" s="71" t="s">
        <v>56</v>
      </c>
      <c r="J17" s="72" t="b">
        <v>0</v>
      </c>
      <c r="K17" s="74" t="b">
        <f>AND(ISBLANK('Input Form'!K36),NOT(J17),LEN(TRIM('Input Form'!N36))&lt;3)</f>
        <v>1</v>
      </c>
      <c r="L17" t="s">
        <v>44</v>
      </c>
    </row>
    <row r="18" spans="6:12" x14ac:dyDescent="0.3">
      <c r="F18" s="52"/>
      <c r="G18" s="43"/>
      <c r="H18" s="53" t="b">
        <f>AND(G17,ISNUMBER('Input Form'!K33),'Input Form'!K33&gt;='Input Form'!$G$30)</f>
        <v>0</v>
      </c>
      <c r="I18" s="69"/>
      <c r="J18" s="64"/>
      <c r="K18" s="70" t="b">
        <f>AND(J17,ISNUMBER('Input Form'!K36),'Input Form'!K36&gt;='Input Form'!$G$30)</f>
        <v>0</v>
      </c>
      <c r="L18" t="s">
        <v>42</v>
      </c>
    </row>
    <row r="19" spans="6:12" x14ac:dyDescent="0.3">
      <c r="F19" s="55"/>
      <c r="G19" s="44"/>
      <c r="H19" s="56" t="b">
        <f>AND(NOT(G17),NOT(ISBLANK('Input Form'!K33)),'Input Form'!K33&lt;'Input Form'!$G$30)</f>
        <v>0</v>
      </c>
      <c r="I19" s="75"/>
      <c r="J19" s="76"/>
      <c r="K19" s="77" t="b">
        <f>AND(NOT(J17),NOT(ISBLANK('Input Form'!K36)),'Input Form'!K36&lt;'Input Form'!$G$30)</f>
        <v>0</v>
      </c>
      <c r="L19" t="s">
        <v>43</v>
      </c>
    </row>
    <row r="20" spans="6:12" x14ac:dyDescent="0.3">
      <c r="F20" s="52" t="s">
        <v>51</v>
      </c>
      <c r="G20" s="43"/>
      <c r="H20" s="53" t="b">
        <f>AND(ISBLANK('Input Form'!K33),NOT(G17),LEN(TRIM('Input Form'!N33))&lt;3)</f>
        <v>1</v>
      </c>
      <c r="I20" s="69" t="s">
        <v>57</v>
      </c>
      <c r="J20" s="64"/>
      <c r="K20" s="70" t="b">
        <f>AND(ISBLANK('Input Form'!K36),NOT(J17),LEN(TRIM('Input Form'!N36))&lt;3)</f>
        <v>1</v>
      </c>
      <c r="L20" t="s">
        <v>45</v>
      </c>
    </row>
    <row r="21" spans="6:12" x14ac:dyDescent="0.3">
      <c r="F21" s="52" t="s">
        <v>32</v>
      </c>
      <c r="G21" s="43"/>
      <c r="H21" s="53" t="b">
        <f>ISBLANK('Input Form'!G34)</f>
        <v>1</v>
      </c>
      <c r="I21" s="69" t="s">
        <v>59</v>
      </c>
      <c r="J21" s="64"/>
      <c r="K21" s="70" t="b">
        <f>ISBLANK('Input Form'!G37)</f>
        <v>1</v>
      </c>
    </row>
    <row r="22" spans="6:12" x14ac:dyDescent="0.3">
      <c r="F22" s="52"/>
      <c r="G22" s="43"/>
      <c r="H22" s="53" t="b">
        <f>AND(NOT(ISBLANK('Input Form'!G34)),OR(NOT(ISNUMBER('Input Form'!G34)),LEN('Input Form'!G34)&gt;7))</f>
        <v>0</v>
      </c>
      <c r="I22" s="69"/>
      <c r="J22" s="64"/>
      <c r="K22" s="70" t="b">
        <f>AND(NOT(ISBLANK('Input Form'!G37)),OR(NOT(ISNUMBER('Input Form'!G37)),LEN('Input Form'!G37)&gt;7))</f>
        <v>0</v>
      </c>
    </row>
    <row r="23" spans="6:12" x14ac:dyDescent="0.3">
      <c r="F23" s="52"/>
      <c r="G23" s="43"/>
      <c r="H23" s="53" t="b">
        <f>COUNTIF('Input Form'!$G$33:$I$38,'Input Form'!G34)&gt;1</f>
        <v>0</v>
      </c>
      <c r="I23" s="69"/>
      <c r="J23" s="64"/>
      <c r="K23" s="70" t="b">
        <f>COUNTIF('Input Form'!$G$33:$I$38,'Input Form'!G37)&gt;1</f>
        <v>0</v>
      </c>
    </row>
    <row r="24" spans="6:12" x14ac:dyDescent="0.3">
      <c r="F24" s="50" t="s">
        <v>46</v>
      </c>
      <c r="G24" s="42"/>
      <c r="H24" s="51" t="b">
        <f>AND(ISBLANK('Input Form'!K34),NOT(G26),LEN(TRIM('Input Form'!N34))&lt;3)</f>
        <v>1</v>
      </c>
      <c r="I24" s="71" t="s">
        <v>60</v>
      </c>
      <c r="J24" s="72"/>
      <c r="K24" s="73" t="b">
        <f>AND(ISBLANK('Input Form'!K37),NOT(J26),LEN(TRIM('Input Form'!N37))&lt;3)</f>
        <v>1</v>
      </c>
    </row>
    <row r="25" spans="6:12" x14ac:dyDescent="0.3">
      <c r="F25" s="52"/>
      <c r="G25" s="43"/>
      <c r="H25" s="53" t="b">
        <f>AND(NOT(ISBLANK('Input Form'!K34)),OR(NOT(ISNUMBER('Input Form'!K34)),'Input Form'!K34&lt;0))</f>
        <v>0</v>
      </c>
      <c r="I25" s="69"/>
      <c r="J25" s="64"/>
      <c r="K25" s="70" t="b">
        <f>AND(NOT(ISBLANK('Input Form'!K37)),OR(NOT(ISNUMBER('Input Form'!K37)),'Input Form'!K37&lt;0))</f>
        <v>0</v>
      </c>
    </row>
    <row r="26" spans="6:12" x14ac:dyDescent="0.3">
      <c r="F26" s="50" t="s">
        <v>49</v>
      </c>
      <c r="G26" s="42" t="b">
        <v>0</v>
      </c>
      <c r="H26" s="54" t="b">
        <f>AND(ISBLANK('Input Form'!K34),NOT(G26),LEN(TRIM('Input Form'!N34))&lt;3)</f>
        <v>1</v>
      </c>
      <c r="I26" s="71" t="s">
        <v>61</v>
      </c>
      <c r="J26" s="72" t="b">
        <v>0</v>
      </c>
      <c r="K26" s="74" t="b">
        <f>AND(ISBLANK('Input Form'!K37),NOT(J26),LEN(TRIM('Input Form'!N37))&lt;3)</f>
        <v>1</v>
      </c>
    </row>
    <row r="27" spans="6:12" x14ac:dyDescent="0.3">
      <c r="F27" s="52"/>
      <c r="G27" s="43"/>
      <c r="H27" s="53" t="b">
        <f>AND(G26,ISNUMBER('Input Form'!K34),'Input Form'!K34&gt;='Input Form'!$G$30)</f>
        <v>0</v>
      </c>
      <c r="I27" s="69"/>
      <c r="J27" s="64"/>
      <c r="K27" s="70" t="b">
        <f>AND(J26,ISNUMBER('Input Form'!K37),'Input Form'!K37&gt;='Input Form'!$G$30)</f>
        <v>0</v>
      </c>
    </row>
    <row r="28" spans="6:12" x14ac:dyDescent="0.3">
      <c r="F28" s="55"/>
      <c r="G28" s="44"/>
      <c r="H28" s="56" t="b">
        <f>AND(NOT(G26),NOT(ISBLANK('Input Form'!K34)),'Input Form'!K34&lt;'Input Form'!$G$30)</f>
        <v>0</v>
      </c>
      <c r="I28" s="75"/>
      <c r="J28" s="76"/>
      <c r="K28" s="77" t="b">
        <f>AND(NOT(J26),NOT(ISBLANK('Input Form'!K37)),'Input Form'!K37&lt;'Input Form'!$G$30)</f>
        <v>0</v>
      </c>
    </row>
    <row r="29" spans="6:12" x14ac:dyDescent="0.3">
      <c r="F29" s="52" t="s">
        <v>52</v>
      </c>
      <c r="G29" s="43"/>
      <c r="H29" s="53" t="b">
        <f>AND(ISBLANK('Input Form'!K34),NOT(G26),LEN(TRIM('Input Form'!N34))&lt;3)</f>
        <v>1</v>
      </c>
      <c r="I29" s="69" t="s">
        <v>62</v>
      </c>
      <c r="J29" s="64"/>
      <c r="K29" s="70" t="b">
        <f>AND(ISBLANK('Input Form'!K37),NOT(J26),LEN(TRIM('Input Form'!N37))&lt;3)</f>
        <v>1</v>
      </c>
    </row>
    <row r="30" spans="6:12" x14ac:dyDescent="0.3">
      <c r="F30" s="52" t="s">
        <v>33</v>
      </c>
      <c r="G30" s="43"/>
      <c r="H30" s="53" t="b">
        <f>ISBLANK('Input Form'!G35)</f>
        <v>1</v>
      </c>
      <c r="I30" s="69" t="s">
        <v>58</v>
      </c>
      <c r="J30" s="64"/>
      <c r="K30" s="70" t="b">
        <f>ISBLANK('Input Form'!G38)</f>
        <v>1</v>
      </c>
    </row>
    <row r="31" spans="6:12" x14ac:dyDescent="0.3">
      <c r="F31" s="52"/>
      <c r="G31" s="43"/>
      <c r="H31" s="53" t="b">
        <f>AND(NOT(ISBLANK('Input Form'!G35)),OR(NOT(ISNUMBER('Input Form'!G35)),LEN('Input Form'!G35)&gt;7))</f>
        <v>0</v>
      </c>
      <c r="I31" s="69"/>
      <c r="J31" s="64"/>
      <c r="K31" s="70" t="b">
        <f>AND(NOT(ISBLANK('Input Form'!G38)),OR(NOT(ISNUMBER('Input Form'!G38)),LEN('Input Form'!G38)&gt;7))</f>
        <v>0</v>
      </c>
    </row>
    <row r="32" spans="6:12" x14ac:dyDescent="0.3">
      <c r="F32" s="52"/>
      <c r="G32" s="43"/>
      <c r="H32" s="53" t="b">
        <f>COUNTIF('Input Form'!$G$33:$I$38,'Input Form'!G35)&gt;1</f>
        <v>0</v>
      </c>
      <c r="I32" s="69"/>
      <c r="J32" s="64"/>
      <c r="K32" s="70" t="b">
        <f>COUNTIF('Input Form'!$G$33:$I$38,'Input Form'!G38)&gt;1</f>
        <v>0</v>
      </c>
    </row>
    <row r="33" spans="6:11" x14ac:dyDescent="0.3">
      <c r="F33" s="50" t="s">
        <v>47</v>
      </c>
      <c r="G33" s="42"/>
      <c r="H33" s="51" t="b">
        <f>AND(ISBLANK('Input Form'!K35),NOT(G35),LEN(TRIM('Input Form'!N35))&lt;3)</f>
        <v>1</v>
      </c>
      <c r="I33" s="71" t="s">
        <v>63</v>
      </c>
      <c r="J33" s="72"/>
      <c r="K33" s="73" t="b">
        <f>AND(ISBLANK('Input Form'!K38),NOT(J35),LEN(TRIM('Input Form'!N38))&lt;3)</f>
        <v>1</v>
      </c>
    </row>
    <row r="34" spans="6:11" x14ac:dyDescent="0.3">
      <c r="F34" s="52"/>
      <c r="G34" s="43"/>
      <c r="H34" s="53" t="b">
        <f>AND(NOT(ISBLANK('Input Form'!K35)),OR(NOT(ISNUMBER('Input Form'!K35)),'Input Form'!K35&lt;0))</f>
        <v>0</v>
      </c>
      <c r="I34" s="69"/>
      <c r="J34" s="64"/>
      <c r="K34" s="70" t="b">
        <f>AND(NOT(ISBLANK('Input Form'!K38)),OR(NOT(ISNUMBER('Input Form'!K38)),'Input Form'!K38&lt;0))</f>
        <v>0</v>
      </c>
    </row>
    <row r="35" spans="6:11" x14ac:dyDescent="0.3">
      <c r="F35" s="50" t="s">
        <v>50</v>
      </c>
      <c r="G35" s="42" t="b">
        <v>0</v>
      </c>
      <c r="H35" s="54" t="b">
        <f>AND(ISBLANK('Input Form'!K35),NOT(G35),LEN(TRIM('Input Form'!N35))&lt;3)</f>
        <v>1</v>
      </c>
      <c r="I35" s="71" t="s">
        <v>64</v>
      </c>
      <c r="J35" s="72" t="b">
        <v>0</v>
      </c>
      <c r="K35" s="74" t="b">
        <f>AND(ISBLANK('Input Form'!K38),NOT(J35),LEN(TRIM('Input Form'!N38))&lt;3)</f>
        <v>1</v>
      </c>
    </row>
    <row r="36" spans="6:11" x14ac:dyDescent="0.3">
      <c r="F36" s="52"/>
      <c r="G36" s="43"/>
      <c r="H36" s="53" t="b">
        <f>AND(G35,ISNUMBER('Input Form'!K35),'Input Form'!K35&gt;='Input Form'!$G$30)</f>
        <v>0</v>
      </c>
      <c r="I36" s="69"/>
      <c r="J36" s="64"/>
      <c r="K36" s="70" t="b">
        <f>AND(J35,ISNUMBER('Input Form'!K38),'Input Form'!K38&gt;='Input Form'!$G$30)</f>
        <v>0</v>
      </c>
    </row>
    <row r="37" spans="6:11" x14ac:dyDescent="0.3">
      <c r="F37" s="55"/>
      <c r="G37" s="44"/>
      <c r="H37" s="56" t="b">
        <f>AND(NOT(G35),NOT(ISBLANK('Input Form'!K35)),'Input Form'!K35&lt;'Input Form'!$G$30)</f>
        <v>0</v>
      </c>
      <c r="I37" s="75"/>
      <c r="J37" s="76"/>
      <c r="K37" s="77" t="b">
        <f>AND(NOT(J35),NOT(ISBLANK('Input Form'!K38)),'Input Form'!K38&lt;'Input Form'!$G$30)</f>
        <v>0</v>
      </c>
    </row>
    <row r="38" spans="6:11" x14ac:dyDescent="0.3">
      <c r="F38" s="52" t="s">
        <v>53</v>
      </c>
      <c r="G38" s="43"/>
      <c r="H38" s="53" t="b">
        <f>AND(ISBLANK('Input Form'!K35),NOT(G35),LEN(TRIM('Input Form'!N35))&lt;3)</f>
        <v>1</v>
      </c>
      <c r="I38" s="69" t="s">
        <v>65</v>
      </c>
      <c r="J38" s="64"/>
      <c r="K38" s="70" t="b">
        <f>AND(ISBLANK('Input Form'!K38),NOT(J35),LEN(TRIM('Input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2021-01-26T16:00:56Z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ff6378d0-ec81-4b2d-a873-e96a8f0fdd06</vt:lpwstr>
  </property>
  <property fmtid="{D5CDD505-2E9C-101B-9397-08002B2CF9AE}" pid="8" name="MSIP_Label_7b94a7b8-f06c-4dfe-bdcc-9b548fd58c31_ContentBits">
    <vt:lpwstr>0</vt:lpwstr>
  </property>
</Properties>
</file>