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!Collection Files\0596-0217  Fed and NonFed Finanacial Assistance Instruments\2022\Renewal\Final Docs\"/>
    </mc:Choice>
  </mc:AlternateContent>
  <xr:revisionPtr revIDLastSave="0" documentId="13_ncr:1_{DF040DC2-59A5-4044-816C-9FD1DD1667E4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tabRatio="545" xr2:uid="{00000000-000D-0000-FFFF-FFFF00000000}"/>
  </bookViews>
  <sheets>
    <sheet name="Sheet1" sheetId="19" r:id="rId1"/>
  </sheets>
  <definedNames>
    <definedName name="_xlnm.Print_Area" localSheetId="0">Sheet1!$A$1:$Q$27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19" l="1"/>
  <c r="K70" i="19"/>
  <c r="K71" i="19" s="1"/>
  <c r="J34" i="19" l="1"/>
  <c r="O23" i="19"/>
  <c r="O70" i="19"/>
  <c r="O45" i="19"/>
  <c r="Q45" i="19"/>
  <c r="O46" i="19"/>
  <c r="O47" i="19"/>
  <c r="O48" i="19"/>
  <c r="O49" i="19"/>
  <c r="O50" i="19"/>
  <c r="Q50" i="19"/>
  <c r="O51" i="19"/>
  <c r="O52" i="19"/>
  <c r="O53" i="19"/>
  <c r="O54" i="19"/>
  <c r="Q54" i="19"/>
  <c r="O55" i="19"/>
  <c r="O56" i="19"/>
  <c r="O57" i="19"/>
  <c r="O58" i="19"/>
  <c r="O59" i="19"/>
  <c r="O60" i="19"/>
  <c r="O61" i="19"/>
  <c r="O62" i="19"/>
  <c r="O63" i="19"/>
  <c r="O64" i="19"/>
  <c r="O65" i="19"/>
  <c r="O66" i="19"/>
  <c r="O67" i="19"/>
  <c r="O68" i="19"/>
  <c r="O69" i="19"/>
  <c r="O44" i="19"/>
  <c r="O43" i="19"/>
  <c r="O42" i="19"/>
  <c r="O41" i="19"/>
  <c r="Q41" i="19"/>
  <c r="O40" i="19"/>
  <c r="O39" i="19"/>
  <c r="O38" i="19"/>
  <c r="O37" i="19"/>
  <c r="O36" i="19"/>
  <c r="Q36" i="19"/>
  <c r="O35" i="19"/>
  <c r="Q35" i="19"/>
  <c r="O34" i="19"/>
  <c r="O33" i="19"/>
  <c r="O25" i="19"/>
  <c r="O32" i="19"/>
  <c r="O31" i="19"/>
  <c r="O30" i="19"/>
  <c r="O29" i="19"/>
  <c r="O28" i="19"/>
  <c r="Q28" i="19"/>
  <c r="L68" i="19"/>
  <c r="Q68" i="19" s="1"/>
  <c r="L67" i="19"/>
  <c r="Q67" i="19" s="1"/>
  <c r="L66" i="19"/>
  <c r="Q66" i="19" s="1"/>
  <c r="L65" i="19"/>
  <c r="Q65" i="19" s="1"/>
  <c r="L63" i="19"/>
  <c r="Q63" i="19" s="1"/>
  <c r="L62" i="19"/>
  <c r="Q62" i="19" s="1"/>
  <c r="L61" i="19"/>
  <c r="Q61" i="19" s="1"/>
  <c r="L60" i="19"/>
  <c r="Q60" i="19" s="1"/>
  <c r="L59" i="19"/>
  <c r="Q59" i="19" s="1"/>
  <c r="L58" i="19"/>
  <c r="Q58" i="19" s="1"/>
  <c r="L57" i="19"/>
  <c r="Q57" i="19" s="1"/>
  <c r="L56" i="19"/>
  <c r="Q56" i="19" s="1"/>
  <c r="L55" i="19"/>
  <c r="Q55" i="19" s="1"/>
  <c r="L52" i="19"/>
  <c r="Q52" i="19" s="1"/>
  <c r="L51" i="19"/>
  <c r="Q51" i="19" s="1"/>
  <c r="L48" i="19"/>
  <c r="Q48" i="19" s="1"/>
  <c r="L47" i="19"/>
  <c r="Q47" i="19" s="1"/>
  <c r="L46" i="19"/>
  <c r="Q46" i="19" s="1"/>
  <c r="L43" i="19"/>
  <c r="Q43" i="19" s="1"/>
  <c r="L42" i="19"/>
  <c r="Q42" i="19" s="1"/>
  <c r="L39" i="19"/>
  <c r="Q39" i="19" s="1"/>
  <c r="L38" i="19"/>
  <c r="Q38" i="19" s="1"/>
  <c r="H34" i="19"/>
  <c r="L33" i="19"/>
  <c r="Q33" i="19" s="1"/>
  <c r="L32" i="19"/>
  <c r="Q32" i="19" s="1"/>
  <c r="L31" i="19"/>
  <c r="Q31" i="19" s="1"/>
  <c r="L30" i="19"/>
  <c r="Q30" i="19" s="1"/>
  <c r="L29" i="19"/>
  <c r="Q29" i="19" s="1"/>
  <c r="L34" i="19" l="1"/>
  <c r="Q34" i="19" s="1"/>
  <c r="L69" i="19"/>
  <c r="L64" i="19"/>
  <c r="Q64" i="19" s="1"/>
  <c r="L53" i="19"/>
  <c r="Q53" i="19" s="1"/>
  <c r="L49" i="19"/>
  <c r="Q49" i="19" s="1"/>
  <c r="L44" i="19"/>
  <c r="Q44" i="19" s="1"/>
  <c r="L40" i="19"/>
  <c r="Q40" i="19" s="1"/>
  <c r="Q69" i="19" l="1"/>
  <c r="H69" i="19"/>
  <c r="H70" i="19" s="1"/>
  <c r="J64" i="19"/>
  <c r="J24" i="19"/>
  <c r="L24" i="19" s="1"/>
  <c r="J53" i="19"/>
  <c r="J49" i="19"/>
  <c r="J44" i="19"/>
  <c r="J40" i="19"/>
  <c r="J37" i="19"/>
  <c r="J23" i="19"/>
  <c r="H71" i="19" l="1"/>
  <c r="J69" i="19"/>
  <c r="J70" i="19" s="1"/>
  <c r="L23" i="19"/>
  <c r="Q23" i="19" s="1"/>
  <c r="H26" i="19"/>
  <c r="L37" i="19"/>
  <c r="L70" i="19" s="1"/>
  <c r="Q70" i="19" l="1"/>
  <c r="Q37" i="19"/>
  <c r="J25" i="19"/>
  <c r="L25" i="19" l="1"/>
  <c r="J26" i="19"/>
  <c r="J71" i="19" s="1"/>
  <c r="L26" i="19" l="1"/>
  <c r="Q25" i="19"/>
  <c r="Q24" i="19"/>
  <c r="O24" i="19"/>
  <c r="O26" i="19"/>
  <c r="O27" i="19"/>
  <c r="Q26" i="19" l="1"/>
  <c r="Q71" i="19" s="1"/>
  <c r="L71" i="19"/>
</calcChain>
</file>

<file path=xl/sharedStrings.xml><?xml version="1.0" encoding="utf-8"?>
<sst xmlns="http://schemas.openxmlformats.org/spreadsheetml/2006/main" count="178" uniqueCount="133">
  <si>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</si>
  <si>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</si>
  <si>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</si>
  <si>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</si>
  <si>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</si>
  <si>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</si>
  <si>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</si>
  <si>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</si>
  <si>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</si>
  <si>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</si>
  <si>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</si>
  <si>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</si>
  <si>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</si>
  <si>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</si>
  <si>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</si>
  <si>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</si>
  <si>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</si>
  <si>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</si>
  <si>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</si>
  <si>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</si>
  <si>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</si>
  <si>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</si>
  <si>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</si>
  <si>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</si>
  <si>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</si>
  <si>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</si>
  <si>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</si>
  <si>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</si>
  <si>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</si>
  <si>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</si>
  <si>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</si>
  <si>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</si>
  <si>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</si>
  <si>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</si>
  <si>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</si>
  <si>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</si>
  <si>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</si>
  <si>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</si>
  <si>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</si>
  <si>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</si>
  <si>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</si>
  <si>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</si>
  <si>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</si>
  <si>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</si>
  <si>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</si>
  <si>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</si>
  <si>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</si>
  <si>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</si>
  <si>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</si>
  <si>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</si>
  <si>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</si>
  <si>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</si>
  <si>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</si>
  <si>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</si>
  <si>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0596-0217</t>
  </si>
  <si>
    <t>Federal and Non-Federal Financial Assistance Instruments</t>
  </si>
  <si>
    <t xml:space="preserve">Modification Form </t>
  </si>
  <si>
    <t>FS-1500-19</t>
  </si>
  <si>
    <t>Cooperator Performance Report (Optional Template)</t>
  </si>
  <si>
    <t>FS-1500-23</t>
  </si>
  <si>
    <t>SUB TOTAL:</t>
  </si>
  <si>
    <t>Certification Regarding Lobbying</t>
  </si>
  <si>
    <t>TOTAL:</t>
  </si>
  <si>
    <t>NONFEDERAL FINANCIAL ASSISTANCE TEMPLATES</t>
  </si>
  <si>
    <t>COOPERATIVE FIRE AGREEMENTS</t>
  </si>
  <si>
    <t xml:space="preserve">FS-1500-7 </t>
  </si>
  <si>
    <t>LAW ENFORCEMENT AGREEMENTS</t>
  </si>
  <si>
    <t>FS-1500-8</t>
  </si>
  <si>
    <t>Cooperative Law Enforcement Annual Operating Plan and Financial Plan</t>
  </si>
  <si>
    <t>FS-1500-8A</t>
  </si>
  <si>
    <t>ROADS AGREEMENTS</t>
  </si>
  <si>
    <t xml:space="preserve">Cooperative Forest Road Agreement </t>
  </si>
  <si>
    <t>FS-1500-9</t>
  </si>
  <si>
    <t>Road Project Agreement</t>
  </si>
  <si>
    <t>FS-1500-9A</t>
  </si>
  <si>
    <t>COLLECTION AGREEMENTS</t>
  </si>
  <si>
    <t xml:space="preserve">Collection Agreement </t>
  </si>
  <si>
    <t>FS-1500-11</t>
  </si>
  <si>
    <t>Reimbursable Collection Agreement, Rocky Mountain Elk Foundation</t>
  </si>
  <si>
    <t xml:space="preserve">FS-1500-11A </t>
  </si>
  <si>
    <t>Advance Collection Agreement, Rocky Mountain Elk Foundation</t>
  </si>
  <si>
    <t xml:space="preserve">FS-1500-11B </t>
  </si>
  <si>
    <t>FS-1500-18</t>
  </si>
  <si>
    <t>MEMORANDUM OF UNDERSTANDING</t>
  </si>
  <si>
    <t xml:space="preserve">Memorandum of Understanding </t>
  </si>
  <si>
    <t>FS-1500-15</t>
  </si>
  <si>
    <t>Memorandum of Understanding for Cooperative Frequency Usage</t>
  </si>
  <si>
    <t>FS-1500-15A</t>
  </si>
  <si>
    <t>PARTICIPATING AGREEMENTS</t>
  </si>
  <si>
    <t>Master Stewardship Agreement</t>
  </si>
  <si>
    <t>FS 1500-21</t>
  </si>
  <si>
    <t xml:space="preserve">Stewardship Agreement Supplemental Project Agreement </t>
  </si>
  <si>
    <t>FS-1500-21A</t>
  </si>
  <si>
    <t>Stewardship Agreement Financial Plan</t>
  </si>
  <si>
    <t>FS-1500-21B</t>
  </si>
  <si>
    <t xml:space="preserve">Stewardship Agreement </t>
  </si>
  <si>
    <t>FS-1500-21C</t>
  </si>
  <si>
    <t>Stewardship Agreement (Short Form)</t>
  </si>
  <si>
    <t>FS-1500-21D</t>
  </si>
  <si>
    <t>Agreements Financial Plan (Long) Optional</t>
  </si>
  <si>
    <t>FS-1500-17A</t>
  </si>
  <si>
    <t>Agreements Financial Plan (Short) Optional</t>
  </si>
  <si>
    <t>FS-1500-17B</t>
  </si>
  <si>
    <t>Agreements Financial Plan (Medium Form) Optional</t>
  </si>
  <si>
    <t>FS-1500-17C</t>
  </si>
  <si>
    <t>Collection Agreement Financial Plan Optional</t>
  </si>
  <si>
    <t>Good Neighbor Agreement</t>
  </si>
  <si>
    <t>FS-1500-36</t>
  </si>
  <si>
    <t>Master Good Neighbor Agreement</t>
  </si>
  <si>
    <t>FS-1500-36A</t>
  </si>
  <si>
    <t>Supplemental Good Neighbor Agreement</t>
  </si>
  <si>
    <t>FS-1500-36B</t>
  </si>
  <si>
    <t>Good Neighbor Agreement (Road Work and Other Activities)</t>
  </si>
  <si>
    <t>FS-1500-37</t>
  </si>
  <si>
    <t>Grant or Agreement Award Face Sheet</t>
  </si>
  <si>
    <t>FS-1500-100</t>
  </si>
  <si>
    <t>FEDERAL FINANCIAL ASSISTANCE TEMPLATES</t>
  </si>
  <si>
    <t>NEW FORMS AND COLLECTIONS</t>
  </si>
  <si>
    <t>Certification Regarding Lobbying (Required for all awards over $100K)</t>
  </si>
  <si>
    <t>Financial Capability Questionnaire</t>
  </si>
  <si>
    <t>Financial Capability Checklist</t>
  </si>
  <si>
    <t>Financial Capability Checklist (States ONLY)</t>
  </si>
  <si>
    <t>Equipment Justification and Certification Statement</t>
  </si>
  <si>
    <t>FS-1500-35</t>
  </si>
  <si>
    <t>FS-1500-22</t>
  </si>
  <si>
    <t>FS-1500-22A</t>
  </si>
  <si>
    <t>FS-1500-22B</t>
  </si>
  <si>
    <t>FS-1500-34</t>
  </si>
  <si>
    <t>Private Sector</t>
  </si>
  <si>
    <t>State, Local and Tribal</t>
  </si>
  <si>
    <t>G&amp; A Face Sheet</t>
  </si>
  <si>
    <t>Grand TOTAL: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</si>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</sst>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_(* #,##0_);_(* \(#,##0\);_(* &quot;-&quot;??_);_(@_)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2" fillId="0" borderId="0"/>
  </cellStyleXfs>
  <cellXfs count="26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2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2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/>
    <xf numFmtId="0" fontId="12" fillId="0" borderId="14" xfId="0" applyFont="1" applyBorder="1" applyAlignment="1" applyProtection="1"/>
    <xf numFmtId="2" fontId="3" fillId="0" borderId="10" xfId="0" applyNumberFormat="1" applyFont="1" applyBorder="1" applyAlignment="1" applyProtection="1">
      <alignment horizontal="center"/>
    </xf>
    <xf numFmtId="2" fontId="7" fillId="0" borderId="13" xfId="0" applyNumberFormat="1" applyFont="1" applyBorder="1" applyAlignment="1" applyProtection="1">
      <alignment horizontal="center"/>
    </xf>
    <xf numFmtId="2" fontId="7" fillId="0" borderId="17" xfId="0" applyNumberFormat="1" applyFont="1" applyBorder="1" applyAlignment="1" applyProtection="1">
      <alignment horizontal="center"/>
    </xf>
    <xf numFmtId="2" fontId="3" fillId="0" borderId="17" xfId="0" applyNumberFormat="1" applyFont="1" applyBorder="1" applyAlignment="1" applyProtection="1">
      <alignment horizontal="center"/>
    </xf>
    <xf numFmtId="2" fontId="3" fillId="0" borderId="16" xfId="0" applyNumberFormat="1" applyFont="1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vertical="center"/>
    </xf>
    <xf numFmtId="167" fontId="5" fillId="0" borderId="17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9" fontId="16" fillId="0" borderId="11" xfId="2" applyNumberFormat="1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>
      <alignment vertical="center"/>
    </xf>
    <xf numFmtId="168" fontId="16" fillId="0" borderId="6" xfId="1" applyNumberFormat="1" applyFont="1" applyBorder="1" applyAlignment="1" applyProtection="1">
      <alignment horizontal="center" vertical="center"/>
    </xf>
    <xf numFmtId="43" fontId="16" fillId="0" borderId="6" xfId="1" applyFont="1" applyBorder="1" applyAlignment="1" applyProtection="1">
      <alignment horizontal="center" vertical="center"/>
      <protection locked="0"/>
    </xf>
    <xf numFmtId="168" fontId="16" fillId="0" borderId="9" xfId="1" applyNumberFormat="1" applyFont="1" applyBorder="1" applyAlignment="1" applyProtection="1">
      <alignment horizontal="center" vertical="center"/>
    </xf>
    <xf numFmtId="2" fontId="16" fillId="0" borderId="5" xfId="1" applyNumberFormat="1" applyFont="1" applyBorder="1" applyAlignment="1" applyProtection="1">
      <alignment vertical="center"/>
      <protection locked="0"/>
    </xf>
    <xf numFmtId="168" fontId="16" fillId="0" borderId="5" xfId="1" applyNumberFormat="1" applyFont="1" applyBorder="1" applyAlignment="1">
      <alignment horizontal="center" vertical="center"/>
    </xf>
    <xf numFmtId="0" fontId="17" fillId="0" borderId="0" xfId="0" applyFont="1"/>
    <xf numFmtId="49" fontId="16" fillId="0" borderId="4" xfId="2" applyNumberFormat="1" applyFont="1" applyBorder="1" applyAlignment="1" applyProtection="1">
      <alignment horizontal="left" vertical="center" wrapText="1"/>
      <protection locked="0"/>
    </xf>
    <xf numFmtId="2" fontId="17" fillId="0" borderId="2" xfId="0" applyNumberFormat="1" applyFont="1" applyBorder="1" applyAlignment="1">
      <alignment vertical="center" wrapText="1"/>
    </xf>
    <xf numFmtId="168" fontId="16" fillId="0" borderId="3" xfId="1" applyNumberFormat="1" applyFont="1" applyBorder="1" applyAlignment="1" applyProtection="1">
      <alignment horizontal="center" vertical="center"/>
      <protection locked="0"/>
    </xf>
    <xf numFmtId="43" fontId="16" fillId="0" borderId="3" xfId="1" applyFont="1" applyFill="1" applyBorder="1" applyAlignment="1" applyProtection="1">
      <alignment horizontal="center" vertical="center"/>
      <protection locked="0"/>
    </xf>
    <xf numFmtId="168" fontId="16" fillId="0" borderId="0" xfId="1" applyNumberFormat="1" applyFont="1" applyBorder="1" applyAlignment="1" applyProtection="1">
      <alignment horizontal="center" vertical="center"/>
    </xf>
    <xf numFmtId="2" fontId="16" fillId="0" borderId="2" xfId="1" applyNumberFormat="1" applyFont="1" applyBorder="1" applyAlignment="1" applyProtection="1">
      <alignment vertical="center"/>
      <protection locked="0"/>
    </xf>
    <xf numFmtId="168" fontId="16" fillId="0" borderId="2" xfId="1" applyNumberFormat="1" applyFont="1" applyBorder="1" applyAlignment="1">
      <alignment horizontal="center" vertical="center"/>
    </xf>
    <xf numFmtId="49" fontId="16" fillId="0" borderId="4" xfId="2" applyNumberFormat="1" applyFont="1" applyBorder="1" applyAlignment="1" applyProtection="1">
      <alignment horizontal="right" vertical="center" wrapText="1" indent="3"/>
      <protection locked="0"/>
    </xf>
    <xf numFmtId="49" fontId="16" fillId="0" borderId="0" xfId="2" applyNumberFormat="1" applyFont="1" applyAlignment="1" applyProtection="1">
      <alignment horizontal="right" vertical="center" wrapText="1" indent="3"/>
      <protection locked="0"/>
    </xf>
    <xf numFmtId="168" fontId="16" fillId="0" borderId="2" xfId="1" applyNumberFormat="1" applyFont="1" applyBorder="1" applyAlignment="1" applyProtection="1">
      <alignment horizontal="center" vertical="center"/>
      <protection locked="0"/>
    </xf>
    <xf numFmtId="49" fontId="16" fillId="2" borderId="18" xfId="2" applyNumberFormat="1" applyFont="1" applyFill="1" applyBorder="1" applyAlignment="1" applyProtection="1">
      <alignment horizontal="left" vertical="center" wrapText="1"/>
      <protection locked="0"/>
    </xf>
    <xf numFmtId="2" fontId="17" fillId="2" borderId="20" xfId="0" applyNumberFormat="1" applyFont="1" applyFill="1" applyBorder="1" applyAlignment="1">
      <alignment vertical="center" wrapText="1"/>
    </xf>
    <xf numFmtId="168" fontId="16" fillId="2" borderId="21" xfId="1" applyNumberFormat="1" applyFont="1" applyFill="1" applyBorder="1" applyAlignment="1" applyProtection="1">
      <alignment horizontal="center" vertical="center"/>
      <protection locked="0"/>
    </xf>
    <xf numFmtId="168" fontId="16" fillId="2" borderId="19" xfId="1" applyNumberFormat="1" applyFont="1" applyFill="1" applyBorder="1" applyAlignment="1" applyProtection="1">
      <alignment horizontal="center" vertical="center"/>
    </xf>
    <xf numFmtId="2" fontId="16" fillId="2" borderId="20" xfId="1" applyNumberFormat="1" applyFont="1" applyFill="1" applyBorder="1" applyAlignment="1" applyProtection="1">
      <alignment vertical="center"/>
      <protection locked="0"/>
    </xf>
    <xf numFmtId="168" fontId="16" fillId="2" borderId="20" xfId="1" applyNumberFormat="1" applyFont="1" applyFill="1" applyBorder="1" applyAlignment="1">
      <alignment horizontal="center" vertical="center"/>
    </xf>
    <xf numFmtId="49" fontId="16" fillId="0" borderId="4" xfId="2" applyNumberFormat="1" applyFont="1" applyBorder="1" applyAlignment="1" applyProtection="1">
      <alignment horizontal="left" vertical="center" wrapText="1" indent="3"/>
      <protection locked="0"/>
    </xf>
    <xf numFmtId="49" fontId="16" fillId="0" borderId="0" xfId="2" applyNumberFormat="1" applyFont="1" applyAlignment="1" applyProtection="1">
      <alignment horizontal="left" vertical="center" wrapText="1" indent="3"/>
      <protection locked="0"/>
    </xf>
    <xf numFmtId="43" fontId="16" fillId="0" borderId="2" xfId="1" applyFont="1" applyBorder="1" applyAlignment="1" applyProtection="1">
      <alignment horizontal="center" vertical="center"/>
      <protection locked="0"/>
    </xf>
    <xf numFmtId="168" fontId="16" fillId="0" borderId="3" xfId="1" applyNumberFormat="1" applyFont="1" applyFill="1" applyBorder="1" applyAlignment="1" applyProtection="1">
      <alignment horizontal="center" vertical="center"/>
      <protection locked="0"/>
    </xf>
    <xf numFmtId="43" fontId="16" fillId="0" borderId="2" xfId="1" applyFont="1" applyFill="1" applyBorder="1" applyAlignment="1" applyProtection="1">
      <alignment horizontal="center" vertical="center"/>
      <protection locked="0"/>
    </xf>
    <xf numFmtId="168" fontId="16" fillId="0" borderId="2" xfId="1" applyNumberFormat="1" applyFont="1" applyFill="1" applyBorder="1" applyAlignment="1" applyProtection="1">
      <alignment horizontal="center" vertical="center"/>
      <protection locked="0"/>
    </xf>
    <xf numFmtId="2" fontId="16" fillId="0" borderId="2" xfId="1" applyNumberFormat="1" applyFont="1" applyFill="1" applyBorder="1" applyAlignment="1" applyProtection="1">
      <alignment vertical="center"/>
      <protection locked="0"/>
    </xf>
    <xf numFmtId="0" fontId="17" fillId="0" borderId="2" xfId="0" applyFont="1" applyBorder="1" applyAlignment="1">
      <alignment vertical="center"/>
    </xf>
    <xf numFmtId="168" fontId="16" fillId="0" borderId="0" xfId="1" applyNumberFormat="1" applyFont="1" applyFill="1" applyBorder="1" applyAlignment="1" applyProtection="1">
      <alignment horizontal="center" vertical="center"/>
    </xf>
    <xf numFmtId="168" fontId="16" fillId="0" borderId="2" xfId="1" applyNumberFormat="1" applyFont="1" applyFill="1" applyBorder="1" applyAlignment="1">
      <alignment horizontal="center" vertical="center"/>
    </xf>
    <xf numFmtId="2" fontId="16" fillId="0" borderId="4" xfId="1" applyNumberFormat="1" applyFont="1" applyBorder="1" applyAlignment="1" applyProtection="1">
      <alignment vertical="center"/>
      <protection locked="0"/>
    </xf>
    <xf numFmtId="0" fontId="16" fillId="0" borderId="2" xfId="2" applyFont="1" applyBorder="1" applyAlignment="1" applyProtection="1">
      <alignment horizontal="left" vertical="center" wrapText="1"/>
      <protection locked="0"/>
    </xf>
    <xf numFmtId="2" fontId="16" fillId="0" borderId="2" xfId="2" applyNumberFormat="1" applyFont="1" applyBorder="1" applyAlignment="1" applyProtection="1">
      <alignment vertical="center"/>
      <protection locked="0"/>
    </xf>
    <xf numFmtId="49" fontId="16" fillId="0" borderId="2" xfId="2" applyNumberFormat="1" applyFont="1" applyBorder="1" applyAlignment="1" applyProtection="1">
      <alignment horizontal="left" vertical="center" wrapText="1"/>
      <protection locked="0"/>
    </xf>
    <xf numFmtId="168" fontId="16" fillId="2" borderId="19" xfId="1" applyNumberFormat="1" applyFont="1" applyFill="1" applyBorder="1" applyAlignment="1" applyProtection="1">
      <alignment horizontal="center" vertical="center"/>
      <protection locked="0"/>
    </xf>
    <xf numFmtId="2" fontId="16" fillId="2" borderId="19" xfId="1" applyNumberFormat="1" applyFont="1" applyFill="1" applyBorder="1" applyAlignment="1" applyProtection="1">
      <alignment vertical="center"/>
      <protection locked="0"/>
    </xf>
    <xf numFmtId="168" fontId="16" fillId="2" borderId="21" xfId="1" applyNumberFormat="1" applyFont="1" applyFill="1" applyBorder="1" applyAlignment="1">
      <alignment horizontal="center" vertical="center"/>
    </xf>
    <xf numFmtId="0" fontId="16" fillId="0" borderId="5" xfId="2" applyFont="1" applyBorder="1" applyAlignment="1" applyProtection="1">
      <alignment horizontal="left" vertical="center" wrapText="1"/>
      <protection locked="0"/>
    </xf>
    <xf numFmtId="4" fontId="16" fillId="0" borderId="2" xfId="2" applyNumberFormat="1" applyFont="1" applyBorder="1" applyAlignment="1">
      <alignment vertical="center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43" fontId="16" fillId="0" borderId="4" xfId="1" applyFont="1" applyBorder="1" applyAlignment="1" applyProtection="1">
      <alignment horizontal="center" vertical="center"/>
      <protection locked="0"/>
    </xf>
    <xf numFmtId="0" fontId="17" fillId="0" borderId="4" xfId="0" applyFont="1" applyBorder="1"/>
    <xf numFmtId="168" fontId="16" fillId="0" borderId="2" xfId="1" applyNumberFormat="1" applyFont="1" applyBorder="1" applyAlignment="1" applyProtection="1">
      <alignment horizontal="center" vertical="center"/>
    </xf>
    <xf numFmtId="49" fontId="16" fillId="0" borderId="0" xfId="2" applyNumberFormat="1" applyFont="1" applyAlignment="1" applyProtection="1">
      <alignment vertical="center"/>
      <protection locked="0"/>
    </xf>
    <xf numFmtId="49" fontId="16" fillId="0" borderId="0" xfId="2" applyNumberFormat="1" applyFont="1" applyAlignment="1" applyProtection="1">
      <alignment horizontal="left" vertical="center" wrapText="1" indent="7"/>
      <protection locked="0"/>
    </xf>
    <xf numFmtId="49" fontId="16" fillId="0" borderId="3" xfId="2" applyNumberFormat="1" applyFont="1" applyBorder="1" applyAlignment="1" applyProtection="1">
      <alignment horizontal="left" vertical="center" wrapText="1" indent="7"/>
      <protection locked="0"/>
    </xf>
    <xf numFmtId="49" fontId="16" fillId="0" borderId="3" xfId="2" applyNumberFormat="1" applyFont="1" applyBorder="1" applyAlignment="1" applyProtection="1">
      <alignment vertical="center"/>
      <protection locked="0"/>
    </xf>
    <xf numFmtId="49" fontId="16" fillId="0" borderId="4" xfId="2" applyNumberFormat="1" applyFont="1" applyBorder="1" applyAlignment="1" applyProtection="1">
      <alignment horizontal="left" vertical="center" indent="7"/>
      <protection locked="0"/>
    </xf>
    <xf numFmtId="43" fontId="16" fillId="0" borderId="0" xfId="1" applyFont="1" applyBorder="1" applyAlignment="1" applyProtection="1">
      <alignment horizontal="center" vertical="center"/>
      <protection locked="0"/>
    </xf>
    <xf numFmtId="49" fontId="16" fillId="0" borderId="10" xfId="2" applyNumberFormat="1" applyFont="1" applyBorder="1" applyAlignment="1" applyProtection="1">
      <alignment horizontal="left" vertical="center" wrapText="1" indent="3"/>
      <protection locked="0"/>
    </xf>
    <xf numFmtId="49" fontId="16" fillId="0" borderId="1" xfId="2" applyNumberFormat="1" applyFont="1" applyBorder="1" applyAlignment="1" applyProtection="1">
      <alignment horizontal="left" vertical="center" wrapText="1" indent="3"/>
      <protection locked="0"/>
    </xf>
    <xf numFmtId="49" fontId="16" fillId="0" borderId="7" xfId="2" applyNumberFormat="1" applyFont="1" applyBorder="1" applyAlignment="1" applyProtection="1">
      <alignment horizontal="left" vertical="center" wrapText="1"/>
      <protection locked="0"/>
    </xf>
    <xf numFmtId="43" fontId="16" fillId="0" borderId="7" xfId="1" applyFont="1" applyBorder="1" applyAlignment="1" applyProtection="1">
      <alignment horizontal="center" vertical="center"/>
      <protection locked="0"/>
    </xf>
    <xf numFmtId="0" fontId="17" fillId="0" borderId="2" xfId="0" applyFont="1" applyBorder="1"/>
    <xf numFmtId="49" fontId="16" fillId="0" borderId="19" xfId="2" applyNumberFormat="1" applyFont="1" applyBorder="1" applyAlignment="1" applyProtection="1">
      <alignment horizontal="left" vertical="center" wrapText="1" indent="3"/>
      <protection locked="0"/>
    </xf>
    <xf numFmtId="49" fontId="19" fillId="0" borderId="2" xfId="2" applyNumberFormat="1" applyFont="1" applyBorder="1" applyAlignment="1" applyProtection="1">
      <alignment horizontal="left" vertical="center" wrapText="1"/>
      <protection locked="0"/>
    </xf>
    <xf numFmtId="168" fontId="19" fillId="0" borderId="3" xfId="1" applyNumberFormat="1" applyFont="1" applyFill="1" applyBorder="1" applyAlignment="1" applyProtection="1">
      <alignment horizontal="center" vertical="center"/>
      <protection locked="0"/>
    </xf>
    <xf numFmtId="43" fontId="19" fillId="0" borderId="4" xfId="1" applyFont="1" applyBorder="1" applyAlignment="1" applyProtection="1">
      <alignment horizontal="center" vertical="center"/>
      <protection locked="0"/>
    </xf>
    <xf numFmtId="168" fontId="19" fillId="0" borderId="2" xfId="1" applyNumberFormat="1" applyFont="1" applyBorder="1" applyAlignment="1" applyProtection="1">
      <alignment horizontal="center" vertical="center"/>
    </xf>
    <xf numFmtId="2" fontId="19" fillId="0" borderId="2" xfId="1" applyNumberFormat="1" applyFont="1" applyBorder="1" applyAlignment="1" applyProtection="1">
      <alignment vertical="center"/>
      <protection locked="0"/>
    </xf>
    <xf numFmtId="168" fontId="19" fillId="0" borderId="2" xfId="1" applyNumberFormat="1" applyFont="1" applyBorder="1" applyAlignment="1">
      <alignment horizontal="center" vertical="center"/>
    </xf>
    <xf numFmtId="0" fontId="20" fillId="0" borderId="0" xfId="0" applyFont="1"/>
    <xf numFmtId="43" fontId="17" fillId="0" borderId="0" xfId="0" applyNumberFormat="1" applyFont="1"/>
    <xf numFmtId="3" fontId="16" fillId="0" borderId="3" xfId="2" applyNumberFormat="1" applyFont="1" applyBorder="1" applyAlignment="1" applyProtection="1">
      <alignment horizontal="right" vertical="center"/>
      <protection locked="0"/>
    </xf>
    <xf numFmtId="49" fontId="16" fillId="0" borderId="0" xfId="2" applyNumberFormat="1" applyFont="1" applyFill="1" applyAlignment="1" applyProtection="1">
      <alignment horizontal="left" vertical="center" wrapText="1" indent="3"/>
      <protection locked="0"/>
    </xf>
    <xf numFmtId="49" fontId="16" fillId="0" borderId="4" xfId="2" applyNumberFormat="1" applyFont="1" applyFill="1" applyBorder="1" applyAlignment="1" applyProtection="1">
      <alignment horizontal="left" vertical="center" wrapText="1" indent="3"/>
      <protection locked="0"/>
    </xf>
    <xf numFmtId="0" fontId="17" fillId="0" borderId="4" xfId="0" applyFont="1" applyFill="1" applyBorder="1"/>
    <xf numFmtId="49" fontId="16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/>
    <xf numFmtId="49" fontId="16" fillId="0" borderId="4" xfId="2" applyNumberFormat="1" applyFont="1" applyFill="1" applyBorder="1" applyAlignment="1" applyProtection="1">
      <alignment horizontal="left" vertical="center" indent="7"/>
      <protection locked="0"/>
    </xf>
    <xf numFmtId="49" fontId="16" fillId="0" borderId="0" xfId="2" applyNumberFormat="1" applyFont="1" applyFill="1" applyAlignment="1" applyProtection="1">
      <alignment horizontal="left" vertical="center" wrapText="1" indent="7"/>
      <protection locked="0"/>
    </xf>
    <xf numFmtId="49" fontId="16" fillId="0" borderId="3" xfId="2" applyNumberFormat="1" applyFont="1" applyFill="1" applyBorder="1" applyAlignment="1" applyProtection="1">
      <alignment horizontal="left" vertical="center" wrapText="1" indent="7"/>
      <protection locked="0"/>
    </xf>
    <xf numFmtId="49" fontId="16" fillId="0" borderId="4" xfId="2" applyNumberFormat="1" applyFont="1" applyBorder="1" applyAlignment="1" applyProtection="1">
      <alignment horizontal="left" vertical="center" wrapText="1"/>
      <protection locked="0"/>
    </xf>
    <xf numFmtId="43" fontId="16" fillId="0" borderId="2" xfId="1" applyNumberFormat="1" applyFont="1" applyBorder="1" applyAlignment="1" applyProtection="1">
      <alignment horizontal="center" vertical="center"/>
      <protection locked="0"/>
    </xf>
    <xf numFmtId="43" fontId="16" fillId="0" borderId="4" xfId="2" applyNumberFormat="1" applyFont="1" applyBorder="1" applyAlignment="1" applyProtection="1">
      <alignment horizontal="center" vertical="center"/>
      <protection locked="0"/>
    </xf>
    <xf numFmtId="41" fontId="16" fillId="0" borderId="5" xfId="2" applyNumberFormat="1" applyFont="1" applyBorder="1" applyAlignment="1">
      <alignment vertical="center"/>
    </xf>
    <xf numFmtId="41" fontId="16" fillId="0" borderId="2" xfId="2" applyNumberFormat="1" applyFont="1" applyBorder="1" applyAlignment="1">
      <alignment vertical="center"/>
    </xf>
    <xf numFmtId="0" fontId="16" fillId="0" borderId="0" xfId="0" applyFont="1"/>
    <xf numFmtId="39" fontId="16" fillId="0" borderId="2" xfId="1" applyNumberFormat="1" applyFont="1" applyBorder="1" applyAlignment="1" applyProtection="1">
      <alignment horizontal="center" vertical="center"/>
      <protection locked="0"/>
    </xf>
    <xf numFmtId="0" fontId="0" fillId="4" borderId="22" xfId="0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2" fontId="9" fillId="0" borderId="11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6" fillId="0" borderId="4" xfId="2" applyNumberFormat="1" applyFont="1" applyBorder="1" applyAlignment="1" applyProtection="1">
      <alignment horizontal="left" vertical="center" wrapText="1" indent="3"/>
      <protection locked="0"/>
    </xf>
    <xf numFmtId="49" fontId="16" fillId="0" borderId="0" xfId="2" applyNumberFormat="1" applyFont="1" applyAlignment="1" applyProtection="1">
      <alignment horizontal="left" vertical="center" wrapText="1" indent="3"/>
      <protection locked="0"/>
    </xf>
    <xf numFmtId="0" fontId="6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49" fontId="18" fillId="2" borderId="18" xfId="2" applyNumberFormat="1" applyFont="1" applyFill="1" applyBorder="1" applyAlignment="1" applyProtection="1">
      <alignment horizontal="left" vertical="center" wrapText="1"/>
      <protection locked="0"/>
    </xf>
    <xf numFmtId="49" fontId="18" fillId="2" borderId="19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/>
    <xf numFmtId="0" fontId="12" fillId="0" borderId="6" xfId="0" applyFont="1" applyBorder="1" applyAlignment="1" applyProtection="1"/>
    <xf numFmtId="0" fontId="11" fillId="0" borderId="11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11" xfId="2" applyNumberFormat="1" applyFont="1" applyBorder="1" applyAlignment="1" applyProtection="1">
      <alignment horizontal="left" vertical="center" wrapText="1" indent="3"/>
      <protection locked="0"/>
    </xf>
    <xf numFmtId="49" fontId="16" fillId="0" borderId="9" xfId="2" applyNumberFormat="1" applyFont="1" applyBorder="1" applyAlignment="1" applyProtection="1">
      <alignment horizontal="left" vertical="center" wrapText="1" indent="3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6" fillId="0" borderId="0" xfId="2" applyNumberFormat="1" applyFont="1" applyAlignment="1" applyProtection="1">
      <alignment horizontal="right" vertical="center" wrapText="1"/>
      <protection locked="0"/>
    </xf>
    <xf numFmtId="49" fontId="16" fillId="0" borderId="4" xfId="2" applyNumberFormat="1" applyFont="1" applyBorder="1" applyAlignment="1" applyProtection="1">
      <alignment horizontal="left" vertical="center" wrapText="1"/>
      <protection locked="0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49" fontId="16" fillId="0" borderId="4" xfId="2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2" applyNumberFormat="1" applyFont="1" applyFill="1" applyAlignment="1" applyProtection="1">
      <alignment horizontal="left" vertical="center" wrapText="1"/>
      <protection locked="0"/>
    </xf>
    <xf numFmtId="49" fontId="16" fillId="0" borderId="4" xfId="2" applyNumberFormat="1" applyFont="1" applyFill="1" applyBorder="1" applyAlignment="1" applyProtection="1">
      <alignment horizontal="left" vertical="center" wrapText="1" indent="3"/>
      <protection locked="0"/>
    </xf>
    <xf numFmtId="49" fontId="16" fillId="0" borderId="0" xfId="2" applyNumberFormat="1" applyFont="1" applyFill="1" applyAlignment="1" applyProtection="1">
      <alignment horizontal="left" vertical="center" wrapText="1" indent="3"/>
      <protection locked="0"/>
    </xf>
    <xf numFmtId="49" fontId="16" fillId="0" borderId="11" xfId="2" applyNumberFormat="1" applyFont="1" applyBorder="1" applyAlignment="1" applyProtection="1">
      <alignment horizontal="left" vertical="center" wrapText="1"/>
      <protection locked="0"/>
    </xf>
    <xf numFmtId="49" fontId="16" fillId="0" borderId="9" xfId="2" applyNumberFormat="1" applyFont="1" applyBorder="1" applyAlignment="1" applyProtection="1">
      <alignment horizontal="left" vertical="center" wrapText="1"/>
      <protection locked="0"/>
    </xf>
    <xf numFmtId="49" fontId="16" fillId="0" borderId="6" xfId="2" applyNumberFormat="1" applyFont="1" applyBorder="1" applyAlignment="1" applyProtection="1">
      <alignment horizontal="left" vertical="center" wrapText="1"/>
      <protection locked="0"/>
    </xf>
    <xf numFmtId="49" fontId="16" fillId="0" borderId="3" xfId="2" applyNumberFormat="1" applyFont="1" applyBorder="1" applyAlignment="1" applyProtection="1">
      <alignment horizontal="right" vertical="center" wrapText="1"/>
      <protection locked="0"/>
    </xf>
    <xf numFmtId="49" fontId="16" fillId="0" borderId="3" xfId="2" applyNumberFormat="1" applyFont="1" applyBorder="1" applyAlignment="1" applyProtection="1">
      <alignment horizontal="left" vertical="center" wrapText="1"/>
      <protection locked="0"/>
    </xf>
    <xf numFmtId="49" fontId="16" fillId="0" borderId="4" xfId="2" applyNumberFormat="1" applyFont="1" applyBorder="1" applyAlignment="1" applyProtection="1">
      <alignment horizontal="left" vertical="center" wrapText="1" indent="7"/>
      <protection locked="0"/>
    </xf>
    <xf numFmtId="49" fontId="16" fillId="0" borderId="0" xfId="2" applyNumberFormat="1" applyFont="1" applyAlignment="1" applyProtection="1">
      <alignment horizontal="left" vertical="center" wrapText="1" indent="7"/>
      <protection locked="0"/>
    </xf>
    <xf numFmtId="49" fontId="16" fillId="0" borderId="3" xfId="2" applyNumberFormat="1" applyFont="1" applyBorder="1" applyAlignment="1" applyProtection="1">
      <alignment horizontal="left" vertical="center" wrapText="1" indent="7"/>
      <protection locked="0"/>
    </xf>
    <xf numFmtId="49" fontId="16" fillId="0" borderId="3" xfId="2" applyNumberFormat="1" applyFont="1" applyBorder="1" applyAlignment="1" applyProtection="1">
      <alignment horizontal="left" vertical="center" wrapText="1" indent="3"/>
      <protection locked="0"/>
    </xf>
    <xf numFmtId="49" fontId="16" fillId="0" borderId="0" xfId="2" applyNumberFormat="1" applyFont="1" applyFill="1" applyAlignment="1" applyProtection="1">
      <alignment horizontal="right" vertical="center" wrapText="1"/>
      <protection locked="0"/>
    </xf>
    <xf numFmtId="49" fontId="16" fillId="0" borderId="3" xfId="2" applyNumberFormat="1" applyFont="1" applyFill="1" applyBorder="1" applyAlignment="1" applyProtection="1">
      <alignment horizontal="right" vertical="center" wrapText="1"/>
      <protection locked="0"/>
    </xf>
    <xf numFmtId="49" fontId="16" fillId="0" borderId="1" xfId="2" applyNumberFormat="1" applyFont="1" applyBorder="1" applyAlignment="1" applyProtection="1">
      <alignment horizontal="right" vertical="center" wrapText="1"/>
      <protection locked="0"/>
    </xf>
    <xf numFmtId="49" fontId="16" fillId="0" borderId="8" xfId="2" applyNumberFormat="1" applyFont="1" applyBorder="1" applyAlignment="1" applyProtection="1">
      <alignment horizontal="right" vertical="center" wrapText="1"/>
      <protection locked="0"/>
    </xf>
    <xf numFmtId="49" fontId="16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16" fillId="0" borderId="3" xfId="2" applyNumberFormat="1" applyFont="1" applyFill="1" applyBorder="1" applyAlignment="1" applyProtection="1">
      <alignment horizontal="left" vertical="center" wrapText="1" indent="3"/>
      <protection locked="0"/>
    </xf>
    <xf numFmtId="49" fontId="16" fillId="0" borderId="4" xfId="2" applyNumberFormat="1" applyFont="1" applyFill="1" applyBorder="1" applyAlignment="1" applyProtection="1">
      <alignment horizontal="left" vertical="center" wrapText="1" indent="7"/>
      <protection locked="0"/>
    </xf>
    <xf numFmtId="49" fontId="16" fillId="0" borderId="0" xfId="2" applyNumberFormat="1" applyFont="1" applyFill="1" applyAlignment="1" applyProtection="1">
      <alignment horizontal="left" vertical="center" wrapText="1" indent="7"/>
      <protection locked="0"/>
    </xf>
    <xf numFmtId="49" fontId="16" fillId="0" borderId="3" xfId="2" applyNumberFormat="1" applyFont="1" applyFill="1" applyBorder="1" applyAlignment="1" applyProtection="1">
      <alignment horizontal="left" vertical="center" wrapText="1" indent="7"/>
      <protection locked="0"/>
    </xf>
    <xf numFmtId="0" fontId="0" fillId="0" borderId="0" xfId="0" applyFill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 applyProtection="1">
      <alignment vertical="center"/>
      <protection locked="0"/>
    </xf>
    <xf numFmtId="167" fontId="5" fillId="6" borderId="17" xfId="0" applyNumberFormat="1" applyFont="1" applyFill="1" applyBorder="1" applyAlignment="1" applyProtection="1">
      <alignment vertical="center"/>
      <protection locked="0"/>
    </xf>
    <xf numFmtId="4" fontId="5" fillId="4" borderId="4" xfId="0" applyNumberFormat="1" applyFont="1" applyFill="1" applyBorder="1" applyAlignment="1" applyProtection="1">
      <alignment vertical="center"/>
      <protection locked="0"/>
    </xf>
    <xf numFmtId="167" fontId="5" fillId="4" borderId="17" xfId="0" applyNumberFormat="1" applyFont="1" applyFill="1" applyBorder="1" applyAlignment="1" applyProtection="1">
      <alignment vertical="center"/>
      <protection locked="0"/>
    </xf>
    <xf numFmtId="0" fontId="17" fillId="0" borderId="21" xfId="0" applyFont="1" applyBorder="1"/>
    <xf numFmtId="164" fontId="5" fillId="0" borderId="20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 applyProtection="1">
      <alignment vertical="center"/>
      <protection locked="0"/>
    </xf>
    <xf numFmtId="167" fontId="5" fillId="0" borderId="24" xfId="0" applyNumberFormat="1" applyFont="1" applyBorder="1" applyAlignment="1" applyProtection="1">
      <alignment vertical="center"/>
      <protection locked="0"/>
    </xf>
    <xf numFmtId="168" fontId="17" fillId="0" borderId="8" xfId="0" applyNumberFormat="1" applyFont="1" applyBorder="1"/>
    <xf numFmtId="168" fontId="17" fillId="0" borderId="7" xfId="0" applyNumberFormat="1" applyFont="1" applyBorder="1"/>
    <xf numFmtId="168" fontId="16" fillId="0" borderId="25" xfId="1" applyNumberFormat="1" applyFont="1" applyFill="1" applyBorder="1" applyAlignment="1" applyProtection="1">
      <alignment horizontal="center" vertical="center"/>
      <protection locked="0"/>
    </xf>
    <xf numFmtId="43" fontId="16" fillId="0" borderId="25" xfId="1" applyFont="1" applyBorder="1" applyAlignment="1" applyProtection="1">
      <alignment horizontal="center" vertical="center"/>
      <protection locked="0"/>
    </xf>
    <xf numFmtId="168" fontId="16" fillId="0" borderId="25" xfId="1" applyNumberFormat="1" applyFont="1" applyBorder="1" applyAlignment="1" applyProtection="1">
      <alignment horizontal="center" vertical="center"/>
    </xf>
    <xf numFmtId="2" fontId="16" fillId="0" borderId="25" xfId="1" applyNumberFormat="1" applyFont="1" applyBorder="1" applyAlignment="1" applyProtection="1">
      <alignment vertical="center"/>
      <protection locked="0"/>
    </xf>
    <xf numFmtId="168" fontId="16" fillId="0" borderId="25" xfId="1" applyNumberFormat="1" applyFont="1" applyBorder="1" applyAlignment="1">
      <alignment horizontal="center" vertical="center"/>
    </xf>
    <xf numFmtId="168" fontId="21" fillId="4" borderId="18" xfId="0" applyNumberFormat="1" applyFont="1" applyFill="1" applyBorder="1" applyProtection="1">
      <protection locked="0"/>
    </xf>
    <xf numFmtId="49" fontId="16" fillId="4" borderId="19" xfId="2" applyNumberFormat="1" applyFont="1" applyFill="1" applyBorder="1" applyAlignment="1" applyProtection="1">
      <alignment horizontal="right" vertical="center" wrapText="1"/>
      <protection locked="0"/>
    </xf>
    <xf numFmtId="0" fontId="17" fillId="4" borderId="20" xfId="0" applyFont="1" applyFill="1" applyBorder="1"/>
    <xf numFmtId="4" fontId="5" fillId="3" borderId="4" xfId="0" applyNumberFormat="1" applyFont="1" applyFill="1" applyBorder="1" applyAlignment="1" applyProtection="1">
      <alignment vertical="center"/>
      <protection locked="0"/>
    </xf>
    <xf numFmtId="167" fontId="5" fillId="3" borderId="17" xfId="0" applyNumberFormat="1" applyFont="1" applyFill="1" applyBorder="1" applyAlignment="1" applyProtection="1">
      <alignment vertical="center"/>
      <protection locked="0"/>
    </xf>
    <xf numFmtId="0" fontId="17" fillId="3" borderId="23" xfId="0" applyFont="1" applyFill="1" applyBorder="1" applyAlignment="1">
      <alignment horizontal="center" vertical="center" wrapText="1"/>
    </xf>
    <xf numFmtId="39" fontId="17" fillId="0" borderId="7" xfId="0" applyNumberFormat="1" applyFont="1" applyBorder="1" applyAlignment="1"/>
    <xf numFmtId="4" fontId="5" fillId="7" borderId="4" xfId="0" applyNumberFormat="1" applyFont="1" applyFill="1" applyBorder="1" applyAlignment="1" applyProtection="1">
      <alignment vertical="center"/>
      <protection locked="0"/>
    </xf>
    <xf numFmtId="167" fontId="5" fillId="7" borderId="17" xfId="0" applyNumberFormat="1" applyFont="1" applyFill="1" applyBorder="1" applyAlignment="1" applyProtection="1">
      <alignment vertical="center"/>
      <protection locked="0"/>
    </xf>
    <xf numFmtId="0" fontId="17" fillId="7" borderId="4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CA92B68A-3713-445F-8D1C-294BE25E61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191"/>
  <sheetViews>
    <sheetView tabSelected="1" topLeftCell="A40" zoomScale="85" zoomScaleNormal="85" zoomScaleSheetLayoutView="75" workbookViewId="0">
      <selection activeCell="J71" sqref="J71"/>
    </sheetView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19.7109375" style="1" customWidth="1"/>
    <col min="7" max="7" width="12.85546875" style="24" bestFit="1" customWidth="1"/>
    <col min="8" max="8" width="10" style="5" bestFit="1" customWidth="1"/>
    <col min="9" max="9" width="11.5703125" style="5" bestFit="1" customWidth="1"/>
    <col min="10" max="10" width="14" style="20" customWidth="1"/>
    <col min="11" max="11" width="9.140625" style="5"/>
    <col min="12" max="12" width="13.28515625" style="1" customWidth="1"/>
    <col min="13" max="13" width="20.85546875" style="5" customWidth="1"/>
    <col min="14" max="14" width="9.140625" style="5"/>
    <col min="15" max="15" width="12.7109375" style="33" customWidth="1"/>
    <col min="16" max="16" width="9.5703125" style="31" customWidth="1"/>
    <col min="17" max="17" width="12.7109375" style="31" customWidth="1"/>
    <col min="18" max="16384" width="9.140625" style="1"/>
  </cols>
  <sheetData>
    <row r="1" spans="1:20" x14ac:dyDescent="0.15">
      <c r="O1" s="31"/>
    </row>
    <row r="2" spans="1:20" x14ac:dyDescent="0.15">
      <c r="O2" s="31"/>
    </row>
    <row r="3" spans="1:20" x14ac:dyDescent="0.15">
      <c r="A3" s="2"/>
      <c r="B3" s="2"/>
      <c r="C3" s="2"/>
      <c r="D3" s="2"/>
      <c r="E3" s="2"/>
      <c r="F3" s="2"/>
      <c r="G3" s="25"/>
      <c r="H3" s="6"/>
      <c r="I3" s="6"/>
      <c r="J3" s="21"/>
      <c r="K3" s="6"/>
      <c r="L3" s="2"/>
      <c r="M3" s="6"/>
      <c r="N3" s="6"/>
      <c r="O3" s="32"/>
    </row>
    <row r="4" spans="1:20" ht="12.75" x14ac:dyDescent="0.2">
      <c r="A4" s="170" t="s">
        <v>46</v>
      </c>
      <c r="B4" s="171"/>
      <c r="C4" s="171"/>
      <c r="D4" s="171"/>
      <c r="E4" s="171"/>
      <c r="F4" s="171"/>
      <c r="G4" s="171"/>
      <c r="H4" s="172"/>
      <c r="I4" s="167" t="s">
        <v>45</v>
      </c>
      <c r="J4" s="168"/>
      <c r="K4" s="168"/>
      <c r="L4" s="168"/>
      <c r="M4" s="169"/>
      <c r="N4" s="206" t="s">
        <v>1</v>
      </c>
      <c r="O4" s="207"/>
      <c r="P4" s="52"/>
      <c r="Q4" s="53"/>
      <c r="R4" s="40"/>
      <c r="S4" s="40"/>
      <c r="T4" s="40"/>
    </row>
    <row r="5" spans="1:20" ht="11.25" x14ac:dyDescent="0.15">
      <c r="A5" s="173"/>
      <c r="B5" s="174"/>
      <c r="C5" s="174"/>
      <c r="D5" s="174"/>
      <c r="E5" s="174"/>
      <c r="F5" s="174"/>
      <c r="G5" s="174"/>
      <c r="H5" s="175"/>
      <c r="I5" s="19"/>
      <c r="K5" s="20"/>
      <c r="L5" s="20"/>
      <c r="M5" s="11"/>
      <c r="N5" s="208"/>
      <c r="O5" s="209"/>
      <c r="P5" s="43"/>
      <c r="Q5" s="44"/>
    </row>
    <row r="6" spans="1:20" x14ac:dyDescent="0.15">
      <c r="A6" s="173"/>
      <c r="B6" s="174"/>
      <c r="C6" s="174"/>
      <c r="D6" s="174"/>
      <c r="E6" s="174"/>
      <c r="F6" s="174"/>
      <c r="G6" s="174"/>
      <c r="H6" s="175"/>
      <c r="I6" s="151" t="s">
        <v>55</v>
      </c>
      <c r="J6" s="152"/>
      <c r="K6" s="152"/>
      <c r="L6" s="152"/>
      <c r="M6" s="153"/>
      <c r="N6" s="160" t="s">
        <v>54</v>
      </c>
      <c r="O6" s="161"/>
      <c r="P6" s="43"/>
      <c r="Q6" s="44"/>
    </row>
    <row r="7" spans="1:20" x14ac:dyDescent="0.15">
      <c r="A7" s="173"/>
      <c r="B7" s="174"/>
      <c r="C7" s="174"/>
      <c r="D7" s="174"/>
      <c r="E7" s="174"/>
      <c r="F7" s="174"/>
      <c r="G7" s="174"/>
      <c r="H7" s="175"/>
      <c r="I7" s="154"/>
      <c r="J7" s="152"/>
      <c r="K7" s="152"/>
      <c r="L7" s="152"/>
      <c r="M7" s="153"/>
      <c r="N7" s="162"/>
      <c r="O7" s="161"/>
      <c r="P7" s="43"/>
      <c r="Q7" s="44"/>
    </row>
    <row r="8" spans="1:20" x14ac:dyDescent="0.15">
      <c r="A8" s="173"/>
      <c r="B8" s="174"/>
      <c r="C8" s="174"/>
      <c r="D8" s="174"/>
      <c r="E8" s="174"/>
      <c r="F8" s="174"/>
      <c r="G8" s="174"/>
      <c r="H8" s="175"/>
      <c r="I8" s="154"/>
      <c r="J8" s="152"/>
      <c r="K8" s="152"/>
      <c r="L8" s="152"/>
      <c r="M8" s="153"/>
      <c r="N8" s="21"/>
      <c r="O8" s="38"/>
      <c r="P8" s="43"/>
      <c r="Q8" s="44"/>
    </row>
    <row r="9" spans="1:20" ht="9.75" x14ac:dyDescent="0.15">
      <c r="A9" s="173"/>
      <c r="B9" s="174"/>
      <c r="C9" s="174"/>
      <c r="D9" s="174"/>
      <c r="E9" s="174"/>
      <c r="F9" s="174"/>
      <c r="G9" s="174"/>
      <c r="H9" s="175"/>
      <c r="I9" s="154"/>
      <c r="J9" s="152"/>
      <c r="K9" s="152"/>
      <c r="L9" s="152"/>
      <c r="M9" s="153"/>
      <c r="N9" s="8" t="s">
        <v>2</v>
      </c>
      <c r="O9" s="37"/>
      <c r="P9" s="43"/>
      <c r="Q9" s="44"/>
    </row>
    <row r="10" spans="1:20" x14ac:dyDescent="0.15">
      <c r="A10" s="173"/>
      <c r="B10" s="174"/>
      <c r="C10" s="174"/>
      <c r="D10" s="174"/>
      <c r="E10" s="174"/>
      <c r="F10" s="174"/>
      <c r="G10" s="174"/>
      <c r="H10" s="175"/>
      <c r="I10" s="154"/>
      <c r="J10" s="152"/>
      <c r="K10" s="152"/>
      <c r="L10" s="152"/>
      <c r="M10" s="153"/>
      <c r="N10" s="20"/>
      <c r="O10" s="37"/>
      <c r="P10" s="43"/>
      <c r="Q10" s="44"/>
    </row>
    <row r="11" spans="1:20" ht="12.75" x14ac:dyDescent="0.15">
      <c r="A11" s="173"/>
      <c r="B11" s="174"/>
      <c r="C11" s="174"/>
      <c r="D11" s="174"/>
      <c r="E11" s="174"/>
      <c r="F11" s="174"/>
      <c r="G11" s="174"/>
      <c r="H11" s="175"/>
      <c r="I11" s="154"/>
      <c r="J11" s="152"/>
      <c r="K11" s="152"/>
      <c r="L11" s="152"/>
      <c r="M11" s="153"/>
      <c r="N11" s="201">
        <v>44964</v>
      </c>
      <c r="O11" s="202"/>
      <c r="P11" s="45"/>
      <c r="Q11" s="46"/>
    </row>
    <row r="12" spans="1:20" ht="12.75" x14ac:dyDescent="0.15">
      <c r="A12" s="176"/>
      <c r="B12" s="177"/>
      <c r="C12" s="177"/>
      <c r="D12" s="177"/>
      <c r="E12" s="177"/>
      <c r="F12" s="177"/>
      <c r="G12" s="177"/>
      <c r="H12" s="178"/>
      <c r="I12" s="155"/>
      <c r="J12" s="156"/>
      <c r="K12" s="156"/>
      <c r="L12" s="156"/>
      <c r="M12" s="157"/>
      <c r="N12" s="203"/>
      <c r="O12" s="204"/>
      <c r="P12" s="45"/>
      <c r="Q12" s="46"/>
    </row>
    <row r="13" spans="1:20" x14ac:dyDescent="0.15">
      <c r="A13" s="195" t="s">
        <v>0</v>
      </c>
      <c r="B13" s="196"/>
      <c r="C13" s="196"/>
      <c r="D13" s="196"/>
      <c r="E13" s="196"/>
      <c r="F13" s="197"/>
      <c r="G13" s="26"/>
      <c r="H13" s="205" t="s">
        <v>3</v>
      </c>
      <c r="I13" s="190"/>
      <c r="J13" s="190"/>
      <c r="K13" s="190"/>
      <c r="L13" s="190"/>
      <c r="M13" s="190"/>
      <c r="N13" s="190"/>
      <c r="O13" s="191"/>
      <c r="P13" s="47"/>
      <c r="Q13" s="48"/>
    </row>
    <row r="14" spans="1:20" x14ac:dyDescent="0.15">
      <c r="A14" s="198"/>
      <c r="B14" s="199"/>
      <c r="C14" s="199"/>
      <c r="D14" s="199"/>
      <c r="E14" s="199"/>
      <c r="F14" s="200"/>
      <c r="G14" s="26"/>
      <c r="H14" s="192"/>
      <c r="I14" s="193"/>
      <c r="J14" s="193"/>
      <c r="K14" s="193"/>
      <c r="L14" s="193"/>
      <c r="M14" s="193"/>
      <c r="N14" s="193"/>
      <c r="O14" s="194"/>
      <c r="P14" s="47"/>
      <c r="Q14" s="48"/>
    </row>
    <row r="15" spans="1:20" x14ac:dyDescent="0.15">
      <c r="A15" s="9"/>
      <c r="B15" s="10"/>
      <c r="C15" s="10"/>
      <c r="D15" s="10"/>
      <c r="E15" s="10"/>
      <c r="F15" s="11"/>
      <c r="G15" s="26"/>
      <c r="H15" s="184" t="s">
        <v>4</v>
      </c>
      <c r="I15" s="185"/>
      <c r="J15" s="185"/>
      <c r="K15" s="185"/>
      <c r="L15" s="186"/>
      <c r="M15" s="147" t="s">
        <v>5</v>
      </c>
      <c r="N15" s="190"/>
      <c r="O15" s="191"/>
      <c r="P15" s="147" t="s">
        <v>47</v>
      </c>
      <c r="Q15" s="148"/>
    </row>
    <row r="16" spans="1:20" x14ac:dyDescent="0.15">
      <c r="A16" s="12"/>
      <c r="B16" s="10"/>
      <c r="C16" s="10"/>
      <c r="D16" s="10"/>
      <c r="E16" s="10"/>
      <c r="F16" s="11"/>
      <c r="G16" s="26"/>
      <c r="H16" s="187"/>
      <c r="I16" s="188"/>
      <c r="J16" s="188"/>
      <c r="K16" s="188"/>
      <c r="L16" s="189"/>
      <c r="M16" s="192"/>
      <c r="N16" s="193"/>
      <c r="O16" s="194"/>
      <c r="P16" s="149"/>
      <c r="Q16" s="150"/>
    </row>
    <row r="17" spans="1:26" x14ac:dyDescent="0.15">
      <c r="A17" s="12"/>
      <c r="B17" s="10"/>
      <c r="C17" s="10"/>
      <c r="D17" s="10"/>
      <c r="E17" s="10"/>
      <c r="F17" s="11"/>
      <c r="G17" s="27"/>
      <c r="H17" s="13"/>
      <c r="I17" s="9"/>
      <c r="J17" s="9"/>
      <c r="K17" s="9"/>
      <c r="L17" s="14"/>
      <c r="M17" s="9"/>
      <c r="N17" s="9"/>
      <c r="O17" s="34" t="s">
        <v>39</v>
      </c>
      <c r="P17" s="49"/>
      <c r="Q17" s="55"/>
    </row>
    <row r="18" spans="1:26" x14ac:dyDescent="0.15">
      <c r="A18" s="12"/>
      <c r="B18" s="10"/>
      <c r="C18" s="10"/>
      <c r="D18" s="10"/>
      <c r="E18" s="10"/>
      <c r="F18" s="11"/>
      <c r="G18" s="28" t="s">
        <v>6</v>
      </c>
      <c r="H18" s="16" t="s">
        <v>16</v>
      </c>
      <c r="I18" s="15" t="s">
        <v>18</v>
      </c>
      <c r="J18" s="15" t="s">
        <v>22</v>
      </c>
      <c r="K18" s="15" t="s">
        <v>25</v>
      </c>
      <c r="L18" s="15" t="s">
        <v>27</v>
      </c>
      <c r="M18" s="15" t="s">
        <v>31</v>
      </c>
      <c r="N18" s="15" t="s">
        <v>35</v>
      </c>
      <c r="O18" s="34" t="s">
        <v>32</v>
      </c>
      <c r="P18" s="50" t="s">
        <v>48</v>
      </c>
      <c r="Q18" s="57" t="s">
        <v>39</v>
      </c>
    </row>
    <row r="19" spans="1:26" x14ac:dyDescent="0.15">
      <c r="A19" s="15" t="s">
        <v>13</v>
      </c>
      <c r="B19" s="181" t="s">
        <v>12</v>
      </c>
      <c r="C19" s="182"/>
      <c r="D19" s="182"/>
      <c r="E19" s="182"/>
      <c r="F19" s="183"/>
      <c r="G19" s="28" t="s">
        <v>8</v>
      </c>
      <c r="H19" s="16" t="s">
        <v>17</v>
      </c>
      <c r="I19" s="15" t="s">
        <v>23</v>
      </c>
      <c r="J19" s="15" t="s">
        <v>23</v>
      </c>
      <c r="K19" s="15" t="s">
        <v>43</v>
      </c>
      <c r="L19" s="15" t="s">
        <v>25</v>
      </c>
      <c r="M19" s="15" t="s">
        <v>32</v>
      </c>
      <c r="N19" s="15" t="s">
        <v>36</v>
      </c>
      <c r="O19" s="34" t="s">
        <v>40</v>
      </c>
      <c r="P19" s="50" t="s">
        <v>49</v>
      </c>
      <c r="Q19" s="57" t="s">
        <v>48</v>
      </c>
    </row>
    <row r="20" spans="1:26" x14ac:dyDescent="0.15">
      <c r="A20" s="15" t="s">
        <v>14</v>
      </c>
      <c r="B20" s="10"/>
      <c r="C20" s="10"/>
      <c r="D20" s="10"/>
      <c r="E20" s="10"/>
      <c r="F20" s="11"/>
      <c r="G20" s="28" t="s">
        <v>7</v>
      </c>
      <c r="H20" s="11"/>
      <c r="I20" s="15" t="s">
        <v>19</v>
      </c>
      <c r="J20" s="15" t="s">
        <v>29</v>
      </c>
      <c r="K20" s="15" t="s">
        <v>44</v>
      </c>
      <c r="L20" s="15" t="s">
        <v>28</v>
      </c>
      <c r="M20" s="15" t="s">
        <v>33</v>
      </c>
      <c r="N20" s="15" t="s">
        <v>32</v>
      </c>
      <c r="O20" s="35" t="s">
        <v>41</v>
      </c>
      <c r="P20" s="50" t="s">
        <v>50</v>
      </c>
      <c r="Q20" s="57" t="s">
        <v>51</v>
      </c>
      <c r="X20" s="4"/>
    </row>
    <row r="21" spans="1:26" x14ac:dyDescent="0.15">
      <c r="A21" s="12"/>
      <c r="B21" s="10"/>
      <c r="C21" s="10"/>
      <c r="D21" s="10"/>
      <c r="E21" s="10"/>
      <c r="F21" s="11"/>
      <c r="G21" s="29"/>
      <c r="H21" s="11"/>
      <c r="I21" s="15" t="s">
        <v>20</v>
      </c>
      <c r="J21" s="15"/>
      <c r="K21" s="15"/>
      <c r="L21" s="15"/>
      <c r="M21" s="15"/>
      <c r="N21" s="15" t="s">
        <v>37</v>
      </c>
      <c r="O21" s="34"/>
      <c r="P21" s="49"/>
      <c r="Q21" s="56"/>
      <c r="X21" s="4"/>
    </row>
    <row r="22" spans="1:26" x14ac:dyDescent="0.15">
      <c r="A22" s="17" t="s">
        <v>10</v>
      </c>
      <c r="B22" s="181" t="s">
        <v>11</v>
      </c>
      <c r="C22" s="182"/>
      <c r="D22" s="182"/>
      <c r="E22" s="182"/>
      <c r="F22" s="183"/>
      <c r="G22" s="30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36" t="s">
        <v>38</v>
      </c>
      <c r="P22" s="54" t="s">
        <v>52</v>
      </c>
      <c r="Q22" s="58" t="s">
        <v>53</v>
      </c>
      <c r="X22" s="4"/>
    </row>
    <row r="23" spans="1:26" s="3" customFormat="1" ht="15.75" x14ac:dyDescent="0.25">
      <c r="A23" s="62" t="s">
        <v>54</v>
      </c>
      <c r="B23" s="179" t="s">
        <v>56</v>
      </c>
      <c r="C23" s="180"/>
      <c r="D23" s="180"/>
      <c r="E23" s="180"/>
      <c r="F23" s="180"/>
      <c r="G23" s="63" t="s">
        <v>57</v>
      </c>
      <c r="H23" s="64">
        <v>7893</v>
      </c>
      <c r="I23" s="65">
        <v>1</v>
      </c>
      <c r="J23" s="66">
        <f>H23*I23</f>
        <v>7893</v>
      </c>
      <c r="K23" s="67">
        <v>0.3</v>
      </c>
      <c r="L23" s="68">
        <f>J23*K23</f>
        <v>2367.9</v>
      </c>
      <c r="M23" s="69"/>
      <c r="N23" s="7"/>
      <c r="O23" s="39">
        <f>SUM(M23*N23)</f>
        <v>0</v>
      </c>
      <c r="P23" s="237">
        <v>0</v>
      </c>
      <c r="Q23" s="238">
        <f>SUM(L23*P23)</f>
        <v>0</v>
      </c>
      <c r="R23" s="146" t="s">
        <v>130</v>
      </c>
      <c r="S23" s="1"/>
      <c r="T23" s="1"/>
      <c r="U23" s="1"/>
      <c r="V23" s="1"/>
      <c r="W23" s="1"/>
      <c r="X23" s="4"/>
      <c r="Y23" s="1"/>
      <c r="Z23" s="1"/>
    </row>
    <row r="24" spans="1:26" s="3" customFormat="1" ht="15.75" x14ac:dyDescent="0.25">
      <c r="A24" s="143" t="s">
        <v>54</v>
      </c>
      <c r="B24" s="158" t="s">
        <v>58</v>
      </c>
      <c r="C24" s="159"/>
      <c r="D24" s="159"/>
      <c r="E24" s="159"/>
      <c r="F24" s="159"/>
      <c r="G24" s="71" t="s">
        <v>59</v>
      </c>
      <c r="H24" s="72">
        <v>4293</v>
      </c>
      <c r="I24" s="73">
        <v>2</v>
      </c>
      <c r="J24" s="74">
        <f>H24*I24</f>
        <v>8586</v>
      </c>
      <c r="K24" s="75">
        <v>2</v>
      </c>
      <c r="L24" s="76">
        <f>J24*K24</f>
        <v>17172</v>
      </c>
      <c r="M24" s="69"/>
      <c r="N24" s="7"/>
      <c r="O24" s="39">
        <f t="shared" ref="O24:O27" si="0">SUM(M24*N24)</f>
        <v>0</v>
      </c>
      <c r="P24" s="237">
        <v>0</v>
      </c>
      <c r="Q24" s="238">
        <f t="shared" ref="Q24" si="1">SUM(L24*P24)</f>
        <v>0</v>
      </c>
      <c r="R24" s="146"/>
      <c r="S24" s="1"/>
      <c r="T24" s="1"/>
      <c r="U24" s="1"/>
      <c r="V24" s="1"/>
      <c r="W24" s="1"/>
      <c r="X24" s="4"/>
      <c r="Y24" s="1"/>
      <c r="Z24" s="1"/>
    </row>
    <row r="25" spans="1:26" s="3" customFormat="1" ht="15.75" x14ac:dyDescent="0.25">
      <c r="A25" s="70" t="s">
        <v>54</v>
      </c>
      <c r="B25" s="158" t="s">
        <v>114</v>
      </c>
      <c r="C25" s="163"/>
      <c r="D25" s="163"/>
      <c r="E25" s="163"/>
      <c r="F25" s="164"/>
      <c r="G25" s="71" t="s">
        <v>115</v>
      </c>
      <c r="H25" s="72">
        <v>1270</v>
      </c>
      <c r="I25" s="73">
        <v>1</v>
      </c>
      <c r="J25" s="74">
        <f>H25*I25</f>
        <v>1270</v>
      </c>
      <c r="K25" s="75">
        <v>3</v>
      </c>
      <c r="L25" s="76">
        <f>J25*K25</f>
        <v>3810</v>
      </c>
      <c r="M25" s="128"/>
      <c r="N25" s="7"/>
      <c r="O25" s="39">
        <f t="shared" ref="O25" si="2">SUM(M25*N25)</f>
        <v>0</v>
      </c>
      <c r="P25" s="237">
        <v>0</v>
      </c>
      <c r="Q25" s="238">
        <f t="shared" ref="Q25" si="3">SUM(L25*P25)</f>
        <v>0</v>
      </c>
      <c r="R25" s="146"/>
      <c r="S25" s="1"/>
      <c r="T25" s="1"/>
      <c r="U25" s="1"/>
      <c r="V25" s="1"/>
      <c r="W25" s="1"/>
      <c r="X25" s="4"/>
      <c r="Y25" s="1"/>
      <c r="Z25" s="1"/>
    </row>
    <row r="26" spans="1:26" s="3" customFormat="1" ht="15.75" x14ac:dyDescent="0.25">
      <c r="A26" s="70"/>
      <c r="B26" s="77"/>
      <c r="C26" s="78"/>
      <c r="D26" s="78"/>
      <c r="E26" s="78"/>
      <c r="F26" s="78" t="s">
        <v>62</v>
      </c>
      <c r="G26" s="71"/>
      <c r="H26" s="72">
        <f>SUM(H23:H25)</f>
        <v>13456</v>
      </c>
      <c r="I26" s="79"/>
      <c r="J26" s="79">
        <f>SUM(J23:J25)</f>
        <v>17749</v>
      </c>
      <c r="K26" s="144"/>
      <c r="L26" s="79">
        <f>SUM(L23:L25)</f>
        <v>23349.9</v>
      </c>
      <c r="M26" s="69"/>
      <c r="N26" s="7"/>
      <c r="O26" s="39">
        <f t="shared" si="0"/>
        <v>0</v>
      </c>
      <c r="P26" s="237">
        <v>38.799999999999997</v>
      </c>
      <c r="Q26" s="238">
        <f>SUM(L26*P26)</f>
        <v>905976.12</v>
      </c>
      <c r="R26" s="146"/>
      <c r="S26" s="1"/>
      <c r="T26" s="1"/>
      <c r="U26" s="1"/>
      <c r="V26" s="1"/>
      <c r="W26" s="1"/>
      <c r="X26" s="4"/>
      <c r="Y26" s="1"/>
      <c r="Z26" s="1"/>
    </row>
    <row r="27" spans="1:26" s="3" customFormat="1" ht="16.5" thickBot="1" x14ac:dyDescent="0.3">
      <c r="A27" s="80"/>
      <c r="B27" s="165" t="s">
        <v>116</v>
      </c>
      <c r="C27" s="166"/>
      <c r="D27" s="166"/>
      <c r="E27" s="166"/>
      <c r="F27" s="166"/>
      <c r="G27" s="81"/>
      <c r="H27" s="82"/>
      <c r="I27" s="82"/>
      <c r="J27" s="83"/>
      <c r="K27" s="84"/>
      <c r="L27" s="85"/>
      <c r="M27" s="69"/>
      <c r="N27" s="7"/>
      <c r="O27" s="39">
        <f t="shared" si="0"/>
        <v>0</v>
      </c>
      <c r="P27" s="51" t="s">
        <v>132</v>
      </c>
      <c r="Q27" s="60"/>
      <c r="S27" s="1"/>
      <c r="T27" s="1"/>
      <c r="U27" s="1"/>
      <c r="V27" s="1"/>
      <c r="W27" s="1"/>
      <c r="X27" s="4"/>
      <c r="Y27" s="1"/>
      <c r="Z27" s="1"/>
    </row>
    <row r="28" spans="1:26" customFormat="1" ht="15.75" customHeight="1" x14ac:dyDescent="0.25">
      <c r="A28" s="70"/>
      <c r="B28" s="211" t="s">
        <v>117</v>
      </c>
      <c r="C28" s="212"/>
      <c r="D28" s="212"/>
      <c r="E28" s="212"/>
      <c r="F28" s="212"/>
      <c r="G28" s="71"/>
      <c r="H28" s="72"/>
      <c r="I28" s="88"/>
      <c r="J28" s="79"/>
      <c r="K28" s="75"/>
      <c r="L28" s="79"/>
      <c r="M28" s="69"/>
      <c r="N28" s="7"/>
      <c r="O28" s="39">
        <f t="shared" ref="O28" si="4">SUM(M28*N28)</f>
        <v>0</v>
      </c>
      <c r="P28" s="239">
        <v>0</v>
      </c>
      <c r="Q28" s="240">
        <f t="shared" ref="Q28" si="5">SUM(L28*P28)</f>
        <v>0</v>
      </c>
      <c r="R28" s="145" t="s">
        <v>129</v>
      </c>
      <c r="S28" s="1"/>
    </row>
    <row r="29" spans="1:26" customFormat="1" ht="15.75" x14ac:dyDescent="0.25">
      <c r="A29" s="70" t="s">
        <v>54</v>
      </c>
      <c r="B29" s="158" t="s">
        <v>118</v>
      </c>
      <c r="C29" s="159" t="s">
        <v>61</v>
      </c>
      <c r="D29" s="159"/>
      <c r="E29" s="159"/>
      <c r="F29" s="159"/>
      <c r="G29" s="71" t="s">
        <v>123</v>
      </c>
      <c r="H29" s="89">
        <v>318</v>
      </c>
      <c r="I29" s="90">
        <v>1</v>
      </c>
      <c r="J29" s="91">
        <v>318</v>
      </c>
      <c r="K29" s="92">
        <v>0.15</v>
      </c>
      <c r="L29" s="91">
        <f>J29*K29</f>
        <v>47.699999999999996</v>
      </c>
      <c r="M29" s="69"/>
      <c r="N29" s="7"/>
      <c r="O29" s="39">
        <f t="shared" ref="O29" si="6">SUM(M29*N29)</f>
        <v>0</v>
      </c>
      <c r="P29" s="239">
        <v>0</v>
      </c>
      <c r="Q29" s="240">
        <f t="shared" ref="Q29" si="7">SUM(L29*P29)</f>
        <v>0</v>
      </c>
      <c r="R29" s="236"/>
      <c r="S29" s="1"/>
    </row>
    <row r="30" spans="1:26" customFormat="1" ht="15.75" x14ac:dyDescent="0.25">
      <c r="A30" s="70" t="s">
        <v>54</v>
      </c>
      <c r="B30" s="158" t="s">
        <v>119</v>
      </c>
      <c r="C30" s="159"/>
      <c r="D30" s="159"/>
      <c r="E30" s="159"/>
      <c r="F30" s="159"/>
      <c r="G30" s="93" t="s">
        <v>124</v>
      </c>
      <c r="H30" s="89">
        <v>200</v>
      </c>
      <c r="I30" s="73">
        <v>1</v>
      </c>
      <c r="J30" s="94">
        <v>200</v>
      </c>
      <c r="K30" s="92">
        <v>1</v>
      </c>
      <c r="L30" s="95">
        <f>J30*K30</f>
        <v>200</v>
      </c>
      <c r="M30" s="69"/>
      <c r="N30" s="7"/>
      <c r="O30" s="39">
        <f t="shared" ref="O30" si="8">SUM(M30*N30)</f>
        <v>0</v>
      </c>
      <c r="P30" s="239">
        <v>0</v>
      </c>
      <c r="Q30" s="240">
        <f t="shared" ref="Q30" si="9">SUM(L30*P30)</f>
        <v>0</v>
      </c>
      <c r="R30" s="236"/>
      <c r="S30" s="1"/>
    </row>
    <row r="31" spans="1:26" customFormat="1" ht="15.75" x14ac:dyDescent="0.25">
      <c r="A31" s="70" t="s">
        <v>54</v>
      </c>
      <c r="B31" s="158" t="s">
        <v>120</v>
      </c>
      <c r="C31" s="159"/>
      <c r="D31" s="159"/>
      <c r="E31" s="159"/>
      <c r="F31" s="159"/>
      <c r="G31" s="93" t="s">
        <v>125</v>
      </c>
      <c r="H31" s="89">
        <v>550</v>
      </c>
      <c r="I31" s="73">
        <v>1</v>
      </c>
      <c r="J31" s="94">
        <v>550</v>
      </c>
      <c r="K31" s="92">
        <v>0.5</v>
      </c>
      <c r="L31" s="95">
        <f>J31*K31</f>
        <v>275</v>
      </c>
      <c r="M31" s="69"/>
      <c r="N31" s="7"/>
      <c r="O31" s="39">
        <f t="shared" ref="O31" si="10">SUM(M31*N31)</f>
        <v>0</v>
      </c>
      <c r="P31" s="239">
        <v>0</v>
      </c>
      <c r="Q31" s="240">
        <f t="shared" ref="Q31" si="11">SUM(L31*P31)</f>
        <v>0</v>
      </c>
      <c r="R31" s="236"/>
      <c r="S31" s="1"/>
    </row>
    <row r="32" spans="1:26" customFormat="1" ht="15.75" x14ac:dyDescent="0.25">
      <c r="A32" s="70" t="s">
        <v>54</v>
      </c>
      <c r="B32" s="158" t="s">
        <v>121</v>
      </c>
      <c r="C32" s="159"/>
      <c r="D32" s="159"/>
      <c r="E32" s="159"/>
      <c r="F32" s="159"/>
      <c r="G32" s="93" t="s">
        <v>126</v>
      </c>
      <c r="H32" s="89">
        <v>50</v>
      </c>
      <c r="I32" s="73">
        <v>1</v>
      </c>
      <c r="J32" s="94">
        <v>50</v>
      </c>
      <c r="K32" s="92">
        <v>0.5</v>
      </c>
      <c r="L32" s="95">
        <f>J32*K32</f>
        <v>25</v>
      </c>
      <c r="M32" s="69"/>
      <c r="N32" s="7"/>
      <c r="O32" s="39">
        <f t="shared" ref="O32" si="12">SUM(M32*N32)</f>
        <v>0</v>
      </c>
      <c r="P32" s="239">
        <v>0</v>
      </c>
      <c r="Q32" s="240">
        <f t="shared" ref="Q32" si="13">SUM(L32*P32)</f>
        <v>0</v>
      </c>
      <c r="R32" s="236"/>
      <c r="S32" s="1"/>
    </row>
    <row r="33" spans="1:19" customFormat="1" ht="15.75" x14ac:dyDescent="0.25">
      <c r="A33" s="70" t="s">
        <v>54</v>
      </c>
      <c r="B33" s="158" t="s">
        <v>122</v>
      </c>
      <c r="C33" s="159"/>
      <c r="D33" s="159"/>
      <c r="E33" s="159"/>
      <c r="F33" s="159"/>
      <c r="G33" s="71" t="s">
        <v>127</v>
      </c>
      <c r="H33" s="72">
        <v>25</v>
      </c>
      <c r="I33" s="73">
        <v>1</v>
      </c>
      <c r="J33" s="74">
        <v>25</v>
      </c>
      <c r="K33" s="75">
        <v>0.42</v>
      </c>
      <c r="L33" s="76">
        <f>J33*K33</f>
        <v>10.5</v>
      </c>
      <c r="M33" s="69"/>
      <c r="N33" s="7"/>
      <c r="O33" s="39">
        <f t="shared" ref="O33" si="14">SUM(M33*N33)</f>
        <v>0</v>
      </c>
      <c r="P33" s="239">
        <v>0</v>
      </c>
      <c r="Q33" s="240">
        <f t="shared" ref="Q33" si="15">SUM(L33*P33)</f>
        <v>0</v>
      </c>
      <c r="R33" s="236"/>
      <c r="S33" s="1"/>
    </row>
    <row r="34" spans="1:19" customFormat="1" ht="15.75" x14ac:dyDescent="0.25">
      <c r="A34" s="70"/>
      <c r="B34" s="86"/>
      <c r="C34" s="87"/>
      <c r="D34" s="87"/>
      <c r="E34" s="210" t="s">
        <v>62</v>
      </c>
      <c r="F34" s="210"/>
      <c r="G34" s="97"/>
      <c r="H34" s="89">
        <f>SUM(H29:H33)</f>
        <v>1143</v>
      </c>
      <c r="I34" s="89"/>
      <c r="J34" s="89">
        <f>SUM(J29:J33)</f>
        <v>1143</v>
      </c>
      <c r="K34" s="89"/>
      <c r="L34" s="89">
        <f>SUM(L29:L33)</f>
        <v>558.20000000000005</v>
      </c>
      <c r="M34" s="69"/>
      <c r="N34" s="7"/>
      <c r="O34" s="39">
        <f t="shared" ref="O34" si="16">SUM(M34*N34)</f>
        <v>0</v>
      </c>
      <c r="P34" s="239">
        <v>35.909999999999997</v>
      </c>
      <c r="Q34" s="240">
        <f t="shared" ref="Q34" si="17">SUM(L34*P34)</f>
        <v>20044.962</v>
      </c>
      <c r="R34" s="236"/>
      <c r="S34" s="1"/>
    </row>
    <row r="35" spans="1:19" customFormat="1" ht="15.75" x14ac:dyDescent="0.25">
      <c r="A35" s="80"/>
      <c r="B35" s="165" t="s">
        <v>63</v>
      </c>
      <c r="C35" s="166"/>
      <c r="D35" s="166"/>
      <c r="E35" s="166"/>
      <c r="F35" s="166"/>
      <c r="G35" s="81"/>
      <c r="H35" s="100"/>
      <c r="I35" s="100"/>
      <c r="J35" s="83"/>
      <c r="K35" s="101"/>
      <c r="L35" s="102"/>
      <c r="M35" s="69"/>
      <c r="N35" s="7"/>
      <c r="O35" s="39">
        <f t="shared" ref="O35" si="18">SUM(M35*N35)</f>
        <v>0</v>
      </c>
      <c r="P35" s="51">
        <v>0</v>
      </c>
      <c r="Q35" s="60">
        <f t="shared" ref="Q35" si="19">SUM(L35*P35)</f>
        <v>0</v>
      </c>
      <c r="R35" s="1"/>
      <c r="S35" s="235"/>
    </row>
    <row r="36" spans="1:19" customFormat="1" ht="15.75" customHeight="1" x14ac:dyDescent="0.25">
      <c r="A36" s="138" t="s">
        <v>54</v>
      </c>
      <c r="B36" s="217" t="s">
        <v>64</v>
      </c>
      <c r="C36" s="218"/>
      <c r="D36" s="218"/>
      <c r="E36" s="218"/>
      <c r="F36" s="219"/>
      <c r="G36" s="103" t="s">
        <v>65</v>
      </c>
      <c r="H36" s="129">
        <v>225</v>
      </c>
      <c r="I36" s="140">
        <v>1</v>
      </c>
      <c r="J36" s="141">
        <v>225</v>
      </c>
      <c r="K36" s="98">
        <v>3</v>
      </c>
      <c r="L36" s="104"/>
      <c r="M36" s="69"/>
      <c r="N36" s="7"/>
      <c r="O36" s="39">
        <f t="shared" ref="O36" si="20">SUM(M36*N36)</f>
        <v>0</v>
      </c>
      <c r="P36" s="256">
        <v>0</v>
      </c>
      <c r="Q36" s="257">
        <f t="shared" ref="Q36" si="21">SUM(L36*P36)</f>
        <v>0</v>
      </c>
      <c r="R36" s="258" t="s">
        <v>128</v>
      </c>
    </row>
    <row r="37" spans="1:19" customFormat="1" ht="15.75" x14ac:dyDescent="0.25">
      <c r="A37" s="70"/>
      <c r="B37" s="70"/>
      <c r="C37" s="105"/>
      <c r="D37" s="105"/>
      <c r="E37" s="210" t="s">
        <v>60</v>
      </c>
      <c r="F37" s="220"/>
      <c r="G37" s="97"/>
      <c r="H37" s="89">
        <v>225</v>
      </c>
      <c r="I37" s="106">
        <v>1</v>
      </c>
      <c r="J37" s="142">
        <f>H37*I37</f>
        <v>225</v>
      </c>
      <c r="K37" s="98">
        <v>3</v>
      </c>
      <c r="L37" s="142">
        <f>J37*K37</f>
        <v>675</v>
      </c>
      <c r="M37" s="69"/>
      <c r="N37" s="7"/>
      <c r="O37" s="39">
        <f t="shared" ref="O37" si="22">SUM(M37*N37)</f>
        <v>0</v>
      </c>
      <c r="P37" s="256">
        <v>0</v>
      </c>
      <c r="Q37" s="257">
        <f t="shared" ref="Q37" si="23">SUM(L37*P37)</f>
        <v>0</v>
      </c>
      <c r="R37" s="258"/>
    </row>
    <row r="38" spans="1:19" customFormat="1" ht="15.75" x14ac:dyDescent="0.25">
      <c r="A38" s="107" t="s">
        <v>54</v>
      </c>
      <c r="B38" s="211" t="s">
        <v>66</v>
      </c>
      <c r="C38" s="212"/>
      <c r="D38" s="212"/>
      <c r="E38" s="212"/>
      <c r="F38" s="221"/>
      <c r="G38" s="99" t="s">
        <v>67</v>
      </c>
      <c r="H38" s="89">
        <v>87</v>
      </c>
      <c r="I38" s="106">
        <v>1</v>
      </c>
      <c r="J38" s="108">
        <v>87</v>
      </c>
      <c r="K38" s="75">
        <v>3</v>
      </c>
      <c r="L38" s="76">
        <f>J38*K38</f>
        <v>261</v>
      </c>
      <c r="M38" s="69"/>
      <c r="N38" s="7"/>
      <c r="O38" s="39">
        <f t="shared" ref="O38" si="24">SUM(M38*N38)</f>
        <v>0</v>
      </c>
      <c r="P38" s="256">
        <v>0</v>
      </c>
      <c r="Q38" s="257">
        <f t="shared" ref="Q38" si="25">SUM(L38*P38)</f>
        <v>0</v>
      </c>
      <c r="R38" s="258"/>
    </row>
    <row r="39" spans="1:19" customFormat="1" ht="15.75" x14ac:dyDescent="0.25">
      <c r="A39" s="107" t="s">
        <v>54</v>
      </c>
      <c r="B39" s="222" t="s">
        <v>68</v>
      </c>
      <c r="C39" s="223"/>
      <c r="D39" s="223"/>
      <c r="E39" s="223"/>
      <c r="F39" s="224"/>
      <c r="G39" s="99" t="s">
        <v>69</v>
      </c>
      <c r="H39" s="89">
        <v>87</v>
      </c>
      <c r="I39" s="106">
        <v>1</v>
      </c>
      <c r="J39" s="108">
        <v>87</v>
      </c>
      <c r="K39" s="75">
        <v>3</v>
      </c>
      <c r="L39" s="76">
        <f>J39*K39</f>
        <v>261</v>
      </c>
      <c r="M39" s="69"/>
      <c r="N39" s="7"/>
      <c r="O39" s="39">
        <f t="shared" ref="O39" si="26">SUM(M39*N39)</f>
        <v>0</v>
      </c>
      <c r="P39" s="256">
        <v>0</v>
      </c>
      <c r="Q39" s="257">
        <f t="shared" ref="Q39" si="27">SUM(L39*P39)</f>
        <v>0</v>
      </c>
      <c r="R39" s="258"/>
    </row>
    <row r="40" spans="1:19" customFormat="1" ht="15.75" x14ac:dyDescent="0.25">
      <c r="A40" s="107"/>
      <c r="B40" s="86"/>
      <c r="C40" s="87"/>
      <c r="D40" s="87"/>
      <c r="E40" s="210" t="s">
        <v>60</v>
      </c>
      <c r="F40" s="220"/>
      <c r="G40" s="99"/>
      <c r="H40" s="89">
        <v>174</v>
      </c>
      <c r="I40" s="106">
        <v>1</v>
      </c>
      <c r="J40" s="108">
        <f t="shared" ref="J40:J53" si="28">H40*I40</f>
        <v>174</v>
      </c>
      <c r="K40" s="75">
        <v>6</v>
      </c>
      <c r="L40" s="76">
        <f>SUM(L38:L39)</f>
        <v>522</v>
      </c>
      <c r="M40" s="69"/>
      <c r="N40" s="7"/>
      <c r="O40" s="39">
        <f t="shared" ref="O40" si="29">SUM(M40*N40)</f>
        <v>0</v>
      </c>
      <c r="P40" s="256">
        <v>0</v>
      </c>
      <c r="Q40" s="257">
        <f t="shared" ref="Q40" si="30">SUM(L40*P40)</f>
        <v>0</v>
      </c>
      <c r="R40" s="258"/>
    </row>
    <row r="41" spans="1:19" customFormat="1" ht="15.75" x14ac:dyDescent="0.25">
      <c r="A41" s="107"/>
      <c r="B41" s="211" t="s">
        <v>70</v>
      </c>
      <c r="C41" s="212"/>
      <c r="D41" s="212"/>
      <c r="E41" s="212"/>
      <c r="F41" s="221"/>
      <c r="G41" s="99"/>
      <c r="H41" s="89"/>
      <c r="I41" s="106"/>
      <c r="J41" s="108"/>
      <c r="K41" s="75"/>
      <c r="L41" s="76"/>
      <c r="M41" s="69"/>
      <c r="N41" s="7"/>
      <c r="O41" s="39">
        <f t="shared" ref="O41" si="31">SUM(M41*N41)</f>
        <v>0</v>
      </c>
      <c r="P41" s="256">
        <v>0</v>
      </c>
      <c r="Q41" s="257">
        <f t="shared" ref="Q41" si="32">SUM(L41*P41)</f>
        <v>0</v>
      </c>
      <c r="R41" s="258"/>
    </row>
    <row r="42" spans="1:19" customFormat="1" ht="15.75" x14ac:dyDescent="0.25">
      <c r="A42" s="107" t="s">
        <v>54</v>
      </c>
      <c r="B42" s="158" t="s">
        <v>71</v>
      </c>
      <c r="C42" s="159"/>
      <c r="D42" s="159"/>
      <c r="E42" s="159"/>
      <c r="F42" s="225"/>
      <c r="G42" s="99" t="s">
        <v>72</v>
      </c>
      <c r="H42" s="89">
        <v>103</v>
      </c>
      <c r="I42" s="106">
        <v>1</v>
      </c>
      <c r="J42" s="108">
        <v>103</v>
      </c>
      <c r="K42" s="75">
        <v>4</v>
      </c>
      <c r="L42" s="76">
        <f>J42*K42</f>
        <v>412</v>
      </c>
      <c r="M42" s="69"/>
      <c r="N42" s="7"/>
      <c r="O42" s="39">
        <f t="shared" ref="O42" si="33">SUM(M42*N42)</f>
        <v>0</v>
      </c>
      <c r="P42" s="256">
        <v>0</v>
      </c>
      <c r="Q42" s="257">
        <f t="shared" ref="Q42" si="34">SUM(L42*P42)</f>
        <v>0</v>
      </c>
      <c r="R42" s="258"/>
    </row>
    <row r="43" spans="1:19" customFormat="1" ht="15.75" x14ac:dyDescent="0.25">
      <c r="A43" s="107" t="s">
        <v>54</v>
      </c>
      <c r="B43" s="222" t="s">
        <v>73</v>
      </c>
      <c r="C43" s="223"/>
      <c r="D43" s="223"/>
      <c r="E43" s="223"/>
      <c r="F43" s="224"/>
      <c r="G43" s="99" t="s">
        <v>74</v>
      </c>
      <c r="H43" s="89">
        <v>103</v>
      </c>
      <c r="I43" s="106">
        <v>1</v>
      </c>
      <c r="J43" s="108">
        <v>103</v>
      </c>
      <c r="K43" s="75">
        <v>4</v>
      </c>
      <c r="L43" s="76">
        <f>J43*K43</f>
        <v>412</v>
      </c>
      <c r="M43" s="69"/>
      <c r="N43" s="7"/>
      <c r="O43" s="39">
        <f t="shared" ref="O43" si="35">SUM(M43*N43)</f>
        <v>0</v>
      </c>
      <c r="P43" s="256">
        <v>0</v>
      </c>
      <c r="Q43" s="257">
        <f t="shared" ref="Q43" si="36">SUM(L43*P43)</f>
        <v>0</v>
      </c>
      <c r="R43" s="258"/>
    </row>
    <row r="44" spans="1:19" customFormat="1" ht="15.75" x14ac:dyDescent="0.25">
      <c r="A44" s="107"/>
      <c r="B44" s="86"/>
      <c r="C44" s="87"/>
      <c r="D44" s="87"/>
      <c r="E44" s="210" t="s">
        <v>60</v>
      </c>
      <c r="F44" s="220"/>
      <c r="G44" s="99"/>
      <c r="H44" s="89">
        <v>206</v>
      </c>
      <c r="I44" s="106">
        <v>1</v>
      </c>
      <c r="J44" s="108">
        <f t="shared" si="28"/>
        <v>206</v>
      </c>
      <c r="K44" s="75">
        <v>8</v>
      </c>
      <c r="L44" s="76">
        <f>SUM(L42:L43)</f>
        <v>824</v>
      </c>
      <c r="M44" s="69"/>
      <c r="N44" s="7"/>
      <c r="O44" s="39">
        <f t="shared" ref="O44" si="37">SUM(M44*N44)</f>
        <v>0</v>
      </c>
      <c r="P44" s="256">
        <v>0</v>
      </c>
      <c r="Q44" s="257">
        <f t="shared" ref="Q44" si="38">SUM(L44*P44)</f>
        <v>0</v>
      </c>
      <c r="R44" s="258"/>
    </row>
    <row r="45" spans="1:19" customFormat="1" ht="15.75" x14ac:dyDescent="0.25">
      <c r="A45" s="107"/>
      <c r="B45" s="211" t="s">
        <v>75</v>
      </c>
      <c r="C45" s="212"/>
      <c r="D45" s="212"/>
      <c r="E45" s="212"/>
      <c r="F45" s="221"/>
      <c r="G45" s="99"/>
      <c r="H45" s="89"/>
      <c r="I45" s="106"/>
      <c r="J45" s="108"/>
      <c r="K45" s="75"/>
      <c r="L45" s="76"/>
      <c r="M45" s="69"/>
      <c r="N45" s="7"/>
      <c r="O45" s="39">
        <f t="shared" ref="O45:O70" si="39">SUM(M45*N45)</f>
        <v>0</v>
      </c>
      <c r="P45" s="256">
        <v>0</v>
      </c>
      <c r="Q45" s="257">
        <f t="shared" ref="Q45:Q70" si="40">SUM(L45*P45)</f>
        <v>0</v>
      </c>
      <c r="R45" s="258"/>
    </row>
    <row r="46" spans="1:19" customFormat="1" ht="15.75" x14ac:dyDescent="0.25">
      <c r="A46" s="107" t="s">
        <v>54</v>
      </c>
      <c r="B46" s="158" t="s">
        <v>76</v>
      </c>
      <c r="C46" s="159"/>
      <c r="D46" s="159"/>
      <c r="E46" s="159"/>
      <c r="F46" s="225"/>
      <c r="G46" s="99" t="s">
        <v>77</v>
      </c>
      <c r="H46" s="89">
        <v>244</v>
      </c>
      <c r="I46" s="106">
        <v>1</v>
      </c>
      <c r="J46" s="108">
        <v>244</v>
      </c>
      <c r="K46" s="75">
        <v>4</v>
      </c>
      <c r="L46" s="76">
        <f>J46*K46</f>
        <v>976</v>
      </c>
      <c r="M46" s="69"/>
      <c r="N46" s="7"/>
      <c r="O46" s="39">
        <f t="shared" si="39"/>
        <v>0</v>
      </c>
      <c r="P46" s="256">
        <v>0</v>
      </c>
      <c r="Q46" s="257">
        <f t="shared" si="40"/>
        <v>0</v>
      </c>
      <c r="R46" s="258"/>
    </row>
    <row r="47" spans="1:19" customFormat="1" ht="15.75" x14ac:dyDescent="0.25">
      <c r="A47" s="107" t="s">
        <v>54</v>
      </c>
      <c r="B47" s="222" t="s">
        <v>78</v>
      </c>
      <c r="C47" s="223"/>
      <c r="D47" s="223"/>
      <c r="E47" s="223"/>
      <c r="F47" s="224"/>
      <c r="G47" s="99" t="s">
        <v>79</v>
      </c>
      <c r="H47" s="89">
        <v>244</v>
      </c>
      <c r="I47" s="106">
        <v>1</v>
      </c>
      <c r="J47" s="108">
        <v>244</v>
      </c>
      <c r="K47" s="75">
        <v>4</v>
      </c>
      <c r="L47" s="76">
        <f>J47*K47</f>
        <v>976</v>
      </c>
      <c r="M47" s="69"/>
      <c r="N47" s="7"/>
      <c r="O47" s="39">
        <f t="shared" si="39"/>
        <v>0</v>
      </c>
      <c r="P47" s="256">
        <v>0</v>
      </c>
      <c r="Q47" s="257">
        <f t="shared" si="40"/>
        <v>0</v>
      </c>
      <c r="R47" s="258"/>
    </row>
    <row r="48" spans="1:19" customFormat="1" ht="15.75" x14ac:dyDescent="0.25">
      <c r="A48" s="107" t="s">
        <v>54</v>
      </c>
      <c r="B48" s="222" t="s">
        <v>80</v>
      </c>
      <c r="C48" s="223"/>
      <c r="D48" s="223"/>
      <c r="E48" s="223"/>
      <c r="F48" s="224"/>
      <c r="G48" s="99" t="s">
        <v>81</v>
      </c>
      <c r="H48" s="89">
        <v>244</v>
      </c>
      <c r="I48" s="106">
        <v>1</v>
      </c>
      <c r="J48" s="108">
        <v>244</v>
      </c>
      <c r="K48" s="75">
        <v>4</v>
      </c>
      <c r="L48" s="76">
        <f>J48*K48</f>
        <v>976</v>
      </c>
      <c r="M48" s="69"/>
      <c r="N48" s="7"/>
      <c r="O48" s="39">
        <f t="shared" si="39"/>
        <v>0</v>
      </c>
      <c r="P48" s="256">
        <v>0</v>
      </c>
      <c r="Q48" s="257">
        <f t="shared" si="40"/>
        <v>0</v>
      </c>
      <c r="R48" s="258"/>
    </row>
    <row r="49" spans="1:18" customFormat="1" ht="15.75" x14ac:dyDescent="0.25">
      <c r="A49" s="107"/>
      <c r="B49" s="86"/>
      <c r="C49" s="87"/>
      <c r="D49" s="87"/>
      <c r="E49" s="210" t="s">
        <v>60</v>
      </c>
      <c r="F49" s="220"/>
      <c r="G49" s="99"/>
      <c r="H49" s="89">
        <v>732</v>
      </c>
      <c r="I49" s="106">
        <v>1</v>
      </c>
      <c r="J49" s="108">
        <f t="shared" si="28"/>
        <v>732</v>
      </c>
      <c r="K49" s="75">
        <v>12</v>
      </c>
      <c r="L49" s="76">
        <f>SUM(L46:L48)</f>
        <v>2928</v>
      </c>
      <c r="M49" s="69"/>
      <c r="N49" s="7"/>
      <c r="O49" s="39">
        <f t="shared" si="39"/>
        <v>0</v>
      </c>
      <c r="P49" s="256">
        <v>0</v>
      </c>
      <c r="Q49" s="257">
        <f t="shared" si="40"/>
        <v>0</v>
      </c>
      <c r="R49" s="258"/>
    </row>
    <row r="50" spans="1:18" customFormat="1" ht="15.75" x14ac:dyDescent="0.25">
      <c r="A50" s="132"/>
      <c r="B50" s="213" t="s">
        <v>83</v>
      </c>
      <c r="C50" s="214"/>
      <c r="D50" s="214"/>
      <c r="E50" s="214"/>
      <c r="F50" s="230"/>
      <c r="G50" s="99"/>
      <c r="H50" s="89"/>
      <c r="I50" s="106"/>
      <c r="J50" s="108"/>
      <c r="K50" s="75"/>
      <c r="L50" s="76"/>
      <c r="M50" s="69"/>
      <c r="N50" s="7"/>
      <c r="O50" s="39">
        <f t="shared" si="39"/>
        <v>0</v>
      </c>
      <c r="P50" s="256">
        <v>0</v>
      </c>
      <c r="Q50" s="257">
        <f t="shared" si="40"/>
        <v>0</v>
      </c>
      <c r="R50" s="258"/>
    </row>
    <row r="51" spans="1:18" customFormat="1" ht="15.75" x14ac:dyDescent="0.25">
      <c r="A51" s="132" t="s">
        <v>54</v>
      </c>
      <c r="B51" s="215" t="s">
        <v>84</v>
      </c>
      <c r="C51" s="216"/>
      <c r="D51" s="216"/>
      <c r="E51" s="216"/>
      <c r="F51" s="231"/>
      <c r="G51" s="99" t="s">
        <v>85</v>
      </c>
      <c r="H51" s="89">
        <v>150</v>
      </c>
      <c r="I51" s="106">
        <v>1</v>
      </c>
      <c r="J51" s="108">
        <v>150</v>
      </c>
      <c r="K51" s="75">
        <v>3</v>
      </c>
      <c r="L51" s="76">
        <f>J51*K51</f>
        <v>450</v>
      </c>
      <c r="M51" s="69"/>
      <c r="N51" s="7"/>
      <c r="O51" s="39">
        <f t="shared" si="39"/>
        <v>0</v>
      </c>
      <c r="P51" s="256">
        <v>0</v>
      </c>
      <c r="Q51" s="257">
        <f t="shared" si="40"/>
        <v>0</v>
      </c>
      <c r="R51" s="258"/>
    </row>
    <row r="52" spans="1:18" customFormat="1" ht="15.75" x14ac:dyDescent="0.25">
      <c r="A52" s="132" t="s">
        <v>54</v>
      </c>
      <c r="B52" s="232" t="s">
        <v>86</v>
      </c>
      <c r="C52" s="233"/>
      <c r="D52" s="233"/>
      <c r="E52" s="233"/>
      <c r="F52" s="234"/>
      <c r="G52" s="99" t="s">
        <v>87</v>
      </c>
      <c r="H52" s="89">
        <v>150</v>
      </c>
      <c r="I52" s="106">
        <v>1</v>
      </c>
      <c r="J52" s="108">
        <v>150</v>
      </c>
      <c r="K52" s="75">
        <v>3</v>
      </c>
      <c r="L52" s="76">
        <f>J52*K52</f>
        <v>450</v>
      </c>
      <c r="M52" s="69"/>
      <c r="N52" s="7"/>
      <c r="O52" s="39">
        <f t="shared" si="39"/>
        <v>0</v>
      </c>
      <c r="P52" s="256">
        <v>0</v>
      </c>
      <c r="Q52" s="257">
        <f t="shared" si="40"/>
        <v>0</v>
      </c>
      <c r="R52" s="258"/>
    </row>
    <row r="53" spans="1:18" customFormat="1" ht="15.75" x14ac:dyDescent="0.25">
      <c r="A53" s="132"/>
      <c r="B53" s="131"/>
      <c r="C53" s="130"/>
      <c r="D53" s="130"/>
      <c r="E53" s="226" t="s">
        <v>60</v>
      </c>
      <c r="F53" s="227"/>
      <c r="G53" s="99"/>
      <c r="H53" s="89">
        <v>300</v>
      </c>
      <c r="I53" s="106">
        <v>1</v>
      </c>
      <c r="J53" s="108">
        <f t="shared" si="28"/>
        <v>300</v>
      </c>
      <c r="K53" s="75">
        <v>6</v>
      </c>
      <c r="L53" s="76">
        <f>SUM(L51:L52)</f>
        <v>900</v>
      </c>
      <c r="M53" s="69"/>
      <c r="N53" s="7"/>
      <c r="O53" s="39">
        <f t="shared" si="39"/>
        <v>0</v>
      </c>
      <c r="P53" s="256">
        <v>0</v>
      </c>
      <c r="Q53" s="257">
        <f t="shared" si="40"/>
        <v>0</v>
      </c>
      <c r="R53" s="258"/>
    </row>
    <row r="54" spans="1:18" s="127" customFormat="1" ht="15.75" x14ac:dyDescent="0.25">
      <c r="A54" s="134"/>
      <c r="B54" s="213" t="s">
        <v>88</v>
      </c>
      <c r="C54" s="214"/>
      <c r="D54" s="214"/>
      <c r="E54" s="214"/>
      <c r="F54" s="230"/>
      <c r="G54" s="121"/>
      <c r="H54" s="122"/>
      <c r="I54" s="123"/>
      <c r="J54" s="124"/>
      <c r="K54" s="125"/>
      <c r="L54" s="126"/>
      <c r="M54" s="69"/>
      <c r="N54" s="7"/>
      <c r="O54" s="39">
        <f t="shared" si="39"/>
        <v>0</v>
      </c>
      <c r="P54" s="256">
        <v>0</v>
      </c>
      <c r="Q54" s="257">
        <f t="shared" si="40"/>
        <v>0</v>
      </c>
      <c r="R54" s="258"/>
    </row>
    <row r="55" spans="1:18" customFormat="1" ht="15.75" x14ac:dyDescent="0.25">
      <c r="A55" s="107" t="s">
        <v>54</v>
      </c>
      <c r="B55" s="107"/>
      <c r="C55" s="109" t="s">
        <v>89</v>
      </c>
      <c r="D55" s="109"/>
      <c r="E55" s="109"/>
      <c r="F55" s="112"/>
      <c r="G55" s="99" t="s">
        <v>90</v>
      </c>
      <c r="H55" s="89">
        <v>54</v>
      </c>
      <c r="I55" s="106">
        <v>1</v>
      </c>
      <c r="J55" s="108">
        <v>54</v>
      </c>
      <c r="K55" s="75">
        <v>4</v>
      </c>
      <c r="L55" s="76">
        <f t="shared" ref="L55:L63" si="41">J55*K55</f>
        <v>216</v>
      </c>
      <c r="M55" s="69"/>
      <c r="N55" s="7"/>
      <c r="O55" s="39">
        <f t="shared" si="39"/>
        <v>0</v>
      </c>
      <c r="P55" s="256">
        <v>0</v>
      </c>
      <c r="Q55" s="257">
        <f t="shared" si="40"/>
        <v>0</v>
      </c>
      <c r="R55" s="258"/>
    </row>
    <row r="56" spans="1:18" customFormat="1" ht="15.75" x14ac:dyDescent="0.25">
      <c r="A56" s="107" t="s">
        <v>54</v>
      </c>
      <c r="B56" s="222" t="s">
        <v>91</v>
      </c>
      <c r="C56" s="223"/>
      <c r="D56" s="223"/>
      <c r="E56" s="223"/>
      <c r="F56" s="224"/>
      <c r="G56" s="99" t="s">
        <v>92</v>
      </c>
      <c r="H56" s="89">
        <v>54</v>
      </c>
      <c r="I56" s="106">
        <v>1</v>
      </c>
      <c r="J56" s="108">
        <v>54</v>
      </c>
      <c r="K56" s="75">
        <v>4</v>
      </c>
      <c r="L56" s="76">
        <f t="shared" si="41"/>
        <v>216</v>
      </c>
      <c r="M56" s="69"/>
      <c r="N56" s="7"/>
      <c r="O56" s="39">
        <f t="shared" si="39"/>
        <v>0</v>
      </c>
      <c r="P56" s="256">
        <v>0</v>
      </c>
      <c r="Q56" s="257">
        <f t="shared" si="40"/>
        <v>0</v>
      </c>
      <c r="R56" s="258"/>
    </row>
    <row r="57" spans="1:18" customFormat="1" ht="15.75" x14ac:dyDescent="0.25">
      <c r="A57" s="107" t="s">
        <v>54</v>
      </c>
      <c r="B57" s="222" t="s">
        <v>93</v>
      </c>
      <c r="C57" s="223"/>
      <c r="D57" s="223"/>
      <c r="E57" s="223"/>
      <c r="F57" s="224"/>
      <c r="G57" s="99" t="s">
        <v>94</v>
      </c>
      <c r="H57" s="89">
        <v>54</v>
      </c>
      <c r="I57" s="106">
        <v>1</v>
      </c>
      <c r="J57" s="108">
        <v>54</v>
      </c>
      <c r="K57" s="96">
        <v>4</v>
      </c>
      <c r="L57" s="76">
        <f t="shared" si="41"/>
        <v>216</v>
      </c>
      <c r="M57" s="69"/>
      <c r="N57" s="7"/>
      <c r="O57" s="39">
        <f t="shared" si="39"/>
        <v>0</v>
      </c>
      <c r="P57" s="256">
        <v>0</v>
      </c>
      <c r="Q57" s="257">
        <f t="shared" si="40"/>
        <v>0</v>
      </c>
      <c r="R57" s="258"/>
    </row>
    <row r="58" spans="1:18" customFormat="1" ht="15.75" x14ac:dyDescent="0.25">
      <c r="A58" s="107" t="s">
        <v>54</v>
      </c>
      <c r="B58" s="222" t="s">
        <v>95</v>
      </c>
      <c r="C58" s="223"/>
      <c r="D58" s="223"/>
      <c r="E58" s="223"/>
      <c r="F58" s="224"/>
      <c r="G58" s="99" t="s">
        <v>96</v>
      </c>
      <c r="H58" s="89">
        <v>54</v>
      </c>
      <c r="I58" s="106">
        <v>1</v>
      </c>
      <c r="J58" s="108">
        <v>54</v>
      </c>
      <c r="K58" s="96">
        <v>4</v>
      </c>
      <c r="L58" s="76">
        <f t="shared" si="41"/>
        <v>216</v>
      </c>
      <c r="M58" s="69"/>
      <c r="N58" s="7"/>
      <c r="O58" s="39">
        <f t="shared" si="39"/>
        <v>0</v>
      </c>
      <c r="P58" s="256">
        <v>0</v>
      </c>
      <c r="Q58" s="257">
        <f t="shared" si="40"/>
        <v>0</v>
      </c>
      <c r="R58" s="258"/>
    </row>
    <row r="59" spans="1:18" customFormat="1" ht="15.75" x14ac:dyDescent="0.25">
      <c r="A59" s="107" t="s">
        <v>54</v>
      </c>
      <c r="B59" s="222" t="s">
        <v>97</v>
      </c>
      <c r="C59" s="223"/>
      <c r="D59" s="223"/>
      <c r="E59" s="223"/>
      <c r="F59" s="224"/>
      <c r="G59" s="99" t="s">
        <v>98</v>
      </c>
      <c r="H59" s="89">
        <v>54</v>
      </c>
      <c r="I59" s="106">
        <v>1</v>
      </c>
      <c r="J59" s="108">
        <v>54</v>
      </c>
      <c r="K59" s="96">
        <v>4</v>
      </c>
      <c r="L59" s="76">
        <f t="shared" si="41"/>
        <v>216</v>
      </c>
      <c r="M59" s="69"/>
      <c r="N59" s="7"/>
      <c r="O59" s="39">
        <f t="shared" si="39"/>
        <v>0</v>
      </c>
      <c r="P59" s="256">
        <v>0</v>
      </c>
      <c r="Q59" s="257">
        <f t="shared" si="40"/>
        <v>0</v>
      </c>
      <c r="R59" s="258"/>
    </row>
    <row r="60" spans="1:18" customFormat="1" ht="15.75" x14ac:dyDescent="0.25">
      <c r="A60" s="107" t="s">
        <v>54</v>
      </c>
      <c r="B60" s="107"/>
      <c r="C60" s="109" t="s">
        <v>99</v>
      </c>
      <c r="D60" s="109"/>
      <c r="E60" s="109"/>
      <c r="F60" s="112"/>
      <c r="G60" s="99" t="s">
        <v>100</v>
      </c>
      <c r="H60" s="89">
        <v>54</v>
      </c>
      <c r="I60" s="139">
        <v>1</v>
      </c>
      <c r="J60" s="74">
        <v>54</v>
      </c>
      <c r="K60" s="75">
        <v>4</v>
      </c>
      <c r="L60" s="76">
        <f t="shared" si="41"/>
        <v>216</v>
      </c>
      <c r="M60" s="69"/>
      <c r="N60" s="7"/>
      <c r="O60" s="39">
        <f t="shared" si="39"/>
        <v>0</v>
      </c>
      <c r="P60" s="256">
        <v>0</v>
      </c>
      <c r="Q60" s="257">
        <f t="shared" si="40"/>
        <v>0</v>
      </c>
      <c r="R60" s="258"/>
    </row>
    <row r="61" spans="1:18" customFormat="1" ht="15.75" x14ac:dyDescent="0.25">
      <c r="A61" s="107" t="s">
        <v>54</v>
      </c>
      <c r="B61" s="107"/>
      <c r="C61" s="109" t="s">
        <v>101</v>
      </c>
      <c r="D61" s="109"/>
      <c r="E61" s="109"/>
      <c r="F61" s="112"/>
      <c r="G61" s="99" t="s">
        <v>102</v>
      </c>
      <c r="H61" s="89">
        <v>54</v>
      </c>
      <c r="I61" s="139">
        <v>1</v>
      </c>
      <c r="J61" s="74">
        <v>54</v>
      </c>
      <c r="K61" s="75">
        <v>4</v>
      </c>
      <c r="L61" s="76">
        <f t="shared" si="41"/>
        <v>216</v>
      </c>
      <c r="M61" s="69"/>
      <c r="N61" s="7"/>
      <c r="O61" s="39">
        <f t="shared" si="39"/>
        <v>0</v>
      </c>
      <c r="P61" s="256">
        <v>0</v>
      </c>
      <c r="Q61" s="257">
        <f t="shared" si="40"/>
        <v>0</v>
      </c>
      <c r="R61" s="258"/>
    </row>
    <row r="62" spans="1:18" customFormat="1" ht="15.75" x14ac:dyDescent="0.25">
      <c r="A62" s="107" t="s">
        <v>54</v>
      </c>
      <c r="B62" s="107"/>
      <c r="C62" s="109" t="s">
        <v>103</v>
      </c>
      <c r="D62" s="109"/>
      <c r="E62" s="109"/>
      <c r="F62" s="112"/>
      <c r="G62" s="99" t="s">
        <v>104</v>
      </c>
      <c r="H62" s="89">
        <v>54</v>
      </c>
      <c r="I62" s="139">
        <v>1</v>
      </c>
      <c r="J62" s="74">
        <v>54</v>
      </c>
      <c r="K62" s="75">
        <v>4</v>
      </c>
      <c r="L62" s="76">
        <f t="shared" si="41"/>
        <v>216</v>
      </c>
      <c r="M62" s="69"/>
      <c r="N62" s="7"/>
      <c r="O62" s="39">
        <f t="shared" si="39"/>
        <v>0</v>
      </c>
      <c r="P62" s="256">
        <v>0</v>
      </c>
      <c r="Q62" s="257">
        <f t="shared" si="40"/>
        <v>0</v>
      </c>
      <c r="R62" s="258"/>
    </row>
    <row r="63" spans="1:18" customFormat="1" ht="15.75" x14ac:dyDescent="0.25">
      <c r="A63" s="107" t="s">
        <v>54</v>
      </c>
      <c r="B63" s="107"/>
      <c r="C63" s="109" t="s">
        <v>105</v>
      </c>
      <c r="D63" s="109"/>
      <c r="E63" s="109"/>
      <c r="F63" s="112"/>
      <c r="G63" s="99" t="s">
        <v>82</v>
      </c>
      <c r="H63" s="89">
        <v>298</v>
      </c>
      <c r="I63" s="139">
        <v>1</v>
      </c>
      <c r="J63" s="74">
        <v>298</v>
      </c>
      <c r="K63" s="75">
        <v>4</v>
      </c>
      <c r="L63" s="76">
        <f t="shared" si="41"/>
        <v>1192</v>
      </c>
      <c r="M63" s="69"/>
      <c r="N63" s="7"/>
      <c r="O63" s="39">
        <f t="shared" si="39"/>
        <v>0</v>
      </c>
      <c r="P63" s="256">
        <v>0</v>
      </c>
      <c r="Q63" s="257">
        <f t="shared" si="40"/>
        <v>0</v>
      </c>
      <c r="R63" s="258"/>
    </row>
    <row r="64" spans="1:18" customFormat="1" ht="15.75" x14ac:dyDescent="0.25">
      <c r="A64" s="132"/>
      <c r="B64" s="131"/>
      <c r="C64" s="130"/>
      <c r="D64" s="130"/>
      <c r="E64" s="226" t="s">
        <v>60</v>
      </c>
      <c r="F64" s="227"/>
      <c r="G64" s="133"/>
      <c r="H64" s="89">
        <v>730</v>
      </c>
      <c r="I64" s="106">
        <v>1</v>
      </c>
      <c r="J64" s="108">
        <f>H64*I64</f>
        <v>730</v>
      </c>
      <c r="K64" s="75">
        <v>36</v>
      </c>
      <c r="L64" s="76">
        <f>SUM(L55:L63)</f>
        <v>2920</v>
      </c>
      <c r="M64" s="69"/>
      <c r="N64" s="7"/>
      <c r="O64" s="39">
        <f t="shared" si="39"/>
        <v>0</v>
      </c>
      <c r="P64" s="256">
        <v>0</v>
      </c>
      <c r="Q64" s="257">
        <f t="shared" si="40"/>
        <v>0</v>
      </c>
      <c r="R64" s="258"/>
    </row>
    <row r="65" spans="1:18" customFormat="1" ht="15.75" x14ac:dyDescent="0.25">
      <c r="A65" s="132" t="s">
        <v>54</v>
      </c>
      <c r="B65" s="135" t="s">
        <v>106</v>
      </c>
      <c r="C65" s="136"/>
      <c r="D65" s="136"/>
      <c r="E65" s="136"/>
      <c r="F65" s="137"/>
      <c r="G65" s="133" t="s">
        <v>107</v>
      </c>
      <c r="H65" s="89">
        <v>5</v>
      </c>
      <c r="I65" s="114">
        <v>1</v>
      </c>
      <c r="J65" s="108">
        <v>5</v>
      </c>
      <c r="K65" s="96">
        <v>4.5</v>
      </c>
      <c r="L65" s="76">
        <f>J65*K65</f>
        <v>22.5</v>
      </c>
      <c r="M65" s="69"/>
      <c r="N65" s="7"/>
      <c r="O65" s="39">
        <f t="shared" si="39"/>
        <v>0</v>
      </c>
      <c r="P65" s="256">
        <v>0</v>
      </c>
      <c r="Q65" s="257">
        <f t="shared" si="40"/>
        <v>0</v>
      </c>
      <c r="R65" s="258"/>
    </row>
    <row r="66" spans="1:18" customFormat="1" ht="15.75" x14ac:dyDescent="0.25">
      <c r="A66" s="107" t="s">
        <v>54</v>
      </c>
      <c r="B66" s="113" t="s">
        <v>108</v>
      </c>
      <c r="C66" s="69"/>
      <c r="D66" s="110"/>
      <c r="E66" s="110"/>
      <c r="F66" s="111"/>
      <c r="G66" s="99" t="s">
        <v>109</v>
      </c>
      <c r="H66" s="89">
        <v>5</v>
      </c>
      <c r="I66" s="114">
        <v>1</v>
      </c>
      <c r="J66" s="108">
        <v>5</v>
      </c>
      <c r="K66" s="96">
        <v>4.5</v>
      </c>
      <c r="L66" s="76">
        <f>J66*K66</f>
        <v>22.5</v>
      </c>
      <c r="M66" s="69"/>
      <c r="N66" s="7"/>
      <c r="O66" s="39">
        <f t="shared" si="39"/>
        <v>0</v>
      </c>
      <c r="P66" s="256">
        <v>0</v>
      </c>
      <c r="Q66" s="257">
        <f t="shared" si="40"/>
        <v>0</v>
      </c>
      <c r="R66" s="258"/>
    </row>
    <row r="67" spans="1:18" customFormat="1" ht="15.75" x14ac:dyDescent="0.25">
      <c r="A67" s="107" t="s">
        <v>54</v>
      </c>
      <c r="B67" s="113" t="s">
        <v>110</v>
      </c>
      <c r="C67" s="110"/>
      <c r="D67" s="110"/>
      <c r="E67" s="110"/>
      <c r="F67" s="111"/>
      <c r="G67" s="99" t="s">
        <v>111</v>
      </c>
      <c r="H67" s="89">
        <v>5</v>
      </c>
      <c r="I67" s="114">
        <v>1</v>
      </c>
      <c r="J67" s="108">
        <v>5</v>
      </c>
      <c r="K67" s="96">
        <v>4.5</v>
      </c>
      <c r="L67" s="76">
        <f>J67*K67</f>
        <v>22.5</v>
      </c>
      <c r="M67" s="69"/>
      <c r="N67" s="7"/>
      <c r="O67" s="39">
        <f t="shared" si="39"/>
        <v>0</v>
      </c>
      <c r="P67" s="256">
        <v>0</v>
      </c>
      <c r="Q67" s="257">
        <f t="shared" si="40"/>
        <v>0</v>
      </c>
      <c r="R67" s="258"/>
    </row>
    <row r="68" spans="1:18" customFormat="1" ht="15.75" x14ac:dyDescent="0.25">
      <c r="A68" s="107" t="s">
        <v>54</v>
      </c>
      <c r="B68" s="113" t="s">
        <v>112</v>
      </c>
      <c r="C68" s="69"/>
      <c r="D68" s="110"/>
      <c r="E68" s="110"/>
      <c r="F68" s="111"/>
      <c r="G68" s="99" t="s">
        <v>113</v>
      </c>
      <c r="H68" s="91">
        <v>5</v>
      </c>
      <c r="I68" s="88">
        <v>1</v>
      </c>
      <c r="J68" s="108">
        <v>5</v>
      </c>
      <c r="K68" s="75">
        <v>4.5</v>
      </c>
      <c r="L68" s="76">
        <f>J68*K68</f>
        <v>22.5</v>
      </c>
      <c r="M68" s="69"/>
      <c r="N68" s="7"/>
      <c r="O68" s="39">
        <f t="shared" si="39"/>
        <v>0</v>
      </c>
      <c r="P68" s="256">
        <v>0</v>
      </c>
      <c r="Q68" s="257">
        <f>SUM(L68*P68)</f>
        <v>0</v>
      </c>
      <c r="R68" s="258"/>
    </row>
    <row r="69" spans="1:18" customFormat="1" ht="16.5" thickBot="1" x14ac:dyDescent="0.3">
      <c r="A69" s="107"/>
      <c r="B69" s="86"/>
      <c r="C69" s="87"/>
      <c r="D69" s="87"/>
      <c r="E69" s="210" t="s">
        <v>60</v>
      </c>
      <c r="F69" s="220"/>
      <c r="G69" s="99"/>
      <c r="H69" s="248">
        <f>40*0.5</f>
        <v>20</v>
      </c>
      <c r="I69" s="249">
        <v>1</v>
      </c>
      <c r="J69" s="250">
        <f>H69*I69</f>
        <v>20</v>
      </c>
      <c r="K69" s="251">
        <f>SUM(K65:K68)</f>
        <v>18</v>
      </c>
      <c r="L69" s="252">
        <f>SUM(L65:L68)</f>
        <v>90</v>
      </c>
      <c r="M69" s="69"/>
      <c r="N69" s="7"/>
      <c r="O69" s="39">
        <f t="shared" si="39"/>
        <v>0</v>
      </c>
      <c r="P69" s="256">
        <v>0</v>
      </c>
      <c r="Q69" s="257">
        <f t="shared" si="40"/>
        <v>0</v>
      </c>
      <c r="R69" s="258"/>
    </row>
    <row r="70" spans="1:18" customFormat="1" ht="16.5" thickTop="1" x14ac:dyDescent="0.25">
      <c r="A70" s="107"/>
      <c r="B70" s="115"/>
      <c r="C70" s="116"/>
      <c r="D70" s="116"/>
      <c r="E70" s="228" t="s">
        <v>62</v>
      </c>
      <c r="F70" s="229"/>
      <c r="G70" s="117"/>
      <c r="H70" s="247">
        <f>H69+H64+H53+H49+H44+H40+H37</f>
        <v>2387</v>
      </c>
      <c r="I70" s="118"/>
      <c r="J70" s="247">
        <f>J69+J64+J53+J44+J40+J37+J49</f>
        <v>2387</v>
      </c>
      <c r="K70" s="259">
        <f>AVERAGE(K69,K64,K53,K49,K44,K40,K37)</f>
        <v>12.714285714285714</v>
      </c>
      <c r="L70" s="246">
        <f>L69+L64+L53+L49+L44+L37+L40</f>
        <v>8859</v>
      </c>
      <c r="M70" s="69"/>
      <c r="N70" s="7"/>
      <c r="O70" s="39">
        <f t="shared" si="39"/>
        <v>0</v>
      </c>
      <c r="P70" s="260">
        <v>38.799999999999997</v>
      </c>
      <c r="Q70" s="261">
        <f t="shared" si="40"/>
        <v>343729.19999999995</v>
      </c>
      <c r="R70" s="262"/>
    </row>
    <row r="71" spans="1:18" customFormat="1" ht="15.75" x14ac:dyDescent="0.25">
      <c r="A71" s="119"/>
      <c r="B71" s="120"/>
      <c r="C71" s="120"/>
      <c r="D71" s="120"/>
      <c r="E71" s="254" t="s">
        <v>131</v>
      </c>
      <c r="F71" s="254"/>
      <c r="G71" s="255"/>
      <c r="H71" s="253">
        <f>H70+H34+H26</f>
        <v>16986</v>
      </c>
      <c r="I71" s="253"/>
      <c r="J71" s="253">
        <f t="shared" ref="J71:L71" si="42">J70+J34+J26</f>
        <v>21279</v>
      </c>
      <c r="K71" s="253">
        <f t="shared" si="42"/>
        <v>12.714285714285714</v>
      </c>
      <c r="L71" s="253">
        <f t="shared" si="42"/>
        <v>32767.100000000002</v>
      </c>
      <c r="M71" s="241"/>
      <c r="N71" s="242"/>
      <c r="O71" s="243"/>
      <c r="P71" s="244"/>
      <c r="Q71" s="245">
        <f>Q70+Q34+Q26</f>
        <v>1269750.2819999999</v>
      </c>
    </row>
    <row r="72" spans="1:18" customFormat="1" ht="15.75" x14ac:dyDescent="0.25">
      <c r="A72" s="107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23"/>
      <c r="O72" s="22"/>
      <c r="P72" s="59"/>
      <c r="Q72" s="61"/>
    </row>
    <row r="73" spans="1:18" customFormat="1" ht="12.75" x14ac:dyDescent="0.2">
      <c r="O73" s="41"/>
      <c r="P73" s="42"/>
      <c r="Q73" s="42"/>
    </row>
    <row r="74" spans="1:18" customFormat="1" ht="12.75" x14ac:dyDescent="0.2">
      <c r="O74" s="41"/>
      <c r="P74" s="42"/>
      <c r="Q74" s="42"/>
    </row>
    <row r="75" spans="1:18" customFormat="1" ht="12.75" x14ac:dyDescent="0.2">
      <c r="O75" s="41"/>
      <c r="P75" s="42"/>
      <c r="Q75" s="42"/>
    </row>
    <row r="76" spans="1:18" customFormat="1" ht="12.75" x14ac:dyDescent="0.2">
      <c r="O76" s="41"/>
      <c r="P76" s="42"/>
      <c r="Q76" s="42"/>
    </row>
    <row r="77" spans="1:18" customFormat="1" ht="12.75" x14ac:dyDescent="0.2">
      <c r="O77" s="41"/>
      <c r="P77" s="42"/>
      <c r="Q77" s="42"/>
    </row>
    <row r="78" spans="1:18" customFormat="1" ht="12.75" x14ac:dyDescent="0.2">
      <c r="O78" s="41"/>
      <c r="P78" s="42"/>
      <c r="Q78" s="42"/>
    </row>
    <row r="79" spans="1:18" customFormat="1" ht="12.75" x14ac:dyDescent="0.2">
      <c r="O79" s="41"/>
      <c r="P79" s="42"/>
      <c r="Q79" s="42"/>
    </row>
    <row r="80" spans="1:18" customFormat="1" x14ac:dyDescent="0.2">
      <c r="O80" s="41"/>
      <c r="P80" s="42"/>
      <c r="Q80" s="42"/>
    </row>
    <row r="81" spans="15:17" customFormat="1" ht="12.75" x14ac:dyDescent="0.2">
      <c r="O81" s="41"/>
      <c r="P81" s="42"/>
      <c r="Q81" s="42"/>
    </row>
    <row r="82" spans="15:17" customFormat="1" ht="12.75" x14ac:dyDescent="0.2">
      <c r="O82" s="41"/>
      <c r="P82" s="42"/>
      <c r="Q82" s="42"/>
    </row>
    <row r="83" spans="15:17" customFormat="1" ht="12.75" x14ac:dyDescent="0.2">
      <c r="O83" s="41"/>
      <c r="P83" s="42"/>
      <c r="Q83" s="42"/>
    </row>
    <row r="84" spans="15:17" customFormat="1" ht="12.75" x14ac:dyDescent="0.2">
      <c r="O84" s="41"/>
      <c r="P84" s="42"/>
      <c r="Q84" s="42"/>
    </row>
    <row r="85" spans="15:17" customFormat="1" ht="12.75" x14ac:dyDescent="0.2">
      <c r="O85" s="41"/>
      <c r="P85" s="42"/>
      <c r="Q85" s="42"/>
    </row>
    <row r="86" spans="15:17" customFormat="1" ht="12.75" x14ac:dyDescent="0.2">
      <c r="O86" s="41"/>
      <c r="P86" s="42"/>
      <c r="Q86" s="42"/>
    </row>
    <row r="87" spans="15:17" customFormat="1" ht="12.75" x14ac:dyDescent="0.2">
      <c r="O87" s="41"/>
      <c r="P87" s="42"/>
      <c r="Q87" s="42"/>
    </row>
    <row r="88" spans="15:17" customFormat="1" ht="12.75" x14ac:dyDescent="0.2">
      <c r="O88" s="41"/>
      <c r="P88" s="42"/>
      <c r="Q88" s="42"/>
    </row>
    <row r="89" spans="15:17" customFormat="1" ht="12.75" x14ac:dyDescent="0.2">
      <c r="O89" s="41"/>
      <c r="P89" s="42"/>
      <c r="Q89" s="42"/>
    </row>
    <row r="90" spans="15:17" customFormat="1" ht="12.75" x14ac:dyDescent="0.2">
      <c r="O90" s="41"/>
      <c r="P90" s="42"/>
      <c r="Q90" s="42"/>
    </row>
    <row r="91" spans="15:17" customFormat="1" x14ac:dyDescent="0.2">
      <c r="O91" s="41"/>
      <c r="P91" s="42"/>
      <c r="Q91" s="42"/>
    </row>
    <row r="92" spans="15:17" customFormat="1" ht="12.75" x14ac:dyDescent="0.2">
      <c r="O92" s="41"/>
      <c r="P92" s="42"/>
      <c r="Q92" s="42"/>
    </row>
    <row r="93" spans="15:17" customFormat="1" ht="12.75" x14ac:dyDescent="0.2">
      <c r="O93" s="41"/>
      <c r="P93" s="42"/>
      <c r="Q93" s="42"/>
    </row>
    <row r="94" spans="15:17" customFormat="1" ht="12.75" x14ac:dyDescent="0.2">
      <c r="O94" s="41"/>
      <c r="P94" s="42"/>
      <c r="Q94" s="42"/>
    </row>
    <row r="95" spans="15:17" customFormat="1" ht="12.75" x14ac:dyDescent="0.2">
      <c r="O95" s="41"/>
      <c r="P95" s="42"/>
      <c r="Q95" s="42"/>
    </row>
    <row r="96" spans="15:17" customFormat="1" ht="12.75" x14ac:dyDescent="0.2">
      <c r="O96" s="41"/>
      <c r="P96" s="42"/>
      <c r="Q96" s="42"/>
    </row>
    <row r="97" spans="15:17" customFormat="1" ht="12.75" x14ac:dyDescent="0.2">
      <c r="O97" s="41"/>
      <c r="P97" s="42"/>
      <c r="Q97" s="42"/>
    </row>
    <row r="98" spans="15:17" customFormat="1" ht="12.75" x14ac:dyDescent="0.2">
      <c r="O98" s="41"/>
      <c r="P98" s="42"/>
      <c r="Q98" s="42"/>
    </row>
    <row r="99" spans="15:17" customFormat="1" ht="12.75" x14ac:dyDescent="0.2">
      <c r="O99" s="41"/>
      <c r="P99" s="42"/>
      <c r="Q99" s="42"/>
    </row>
    <row r="100" spans="15:17" customFormat="1" ht="12.75" x14ac:dyDescent="0.2">
      <c r="O100" s="41"/>
      <c r="P100" s="42"/>
      <c r="Q100" s="42"/>
    </row>
    <row r="101" spans="15:17" customFormat="1" ht="12.75" x14ac:dyDescent="0.2">
      <c r="O101" s="41"/>
      <c r="P101" s="42"/>
      <c r="Q101" s="42"/>
    </row>
    <row r="102" spans="15:17" customFormat="1" ht="12.75" x14ac:dyDescent="0.2">
      <c r="O102" s="41"/>
      <c r="P102" s="42"/>
      <c r="Q102" s="42"/>
    </row>
    <row r="103" spans="15:17" customFormat="1" ht="12.75" x14ac:dyDescent="0.2">
      <c r="O103" s="41"/>
      <c r="P103" s="42"/>
      <c r="Q103" s="42"/>
    </row>
    <row r="104" spans="15:17" customFormat="1" ht="12.75" x14ac:dyDescent="0.2">
      <c r="O104" s="41"/>
      <c r="P104" s="42"/>
      <c r="Q104" s="42"/>
    </row>
    <row r="105" spans="15:17" customFormat="1" ht="12.75" x14ac:dyDescent="0.2">
      <c r="O105" s="41"/>
      <c r="P105" s="42"/>
      <c r="Q105" s="42"/>
    </row>
    <row r="106" spans="15:17" customFormat="1" ht="12.75" x14ac:dyDescent="0.2">
      <c r="O106" s="41"/>
      <c r="P106" s="42"/>
      <c r="Q106" s="42"/>
    </row>
    <row r="107" spans="15:17" customFormat="1" ht="12.75" x14ac:dyDescent="0.2">
      <c r="O107" s="41"/>
      <c r="P107" s="42"/>
      <c r="Q107" s="42"/>
    </row>
    <row r="108" spans="15:17" customFormat="1" ht="12.75" x14ac:dyDescent="0.2">
      <c r="O108" s="41"/>
      <c r="P108" s="42"/>
      <c r="Q108" s="42"/>
    </row>
    <row r="109" spans="15:17" customFormat="1" ht="12.75" x14ac:dyDescent="0.2">
      <c r="O109" s="41"/>
      <c r="P109" s="42"/>
      <c r="Q109" s="42"/>
    </row>
    <row r="110" spans="15:17" customFormat="1" ht="12.75" x14ac:dyDescent="0.2">
      <c r="O110" s="41"/>
      <c r="P110" s="42"/>
      <c r="Q110" s="42"/>
    </row>
    <row r="111" spans="15:17" customFormat="1" ht="12.75" x14ac:dyDescent="0.2">
      <c r="O111" s="41"/>
      <c r="P111" s="42"/>
      <c r="Q111" s="42"/>
    </row>
    <row r="112" spans="15:17" customFormat="1" ht="12.75" x14ac:dyDescent="0.2">
      <c r="O112" s="41"/>
      <c r="P112" s="42"/>
      <c r="Q112" s="42"/>
    </row>
    <row r="113" spans="15:17" customFormat="1" ht="12.75" x14ac:dyDescent="0.2">
      <c r="O113" s="41"/>
      <c r="P113" s="42"/>
      <c r="Q113" s="42"/>
    </row>
    <row r="114" spans="15:17" customFormat="1" ht="12.75" x14ac:dyDescent="0.2">
      <c r="O114" s="41"/>
      <c r="P114" s="42"/>
      <c r="Q114" s="42"/>
    </row>
    <row r="115" spans="15:17" customFormat="1" ht="12.75" x14ac:dyDescent="0.2">
      <c r="O115" s="41"/>
      <c r="P115" s="42"/>
      <c r="Q115" s="42"/>
    </row>
    <row r="116" spans="15:17" customFormat="1" ht="12.75" x14ac:dyDescent="0.2">
      <c r="O116" s="41"/>
      <c r="P116" s="42"/>
      <c r="Q116" s="42"/>
    </row>
    <row r="117" spans="15:17" customFormat="1" ht="12.75" x14ac:dyDescent="0.2">
      <c r="O117" s="41"/>
      <c r="P117" s="42"/>
      <c r="Q117" s="42"/>
    </row>
    <row r="118" spans="15:17" customFormat="1" ht="12.75" x14ac:dyDescent="0.2">
      <c r="O118" s="41"/>
      <c r="P118" s="42"/>
      <c r="Q118" s="42"/>
    </row>
    <row r="119" spans="15:17" customFormat="1" ht="12.75" x14ac:dyDescent="0.2">
      <c r="O119" s="41"/>
      <c r="P119" s="42"/>
      <c r="Q119" s="42"/>
    </row>
    <row r="120" spans="15:17" customFormat="1" ht="12.75" x14ac:dyDescent="0.2">
      <c r="O120" s="41"/>
      <c r="P120" s="42"/>
      <c r="Q120" s="42"/>
    </row>
    <row r="121" spans="15:17" customFormat="1" ht="12.75" x14ac:dyDescent="0.2">
      <c r="O121" s="41"/>
      <c r="P121" s="42"/>
      <c r="Q121" s="42"/>
    </row>
    <row r="122" spans="15:17" customFormat="1" ht="12.75" x14ac:dyDescent="0.2">
      <c r="O122" s="41"/>
      <c r="P122" s="42"/>
      <c r="Q122" s="42"/>
    </row>
    <row r="123" spans="15:17" customFormat="1" ht="12.75" x14ac:dyDescent="0.2">
      <c r="O123" s="41"/>
      <c r="P123" s="42"/>
      <c r="Q123" s="42"/>
    </row>
    <row r="124" spans="15:17" customFormat="1" ht="12.75" x14ac:dyDescent="0.2">
      <c r="O124" s="41"/>
      <c r="P124" s="42"/>
      <c r="Q124" s="42"/>
    </row>
    <row r="125" spans="15:17" customFormat="1" ht="12.75" x14ac:dyDescent="0.2">
      <c r="O125" s="41"/>
      <c r="P125" s="42"/>
      <c r="Q125" s="42"/>
    </row>
    <row r="126" spans="15:17" customFormat="1" ht="12.75" x14ac:dyDescent="0.2">
      <c r="O126" s="41"/>
      <c r="P126" s="42"/>
      <c r="Q126" s="42"/>
    </row>
    <row r="127" spans="15:17" customFormat="1" ht="12.75" x14ac:dyDescent="0.2">
      <c r="O127" s="41"/>
      <c r="P127" s="42"/>
      <c r="Q127" s="42"/>
    </row>
    <row r="128" spans="15:17" customFormat="1" ht="12.75" x14ac:dyDescent="0.2">
      <c r="O128" s="41"/>
      <c r="P128" s="42"/>
      <c r="Q128" s="42"/>
    </row>
    <row r="129" spans="15:17" customFormat="1" ht="12.75" x14ac:dyDescent="0.2">
      <c r="O129" s="41"/>
      <c r="P129" s="42"/>
      <c r="Q129" s="42"/>
    </row>
    <row r="130" spans="15:17" customFormat="1" ht="12.75" x14ac:dyDescent="0.2">
      <c r="O130" s="41"/>
      <c r="P130" s="42"/>
      <c r="Q130" s="42"/>
    </row>
    <row r="131" spans="15:17" customFormat="1" ht="12.75" x14ac:dyDescent="0.2">
      <c r="O131" s="41"/>
      <c r="P131" s="42"/>
      <c r="Q131" s="42"/>
    </row>
    <row r="132" spans="15:17" customFormat="1" ht="12.75" x14ac:dyDescent="0.2">
      <c r="O132" s="41"/>
      <c r="P132" s="42"/>
      <c r="Q132" s="42"/>
    </row>
    <row r="133" spans="15:17" customFormat="1" ht="12.75" x14ac:dyDescent="0.2">
      <c r="O133" s="41"/>
      <c r="P133" s="42"/>
      <c r="Q133" s="42"/>
    </row>
    <row r="134" spans="15:17" customFormat="1" ht="12.75" x14ac:dyDescent="0.2">
      <c r="O134" s="41"/>
      <c r="P134" s="42"/>
      <c r="Q134" s="42"/>
    </row>
    <row r="135" spans="15:17" customFormat="1" ht="12.75" x14ac:dyDescent="0.2">
      <c r="O135" s="41"/>
      <c r="P135" s="42"/>
      <c r="Q135" s="42"/>
    </row>
    <row r="136" spans="15:17" customFormat="1" ht="12.75" x14ac:dyDescent="0.2">
      <c r="O136" s="41"/>
      <c r="P136" s="42"/>
      <c r="Q136" s="42"/>
    </row>
    <row r="137" spans="15:17" customFormat="1" ht="12.75" x14ac:dyDescent="0.2">
      <c r="O137" s="41"/>
      <c r="P137" s="42"/>
      <c r="Q137" s="42"/>
    </row>
    <row r="138" spans="15:17" customFormat="1" ht="12.75" x14ac:dyDescent="0.2">
      <c r="O138" s="41"/>
      <c r="P138" s="42"/>
      <c r="Q138" s="42"/>
    </row>
    <row r="139" spans="15:17" customFormat="1" ht="12.75" x14ac:dyDescent="0.2">
      <c r="O139" s="41"/>
      <c r="P139" s="42"/>
      <c r="Q139" s="42"/>
    </row>
    <row r="140" spans="15:17" customFormat="1" ht="12.75" x14ac:dyDescent="0.2">
      <c r="O140" s="41"/>
      <c r="P140" s="42"/>
      <c r="Q140" s="42"/>
    </row>
    <row r="141" spans="15:17" customFormat="1" ht="12.75" x14ac:dyDescent="0.2">
      <c r="O141" s="41"/>
      <c r="P141" s="42"/>
      <c r="Q141" s="42"/>
    </row>
    <row r="142" spans="15:17" customFormat="1" ht="12.75" x14ac:dyDescent="0.2">
      <c r="O142" s="41"/>
      <c r="P142" s="42"/>
      <c r="Q142" s="42"/>
    </row>
    <row r="143" spans="15:17" customFormat="1" ht="12.75" x14ac:dyDescent="0.2">
      <c r="O143" s="41"/>
      <c r="P143" s="42"/>
      <c r="Q143" s="42"/>
    </row>
    <row r="144" spans="15:17" customFormat="1" ht="12.75" x14ac:dyDescent="0.2">
      <c r="O144" s="41"/>
      <c r="P144" s="42"/>
      <c r="Q144" s="42"/>
    </row>
    <row r="145" spans="15:17" customFormat="1" ht="12.75" x14ac:dyDescent="0.2">
      <c r="O145" s="41"/>
      <c r="P145" s="42"/>
      <c r="Q145" s="42"/>
    </row>
    <row r="146" spans="15:17" customFormat="1" ht="12.75" x14ac:dyDescent="0.2">
      <c r="O146" s="41"/>
      <c r="P146" s="42"/>
      <c r="Q146" s="42"/>
    </row>
    <row r="147" spans="15:17" customFormat="1" ht="12.75" x14ac:dyDescent="0.2">
      <c r="O147" s="41"/>
      <c r="P147" s="42"/>
      <c r="Q147" s="42"/>
    </row>
    <row r="148" spans="15:17" customFormat="1" ht="12.75" x14ac:dyDescent="0.2">
      <c r="O148" s="41"/>
      <c r="P148" s="42"/>
      <c r="Q148" s="42"/>
    </row>
    <row r="149" spans="15:17" customFormat="1" ht="12.75" x14ac:dyDescent="0.2">
      <c r="O149" s="41"/>
      <c r="P149" s="42"/>
      <c r="Q149" s="42"/>
    </row>
    <row r="150" spans="15:17" customFormat="1" ht="12.75" x14ac:dyDescent="0.2">
      <c r="O150" s="41"/>
      <c r="P150" s="42"/>
      <c r="Q150" s="42"/>
    </row>
    <row r="151" spans="15:17" customFormat="1" ht="12.75" x14ac:dyDescent="0.2">
      <c r="O151" s="41"/>
      <c r="P151" s="42"/>
      <c r="Q151" s="42"/>
    </row>
    <row r="152" spans="15:17" customFormat="1" ht="12.75" x14ac:dyDescent="0.2">
      <c r="O152" s="41"/>
      <c r="P152" s="42"/>
      <c r="Q152" s="42"/>
    </row>
    <row r="153" spans="15:17" customFormat="1" ht="12.75" x14ac:dyDescent="0.2">
      <c r="O153" s="41"/>
      <c r="P153" s="42"/>
      <c r="Q153" s="42"/>
    </row>
    <row r="154" spans="15:17" customFormat="1" ht="12.75" x14ac:dyDescent="0.2">
      <c r="O154" s="41"/>
      <c r="P154" s="42"/>
      <c r="Q154" s="42"/>
    </row>
    <row r="155" spans="15:17" customFormat="1" ht="12.75" x14ac:dyDescent="0.2">
      <c r="O155" s="41"/>
      <c r="P155" s="42"/>
      <c r="Q155" s="42"/>
    </row>
    <row r="156" spans="15:17" customFormat="1" ht="12.75" x14ac:dyDescent="0.2">
      <c r="O156" s="41"/>
      <c r="P156" s="42"/>
      <c r="Q156" s="42"/>
    </row>
    <row r="157" spans="15:17" customFormat="1" ht="12.75" x14ac:dyDescent="0.2">
      <c r="O157" s="41"/>
      <c r="P157" s="42"/>
      <c r="Q157" s="42"/>
    </row>
    <row r="158" spans="15:17" customFormat="1" ht="12.75" x14ac:dyDescent="0.2">
      <c r="O158" s="41"/>
      <c r="P158" s="42"/>
      <c r="Q158" s="42"/>
    </row>
    <row r="159" spans="15:17" customFormat="1" ht="12.75" x14ac:dyDescent="0.2">
      <c r="O159" s="41"/>
      <c r="P159" s="42"/>
      <c r="Q159" s="42"/>
    </row>
    <row r="160" spans="15:17" customFormat="1" ht="12.75" x14ac:dyDescent="0.2">
      <c r="O160" s="41"/>
      <c r="P160" s="42"/>
      <c r="Q160" s="42"/>
    </row>
    <row r="161" spans="15:17" customFormat="1" ht="12.75" x14ac:dyDescent="0.2">
      <c r="O161" s="41"/>
      <c r="P161" s="42"/>
      <c r="Q161" s="42"/>
    </row>
    <row r="162" spans="15:17" customFormat="1" ht="12.75" x14ac:dyDescent="0.2">
      <c r="O162" s="41"/>
      <c r="P162" s="42"/>
      <c r="Q162" s="42"/>
    </row>
    <row r="163" spans="15:17" customFormat="1" ht="12.75" x14ac:dyDescent="0.2">
      <c r="O163" s="41"/>
      <c r="P163" s="42"/>
      <c r="Q163" s="42"/>
    </row>
    <row r="164" spans="15:17" customFormat="1" ht="12.75" x14ac:dyDescent="0.2">
      <c r="O164" s="41"/>
      <c r="P164" s="42"/>
      <c r="Q164" s="42"/>
    </row>
    <row r="165" spans="15:17" customFormat="1" ht="12.75" x14ac:dyDescent="0.2">
      <c r="O165" s="41"/>
      <c r="P165" s="42"/>
      <c r="Q165" s="42"/>
    </row>
    <row r="166" spans="15:17" customFormat="1" ht="12.75" x14ac:dyDescent="0.2">
      <c r="O166" s="41"/>
      <c r="P166" s="42"/>
      <c r="Q166" s="42"/>
    </row>
    <row r="167" spans="15:17" customFormat="1" ht="12.75" x14ac:dyDescent="0.2">
      <c r="O167" s="41"/>
      <c r="P167" s="42"/>
      <c r="Q167" s="42"/>
    </row>
    <row r="168" spans="15:17" customFormat="1" ht="12.75" x14ac:dyDescent="0.2">
      <c r="O168" s="41"/>
      <c r="P168" s="42"/>
      <c r="Q168" s="42"/>
    </row>
    <row r="169" spans="15:17" customFormat="1" ht="12.75" x14ac:dyDescent="0.2">
      <c r="O169" s="41"/>
      <c r="P169" s="42"/>
      <c r="Q169" s="42"/>
    </row>
    <row r="170" spans="15:17" customFormat="1" ht="12.75" x14ac:dyDescent="0.2">
      <c r="O170" s="41"/>
      <c r="P170" s="42"/>
      <c r="Q170" s="42"/>
    </row>
    <row r="171" spans="15:17" customFormat="1" ht="12.75" x14ac:dyDescent="0.2">
      <c r="O171" s="41"/>
      <c r="P171" s="42"/>
      <c r="Q171" s="42"/>
    </row>
    <row r="172" spans="15:17" customFormat="1" ht="12.75" x14ac:dyDescent="0.2">
      <c r="O172" s="41"/>
      <c r="P172" s="42"/>
      <c r="Q172" s="42"/>
    </row>
    <row r="173" spans="15:17" customFormat="1" ht="12.75" x14ac:dyDescent="0.2">
      <c r="O173" s="41"/>
      <c r="P173" s="42"/>
      <c r="Q173" s="42"/>
    </row>
    <row r="174" spans="15:17" customFormat="1" ht="12.75" x14ac:dyDescent="0.2">
      <c r="O174" s="41"/>
      <c r="P174" s="42"/>
      <c r="Q174" s="42"/>
    </row>
    <row r="175" spans="15:17" customFormat="1" ht="12.75" x14ac:dyDescent="0.2">
      <c r="O175" s="41"/>
      <c r="P175" s="42"/>
      <c r="Q175" s="42"/>
    </row>
    <row r="176" spans="15:17" customFormat="1" ht="12.75" x14ac:dyDescent="0.2">
      <c r="O176" s="41"/>
      <c r="P176" s="42"/>
      <c r="Q176" s="42"/>
    </row>
    <row r="177" spans="15:17" customFormat="1" ht="12.75" x14ac:dyDescent="0.2">
      <c r="O177" s="41"/>
      <c r="P177" s="42"/>
      <c r="Q177" s="42"/>
    </row>
    <row r="178" spans="15:17" customFormat="1" ht="12.75" x14ac:dyDescent="0.2">
      <c r="O178" s="41"/>
      <c r="P178" s="42"/>
      <c r="Q178" s="42"/>
    </row>
    <row r="179" spans="15:17" customFormat="1" ht="12.75" x14ac:dyDescent="0.2">
      <c r="O179" s="41"/>
      <c r="P179" s="42"/>
      <c r="Q179" s="42"/>
    </row>
    <row r="180" spans="15:17" customFormat="1" ht="12.75" x14ac:dyDescent="0.2">
      <c r="O180" s="41"/>
      <c r="P180" s="42"/>
      <c r="Q180" s="42"/>
    </row>
    <row r="181" spans="15:17" customFormat="1" ht="12.75" x14ac:dyDescent="0.2">
      <c r="O181" s="41"/>
      <c r="P181" s="42"/>
      <c r="Q181" s="42"/>
    </row>
    <row r="182" spans="15:17" customFormat="1" ht="12.75" x14ac:dyDescent="0.2">
      <c r="O182" s="41"/>
      <c r="P182" s="42"/>
      <c r="Q182" s="42"/>
    </row>
    <row r="183" spans="15:17" customFormat="1" ht="12.75" x14ac:dyDescent="0.2">
      <c r="O183" s="41"/>
      <c r="P183" s="42"/>
      <c r="Q183" s="42"/>
    </row>
    <row r="184" spans="15:17" customFormat="1" ht="12.75" x14ac:dyDescent="0.2">
      <c r="O184" s="41"/>
      <c r="P184" s="42"/>
      <c r="Q184" s="42"/>
    </row>
    <row r="185" spans="15:17" customFormat="1" ht="12.75" x14ac:dyDescent="0.2">
      <c r="O185" s="41"/>
      <c r="P185" s="42"/>
      <c r="Q185" s="42"/>
    </row>
    <row r="186" spans="15:17" customFormat="1" ht="12.75" x14ac:dyDescent="0.2">
      <c r="O186" s="41"/>
      <c r="P186" s="42"/>
      <c r="Q186" s="42"/>
    </row>
    <row r="187" spans="15:17" customFormat="1" ht="12.75" x14ac:dyDescent="0.2">
      <c r="O187" s="41"/>
      <c r="P187" s="42"/>
      <c r="Q187" s="42"/>
    </row>
    <row r="188" spans="15:17" customFormat="1" ht="12.75" x14ac:dyDescent="0.2">
      <c r="O188" s="41"/>
      <c r="P188" s="42"/>
      <c r="Q188" s="42"/>
    </row>
    <row r="189" spans="15:17" customFormat="1" ht="12.75" x14ac:dyDescent="0.2">
      <c r="O189" s="41"/>
      <c r="P189" s="42"/>
      <c r="Q189" s="42"/>
    </row>
    <row r="190" spans="15:17" customFormat="1" ht="12.75" x14ac:dyDescent="0.2">
      <c r="O190" s="41"/>
      <c r="P190" s="42"/>
      <c r="Q190" s="42"/>
    </row>
    <row r="191" spans="15:17" customFormat="1" ht="12.75" x14ac:dyDescent="0.2">
      <c r="O191" s="41"/>
      <c r="P191" s="42"/>
      <c r="Q191" s="42"/>
    </row>
  </sheetData>
  <mergeCells count="55">
    <mergeCell ref="R28:R34"/>
    <mergeCell ref="R36:R69"/>
    <mergeCell ref="B54:F54"/>
    <mergeCell ref="B50:F50"/>
    <mergeCell ref="B51:F51"/>
    <mergeCell ref="B52:F52"/>
    <mergeCell ref="E53:F53"/>
    <mergeCell ref="E71:F71"/>
    <mergeCell ref="B57:F57"/>
    <mergeCell ref="B58:F58"/>
    <mergeCell ref="B59:F59"/>
    <mergeCell ref="E64:F64"/>
    <mergeCell ref="E69:F69"/>
    <mergeCell ref="E70:F70"/>
    <mergeCell ref="B56:F56"/>
    <mergeCell ref="B48:F48"/>
    <mergeCell ref="E49:F49"/>
    <mergeCell ref="B45:F45"/>
    <mergeCell ref="B46:F46"/>
    <mergeCell ref="B47:F47"/>
    <mergeCell ref="B39:F39"/>
    <mergeCell ref="E40:F40"/>
    <mergeCell ref="B41:F41"/>
    <mergeCell ref="B42:F42"/>
    <mergeCell ref="B43:F43"/>
    <mergeCell ref="B36:F36"/>
    <mergeCell ref="E37:F37"/>
    <mergeCell ref="B38:F38"/>
    <mergeCell ref="E44:F44"/>
    <mergeCell ref="E34:F34"/>
    <mergeCell ref="B35:F35"/>
    <mergeCell ref="B30:F30"/>
    <mergeCell ref="B31:F31"/>
    <mergeCell ref="B32:F32"/>
    <mergeCell ref="B33:F3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R23:R26"/>
    <mergeCell ref="P15:Q16"/>
    <mergeCell ref="I6:M12"/>
    <mergeCell ref="B24:F24"/>
    <mergeCell ref="N6:O7"/>
    <mergeCell ref="B25:F25"/>
    <mergeCell ref="B27:F27"/>
    <mergeCell ref="B28:F28"/>
    <mergeCell ref="B29:F29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- FS, OR</cp:lastModifiedBy>
  <cp:lastPrinted>2016-04-15T14:20:32Z</cp:lastPrinted>
  <dcterms:created xsi:type="dcterms:W3CDTF">2000-01-10T18:54:20Z</dcterms:created>
  <dcterms:modified xsi:type="dcterms:W3CDTF">2023-02-07T22:02:09Z</dcterms:modified>
</cp:coreProperties>
</file>