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deloitte.sharepoint.com/sites/DDNIDNCCDPHP-DOHSupport/Shared Documents/General/10. OMB Support/State Synopsis Deliverables/Attachments to Supporting Statement/"/>
    </mc:Choice>
  </mc:AlternateContent>
  <xr:revisionPtr revIDLastSave="4" documentId="8_{225A15C8-C6C4-4F6F-8C11-1A979DC543FC}" xr6:coauthVersionLast="47" xr6:coauthVersionMax="47" xr10:uidLastSave="{34E6A394-CA53-4A92-ABC6-F11555934D29}"/>
  <bookViews>
    <workbookView xWindow="-28920" yWindow="-120" windowWidth="29040" windowHeight="15840" xr2:uid="{39D6BAAA-905C-4B88-B973-3D9C83F6C9D4}"/>
  </bookViews>
  <sheets>
    <sheet name="SS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M4" i="2"/>
  <c r="B5" i="2"/>
  <c r="C5" i="2"/>
  <c r="D5" i="2"/>
  <c r="E5" i="2"/>
  <c r="F5" i="2"/>
  <c r="H5" i="2" s="1"/>
  <c r="M8" i="2" s="1"/>
  <c r="G5" i="2"/>
  <c r="J9" i="2"/>
  <c r="G11" i="2" s="1"/>
  <c r="F11" i="2"/>
  <c r="I11" i="2"/>
  <c r="D15" i="2"/>
  <c r="O4" i="2" s="1"/>
  <c r="B17" i="2"/>
  <c r="C17" i="2"/>
  <c r="D17" i="2"/>
  <c r="O8" i="2" s="1"/>
  <c r="E11" i="2" l="1"/>
  <c r="D11" i="2"/>
  <c r="C11" i="2"/>
  <c r="B11" i="2"/>
  <c r="N4" i="2"/>
  <c r="P4" i="2" s="1"/>
  <c r="Q4" i="2" s="1"/>
  <c r="H11" i="2"/>
  <c r="J11" i="2" l="1"/>
  <c r="N8" i="2" s="1"/>
  <c r="P8" i="2" s="1"/>
</calcChain>
</file>

<file path=xl/sharedStrings.xml><?xml version="1.0" encoding="utf-8"?>
<sst xmlns="http://schemas.openxmlformats.org/spreadsheetml/2006/main" count="53" uniqueCount="36">
  <si>
    <t xml:space="preserve">Colorado State Synopsis Time Burden Calculation </t>
  </si>
  <si>
    <t>Respondents</t>
  </si>
  <si>
    <t>Person 1 (Dental Director)</t>
  </si>
  <si>
    <t>Person 2 (Unit Manager)</t>
  </si>
  <si>
    <t>Person 3 (Sealant Coordinator)</t>
  </si>
  <si>
    <t xml:space="preserve">Person 4 (Primary Care Office’s Colorado Health Systems Directory Data Manager </t>
  </si>
  <si>
    <t>Person 5 (Oral Health Workforce Coordinator)</t>
  </si>
  <si>
    <t>Person 6 (Fiscal Officer)</t>
  </si>
  <si>
    <t>Total Time Per Plan</t>
  </si>
  <si>
    <t xml:space="preserve">Total State Synopsis Time Burden Calculation By State </t>
  </si>
  <si>
    <t>Time Spent (in Hours)</t>
  </si>
  <si>
    <t>State</t>
  </si>
  <si>
    <t>Colorado</t>
  </si>
  <si>
    <t>California</t>
  </si>
  <si>
    <t>Florida</t>
  </si>
  <si>
    <t>Average</t>
  </si>
  <si>
    <t>Total Time Burden (avg time * 51 jurisdictions)</t>
  </si>
  <si>
    <t xml:space="preserve">Wage </t>
  </si>
  <si>
    <t xml:space="preserve">Avg Wage </t>
  </si>
  <si>
    <t xml:space="preserve">Total Time </t>
  </si>
  <si>
    <t>Weighted Wage</t>
  </si>
  <si>
    <t>Average Wage By State</t>
  </si>
  <si>
    <t xml:space="preserve">California State Synopsis Time Burden Calculation </t>
  </si>
  <si>
    <t>?</t>
  </si>
  <si>
    <t>Average Wage</t>
  </si>
  <si>
    <t>Total Cost Per Plan</t>
  </si>
  <si>
    <t>Person 2 (Oral Health Program Manager)</t>
  </si>
  <si>
    <t>Person 3 (Dental Program Consultant)</t>
  </si>
  <si>
    <t xml:space="preserve">Person 4 (Research Scientist Supervisor I, Surveillance and Evaluation Unit </t>
  </si>
  <si>
    <t>Person 5 (Health Program Manager I, Local Programs and Statewide Interventions Unit)</t>
  </si>
  <si>
    <t>Person 6 (Staff Service Manager I, Administrative Support Unit)</t>
  </si>
  <si>
    <t>Person 7 (Research Scientist II, Surveillance Lead)</t>
  </si>
  <si>
    <t xml:space="preserve">Person 8 (Research Scientist III, Evaluation Lead) </t>
  </si>
  <si>
    <t>Avg Wage</t>
  </si>
  <si>
    <t xml:space="preserve">Florida State Synopsis Time Burden Calculation </t>
  </si>
  <si>
    <t>Person 2 (Data Analyst)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</si>
</sst>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2" fillId="2" borderId="1" xfId="0" applyNumberFormat="1" applyFont="1" applyFill="1" applyBorder="1" applyAlignment="1">
      <alignment horizontal="left" vertical="top" wrapText="1"/>
    </xf>
    <xf numFmtId="44" fontId="2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 applyAlignment="1">
      <alignment vertical="top"/>
    </xf>
    <xf numFmtId="44" fontId="2" fillId="0" borderId="1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1" fontId="2" fillId="0" borderId="0" xfId="0" applyNumberFormat="1" applyFont="1"/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0" fontId="2" fillId="4" borderId="0" xfId="0" applyFont="1" applyFill="1" applyAlignment="1">
      <alignment vertical="top" wrapText="1"/>
    </xf>
    <xf numFmtId="8" fontId="2" fillId="0" borderId="1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E678-66C2-4314-82B9-64237F98A714}">
  <dimension ref="A1:S17"/>
  <sheetViews>
    <sheetView tabSelected="1" topLeftCell="A8" zoomScale="77" workbookViewId="0">
      <selection activeCell="A14" sqref="A14"/>
    </sheetView>
  </sheetViews>
  <sheetFormatPr defaultRowHeight="14.45"/>
  <cols>
    <col min="1" max="1" width="15.140625" customWidth="1"/>
    <col min="2" max="2" width="9.85546875" bestFit="1" customWidth="1"/>
    <col min="3" max="3" width="12.85546875" customWidth="1"/>
    <col min="4" max="4" width="8.7109375" customWidth="1"/>
    <col min="5" max="5" width="19.28515625" customWidth="1"/>
    <col min="6" max="6" width="20.85546875" customWidth="1"/>
    <col min="7" max="7" width="19.28515625" customWidth="1"/>
    <col min="8" max="8" width="14" customWidth="1"/>
    <col min="9" max="9" width="17.85546875" customWidth="1"/>
    <col min="12" max="12" width="12" customWidth="1"/>
    <col min="14" max="14" width="10.7109375" customWidth="1"/>
    <col min="17" max="17" width="12" bestFit="1" customWidth="1"/>
  </cols>
  <sheetData>
    <row r="1" spans="1:19" ht="14.45" customHeight="1">
      <c r="A1" s="21" t="s">
        <v>0</v>
      </c>
      <c r="B1" s="22"/>
      <c r="C1" s="22"/>
      <c r="D1" s="22"/>
      <c r="E1" s="22"/>
      <c r="F1" s="22"/>
      <c r="G1" s="22"/>
      <c r="H1" s="23"/>
      <c r="I1" s="16"/>
      <c r="J1" s="16"/>
      <c r="K1" s="16"/>
      <c r="L1" s="16"/>
      <c r="M1" s="16"/>
      <c r="N1" s="16"/>
    </row>
    <row r="2" spans="1:19" ht="72.59999999999999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L2" s="18" t="s">
        <v>9</v>
      </c>
      <c r="M2" s="19"/>
      <c r="N2" s="19"/>
      <c r="O2" s="19"/>
      <c r="P2" s="19"/>
      <c r="Q2" s="20"/>
    </row>
    <row r="3" spans="1:19" ht="75">
      <c r="A3" s="3" t="s">
        <v>10</v>
      </c>
      <c r="B3" s="3">
        <v>5</v>
      </c>
      <c r="C3" s="3">
        <v>8</v>
      </c>
      <c r="D3" s="3">
        <v>3</v>
      </c>
      <c r="E3" s="3">
        <v>1</v>
      </c>
      <c r="F3" s="3">
        <v>2</v>
      </c>
      <c r="G3" s="3">
        <v>2</v>
      </c>
      <c r="H3" s="3">
        <f>SUM(B3:G3)</f>
        <v>21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9">
      <c r="A4" s="3" t="s">
        <v>17</v>
      </c>
      <c r="B4" s="2">
        <v>69</v>
      </c>
      <c r="C4" s="2">
        <v>51</v>
      </c>
      <c r="D4" s="2">
        <v>40</v>
      </c>
      <c r="E4" s="2">
        <v>70</v>
      </c>
      <c r="F4" s="2">
        <v>50</v>
      </c>
      <c r="G4" s="2">
        <v>69</v>
      </c>
      <c r="H4" s="4" t="s">
        <v>18</v>
      </c>
      <c r="L4" s="3" t="s">
        <v>19</v>
      </c>
      <c r="M4" s="3">
        <f>H3</f>
        <v>21</v>
      </c>
      <c r="N4" s="3">
        <f>J9</f>
        <v>17</v>
      </c>
      <c r="O4" s="3">
        <f>D15</f>
        <v>3</v>
      </c>
      <c r="P4" s="15">
        <f>SUM(M4:O4)/7</f>
        <v>5.8571428571428568</v>
      </c>
      <c r="Q4" s="14">
        <f>P4*51</f>
        <v>298.71428571428572</v>
      </c>
    </row>
    <row r="5" spans="1:19">
      <c r="A5" s="3" t="s">
        <v>20</v>
      </c>
      <c r="B5" s="2">
        <f>(B$3/$H$3)*B$4</f>
        <v>16.428571428571427</v>
      </c>
      <c r="C5" s="2">
        <f>(C$3/$H$3)*C$4</f>
        <v>19.428571428571427</v>
      </c>
      <c r="D5" s="2">
        <f>(D$3/$H$3)*D$4</f>
        <v>5.7142857142857135</v>
      </c>
      <c r="E5" s="2">
        <f>(E$3/$H$3)*E$4</f>
        <v>3.333333333333333</v>
      </c>
      <c r="F5" s="2">
        <f>(F$3/$H$3)*F$4</f>
        <v>4.7619047619047619</v>
      </c>
      <c r="G5" s="2">
        <f>(G$3/$H$3)*G$4</f>
        <v>6.5714285714285712</v>
      </c>
      <c r="H5" s="1">
        <f>SUM(B5:G5)</f>
        <v>56.238095238095234</v>
      </c>
      <c r="L5" s="5"/>
      <c r="M5" s="5"/>
      <c r="N5" s="5"/>
      <c r="O5" s="5"/>
      <c r="P5" s="13"/>
      <c r="Q5" s="12"/>
    </row>
    <row r="6" spans="1:19">
      <c r="L6" s="11" t="s">
        <v>21</v>
      </c>
      <c r="M6" s="10"/>
      <c r="N6" s="9"/>
      <c r="O6" s="9"/>
      <c r="P6" s="9"/>
      <c r="Q6" s="8"/>
    </row>
    <row r="7" spans="1:19" ht="14.45" customHeight="1">
      <c r="A7" s="21" t="s">
        <v>22</v>
      </c>
      <c r="B7" s="22"/>
      <c r="C7" s="22"/>
      <c r="D7" s="22"/>
      <c r="E7" s="22"/>
      <c r="F7" s="22"/>
      <c r="G7" s="22"/>
      <c r="H7" s="22"/>
      <c r="I7" s="22"/>
      <c r="J7" s="23"/>
      <c r="L7" s="3" t="s">
        <v>11</v>
      </c>
      <c r="M7" s="3" t="s">
        <v>12</v>
      </c>
      <c r="N7" s="3" t="s">
        <v>13</v>
      </c>
      <c r="O7" s="3" t="s">
        <v>23</v>
      </c>
      <c r="P7" s="3" t="s">
        <v>24</v>
      </c>
      <c r="Q7" s="3" t="s">
        <v>25</v>
      </c>
    </row>
    <row r="8" spans="1:19" ht="72.599999999999994">
      <c r="A8" s="3" t="s">
        <v>1</v>
      </c>
      <c r="B8" s="3" t="s">
        <v>2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31</v>
      </c>
      <c r="I8" s="3" t="s">
        <v>32</v>
      </c>
      <c r="J8" s="3" t="s">
        <v>8</v>
      </c>
      <c r="L8" s="3" t="s">
        <v>33</v>
      </c>
      <c r="M8" s="7">
        <f>H5</f>
        <v>56.238095238095234</v>
      </c>
      <c r="N8" s="7">
        <f>J11</f>
        <v>60.352941176470587</v>
      </c>
      <c r="O8" s="7">
        <f>D17</f>
        <v>66.666666666666657</v>
      </c>
      <c r="P8" s="6">
        <f>SUM(M8:O8)/3</f>
        <v>61.08590102707749</v>
      </c>
      <c r="Q8" s="17">
        <v>18265.91</v>
      </c>
    </row>
    <row r="9" spans="1:19" ht="29.1">
      <c r="A9" s="3" t="s">
        <v>10</v>
      </c>
      <c r="B9" s="3">
        <v>1</v>
      </c>
      <c r="C9" s="3">
        <v>2</v>
      </c>
      <c r="D9" s="3">
        <v>2</v>
      </c>
      <c r="E9" s="3">
        <v>5</v>
      </c>
      <c r="F9" s="3">
        <v>2</v>
      </c>
      <c r="G9" s="3">
        <v>2</v>
      </c>
      <c r="H9" s="3">
        <v>2</v>
      </c>
      <c r="I9" s="3">
        <v>1</v>
      </c>
      <c r="J9" s="3">
        <f>SUM(B9:I9)</f>
        <v>17</v>
      </c>
    </row>
    <row r="10" spans="1:19" ht="29.1">
      <c r="A10" s="3" t="s">
        <v>17</v>
      </c>
      <c r="B10" s="2">
        <v>90</v>
      </c>
      <c r="C10" s="2">
        <v>55</v>
      </c>
      <c r="D10" s="2">
        <v>89</v>
      </c>
      <c r="E10" s="2">
        <v>61</v>
      </c>
      <c r="F10" s="2">
        <v>50</v>
      </c>
      <c r="G10" s="2">
        <v>50</v>
      </c>
      <c r="H10" s="2">
        <v>46</v>
      </c>
      <c r="I10" s="2">
        <v>51</v>
      </c>
      <c r="J10" s="4" t="s">
        <v>18</v>
      </c>
    </row>
    <row r="11" spans="1:19">
      <c r="A11" s="3" t="s">
        <v>20</v>
      </c>
      <c r="B11" s="2">
        <f>(B$9/$J$9)*B$10</f>
        <v>5.2941176470588234</v>
      </c>
      <c r="C11" s="2">
        <f>(C$9/$J$9)*C$10</f>
        <v>6.4705882352941178</v>
      </c>
      <c r="D11" s="2">
        <f>(D$9/$J$9)*D$10</f>
        <v>10.470588235294118</v>
      </c>
      <c r="E11" s="2">
        <f>(E$9/$J$9)*E$10</f>
        <v>17.941176470588236</v>
      </c>
      <c r="F11" s="2">
        <f>(F$9/$J$9)*F$10</f>
        <v>5.8823529411764701</v>
      </c>
      <c r="G11" s="2">
        <f>(G$9/$J$9)*G$10</f>
        <v>5.8823529411764701</v>
      </c>
      <c r="H11" s="2">
        <f>(H$9/$J$9)*H$10</f>
        <v>5.4117647058823533</v>
      </c>
      <c r="I11" s="2">
        <f>(I$9/$J$9)*I$10</f>
        <v>3</v>
      </c>
      <c r="J11" s="1">
        <f>SUM(B11:I11)</f>
        <v>60.352941176470587</v>
      </c>
      <c r="R11" s="5"/>
      <c r="S11" s="5"/>
    </row>
    <row r="12" spans="1:19">
      <c r="R12" s="5"/>
      <c r="S12" s="5"/>
    </row>
    <row r="13" spans="1:19" ht="14.45" customHeight="1">
      <c r="A13" s="21" t="s">
        <v>34</v>
      </c>
      <c r="B13" s="22"/>
      <c r="C13" s="22"/>
      <c r="D13" s="23"/>
    </row>
    <row r="14" spans="1:19" ht="43.5" customHeight="1">
      <c r="A14" s="3" t="s">
        <v>1</v>
      </c>
      <c r="B14" s="3" t="s">
        <v>2</v>
      </c>
      <c r="C14" s="3" t="s">
        <v>35</v>
      </c>
      <c r="D14" s="3" t="s">
        <v>8</v>
      </c>
    </row>
    <row r="15" spans="1:19" ht="29.1">
      <c r="A15" s="3" t="s">
        <v>10</v>
      </c>
      <c r="B15" s="3">
        <v>1</v>
      </c>
      <c r="C15" s="3">
        <v>2</v>
      </c>
      <c r="D15" s="3">
        <f>SUM(B15:C15)</f>
        <v>3</v>
      </c>
    </row>
    <row r="16" spans="1:19" ht="29.1">
      <c r="A16" s="3" t="s">
        <v>17</v>
      </c>
      <c r="B16" s="2">
        <v>90</v>
      </c>
      <c r="C16" s="2">
        <v>55</v>
      </c>
      <c r="D16" s="4" t="s">
        <v>18</v>
      </c>
    </row>
    <row r="17" spans="1:4">
      <c r="A17" s="3" t="s">
        <v>20</v>
      </c>
      <c r="B17" s="2">
        <f>(B$15/$D$15)*B$16</f>
        <v>30</v>
      </c>
      <c r="C17" s="2">
        <f>(C$15/$D$15)*C$16</f>
        <v>36.666666666666664</v>
      </c>
      <c r="D17" s="1">
        <f>SUM(B17:C17)</f>
        <v>66.666666666666657</v>
      </c>
    </row>
  </sheetData>
  <mergeCells count="4">
    <mergeCell ref="L2:Q2"/>
    <mergeCell ref="A1:H1"/>
    <mergeCell ref="A13:D13"/>
    <mergeCell ref="A7:J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CAEBD15774747AECCA11B8CC39F7A" ma:contentTypeVersion="7" ma:contentTypeDescription="Create a new document." ma:contentTypeScope="" ma:versionID="fbb9bb6aa00a543223fea20ff4e8dc2b">
  <xsd:schema xmlns:xsd="http://www.w3.org/2001/XMLSchema" xmlns:xs="http://www.w3.org/2001/XMLSchema" xmlns:p="http://schemas.microsoft.com/office/2006/metadata/properties" xmlns:ns2="a30cb489-5536-42b6-91c9-186cbadab04e" targetNamespace="http://schemas.microsoft.com/office/2006/metadata/properties" ma:root="true" ma:fieldsID="e46657fb0fdddd80a446f69147ce146a" ns2:_="">
    <xsd:import namespace="a30cb489-5536-42b6-91c9-186cbadab0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cb489-5536-42b6-91c9-186cbadab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48E31-E554-4AD5-8D24-CA57ECA4ED7F}"/>
</file>

<file path=customXml/itemProps2.xml><?xml version="1.0" encoding="utf-8"?>
<ds:datastoreItem xmlns:ds="http://schemas.openxmlformats.org/officeDocument/2006/customXml" ds:itemID="{7B29CC61-AA1D-4AD0-851B-D2903F7AD692}"/>
</file>

<file path=customXml/itemProps3.xml><?xml version="1.0" encoding="utf-8"?>
<ds:datastoreItem xmlns:ds="http://schemas.openxmlformats.org/officeDocument/2006/customXml" ds:itemID="{71A2E189-2BBE-48DC-9B00-E86BD4EB99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McKeever, Jackson Thomas</dc:creator>
  <cp:keywords/>
  <dc:description/>
  <cp:lastModifiedBy>McKeever, Jackson (CDC/DDNID/NCCDPHP/OD) (CTR)</cp:lastModifiedBy>
  <cp:revision/>
  <dcterms:created xsi:type="dcterms:W3CDTF">2021-09-15T11:22:58Z</dcterms:created>
  <dcterms:modified xsi:type="dcterms:W3CDTF">2021-11-15T14:46:47Z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2021-09-15T11:22:58Z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3bc39b5f-1c3b-4dc9-b88d-a954f6c39e8e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0x010100F67CAEBD15774747AECCA11B8CC39F7A</vt:lpwstr>
  </property>
  <property fmtid="{D5CDD505-2E9C-101B-9397-08002B2CF9AE}" pid="10" name="MSIP_Label_8af03ff0-41c5-4c41-b55e-fabb8fae94be_Enabled">
    <vt:lpwstr>true</vt:lpwstr>
  </property>
  <property fmtid="{D5CDD505-2E9C-101B-9397-08002B2CF9AE}" pid="11" name="MSIP_Label_8af03ff0-41c5-4c41-b55e-fabb8fae94be_SetDate">
    <vt:lpwstr>2021-10-15T12:52:07Z</vt:lpwstr>
  </property>
  <property fmtid="{D5CDD505-2E9C-101B-9397-08002B2CF9AE}" pid="12" name="MSIP_Label_8af03ff0-41c5-4c41-b55e-fabb8fae94be_Method">
    <vt:lpwstr>Privileged</vt:lpwstr>
  </property>
  <property fmtid="{D5CDD505-2E9C-101B-9397-08002B2CF9AE}" pid="13" name="MSIP_Label_8af03ff0-41c5-4c41-b55e-fabb8fae94be_Name">
    <vt:lpwstr>8af03ff0-41c5-4c41-b55e-fabb8fae94be</vt:lpwstr>
  </property>
  <property fmtid="{D5CDD505-2E9C-101B-9397-08002B2CF9AE}" pid="14" name="MSIP_Label_8af03ff0-41c5-4c41-b55e-fabb8fae94be_SiteId">
    <vt:lpwstr>9ce70869-60db-44fd-abe8-d2767077fc8f</vt:lpwstr>
  </property>
  <property fmtid="{D5CDD505-2E9C-101B-9397-08002B2CF9AE}" pid="15" name="MSIP_Label_8af03ff0-41c5-4c41-b55e-fabb8fae94be_ActionId">
    <vt:lpwstr>c6825dd5-ba3e-4c2b-ae8f-1ed8f6f95750</vt:lpwstr>
  </property>
  <property fmtid="{D5CDD505-2E9C-101B-9397-08002B2CF9AE}" pid="16" name="MSIP_Label_8af03ff0-41c5-4c41-b55e-fabb8fae94be_ContentBits">
    <vt:lpwstr>0</vt:lpwstr>
  </property>
</Properties>
</file>