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AAPMDRD3FPMR\Info\Maryland\Riverdale\ITD\IMC\ICs - PPQ\0155 Irradiation Phytosanitary\2023\IMB\"/>
    </mc:Choice>
  </mc:AlternateContent>
  <xr:revisionPtr revIDLastSave="0" documentId="13_ncr:1_{27FDEFA8-3830-4752-9EA6-7FAEEF9B2416}" xr6:coauthVersionLast="46" xr6:coauthVersionMax="46" xr10:uidLastSave="{00000000-0000-0000-0000-000000000000}"/>
  <bookViews>
    <workbookView xWindow="-120" yWindow="-120" windowWidth="29040" windowHeight="17640" tabRatio="521" xr2:uid="{F38D79EA-36B0-400D-84E7-32D0B3AB86E3}"/>
  </bookViews>
  <sheets>
    <sheet name="APHIS 71" sheetId="1" r:id="rId1"/>
  </sheets>
  <definedNames>
    <definedName name="_xlnm.Print_Titles" localSheetId="0">'APHIS 71'!$12:$13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8" i="1" l="1"/>
  <c r="L5" i="1" l="1"/>
  <c r="L21" i="1" l="1"/>
  <c r="L6" i="1" l="1"/>
  <c r="L8" i="1" l="1"/>
  <c r="L25" i="1"/>
  <c r="L26" i="1"/>
  <c r="L27" i="1"/>
  <c r="L28" i="1"/>
  <c r="L22" i="1"/>
  <c r="L23" i="1"/>
  <c r="L24" i="1"/>
  <c r="L15" i="1" l="1"/>
  <c r="L16" i="1"/>
  <c r="L17" i="1"/>
  <c r="L18" i="1"/>
  <c r="L19" i="1"/>
  <c r="L20" i="1"/>
  <c r="L14" i="1"/>
  <c r="L9" i="1" l="1"/>
  <c r="L10"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Keegan, Regina - MRP-APHIS, Riverdale, MD</author>
  </authors>
  <commentList>
    <comment ref="A2" authorId="0" shapeId="0" xr:uid="{E8A9364B-02AF-4DD3-AAFC-6C9EF91DEF63}">
      <text>
        <r>
          <rPr>
            <sz val="9"/>
            <color indexed="81"/>
            <rFont val="Tahoma"/>
            <family val="2"/>
          </rPr>
          <t>Due to section 508 accessibility, do not merge cells.  If the ICR title requires more space then allowed, key in additional words of the title in row 3.</t>
        </r>
      </text>
    </comment>
    <comment ref="A5" authorId="0" shapeId="0" xr:uid="{8CCE2706-0A4C-4943-8409-74E34B6819B2}">
      <text>
        <r>
          <rPr>
            <sz val="9"/>
            <color indexed="81"/>
            <rFont val="Tahoma"/>
            <family val="2"/>
          </rPr>
          <t>Enter one:
-Proposed rule
-Final rule
-New ICR
-Renewal
-Reinstatement</t>
        </r>
      </text>
    </comment>
    <comment ref="K5" authorId="0" shapeId="0" xr:uid="{0734D3A6-378A-4E25-8590-CB11EA7A29CC}">
      <text>
        <r>
          <rPr>
            <sz val="9"/>
            <color indexed="81"/>
            <rFont val="Tahoma"/>
            <family val="2"/>
          </rPr>
          <t>This is the sum of Activities, Column , filtered to capture only first occurences as marked in Activitiy Description, Part II Column G.</t>
        </r>
      </text>
    </comment>
    <comment ref="K6" authorId="0" shapeId="0" xr:uid="{A93ABDB6-51C9-4389-89B7-046F26BD5936}">
      <text>
        <r>
          <rPr>
            <sz val="9"/>
            <color indexed="81"/>
            <rFont val="Tahoma"/>
            <family val="2"/>
          </rPr>
          <t>This is the sum of all entries in Part II, Column J.</t>
        </r>
      </text>
    </comment>
    <comment ref="K7" authorId="0" shapeId="0" xr:uid="{1CE8DBDB-00D3-4941-90BA-495C4847D00E}">
      <text>
        <r>
          <rPr>
            <sz val="9"/>
            <color indexed="81"/>
            <rFont val="Tahoma"/>
            <family val="2"/>
          </rPr>
          <t>Enter the estimated percentage of total responses that are submitted electronically.</t>
        </r>
      </text>
    </comment>
    <comment ref="K8" authorId="0" shapeId="0" xr:uid="{26AD37F7-5A0B-46C7-BB7F-A6FBC9659299}">
      <text>
        <r>
          <rPr>
            <sz val="9"/>
            <color indexed="81"/>
            <rFont val="Tahoma"/>
            <family val="2"/>
          </rPr>
          <t>Automatically calculates; Total Respondents X Total Annual Respondents</t>
        </r>
      </text>
    </comment>
    <comment ref="A9" authorId="0" shapeId="0" xr:uid="{8098A881-9DCA-4651-9343-BB9832CAFFC5}">
      <text>
        <r>
          <rPr>
            <sz val="9"/>
            <color indexed="81"/>
            <rFont val="Tahoma"/>
            <family val="2"/>
          </rPr>
          <t>Docket number assigned by RAD for 60-day public comment period Federal Register notice</t>
        </r>
      </text>
    </comment>
    <comment ref="K9" authorId="0" shapeId="0" xr:uid="{FFCE0A2D-D908-4134-9318-8F9B011535B3}">
      <text>
        <r>
          <rPr>
            <sz val="9"/>
            <color indexed="81"/>
            <rFont val="Tahoma"/>
            <family val="2"/>
          </rPr>
          <t>This is the sum of all entries, Section II Column L</t>
        </r>
      </text>
    </comment>
    <comment ref="A10" authorId="0" shapeId="0" xr:uid="{7C728C08-EF2B-4508-BE6B-A151EBDCA0D5}">
      <text>
        <r>
          <rPr>
            <sz val="9"/>
            <color indexed="81"/>
            <rFont val="Tahoma"/>
            <family val="2"/>
          </rPr>
          <t>Citation for 60-day public comment period Federal Register notice (e.g., 84FR38333)</t>
        </r>
      </text>
    </comment>
    <comment ref="K10" authorId="0" shapeId="0" xr:uid="{07705983-F7DE-4634-830E-F4FFF6FCBF81}">
      <text>
        <r>
          <rPr>
            <sz val="9"/>
            <color indexed="81"/>
            <rFont val="Tahoma"/>
            <family val="2"/>
          </rPr>
          <t>Automatically calculates; Total Burden Hours ÷ Total Annual Responses</t>
        </r>
      </text>
    </comment>
    <comment ref="K11" authorId="0" shapeId="0" xr:uid="{1FD1AD0C-3748-4DF5-97E3-7F7319257665}">
      <text>
        <r>
          <rPr>
            <sz val="9"/>
            <color indexed="81"/>
            <rFont val="Tahoma"/>
            <family val="2"/>
          </rPr>
          <t>Enter the percentage of total business respondents that are small entities.</t>
        </r>
      </text>
    </comment>
    <comment ref="A13" authorId="0" shapeId="0" xr:uid="{D492D997-4CF1-4F0D-B85D-2D7A0EDC61E9}">
      <text>
        <r>
          <rPr>
            <sz val="9"/>
            <color indexed="81"/>
            <rFont val="Tahoma"/>
            <family val="2"/>
          </rPr>
          <t>The title must be consistent from the previous submission to the current one, and between the APHIS 71 and the Supporting Statement. If the title has changed, insert another column to the right and title it "PREVIOUS TITLE".
If this activity is a discretionary change, enter (NEW) if this is a new activity, respondent type, or response time estimate; or (VIOLATION) if this is previously unreported activity.</t>
        </r>
      </text>
    </comment>
    <comment ref="C13" authorId="0" shapeId="0" xr:uid="{8C17CF25-DB63-4E6E-A768-A34E0CF16F1C}">
      <text>
        <r>
          <rPr>
            <sz val="9"/>
            <color indexed="81"/>
            <rFont val="Tahoma"/>
            <family val="2"/>
          </rPr>
          <t>If there is a form associated with this activity, enter the form number (e.g., APHIS 123).  If the activity uses a form letter or something similar, enter "letter".  If the information is collected via an information system, enter the acronym for the information system (e.g., MITS).</t>
        </r>
      </text>
    </comment>
    <comment ref="D13" authorId="0" shapeId="0" xr:uid="{41E1546F-5FB9-4770-BD23-2E7B067738B5}">
      <text>
        <r>
          <rPr>
            <sz val="9"/>
            <color indexed="81"/>
            <rFont val="Tahoma"/>
            <family val="2"/>
          </rPr>
          <t>Enter all that apply if the collection instrument is a form:
- Paper
-  PDF
-  Info System</t>
        </r>
      </text>
    </comment>
    <comment ref="E13" authorId="0" shapeId="0" xr:uid="{B3544A20-78EE-44AC-B0C9-241C57BB3368}">
      <text>
        <r>
          <rPr>
            <sz val="9"/>
            <color indexed="81"/>
            <rFont val="Tahoma"/>
            <family val="2"/>
          </rPr>
          <t>" " - None.  Leave blank if there is no change to this activity.
E   - Estimate. The change is to the number of respondents, responses, or burden hours only.
D  - Discretionary. The change is a new activity, a reported violation, or a new respondent type or response time.
C  - Correction. The change is to capture and report a previous error of some type.</t>
        </r>
      </text>
    </comment>
    <comment ref="F13" authorId="0" shapeId="0" xr:uid="{ADA5009B-FF9F-46B2-BA6B-0257479EEADD}">
      <text>
        <r>
          <rPr>
            <sz val="9"/>
            <color indexed="81"/>
            <rFont val="Tahoma"/>
            <family val="2"/>
          </rPr>
          <t>Select only one group per line (e.g., FG and S1 are two lines, S1 and S2 are one line):
FG - foreign government
S1 - state government
S2 - local government
S3 - tribal government
P1 - business
P2 - farm
P3 - non or not for profit
 I   - individual or household</t>
        </r>
      </text>
    </comment>
    <comment ref="G13" authorId="0" shapeId="0" xr:uid="{4FA0B8BE-7320-45C0-BFD1-F56FF4E32884}">
      <text>
        <r>
          <rPr>
            <sz val="9"/>
            <color indexed="81"/>
            <rFont val="Tahoma"/>
            <family val="2"/>
          </rPr>
          <t>Respondents should not be counted more than once in the total number of respondents. Place an "X" in this space to indicate this activity reflects a unique group of respondents in this ICR.</t>
        </r>
      </text>
    </comment>
    <comment ref="H13" authorId="0" shapeId="0" xr:uid="{FCA3191D-D0DB-4A61-9F0C-7E2E7C9EF501}">
      <text>
        <r>
          <rPr>
            <sz val="9"/>
            <color indexed="81"/>
            <rFont val="Tahoma"/>
            <family val="2"/>
          </rPr>
          <t>Select only one per line:
  I    - Reporting.  Information is received from the public via voice, document, or information system.
 R   - Recordkeeping. The respondent is required to maintain records for a prescribed period of time.
TP - Third Party Disclosure. The respondent is required to post information for the benefit of a third party (e.g., labels on product packages or quarantine signs at fairs).</t>
        </r>
      </text>
    </comment>
    <comment ref="I13" authorId="0" shapeId="0" xr:uid="{081517E3-E5BA-49E0-A008-BC49EDD3CF7E}">
      <text>
        <r>
          <rPr>
            <sz val="9"/>
            <color indexed="81"/>
            <rFont val="Tahoma"/>
            <family val="2"/>
          </rPr>
          <t>See the comment for Column G. Do not count respondents multiple times within the same activity. Each individual or household counts as one respondent, and each business or non-U.S. Federal government activity counts as one respondent.</t>
        </r>
      </text>
    </comment>
    <comment ref="J13" authorId="0" shapeId="0" xr:uid="{CA2938F6-784D-4A6D-9596-0A40DA6D556A}">
      <text>
        <r>
          <rPr>
            <sz val="9"/>
            <color indexed="81"/>
            <rFont val="Tahoma"/>
            <family val="2"/>
          </rPr>
          <t>Each instance of the activity counts as one response regardless of the respondent type.
Each recordkeeper counts as one response.</t>
        </r>
      </text>
    </comment>
    <comment ref="K13" authorId="0" shapeId="0" xr:uid="{B4FB3F3B-230A-4597-A8FA-AE443CF1388A}">
      <text>
        <r>
          <rPr>
            <sz val="9"/>
            <color indexed="81"/>
            <rFont val="Tahoma"/>
            <family val="2"/>
          </rPr>
          <t>This entry should be the same as that entered in the OMB banner at the top of the form.
Times less than 1 hour should be calculated as number of minutes divided by 60 and listed to three decimal places.
For recordkeepers, enter the estimated average number of hours per year the recordkeeper will spend on this activity.</t>
        </r>
      </text>
    </comment>
    <comment ref="L13" authorId="0" shapeId="0" xr:uid="{40C5A728-9F1B-4120-9740-BE086E1EF230}">
      <text>
        <r>
          <rPr>
            <sz val="9"/>
            <color indexed="81"/>
            <rFont val="Tahoma"/>
            <family val="2"/>
          </rPr>
          <t>Calculation: Column J x K
Formula rounds up</t>
        </r>
      </text>
    </comment>
  </commentList>
</comments>
</file>

<file path=xl/sharedStrings.xml><?xml version="1.0" encoding="utf-8"?>
<sst xmlns="http://schemas.openxmlformats.org/spreadsheetml/2006/main" count="131" uniqueCount="75">
  <si>
    <t>TYPE OF REQUEST</t>
  </si>
  <si>
    <t>POINT OF CONTACT (POC)</t>
  </si>
  <si>
    <t>POC TELEPHONE NO.</t>
  </si>
  <si>
    <t>DATE PREPARED</t>
  </si>
  <si>
    <t>PUBLIC COMMENT DOCKET NO.</t>
  </si>
  <si>
    <t>FEDERAL REGISTER NOTICE</t>
  </si>
  <si>
    <t>FEDERAL REGISTER DATE</t>
  </si>
  <si>
    <t>ACTIVITY DESCRIPTION</t>
  </si>
  <si>
    <t>AUTHORITY (U.S.C., CFR, or MANUAL)</t>
  </si>
  <si>
    <t>TYPE OF CHANGE</t>
  </si>
  <si>
    <t>TYPE OF RESPONSE</t>
  </si>
  <si>
    <t>FIRST OCCURENCE</t>
  </si>
  <si>
    <t>TYPEOF RESPONDENT</t>
  </si>
  <si>
    <t>FORM NO.</t>
  </si>
  <si>
    <t>FORMAT</t>
  </si>
  <si>
    <t>TOTAL ANNUAL RESPONSES</t>
  </si>
  <si>
    <t>% ELECTRONIC</t>
  </si>
  <si>
    <t>RESPONSES PER RESPONDENT</t>
  </si>
  <si>
    <t>TOTAL BURDEN HOURS</t>
  </si>
  <si>
    <t>HOURS PER RESPONSE</t>
  </si>
  <si>
    <t>% SMALL ENTITIES</t>
  </si>
  <si>
    <t>ESTIMATED 
TOTAL ANNUAL
RESPONSES</t>
  </si>
  <si>
    <t>ESTIMATED HOURS
PER RESPONSE
OR
ANNUAL HOURS PER RECORDKEEPER</t>
  </si>
  <si>
    <t>ESTIMATED
TOTAL ANNUAL
BURDEN HOURS</t>
  </si>
  <si>
    <t>ESTIMATED
ANNUAL NUMBER OF RESPONDENTS
OR
RECORDKEEPERS</t>
  </si>
  <si>
    <t>PART II - SUMMARY OF ACTIVITIES</t>
  </si>
  <si>
    <t>TITLE OF INFORMATION COLLECTION REQUEST (ICR)</t>
  </si>
  <si>
    <t>OMB CONTROL NO.</t>
  </si>
  <si>
    <t>DATA SUMMARY</t>
  </si>
  <si>
    <t>TOTAL RESPONDENTS</t>
  </si>
  <si>
    <t>Additional line for ICR Title if title is too long.</t>
  </si>
  <si>
    <t>PART I - ICR INFORMATION, POINT OF CONTACT, FEDERAL REGISTER NOTICE INFORMATION</t>
  </si>
  <si>
    <t>Irradiation Phytosanitary Treatment of Imported Fruits and Vegetables</t>
  </si>
  <si>
    <t>0579-0155</t>
  </si>
  <si>
    <t>30 Day Notification (Business) (same respondents as Dosimetry Systems)</t>
  </si>
  <si>
    <t>30 Day Notification (Foreign Government) (same respondents as compliance agreement)</t>
  </si>
  <si>
    <t>305.9(c)(1)(i)</t>
  </si>
  <si>
    <t>305.9(c)(1)(ii)</t>
  </si>
  <si>
    <t>305.9(j)</t>
  </si>
  <si>
    <t>305.9 (e) (2)</t>
  </si>
  <si>
    <t>PPQ 519</t>
  </si>
  <si>
    <t>None</t>
  </si>
  <si>
    <t>David Begley</t>
  </si>
  <si>
    <t>Recordkeeping - (business) (same respondents as Dosimetry Systems)</t>
  </si>
  <si>
    <t>Facility Preclearance Work Plan - (Foreign Government) (same respondents as compliance agreement)</t>
  </si>
  <si>
    <t>Trust Fund Agreement (Foreign Government) (same respondents as compliance agreement)</t>
  </si>
  <si>
    <t>305.9 (f)</t>
  </si>
  <si>
    <t>305.9 (k)</t>
  </si>
  <si>
    <t>305.9(k) (1)</t>
  </si>
  <si>
    <t xml:space="preserve">305.9(e)(1) </t>
  </si>
  <si>
    <t>305.9(e) (2) (i)</t>
  </si>
  <si>
    <t>305.9(e) (2) (ii)</t>
  </si>
  <si>
    <t>Phytosanitary Certificate - (Foreign Government) (same respondents as compliance agreement)</t>
  </si>
  <si>
    <t>305.9(h)</t>
  </si>
  <si>
    <t>305.9(m)</t>
  </si>
  <si>
    <t>P1</t>
  </si>
  <si>
    <t>FG</t>
  </si>
  <si>
    <t>Renewal</t>
  </si>
  <si>
    <t>I</t>
  </si>
  <si>
    <t>E</t>
  </si>
  <si>
    <t>D</t>
  </si>
  <si>
    <t>X</t>
  </si>
  <si>
    <t>R</t>
  </si>
  <si>
    <t>404-260-7840</t>
  </si>
  <si>
    <t>Compliance Agreement - (Business-Importer, Business-Facility, Business-Foreign)</t>
  </si>
  <si>
    <t>Dosimetry Systems at the Irradiation Facility- (Business-Facility, Business-Foreign)  same respondents as compliance agreement</t>
  </si>
  <si>
    <t>Request for Approval for Dosimetry Device - (Business) *same respondents as dosimetry systems</t>
  </si>
  <si>
    <t>Labeling/Packaging - (Business) (same respondents as Dosimetry Systems)</t>
  </si>
  <si>
    <t>Request for Certification and Inspection of Facility - (Business)</t>
  </si>
  <si>
    <t>Irradiation Treatment Framework Equivalency Work Plan (Foreign Government) (same respondents as compliance agreement)</t>
  </si>
  <si>
    <t>Phytosanitary Certificate - (Business) (same respondents as compliance agreements</t>
  </si>
  <si>
    <t>Denial and Withdrawal of Certification - (Business)</t>
  </si>
  <si>
    <t>APHIS-2022-0052</t>
  </si>
  <si>
    <t>87 FR 57168</t>
  </si>
  <si>
    <t>Operational Work Plans (Foreign Government)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</si>
</sst>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0.000"/>
  </numFmts>
  <fonts count="14" x14ac:knownFonts="1">
    <font>
      <sz val="11"/>
      <color theme="1"/>
      <name val="Calibri"/>
      <family val="2"/>
      <scheme val="minor"/>
    </font>
    <font>
      <sz val="11"/>
      <color theme="1"/>
      <name val="Calibri"/>
      <family val="2"/>
      <scheme val="minor"/>
    </font>
    <font>
      <b/>
      <sz val="11"/>
      <color theme="1"/>
      <name val="Calibri"/>
      <family val="2"/>
      <scheme val="minor"/>
    </font>
    <font>
      <sz val="8"/>
      <name val="Calibri"/>
      <family val="2"/>
      <scheme val="minor"/>
    </font>
    <font>
      <sz val="10"/>
      <color theme="1"/>
      <name val="Calibri"/>
      <family val="2"/>
      <scheme val="minor"/>
    </font>
    <font>
      <sz val="10"/>
      <name val="Arial"/>
      <family val="2"/>
    </font>
    <font>
      <u/>
      <sz val="10"/>
      <color theme="10"/>
      <name val="Arial"/>
      <family val="2"/>
    </font>
    <font>
      <sz val="9"/>
      <color indexed="81"/>
      <name val="Tahoma"/>
      <family val="2"/>
    </font>
    <font>
      <sz val="10"/>
      <name val="Calibri"/>
      <family val="2"/>
      <scheme val="minor"/>
    </font>
    <font>
      <sz val="10"/>
      <name val="Arial"/>
      <family val="2"/>
    </font>
    <font>
      <sz val="12"/>
      <color theme="1"/>
      <name val="Calibri"/>
      <family val="2"/>
      <scheme val="minor"/>
    </font>
    <font>
      <b/>
      <sz val="12"/>
      <color theme="1"/>
      <name val="Calibri"/>
      <family val="2"/>
      <scheme val="minor"/>
    </font>
    <font>
      <i/>
      <sz val="10"/>
      <color theme="1"/>
      <name val="Calibri"/>
      <family val="2"/>
      <scheme val="minor"/>
    </font>
    <font>
      <b/>
      <sz val="10"/>
      <color theme="1"/>
      <name val="Calibri"/>
      <family val="2"/>
      <scheme val="minor"/>
    </font>
  </fonts>
  <fills count="3">
    <fill>
      <patternFill patternType="none"/>
    </fill>
    <fill>
      <patternFill patternType="gray125"/>
    </fill>
    <fill>
      <patternFill patternType="solid">
        <fgColor theme="0" tint="-0.14999847407452621"/>
        <bgColor indexed="64"/>
      </patternFill>
    </fill>
  </fills>
  <borders count="2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thin">
        <color theme="0" tint="-0.499984740745262"/>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right/>
      <top/>
      <bottom style="dotted">
        <color indexed="64"/>
      </bottom>
      <diagonal/>
    </border>
    <border>
      <left/>
      <right style="medium">
        <color indexed="64"/>
      </right>
      <top/>
      <bottom style="dotted">
        <color indexed="64"/>
      </bottom>
      <diagonal/>
    </border>
  </borders>
  <cellStyleXfs count="7">
    <xf numFmtId="0" fontId="0" fillId="0" borderId="0"/>
    <xf numFmtId="9" fontId="1" fillId="0" borderId="0" applyFont="0" applyFill="0" applyBorder="0" applyAlignment="0" applyProtection="0"/>
    <xf numFmtId="0" fontId="5" fillId="0" borderId="0"/>
    <xf numFmtId="0" fontId="6" fillId="0" borderId="0" applyNumberFormat="0" applyFill="0" applyBorder="0" applyAlignment="0" applyProtection="0"/>
    <xf numFmtId="43" fontId="5" fillId="0" borderId="0" applyFont="0" applyFill="0" applyBorder="0" applyAlignment="0" applyProtection="0"/>
    <xf numFmtId="0" fontId="9" fillId="0" borderId="0"/>
    <xf numFmtId="44" fontId="5" fillId="0" borderId="0" applyFont="0" applyFill="0" applyBorder="0" applyAlignment="0" applyProtection="0"/>
  </cellStyleXfs>
  <cellXfs count="87">
    <xf numFmtId="0" fontId="0" fillId="0" borderId="0" xfId="0"/>
    <xf numFmtId="0" fontId="4" fillId="0" borderId="7" xfId="0" applyFont="1" applyBorder="1" applyAlignment="1">
      <alignment horizontal="center" vertical="center"/>
    </xf>
    <xf numFmtId="0" fontId="4" fillId="0" borderId="8" xfId="0" applyFont="1" applyBorder="1" applyAlignment="1">
      <alignment horizontal="center" vertical="center"/>
    </xf>
    <xf numFmtId="3" fontId="4" fillId="0" borderId="8" xfId="0" applyNumberFormat="1" applyFont="1" applyBorder="1" applyAlignment="1">
      <alignment horizontal="center" vertical="center"/>
    </xf>
    <xf numFmtId="0" fontId="2" fillId="0" borderId="9" xfId="0" applyFont="1" applyBorder="1" applyAlignment="1">
      <alignment horizontal="center" wrapText="1"/>
    </xf>
    <xf numFmtId="0" fontId="2" fillId="0" borderId="9" xfId="0" applyFont="1" applyBorder="1" applyAlignment="1">
      <alignment horizontal="center" textRotation="90" wrapText="1"/>
    </xf>
    <xf numFmtId="0" fontId="0" fillId="0" borderId="14" xfId="0" applyBorder="1" applyAlignment="1">
      <alignment horizontal="center"/>
    </xf>
    <xf numFmtId="0" fontId="2" fillId="0" borderId="15" xfId="0" applyFont="1" applyBorder="1" applyAlignment="1">
      <alignment horizontal="right"/>
    </xf>
    <xf numFmtId="3" fontId="0" fillId="0" borderId="16" xfId="0" applyNumberFormat="1" applyFont="1" applyBorder="1" applyAlignment="1">
      <alignment horizontal="center"/>
    </xf>
    <xf numFmtId="0" fontId="0" fillId="0" borderId="17" xfId="0" applyBorder="1" applyAlignment="1">
      <alignment horizontal="center"/>
    </xf>
    <xf numFmtId="0" fontId="2" fillId="0" borderId="18" xfId="0" applyFont="1" applyBorder="1" applyAlignment="1">
      <alignment horizontal="right"/>
    </xf>
    <xf numFmtId="3" fontId="0" fillId="0" borderId="19" xfId="0" applyNumberFormat="1" applyFont="1" applyBorder="1" applyAlignment="1">
      <alignment horizontal="center"/>
    </xf>
    <xf numFmtId="164" fontId="0" fillId="0" borderId="19" xfId="0" applyNumberFormat="1" applyFont="1" applyBorder="1" applyAlignment="1">
      <alignment horizontal="center"/>
    </xf>
    <xf numFmtId="0" fontId="0" fillId="0" borderId="20" xfId="0" applyBorder="1" applyAlignment="1">
      <alignment horizontal="center"/>
    </xf>
    <xf numFmtId="0" fontId="2" fillId="0" borderId="21" xfId="0" applyFont="1" applyBorder="1" applyAlignment="1">
      <alignment horizontal="right"/>
    </xf>
    <xf numFmtId="0" fontId="0" fillId="0" borderId="15" xfId="0" applyFont="1" applyBorder="1"/>
    <xf numFmtId="0" fontId="0" fillId="0" borderId="18" xfId="0" applyFont="1" applyBorder="1"/>
    <xf numFmtId="0" fontId="0" fillId="0" borderId="21" xfId="0" applyFont="1" applyBorder="1"/>
    <xf numFmtId="0" fontId="0" fillId="0" borderId="18" xfId="0" applyFont="1" applyFill="1" applyBorder="1"/>
    <xf numFmtId="0" fontId="0" fillId="0" borderId="19" xfId="0" applyFont="1" applyFill="1" applyBorder="1"/>
    <xf numFmtId="0" fontId="0" fillId="0" borderId="21" xfId="0" applyFont="1" applyFill="1" applyBorder="1"/>
    <xf numFmtId="0" fontId="0" fillId="0" borderId="23" xfId="0" applyFont="1" applyFill="1" applyBorder="1"/>
    <xf numFmtId="0" fontId="0" fillId="0" borderId="24" xfId="0" applyFont="1" applyFill="1" applyBorder="1"/>
    <xf numFmtId="0" fontId="0" fillId="0" borderId="22" xfId="0" applyFont="1" applyFill="1" applyBorder="1" applyAlignment="1">
      <alignment horizontal="center"/>
    </xf>
    <xf numFmtId="0" fontId="2" fillId="0" borderId="17" xfId="0" applyFont="1" applyBorder="1" applyAlignment="1">
      <alignment horizontal="right"/>
    </xf>
    <xf numFmtId="0" fontId="2" fillId="0" borderId="14" xfId="0" applyFont="1" applyBorder="1" applyAlignment="1">
      <alignment horizontal="right"/>
    </xf>
    <xf numFmtId="0" fontId="2" fillId="0" borderId="20" xfId="0" applyFont="1" applyBorder="1" applyAlignment="1">
      <alignment horizontal="right"/>
    </xf>
    <xf numFmtId="0" fontId="10" fillId="0" borderId="2" xfId="0" applyFont="1" applyFill="1" applyBorder="1" applyAlignment="1">
      <alignment horizontal="left"/>
    </xf>
    <xf numFmtId="0" fontId="10" fillId="0" borderId="2" xfId="0" applyFont="1" applyFill="1" applyBorder="1" applyAlignment="1"/>
    <xf numFmtId="0" fontId="11" fillId="0" borderId="2" xfId="0" applyFont="1" applyFill="1" applyBorder="1" applyAlignment="1">
      <alignment horizontal="right"/>
    </xf>
    <xf numFmtId="0" fontId="10" fillId="0" borderId="3" xfId="0" applyFont="1" applyFill="1" applyBorder="1" applyAlignment="1">
      <alignment horizontal="left"/>
    </xf>
    <xf numFmtId="0" fontId="10" fillId="0" borderId="5" xfId="0" applyFont="1" applyFill="1" applyBorder="1" applyAlignment="1"/>
    <xf numFmtId="0" fontId="11" fillId="0" borderId="5" xfId="0" applyFont="1" applyFill="1" applyBorder="1" applyAlignment="1">
      <alignment horizontal="right"/>
    </xf>
    <xf numFmtId="0" fontId="10" fillId="0" borderId="5" xfId="0" applyFont="1" applyFill="1" applyBorder="1" applyAlignment="1">
      <alignment horizontal="center"/>
    </xf>
    <xf numFmtId="14" fontId="10" fillId="0" borderId="6" xfId="0" applyNumberFormat="1" applyFont="1" applyFill="1" applyBorder="1" applyAlignment="1">
      <alignment horizontal="left"/>
    </xf>
    <xf numFmtId="0" fontId="0" fillId="0" borderId="18" xfId="0" applyFont="1" applyBorder="1" applyAlignment="1">
      <alignment horizontal="left" indent="1"/>
    </xf>
    <xf numFmtId="0" fontId="11" fillId="2" borderId="4" xfId="0" applyFont="1" applyFill="1" applyBorder="1" applyAlignment="1">
      <alignment horizontal="left"/>
    </xf>
    <xf numFmtId="0" fontId="11" fillId="2" borderId="5" xfId="0" applyFont="1" applyFill="1" applyBorder="1" applyAlignment="1">
      <alignment horizontal="center"/>
    </xf>
    <xf numFmtId="0" fontId="11" fillId="2" borderId="5" xfId="0" applyFont="1" applyFill="1" applyBorder="1"/>
    <xf numFmtId="0" fontId="11" fillId="2" borderId="11" xfId="0" applyFont="1" applyFill="1" applyBorder="1"/>
    <xf numFmtId="0" fontId="10" fillId="2" borderId="10" xfId="0" applyFont="1" applyFill="1" applyBorder="1" applyAlignment="1">
      <alignment horizontal="center"/>
    </xf>
    <xf numFmtId="0" fontId="11" fillId="2" borderId="11" xfId="0" applyFont="1" applyFill="1" applyBorder="1" applyAlignment="1">
      <alignment horizontal="center"/>
    </xf>
    <xf numFmtId="0" fontId="10" fillId="2" borderId="13" xfId="0" applyFont="1" applyFill="1" applyBorder="1" applyAlignment="1">
      <alignment horizontal="center"/>
    </xf>
    <xf numFmtId="0" fontId="11" fillId="2" borderId="10" xfId="0" applyFont="1" applyFill="1" applyBorder="1"/>
    <xf numFmtId="0" fontId="10" fillId="2" borderId="11" xfId="0" applyFont="1" applyFill="1" applyBorder="1"/>
    <xf numFmtId="0" fontId="10" fillId="2" borderId="11" xfId="0" applyFont="1" applyFill="1" applyBorder="1" applyAlignment="1">
      <alignment horizontal="center"/>
    </xf>
    <xf numFmtId="0" fontId="10" fillId="2" borderId="12" xfId="0" applyFont="1" applyFill="1" applyBorder="1" applyAlignment="1">
      <alignment horizontal="center"/>
    </xf>
    <xf numFmtId="0" fontId="4" fillId="0" borderId="8" xfId="0" applyFont="1" applyBorder="1" applyAlignment="1">
      <alignment horizontal="left" vertical="center" wrapText="1"/>
    </xf>
    <xf numFmtId="0" fontId="4" fillId="0" borderId="8" xfId="0" applyFont="1" applyBorder="1" applyAlignment="1">
      <alignment horizontal="center" vertical="center" wrapText="1"/>
    </xf>
    <xf numFmtId="0" fontId="4" fillId="0" borderId="7" xfId="0" applyFont="1" applyBorder="1" applyAlignment="1">
      <alignment horizontal="left" vertical="center" wrapText="1"/>
    </xf>
    <xf numFmtId="0" fontId="4" fillId="0" borderId="7" xfId="0" applyFont="1" applyBorder="1" applyAlignment="1">
      <alignment horizontal="center" vertical="center" wrapText="1"/>
    </xf>
    <xf numFmtId="0" fontId="4" fillId="0" borderId="8" xfId="0" applyNumberFormat="1" applyFont="1" applyBorder="1" applyAlignment="1">
      <alignment horizontal="center" vertical="center"/>
    </xf>
    <xf numFmtId="0" fontId="4" fillId="0" borderId="7" xfId="0" applyNumberFormat="1" applyFont="1" applyBorder="1" applyAlignment="1">
      <alignment horizontal="center" vertical="center"/>
    </xf>
    <xf numFmtId="0" fontId="4" fillId="0" borderId="0" xfId="0" applyFont="1"/>
    <xf numFmtId="0" fontId="4" fillId="0" borderId="0" xfId="0" applyFont="1" applyAlignment="1">
      <alignment horizontal="center"/>
    </xf>
    <xf numFmtId="0" fontId="11" fillId="0" borderId="1" xfId="0" applyFont="1" applyFill="1" applyBorder="1" applyAlignment="1">
      <alignment horizontal="left" vertical="center" wrapText="1"/>
    </xf>
    <xf numFmtId="0" fontId="12" fillId="0" borderId="4" xfId="0" applyFont="1" applyFill="1" applyBorder="1" applyAlignment="1">
      <alignment horizontal="left" vertical="center" wrapText="1"/>
    </xf>
    <xf numFmtId="0" fontId="11" fillId="0" borderId="10" xfId="0" applyFont="1" applyBorder="1" applyAlignment="1">
      <alignment horizontal="right" vertical="center"/>
    </xf>
    <xf numFmtId="0" fontId="4" fillId="0" borderId="0" xfId="0" applyFont="1" applyAlignment="1">
      <alignment wrapText="1"/>
    </xf>
    <xf numFmtId="0" fontId="10" fillId="0" borderId="2" xfId="0" applyFont="1" applyFill="1" applyBorder="1" applyAlignment="1">
      <alignment horizontal="left" vertical="center"/>
    </xf>
    <xf numFmtId="0" fontId="10" fillId="0" borderId="11" xfId="0" applyFont="1" applyFill="1" applyBorder="1" applyAlignment="1">
      <alignment horizontal="left" vertical="center" indent="1"/>
    </xf>
    <xf numFmtId="0" fontId="10" fillId="0" borderId="11" xfId="0" applyFont="1" applyFill="1" applyBorder="1"/>
    <xf numFmtId="0" fontId="10" fillId="0" borderId="11" xfId="0" applyFont="1" applyFill="1" applyBorder="1" applyAlignment="1">
      <alignment horizontal="center"/>
    </xf>
    <xf numFmtId="0" fontId="11" fillId="0" borderId="11" xfId="0" applyFont="1" applyFill="1" applyBorder="1" applyAlignment="1">
      <alignment horizontal="right" vertical="center"/>
    </xf>
    <xf numFmtId="14" fontId="10" fillId="0" borderId="12" xfId="0" applyNumberFormat="1" applyFont="1" applyFill="1" applyBorder="1" applyAlignment="1">
      <alignment horizontal="left" vertical="center" indent="1"/>
    </xf>
    <xf numFmtId="0" fontId="4" fillId="0" borderId="0" xfId="0" applyFont="1" applyFill="1"/>
    <xf numFmtId="0" fontId="10" fillId="0" borderId="5" xfId="0" applyFont="1" applyFill="1" applyBorder="1" applyAlignment="1">
      <alignment horizontal="left" vertical="center"/>
    </xf>
    <xf numFmtId="0" fontId="10" fillId="0" borderId="5" xfId="0" applyFont="1" applyFill="1" applyBorder="1" applyAlignment="1">
      <alignment vertical="center"/>
    </xf>
    <xf numFmtId="0" fontId="0" fillId="0" borderId="15" xfId="0" applyFont="1" applyFill="1" applyBorder="1" applyAlignment="1">
      <alignment horizontal="left" indent="1"/>
    </xf>
    <xf numFmtId="0" fontId="0" fillId="0" borderId="18" xfId="0" applyFont="1" applyFill="1" applyBorder="1" applyAlignment="1">
      <alignment horizontal="left" indent="1"/>
    </xf>
    <xf numFmtId="14" fontId="0" fillId="0" borderId="18" xfId="0" applyNumberFormat="1" applyFont="1" applyFill="1" applyBorder="1" applyAlignment="1">
      <alignment horizontal="left" indent="1"/>
    </xf>
    <xf numFmtId="164" fontId="4" fillId="0" borderId="8" xfId="0" applyNumberFormat="1" applyFont="1" applyBorder="1" applyAlignment="1">
      <alignment horizontal="center" vertical="center"/>
    </xf>
    <xf numFmtId="3" fontId="4" fillId="0" borderId="8" xfId="0" applyNumberFormat="1" applyFont="1" applyFill="1" applyBorder="1" applyAlignment="1">
      <alignment horizontal="center" vertical="center"/>
    </xf>
    <xf numFmtId="0" fontId="4" fillId="0" borderId="7" xfId="0" applyFont="1" applyFill="1" applyBorder="1" applyAlignment="1">
      <alignment horizontal="left" vertical="center" wrapText="1"/>
    </xf>
    <xf numFmtId="0" fontId="4" fillId="0" borderId="7" xfId="0" applyFont="1" applyFill="1" applyBorder="1" applyAlignment="1">
      <alignment horizontal="center" vertical="center" wrapText="1"/>
    </xf>
    <xf numFmtId="0" fontId="4" fillId="0" borderId="7" xfId="0" applyFont="1" applyFill="1" applyBorder="1" applyAlignment="1">
      <alignment horizontal="center" vertical="center"/>
    </xf>
    <xf numFmtId="0" fontId="4" fillId="0" borderId="7" xfId="0" applyNumberFormat="1" applyFont="1" applyFill="1" applyBorder="1" applyAlignment="1">
      <alignment horizontal="center" vertical="center"/>
    </xf>
    <xf numFmtId="164" fontId="4" fillId="0" borderId="7" xfId="0" applyNumberFormat="1" applyFont="1" applyFill="1" applyBorder="1" applyAlignment="1">
      <alignment horizontal="center" vertical="center"/>
    </xf>
    <xf numFmtId="3" fontId="8" fillId="0" borderId="8" xfId="0" applyNumberFormat="1" applyFont="1" applyFill="1" applyBorder="1" applyAlignment="1">
      <alignment horizontal="center" vertical="center"/>
    </xf>
    <xf numFmtId="3" fontId="4" fillId="0" borderId="7" xfId="0" applyNumberFormat="1" applyFont="1" applyFill="1" applyBorder="1" applyAlignment="1">
      <alignment horizontal="center" vertical="center"/>
    </xf>
    <xf numFmtId="9" fontId="0" fillId="0" borderId="19" xfId="1" applyFont="1" applyFill="1" applyBorder="1" applyAlignment="1">
      <alignment horizontal="center"/>
    </xf>
    <xf numFmtId="9" fontId="0" fillId="0" borderId="22" xfId="1" applyFont="1" applyFill="1" applyBorder="1" applyAlignment="1">
      <alignment horizontal="center"/>
    </xf>
    <xf numFmtId="0" fontId="0" fillId="0" borderId="0" xfId="0" applyFill="1"/>
    <xf numFmtId="14" fontId="0" fillId="0" borderId="21" xfId="0" applyNumberFormat="1" applyFont="1" applyBorder="1" applyAlignment="1">
      <alignment horizontal="left" indent="1"/>
    </xf>
    <xf numFmtId="0" fontId="13" fillId="0" borderId="9" xfId="0" applyFont="1" applyBorder="1" applyAlignment="1">
      <alignment horizontal="center" wrapText="1"/>
    </xf>
    <xf numFmtId="0" fontId="4" fillId="0" borderId="8" xfId="0" applyFont="1" applyFill="1" applyBorder="1" applyAlignment="1">
      <alignment horizontal="left" vertical="center" wrapText="1"/>
    </xf>
    <xf numFmtId="0" fontId="4" fillId="0" borderId="8" xfId="0" applyFont="1" applyFill="1" applyBorder="1" applyAlignment="1">
      <alignment horizontal="center" vertical="center"/>
    </xf>
  </cellXfs>
  <cellStyles count="7">
    <cellStyle name="Comma 2" xfId="4" xr:uid="{99993171-F6D7-494B-9306-21B02AFE41FC}"/>
    <cellStyle name="Currency 2" xfId="6" xr:uid="{BB513834-C309-41E7-8F3F-A13576E8A5FF}"/>
    <cellStyle name="Hyperlink 2" xfId="3" xr:uid="{3EE41270-76B1-493C-8427-D7F0595ABC30}"/>
    <cellStyle name="Normal" xfId="0" builtinId="0"/>
    <cellStyle name="Normal 2" xfId="2" xr:uid="{35498A1F-8BA8-4B22-9BA7-AC9E3F323D7E}"/>
    <cellStyle name="Normal 3" xfId="5" xr:uid="{D5DC3217-41F5-4A5A-A942-850929C526D4}"/>
    <cellStyle name="Percent" xfId="1" builtinId="5"/>
  </cellStyles>
  <dxfs count="0"/>
  <tableStyles count="0" defaultTableStyle="TableStyleMedium2" defaultPivotStyle="PivotStyleLight16"/>
  <colors>
    <mruColors>
      <color rgb="FFFF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D5B68C-3DFE-48A8-ACF7-98ABE9E8EF80}">
  <dimension ref="A1:L28"/>
  <sheetViews>
    <sheetView tabSelected="1" zoomScaleNormal="100" zoomScaleSheetLayoutView="100" workbookViewId="0">
      <selection activeCell="L2" sqref="L2"/>
    </sheetView>
  </sheetViews>
  <sheetFormatPr defaultRowHeight="15" x14ac:dyDescent="0.25"/>
  <cols>
    <col min="1" max="1" width="40.7109375" style="53" customWidth="1"/>
    <col min="2" max="2" width="21.7109375" style="53" customWidth="1"/>
    <col min="3" max="4" width="12.7109375" style="58" customWidth="1"/>
    <col min="5" max="8" width="5.7109375" style="53" customWidth="1"/>
    <col min="9" max="9" width="18.7109375" style="54" customWidth="1"/>
    <col min="10" max="12" width="15.7109375" style="54" customWidth="1"/>
  </cols>
  <sheetData>
    <row r="1" spans="1:12" ht="24" customHeight="1" thickBot="1" x14ac:dyDescent="0.3">
      <c r="A1" s="57" t="s">
        <v>27</v>
      </c>
      <c r="B1" s="60" t="s">
        <v>33</v>
      </c>
      <c r="C1" s="61"/>
      <c r="D1" s="61"/>
      <c r="E1" s="61"/>
      <c r="F1" s="61"/>
      <c r="G1" s="61"/>
      <c r="H1" s="61"/>
      <c r="I1" s="61"/>
      <c r="J1" s="62"/>
      <c r="K1" s="63" t="s">
        <v>3</v>
      </c>
      <c r="L1" s="64">
        <v>44929</v>
      </c>
    </row>
    <row r="2" spans="1:12" ht="45" customHeight="1" x14ac:dyDescent="0.25">
      <c r="A2" s="55" t="s">
        <v>26</v>
      </c>
      <c r="B2" s="59" t="s">
        <v>32</v>
      </c>
      <c r="C2" s="65"/>
      <c r="D2" s="28"/>
      <c r="E2" s="28"/>
      <c r="F2" s="28"/>
      <c r="G2" s="28"/>
      <c r="H2" s="28"/>
      <c r="I2" s="29"/>
      <c r="J2" s="27"/>
      <c r="K2" s="29"/>
      <c r="L2" s="30"/>
    </row>
    <row r="3" spans="1:12" ht="36" customHeight="1" thickBot="1" x14ac:dyDescent="0.3">
      <c r="A3" s="56" t="s">
        <v>30</v>
      </c>
      <c r="B3" s="66"/>
      <c r="C3" s="67"/>
      <c r="D3" s="31"/>
      <c r="E3" s="31"/>
      <c r="F3" s="31"/>
      <c r="G3" s="31"/>
      <c r="H3" s="31"/>
      <c r="I3" s="32"/>
      <c r="J3" s="33"/>
      <c r="K3" s="32"/>
      <c r="L3" s="34"/>
    </row>
    <row r="4" spans="1:12" ht="21" customHeight="1" thickBot="1" x14ac:dyDescent="0.3">
      <c r="A4" s="36" t="s">
        <v>31</v>
      </c>
      <c r="B4" s="37"/>
      <c r="C4" s="38"/>
      <c r="D4" s="38"/>
      <c r="E4" s="39"/>
      <c r="F4" s="39"/>
      <c r="G4" s="39"/>
      <c r="H4" s="39"/>
      <c r="I4" s="39"/>
      <c r="J4" s="40"/>
      <c r="K4" s="41" t="s">
        <v>28</v>
      </c>
      <c r="L4" s="42"/>
    </row>
    <row r="5" spans="1:12" x14ac:dyDescent="0.25">
      <c r="A5" s="25" t="s">
        <v>0</v>
      </c>
      <c r="B5" s="68" t="s">
        <v>57</v>
      </c>
      <c r="C5" s="15"/>
      <c r="D5" s="15"/>
      <c r="E5" s="15"/>
      <c r="F5" s="21"/>
      <c r="G5" s="21"/>
      <c r="H5" s="21"/>
      <c r="I5" s="22"/>
      <c r="J5" s="6"/>
      <c r="K5" s="7" t="s">
        <v>29</v>
      </c>
      <c r="L5" s="8">
        <f>SUMIF(G14:G28,"*X*",I14:I28)</f>
        <v>86</v>
      </c>
    </row>
    <row r="6" spans="1:12" x14ac:dyDescent="0.25">
      <c r="A6" s="24" t="s">
        <v>1</v>
      </c>
      <c r="B6" s="69" t="s">
        <v>42</v>
      </c>
      <c r="C6" s="16"/>
      <c r="D6" s="16"/>
      <c r="E6" s="16"/>
      <c r="F6" s="18"/>
      <c r="G6" s="18"/>
      <c r="H6" s="18"/>
      <c r="I6" s="19"/>
      <c r="J6" s="9"/>
      <c r="K6" s="10" t="s">
        <v>15</v>
      </c>
      <c r="L6" s="11">
        <f>SUM(J14:J28)</f>
        <v>6134715</v>
      </c>
    </row>
    <row r="7" spans="1:12" x14ac:dyDescent="0.25">
      <c r="A7" s="24" t="s">
        <v>2</v>
      </c>
      <c r="B7" s="69" t="s">
        <v>63</v>
      </c>
      <c r="C7" s="16"/>
      <c r="D7" s="16"/>
      <c r="E7" s="16"/>
      <c r="F7" s="18"/>
      <c r="G7" s="18"/>
      <c r="H7" s="18"/>
      <c r="I7" s="19"/>
      <c r="J7" s="9"/>
      <c r="K7" s="10" t="s">
        <v>16</v>
      </c>
      <c r="L7" s="80">
        <v>1</v>
      </c>
    </row>
    <row r="8" spans="1:12" x14ac:dyDescent="0.25">
      <c r="A8" s="24" t="s">
        <v>3</v>
      </c>
      <c r="B8" s="70">
        <f>L1</f>
        <v>44929</v>
      </c>
      <c r="C8" s="16"/>
      <c r="D8" s="16"/>
      <c r="E8" s="16"/>
      <c r="F8" s="18"/>
      <c r="G8" s="18"/>
      <c r="H8" s="18"/>
      <c r="I8" s="19"/>
      <c r="J8" s="9"/>
      <c r="K8" s="10" t="s">
        <v>17</v>
      </c>
      <c r="L8" s="11">
        <f>L6/L5</f>
        <v>71333.895348837206</v>
      </c>
    </row>
    <row r="9" spans="1:12" x14ac:dyDescent="0.25">
      <c r="A9" s="24" t="s">
        <v>4</v>
      </c>
      <c r="B9" s="35" t="s">
        <v>72</v>
      </c>
      <c r="C9" s="16"/>
      <c r="D9" s="16"/>
      <c r="E9" s="16"/>
      <c r="F9" s="18"/>
      <c r="G9" s="18"/>
      <c r="H9" s="18"/>
      <c r="I9" s="19"/>
      <c r="J9" s="9"/>
      <c r="K9" s="10" t="s">
        <v>18</v>
      </c>
      <c r="L9" s="11">
        <f>SUM(L14:L28)</f>
        <v>6902</v>
      </c>
    </row>
    <row r="10" spans="1:12" x14ac:dyDescent="0.25">
      <c r="A10" s="24" t="s">
        <v>5</v>
      </c>
      <c r="B10" s="35" t="s">
        <v>73</v>
      </c>
      <c r="C10" s="16"/>
      <c r="D10" s="16"/>
      <c r="E10" s="16"/>
      <c r="F10" s="18"/>
      <c r="G10" s="18"/>
      <c r="H10" s="18"/>
      <c r="I10" s="19"/>
      <c r="J10" s="9"/>
      <c r="K10" s="10" t="s">
        <v>19</v>
      </c>
      <c r="L10" s="12">
        <f>L9/L6</f>
        <v>1.1250726398862865E-3</v>
      </c>
    </row>
    <row r="11" spans="1:12" ht="15.75" thickBot="1" x14ac:dyDescent="0.3">
      <c r="A11" s="26" t="s">
        <v>6</v>
      </c>
      <c r="B11" s="83">
        <v>44823</v>
      </c>
      <c r="C11" s="17"/>
      <c r="D11" s="17"/>
      <c r="E11" s="17"/>
      <c r="F11" s="20"/>
      <c r="G11" s="20"/>
      <c r="H11" s="20"/>
      <c r="I11" s="23"/>
      <c r="J11" s="13"/>
      <c r="K11" s="14" t="s">
        <v>20</v>
      </c>
      <c r="L11" s="81">
        <v>0.8</v>
      </c>
    </row>
    <row r="12" spans="1:12" ht="21" customHeight="1" thickBot="1" x14ac:dyDescent="0.3">
      <c r="A12" s="43" t="s">
        <v>25</v>
      </c>
      <c r="B12" s="44"/>
      <c r="C12" s="44"/>
      <c r="D12" s="44"/>
      <c r="E12" s="44"/>
      <c r="F12" s="44"/>
      <c r="G12" s="44"/>
      <c r="H12" s="44"/>
      <c r="I12" s="45"/>
      <c r="J12" s="45"/>
      <c r="K12" s="45"/>
      <c r="L12" s="46"/>
    </row>
    <row r="13" spans="1:12" ht="117.75" customHeight="1" thickBot="1" x14ac:dyDescent="0.3">
      <c r="A13" s="4" t="s">
        <v>7</v>
      </c>
      <c r="B13" s="4" t="s">
        <v>8</v>
      </c>
      <c r="C13" s="4" t="s">
        <v>13</v>
      </c>
      <c r="D13" s="4" t="s">
        <v>14</v>
      </c>
      <c r="E13" s="5" t="s">
        <v>9</v>
      </c>
      <c r="F13" s="5" t="s">
        <v>12</v>
      </c>
      <c r="G13" s="5" t="s">
        <v>11</v>
      </c>
      <c r="H13" s="5" t="s">
        <v>10</v>
      </c>
      <c r="I13" s="84" t="s">
        <v>24</v>
      </c>
      <c r="J13" s="4" t="s">
        <v>21</v>
      </c>
      <c r="K13" s="84" t="s">
        <v>22</v>
      </c>
      <c r="L13" s="4" t="s">
        <v>23</v>
      </c>
    </row>
    <row r="14" spans="1:12" ht="39.950000000000003" customHeight="1" x14ac:dyDescent="0.25">
      <c r="A14" s="47" t="s">
        <v>64</v>
      </c>
      <c r="B14" s="48" t="s">
        <v>36</v>
      </c>
      <c r="C14" s="2" t="s">
        <v>40</v>
      </c>
      <c r="D14" s="2"/>
      <c r="E14" s="2" t="s">
        <v>59</v>
      </c>
      <c r="F14" s="51" t="s">
        <v>55</v>
      </c>
      <c r="G14" s="2" t="s">
        <v>61</v>
      </c>
      <c r="H14" s="2" t="s">
        <v>58</v>
      </c>
      <c r="I14" s="3">
        <v>76</v>
      </c>
      <c r="J14" s="3">
        <v>76</v>
      </c>
      <c r="K14" s="71">
        <v>1.25</v>
      </c>
      <c r="L14" s="3">
        <f>ROUNDUP(J14*K14,0)</f>
        <v>95</v>
      </c>
    </row>
    <row r="15" spans="1:12" s="82" customFormat="1" ht="52.5" customHeight="1" x14ac:dyDescent="0.25">
      <c r="A15" s="85" t="s">
        <v>74</v>
      </c>
      <c r="B15" s="74" t="s">
        <v>37</v>
      </c>
      <c r="C15" s="74" t="s">
        <v>41</v>
      </c>
      <c r="D15" s="74"/>
      <c r="E15" s="86" t="s">
        <v>59</v>
      </c>
      <c r="F15" s="76" t="s">
        <v>56</v>
      </c>
      <c r="G15" s="75"/>
      <c r="H15" s="75" t="s">
        <v>58</v>
      </c>
      <c r="I15" s="79">
        <v>1</v>
      </c>
      <c r="J15" s="79">
        <v>1</v>
      </c>
      <c r="K15" s="77">
        <v>1.25</v>
      </c>
      <c r="L15" s="72">
        <f t="shared" ref="L15:L21" si="0">ROUNDUP(J15*K15,0)</f>
        <v>2</v>
      </c>
    </row>
    <row r="16" spans="1:12" s="82" customFormat="1" ht="39.950000000000003" customHeight="1" x14ac:dyDescent="0.25">
      <c r="A16" s="85" t="s">
        <v>65</v>
      </c>
      <c r="B16" s="74" t="s">
        <v>38</v>
      </c>
      <c r="C16" s="74" t="s">
        <v>41</v>
      </c>
      <c r="D16" s="74"/>
      <c r="E16" s="86" t="s">
        <v>59</v>
      </c>
      <c r="F16" s="76" t="s">
        <v>55</v>
      </c>
      <c r="G16" s="75"/>
      <c r="H16" s="75" t="s">
        <v>58</v>
      </c>
      <c r="I16" s="79">
        <v>10</v>
      </c>
      <c r="J16" s="79">
        <v>10</v>
      </c>
      <c r="K16" s="77">
        <v>8.3000000000000004E-2</v>
      </c>
      <c r="L16" s="72">
        <f t="shared" si="0"/>
        <v>1</v>
      </c>
    </row>
    <row r="17" spans="1:12" s="82" customFormat="1" ht="39.950000000000003" customHeight="1" x14ac:dyDescent="0.25">
      <c r="A17" s="73" t="s">
        <v>66</v>
      </c>
      <c r="B17" s="74" t="s">
        <v>38</v>
      </c>
      <c r="C17" s="74" t="s">
        <v>41</v>
      </c>
      <c r="D17" s="74"/>
      <c r="E17" s="86" t="s">
        <v>59</v>
      </c>
      <c r="F17" s="76" t="s">
        <v>55</v>
      </c>
      <c r="G17" s="75"/>
      <c r="H17" s="75" t="s">
        <v>58</v>
      </c>
      <c r="I17" s="79">
        <v>10</v>
      </c>
      <c r="J17" s="79">
        <v>10</v>
      </c>
      <c r="K17" s="77">
        <v>0.25</v>
      </c>
      <c r="L17" s="72">
        <f t="shared" si="0"/>
        <v>3</v>
      </c>
    </row>
    <row r="18" spans="1:12" s="82" customFormat="1" ht="39.950000000000003" customHeight="1" x14ac:dyDescent="0.25">
      <c r="A18" s="73" t="s">
        <v>34</v>
      </c>
      <c r="B18" s="74" t="s">
        <v>39</v>
      </c>
      <c r="C18" s="74" t="s">
        <v>41</v>
      </c>
      <c r="D18" s="74"/>
      <c r="E18" s="86" t="s">
        <v>59</v>
      </c>
      <c r="F18" s="76" t="s">
        <v>55</v>
      </c>
      <c r="G18" s="75"/>
      <c r="H18" s="75" t="s">
        <v>58</v>
      </c>
      <c r="I18" s="79">
        <v>10</v>
      </c>
      <c r="J18" s="79">
        <v>10</v>
      </c>
      <c r="K18" s="77">
        <v>0.08</v>
      </c>
      <c r="L18" s="72">
        <f t="shared" si="0"/>
        <v>1</v>
      </c>
    </row>
    <row r="19" spans="1:12" s="82" customFormat="1" ht="39.950000000000003" customHeight="1" x14ac:dyDescent="0.25">
      <c r="A19" s="73" t="s">
        <v>35</v>
      </c>
      <c r="B19" s="74" t="s">
        <v>39</v>
      </c>
      <c r="C19" s="74" t="s">
        <v>41</v>
      </c>
      <c r="D19" s="74"/>
      <c r="E19" s="86" t="s">
        <v>59</v>
      </c>
      <c r="F19" s="76" t="s">
        <v>56</v>
      </c>
      <c r="G19" s="75" t="s">
        <v>61</v>
      </c>
      <c r="H19" s="75" t="s">
        <v>58</v>
      </c>
      <c r="I19" s="79">
        <v>10</v>
      </c>
      <c r="J19" s="79">
        <v>10</v>
      </c>
      <c r="K19" s="77">
        <v>8.3000000000000004E-2</v>
      </c>
      <c r="L19" s="72">
        <f t="shared" si="0"/>
        <v>1</v>
      </c>
    </row>
    <row r="20" spans="1:12" s="82" customFormat="1" ht="39.950000000000003" customHeight="1" x14ac:dyDescent="0.25">
      <c r="A20" s="73" t="s">
        <v>67</v>
      </c>
      <c r="B20" s="74" t="s">
        <v>46</v>
      </c>
      <c r="C20" s="74" t="s">
        <v>41</v>
      </c>
      <c r="D20" s="74"/>
      <c r="E20" s="86" t="s">
        <v>59</v>
      </c>
      <c r="F20" s="76" t="s">
        <v>55</v>
      </c>
      <c r="G20" s="75"/>
      <c r="H20" s="75" t="s">
        <v>58</v>
      </c>
      <c r="I20" s="79">
        <v>10</v>
      </c>
      <c r="J20" s="79">
        <v>6119875</v>
      </c>
      <c r="K20" s="77">
        <v>5.0000000000000001E-4</v>
      </c>
      <c r="L20" s="72">
        <f t="shared" si="0"/>
        <v>3060</v>
      </c>
    </row>
    <row r="21" spans="1:12" s="82" customFormat="1" ht="39.950000000000003" customHeight="1" x14ac:dyDescent="0.25">
      <c r="A21" s="73" t="s">
        <v>43</v>
      </c>
      <c r="B21" s="74" t="s">
        <v>47</v>
      </c>
      <c r="C21" s="74" t="s">
        <v>41</v>
      </c>
      <c r="D21" s="74"/>
      <c r="E21" s="86" t="s">
        <v>59</v>
      </c>
      <c r="F21" s="76" t="s">
        <v>55</v>
      </c>
      <c r="G21" s="75"/>
      <c r="H21" s="75" t="s">
        <v>62</v>
      </c>
      <c r="I21" s="79">
        <v>10</v>
      </c>
      <c r="J21" s="79">
        <v>6295</v>
      </c>
      <c r="K21" s="77">
        <v>6.6000000000000003E-2</v>
      </c>
      <c r="L21" s="72">
        <f t="shared" si="0"/>
        <v>416</v>
      </c>
    </row>
    <row r="22" spans="1:12" ht="39.950000000000003" customHeight="1" x14ac:dyDescent="0.25">
      <c r="A22" s="49" t="s">
        <v>68</v>
      </c>
      <c r="B22" s="50" t="s">
        <v>48</v>
      </c>
      <c r="C22" s="50" t="s">
        <v>41</v>
      </c>
      <c r="D22" s="50"/>
      <c r="E22" s="2" t="s">
        <v>59</v>
      </c>
      <c r="F22" s="52" t="s">
        <v>55</v>
      </c>
      <c r="G22" s="1"/>
      <c r="H22" s="1" t="s">
        <v>58</v>
      </c>
      <c r="I22" s="79">
        <v>1</v>
      </c>
      <c r="J22" s="79">
        <v>1</v>
      </c>
      <c r="K22" s="77">
        <v>0.25</v>
      </c>
      <c r="L22" s="72">
        <f t="shared" ref="L22:L26" si="1">ROUNDUP(J22*K22,0)</f>
        <v>1</v>
      </c>
    </row>
    <row r="23" spans="1:12" ht="39.950000000000003" customHeight="1" x14ac:dyDescent="0.25">
      <c r="A23" s="49" t="s">
        <v>69</v>
      </c>
      <c r="B23" s="50" t="s">
        <v>49</v>
      </c>
      <c r="C23" s="50" t="s">
        <v>41</v>
      </c>
      <c r="D23" s="50"/>
      <c r="E23" s="2" t="s">
        <v>59</v>
      </c>
      <c r="F23" s="52" t="s">
        <v>56</v>
      </c>
      <c r="G23" s="1"/>
      <c r="H23" s="1" t="s">
        <v>58</v>
      </c>
      <c r="I23" s="79">
        <v>1</v>
      </c>
      <c r="J23" s="79">
        <v>1</v>
      </c>
      <c r="K23" s="77">
        <v>0.5</v>
      </c>
      <c r="L23" s="72">
        <f t="shared" si="1"/>
        <v>1</v>
      </c>
    </row>
    <row r="24" spans="1:12" ht="39.950000000000003" customHeight="1" x14ac:dyDescent="0.25">
      <c r="A24" s="49" t="s">
        <v>44</v>
      </c>
      <c r="B24" s="50" t="s">
        <v>50</v>
      </c>
      <c r="C24" s="50" t="s">
        <v>41</v>
      </c>
      <c r="D24" s="50"/>
      <c r="E24" s="2" t="s">
        <v>59</v>
      </c>
      <c r="F24" s="52" t="s">
        <v>56</v>
      </c>
      <c r="G24" s="1"/>
      <c r="H24" s="1" t="s">
        <v>58</v>
      </c>
      <c r="I24" s="79">
        <v>1</v>
      </c>
      <c r="J24" s="79">
        <v>1</v>
      </c>
      <c r="K24" s="77">
        <v>0.5</v>
      </c>
      <c r="L24" s="72">
        <f t="shared" si="1"/>
        <v>1</v>
      </c>
    </row>
    <row r="25" spans="1:12" ht="39.950000000000003" customHeight="1" x14ac:dyDescent="0.25">
      <c r="A25" s="49" t="s">
        <v>45</v>
      </c>
      <c r="B25" s="50" t="s">
        <v>51</v>
      </c>
      <c r="C25" s="50" t="s">
        <v>41</v>
      </c>
      <c r="D25" s="50"/>
      <c r="E25" s="2" t="s">
        <v>59</v>
      </c>
      <c r="F25" s="52" t="s">
        <v>56</v>
      </c>
      <c r="G25" s="1"/>
      <c r="H25" s="1" t="s">
        <v>58</v>
      </c>
      <c r="I25" s="79">
        <v>2</v>
      </c>
      <c r="J25" s="79">
        <v>2</v>
      </c>
      <c r="K25" s="77">
        <v>80</v>
      </c>
      <c r="L25" s="72">
        <f t="shared" si="1"/>
        <v>160</v>
      </c>
    </row>
    <row r="26" spans="1:12" ht="39.950000000000003" customHeight="1" x14ac:dyDescent="0.25">
      <c r="A26" s="49" t="s">
        <v>70</v>
      </c>
      <c r="B26" s="50" t="s">
        <v>53</v>
      </c>
      <c r="C26" s="50" t="s">
        <v>41</v>
      </c>
      <c r="D26" s="50"/>
      <c r="E26" s="2" t="s">
        <v>60</v>
      </c>
      <c r="F26" s="52" t="s">
        <v>55</v>
      </c>
      <c r="G26" s="1"/>
      <c r="H26" s="1" t="s">
        <v>58</v>
      </c>
      <c r="I26" s="79">
        <v>7</v>
      </c>
      <c r="J26" s="79">
        <v>4211</v>
      </c>
      <c r="K26" s="77">
        <v>0.25</v>
      </c>
      <c r="L26" s="72">
        <f t="shared" si="1"/>
        <v>1053</v>
      </c>
    </row>
    <row r="27" spans="1:12" ht="39.950000000000003" customHeight="1" x14ac:dyDescent="0.25">
      <c r="A27" s="49" t="s">
        <v>52</v>
      </c>
      <c r="B27" s="50" t="s">
        <v>53</v>
      </c>
      <c r="C27" s="50" t="s">
        <v>41</v>
      </c>
      <c r="D27" s="50"/>
      <c r="E27" s="2" t="s">
        <v>59</v>
      </c>
      <c r="F27" s="52" t="s">
        <v>56</v>
      </c>
      <c r="G27" s="1"/>
      <c r="H27" s="1" t="s">
        <v>58</v>
      </c>
      <c r="I27" s="79">
        <v>5</v>
      </c>
      <c r="J27" s="79">
        <v>4211</v>
      </c>
      <c r="K27" s="77">
        <v>0.5</v>
      </c>
      <c r="L27" s="72">
        <f t="shared" ref="L27:L28" si="2">ROUNDUP(J27*K27,0)</f>
        <v>2106</v>
      </c>
    </row>
    <row r="28" spans="1:12" ht="39.950000000000003" customHeight="1" x14ac:dyDescent="0.25">
      <c r="A28" s="73" t="s">
        <v>71</v>
      </c>
      <c r="B28" s="74" t="s">
        <v>54</v>
      </c>
      <c r="C28" s="74" t="s">
        <v>40</v>
      </c>
      <c r="D28" s="74"/>
      <c r="E28" s="2"/>
      <c r="F28" s="76" t="s">
        <v>55</v>
      </c>
      <c r="G28" s="75"/>
      <c r="H28" s="75" t="s">
        <v>58</v>
      </c>
      <c r="I28" s="79">
        <v>1</v>
      </c>
      <c r="J28" s="79">
        <v>1</v>
      </c>
      <c r="K28" s="77">
        <v>0.25</v>
      </c>
      <c r="L28" s="78">
        <f t="shared" si="2"/>
        <v>1</v>
      </c>
    </row>
  </sheetData>
  <phoneticPr fontId="3" type="noConversion"/>
  <pageMargins left="0.7" right="0.7" top="0.75" bottom="0.75" header="0.3" footer="0.3"/>
  <pageSetup scale="68" orientation="landscape" horizontalDpi="1200" verticalDpi="1200"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APHIS 71</vt:lpstr>
      <vt:lpstr>'APHIS 71'!Print_Titles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Keegan, Regina - MRP-APHIS, Riverdale, MD</dc:creator>
  <cp:lastModifiedBy>Keegan, Regina - MRP-APHIS, Riverdale, MD</cp:lastModifiedBy>
  <cp:lastPrinted>2022-04-25T18:52:28Z</cp:lastPrinted>
  <dcterms:created xsi:type="dcterms:W3CDTF">2021-07-01T18:06:57Z</dcterms:created>
  <dcterms:modified xsi:type="dcterms:W3CDTF">2023-01-03T18:55:18Z</dcterms:modified>
</cp:coreProperties>
</file>