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297 CFAP 2.0\"/>
    </mc:Choice>
  </mc:AlternateContent>
  <xr:revisionPtr revIDLastSave="0" documentId="13_ncr:1_{4B2D9F5D-17D0-44A0-A1A8-AE5D861F8FDA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9" l="1"/>
  <c r="J20" i="19" l="1"/>
  <c r="J32" i="19" s="1"/>
  <c r="J33" i="19" l="1"/>
  <c r="M20" i="19"/>
  <c r="R20" i="19" s="1"/>
  <c r="P32" i="19"/>
  <c r="P33" i="19" s="1"/>
  <c r="R32" i="19" l="1"/>
  <c r="R33" i="19" s="1"/>
  <c r="M32" i="19"/>
  <c r="M33" i="19" s="1"/>
  <c r="M34" i="19" s="1"/>
  <c r="L32" i="19"/>
  <c r="L33" i="19" s="1"/>
  <c r="J34" i="19"/>
  <c r="J35" i="19" s="1"/>
  <c r="B43" i="19" l="1"/>
  <c r="B44" i="19" s="1"/>
  <c r="M35" i="19"/>
  <c r="B45" i="19" s="1"/>
  <c r="B46" i="19" l="1"/>
</calcChain>
</file>

<file path=xl/sharedStrings.xml><?xml version="1.0" encoding="utf-8"?>
<sst xmlns="http://schemas.openxmlformats.org/spreadsheetml/2006/main" count="75" uniqueCount="70">
  <si>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</si>
  <si>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</si>
  <si>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</si>
  <si>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</si>
  <si>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</si>
  <si>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</si>
  <si>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</si>
  <si>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</si>
  <si>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</si>
  <si>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</si>
  <si>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</si>
  <si>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</si>
  <si>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</si>
  <si>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</si>
  <si>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</si>
  <si>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</si>
  <si>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</si>
  <si>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</si>
  <si>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</si>
  <si>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</si>
  <si>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</si>
  <si>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</si>
  <si>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</si>
  <si>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</si>
  <si>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</si>
  <si>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</si>
  <si>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</si>
  <si>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</si>
  <si>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</si>
  <si>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</si>
  <si>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</si>
  <si>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</si>
  <si>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</si>
  <si>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</si>
  <si>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</si>
  <si>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</si>
  <si>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</si>
  <si>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</si>
  <si>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</si>
  <si>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</si>
  <si>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</si>
  <si>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</si>
  <si>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</si>
  <si>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</si>
  <si>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</si>
  <si>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</si>
  <si>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</si>
  <si>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</si>
  <si>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</si>
  <si>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</si>
  <si>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</si>
  <si>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</si>
  <si>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</si>
  <si>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</si>
  <si>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</si>
  <si>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</si>
  <si>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</si>
  <si>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</si>
  <si>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</si>
  <si>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</si>
  <si>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Est Respondents</t>
  </si>
  <si>
    <t>Resp/Respondent</t>
  </si>
  <si>
    <t>Est Total Resp</t>
  </si>
  <si>
    <t>Avg Time/Resp</t>
  </si>
  <si>
    <t>Est Total Burden</t>
  </si>
  <si>
    <t>Socially Disadvantaged, Limited Resource, Beginning and Veteran Farmer or Rancher Certification</t>
  </si>
  <si>
    <t>CFAP 2 Underserved Top-Up Payment</t>
  </si>
  <si>
    <t>7 CFR 9.203</t>
  </si>
  <si>
    <t>CCC-860</t>
  </si>
  <si>
    <t>0560-0297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</si>
</sst>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Protection="1"/>
    <xf numFmtId="0" fontId="10" fillId="0" borderId="0" xfId="0" applyFont="1"/>
    <xf numFmtId="0" fontId="15" fillId="0" borderId="0" xfId="0" applyFont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168" fontId="10" fillId="3" borderId="0" xfId="0" applyNumberFormat="1" applyFont="1" applyFill="1"/>
    <xf numFmtId="1" fontId="10" fillId="3" borderId="0" xfId="0" applyNumberFormat="1" applyFont="1" applyFill="1"/>
    <xf numFmtId="169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2" fontId="5" fillId="0" borderId="6" xfId="0" applyNumberFormat="1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6" fillId="0" borderId="4" xfId="0" applyFont="1" applyBorder="1" applyAlignment="1" applyProtection="1">
      <alignment horizontal="center" wrapText="1"/>
    </xf>
    <xf numFmtId="0" fontId="16" fillId="0" borderId="3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6"/>
  <sheetViews>
    <sheetView tabSelected="1" zoomScale="90" zoomScaleNormal="90" zoomScaleSheetLayoutView="75" workbookViewId="0">
      <selection activeCell="X20" sqref="X20"/>
    </sheetView>
  </sheetViews>
  <sheetFormatPr defaultColWidth="9.28515625" defaultRowHeight="8.25" x14ac:dyDescent="0.15"/>
  <cols>
    <col min="1" max="1" width="11.28515625" style="1" customWidth="1"/>
    <col min="2" max="6" width="7.7109375" style="1" customWidth="1"/>
    <col min="7" max="7" width="10.28515625" style="29" customWidth="1"/>
    <col min="8" max="8" width="9.7109375" style="4" bestFit="1" customWidth="1"/>
    <col min="9" max="9" width="11.5703125" style="4" bestFit="1" customWidth="1"/>
    <col min="10" max="10" width="14" style="20" customWidth="1"/>
    <col min="11" max="11" width="9.28515625" style="4"/>
    <col min="12" max="13" width="13.42578125" style="1" customWidth="1"/>
    <col min="14" max="14" width="8.28515625" style="4" customWidth="1"/>
    <col min="15" max="15" width="7.7109375" style="4" customWidth="1"/>
    <col min="16" max="16" width="9.28515625" style="36" customWidth="1"/>
    <col min="17" max="17" width="9.5703125" style="35" customWidth="1"/>
    <col min="18" max="18" width="12.7109375" style="35" customWidth="1"/>
    <col min="19" max="19" width="16.42578125" style="1" customWidth="1"/>
    <col min="20" max="16384" width="9.28515625" style="1"/>
  </cols>
  <sheetData>
    <row r="1" spans="1:21" ht="11.1" customHeight="1" x14ac:dyDescent="0.2">
      <c r="A1" s="181" t="s">
        <v>59</v>
      </c>
      <c r="B1" s="182"/>
      <c r="C1" s="182"/>
      <c r="D1" s="182"/>
      <c r="E1" s="182"/>
      <c r="F1" s="182"/>
      <c r="G1" s="182"/>
      <c r="H1" s="183"/>
      <c r="I1" s="190" t="s">
        <v>44</v>
      </c>
      <c r="J1" s="191"/>
      <c r="K1" s="191"/>
      <c r="L1" s="191"/>
      <c r="M1" s="191"/>
      <c r="N1" s="192"/>
      <c r="O1" s="114" t="s">
        <v>1</v>
      </c>
      <c r="P1" s="113"/>
      <c r="Q1" s="51"/>
      <c r="R1" s="52"/>
      <c r="S1" s="42"/>
      <c r="T1" s="42"/>
      <c r="U1" s="42"/>
    </row>
    <row r="2" spans="1:21" ht="8.25" customHeight="1" x14ac:dyDescent="0.15">
      <c r="A2" s="184"/>
      <c r="B2" s="185"/>
      <c r="C2" s="185"/>
      <c r="D2" s="185"/>
      <c r="E2" s="185"/>
      <c r="F2" s="185"/>
      <c r="G2" s="185"/>
      <c r="H2" s="186"/>
      <c r="I2" s="19"/>
      <c r="K2" s="20"/>
      <c r="L2" s="20"/>
      <c r="M2" s="20"/>
      <c r="N2" s="12"/>
      <c r="O2" s="193" t="s">
        <v>69</v>
      </c>
      <c r="P2" s="194"/>
      <c r="Q2" s="43"/>
      <c r="R2" s="44"/>
    </row>
    <row r="3" spans="1:21" ht="12.75" customHeight="1" x14ac:dyDescent="0.15">
      <c r="A3" s="184"/>
      <c r="B3" s="185"/>
      <c r="C3" s="185"/>
      <c r="D3" s="185"/>
      <c r="E3" s="185"/>
      <c r="F3" s="185"/>
      <c r="G3" s="185"/>
      <c r="H3" s="186"/>
      <c r="I3" s="170" t="s">
        <v>66</v>
      </c>
      <c r="J3" s="171"/>
      <c r="K3" s="171"/>
      <c r="L3" s="171"/>
      <c r="M3" s="171"/>
      <c r="N3" s="172"/>
      <c r="O3" s="193"/>
      <c r="P3" s="194"/>
      <c r="Q3" s="43"/>
      <c r="R3" s="44"/>
    </row>
    <row r="4" spans="1:21" ht="8.25" customHeight="1" x14ac:dyDescent="0.15">
      <c r="A4" s="184"/>
      <c r="B4" s="185"/>
      <c r="C4" s="185"/>
      <c r="D4" s="185"/>
      <c r="E4" s="185"/>
      <c r="F4" s="185"/>
      <c r="G4" s="185"/>
      <c r="H4" s="186"/>
      <c r="I4" s="173"/>
      <c r="J4" s="171"/>
      <c r="K4" s="171"/>
      <c r="L4" s="171"/>
      <c r="M4" s="171"/>
      <c r="N4" s="172"/>
      <c r="O4" s="9" t="s">
        <v>2</v>
      </c>
      <c r="P4" s="40"/>
      <c r="Q4" s="43"/>
      <c r="R4" s="44"/>
    </row>
    <row r="5" spans="1:21" ht="8.25" customHeight="1" x14ac:dyDescent="0.15">
      <c r="A5" s="184"/>
      <c r="B5" s="185"/>
      <c r="C5" s="185"/>
      <c r="D5" s="185"/>
      <c r="E5" s="185"/>
      <c r="F5" s="185"/>
      <c r="G5" s="185"/>
      <c r="H5" s="186"/>
      <c r="I5" s="173"/>
      <c r="J5" s="171"/>
      <c r="K5" s="171"/>
      <c r="L5" s="171"/>
      <c r="M5" s="171"/>
      <c r="N5" s="172"/>
      <c r="O5" s="177">
        <v>44917</v>
      </c>
      <c r="P5" s="178"/>
      <c r="Q5" s="43"/>
      <c r="R5" s="44"/>
    </row>
    <row r="6" spans="1:21" ht="9" customHeight="1" x14ac:dyDescent="0.15">
      <c r="A6" s="184"/>
      <c r="B6" s="185"/>
      <c r="C6" s="185"/>
      <c r="D6" s="185"/>
      <c r="E6" s="185"/>
      <c r="F6" s="185"/>
      <c r="G6" s="185"/>
      <c r="H6" s="186"/>
      <c r="I6" s="173"/>
      <c r="J6" s="171"/>
      <c r="K6" s="171"/>
      <c r="L6" s="171"/>
      <c r="M6" s="171"/>
      <c r="N6" s="172"/>
      <c r="O6" s="179"/>
      <c r="P6" s="180"/>
      <c r="Q6" s="43"/>
      <c r="R6" s="44"/>
    </row>
    <row r="7" spans="1:21" ht="8.25" customHeight="1" x14ac:dyDescent="0.15">
      <c r="A7" s="184"/>
      <c r="B7" s="185"/>
      <c r="C7" s="185"/>
      <c r="D7" s="185"/>
      <c r="E7" s="185"/>
      <c r="F7" s="185"/>
      <c r="G7" s="185"/>
      <c r="H7" s="186"/>
      <c r="I7" s="173"/>
      <c r="J7" s="171"/>
      <c r="K7" s="171"/>
      <c r="L7" s="171"/>
      <c r="M7" s="171"/>
      <c r="N7" s="172"/>
      <c r="O7" s="20"/>
      <c r="P7" s="40"/>
      <c r="Q7" s="43"/>
      <c r="R7" s="44"/>
    </row>
    <row r="8" spans="1:21" ht="4.5" customHeight="1" x14ac:dyDescent="0.15">
      <c r="A8" s="184"/>
      <c r="B8" s="185"/>
      <c r="C8" s="185"/>
      <c r="D8" s="185"/>
      <c r="E8" s="185"/>
      <c r="F8" s="185"/>
      <c r="G8" s="185"/>
      <c r="H8" s="186"/>
      <c r="I8" s="173"/>
      <c r="J8" s="171"/>
      <c r="K8" s="171"/>
      <c r="L8" s="171"/>
      <c r="M8" s="171"/>
      <c r="N8" s="172"/>
      <c r="Q8" s="45"/>
      <c r="R8" s="46"/>
    </row>
    <row r="9" spans="1:21" ht="22.5" customHeight="1" x14ac:dyDescent="0.15">
      <c r="A9" s="187"/>
      <c r="B9" s="188"/>
      <c r="C9" s="188"/>
      <c r="D9" s="188"/>
      <c r="E9" s="188"/>
      <c r="F9" s="188"/>
      <c r="G9" s="188"/>
      <c r="H9" s="189"/>
      <c r="I9" s="174"/>
      <c r="J9" s="175"/>
      <c r="K9" s="175"/>
      <c r="L9" s="175"/>
      <c r="M9" s="175"/>
      <c r="N9" s="176"/>
      <c r="Q9" s="45"/>
      <c r="R9" s="46"/>
    </row>
    <row r="10" spans="1:21" x14ac:dyDescent="0.15">
      <c r="A10" s="149" t="s">
        <v>0</v>
      </c>
      <c r="B10" s="150"/>
      <c r="C10" s="150"/>
      <c r="D10" s="150"/>
      <c r="E10" s="150"/>
      <c r="F10" s="151"/>
      <c r="G10" s="60"/>
      <c r="H10" s="155" t="s">
        <v>3</v>
      </c>
      <c r="I10" s="156"/>
      <c r="J10" s="156"/>
      <c r="K10" s="156"/>
      <c r="L10" s="156"/>
      <c r="M10" s="156"/>
      <c r="N10" s="156"/>
      <c r="O10" s="156"/>
      <c r="P10" s="157"/>
      <c r="Q10" s="47"/>
      <c r="R10" s="48"/>
    </row>
    <row r="11" spans="1:21" x14ac:dyDescent="0.15">
      <c r="A11" s="152"/>
      <c r="B11" s="153"/>
      <c r="C11" s="153"/>
      <c r="D11" s="153"/>
      <c r="E11" s="153"/>
      <c r="F11" s="154"/>
      <c r="G11" s="30"/>
      <c r="H11" s="158"/>
      <c r="I11" s="159"/>
      <c r="J11" s="159"/>
      <c r="K11" s="159"/>
      <c r="L11" s="159"/>
      <c r="M11" s="159"/>
      <c r="N11" s="159"/>
      <c r="O11" s="159"/>
      <c r="P11" s="160"/>
      <c r="Q11" s="47"/>
      <c r="R11" s="48"/>
    </row>
    <row r="12" spans="1:21" x14ac:dyDescent="0.15">
      <c r="A12" s="10"/>
      <c r="B12" s="11"/>
      <c r="C12" s="11"/>
      <c r="D12" s="11"/>
      <c r="E12" s="11"/>
      <c r="F12" s="12"/>
      <c r="G12" s="30"/>
      <c r="H12" s="143" t="s">
        <v>4</v>
      </c>
      <c r="I12" s="144"/>
      <c r="J12" s="144"/>
      <c r="K12" s="144"/>
      <c r="L12" s="145"/>
      <c r="M12" s="65"/>
      <c r="N12" s="166" t="s">
        <v>5</v>
      </c>
      <c r="O12" s="156"/>
      <c r="P12" s="157"/>
      <c r="Q12" s="166" t="s">
        <v>46</v>
      </c>
      <c r="R12" s="167"/>
    </row>
    <row r="13" spans="1:21" x14ac:dyDescent="0.15">
      <c r="A13" s="13"/>
      <c r="B13" s="11"/>
      <c r="C13" s="11"/>
      <c r="D13" s="11"/>
      <c r="E13" s="11"/>
      <c r="F13" s="12"/>
      <c r="G13" s="30"/>
      <c r="H13" s="146"/>
      <c r="I13" s="147"/>
      <c r="J13" s="147"/>
      <c r="K13" s="147"/>
      <c r="L13" s="148"/>
      <c r="M13" s="66"/>
      <c r="N13" s="158"/>
      <c r="O13" s="159"/>
      <c r="P13" s="160"/>
      <c r="Q13" s="168"/>
      <c r="R13" s="169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1" t="s">
        <v>54</v>
      </c>
      <c r="M14" s="162"/>
      <c r="N14" s="10"/>
      <c r="O14" s="10"/>
      <c r="P14" s="37" t="s">
        <v>37</v>
      </c>
      <c r="Q14" s="49"/>
      <c r="R14" s="54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0" t="s">
        <v>55</v>
      </c>
      <c r="M15" s="163"/>
      <c r="N15" s="15" t="s">
        <v>29</v>
      </c>
      <c r="O15" s="15" t="s">
        <v>33</v>
      </c>
      <c r="P15" s="37" t="s">
        <v>30</v>
      </c>
      <c r="Q15" s="50" t="s">
        <v>47</v>
      </c>
      <c r="R15" s="56" t="s">
        <v>37</v>
      </c>
    </row>
    <row r="16" spans="1:21" ht="12.75" x14ac:dyDescent="0.2">
      <c r="A16" s="15" t="s">
        <v>13</v>
      </c>
      <c r="B16" s="140" t="s">
        <v>12</v>
      </c>
      <c r="C16" s="141"/>
      <c r="D16" s="141"/>
      <c r="E16" s="141"/>
      <c r="F16" s="142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4" t="s">
        <v>28</v>
      </c>
      <c r="M16" s="165"/>
      <c r="N16" s="15" t="s">
        <v>30</v>
      </c>
      <c r="O16" s="15" t="s">
        <v>34</v>
      </c>
      <c r="P16" s="37" t="s">
        <v>38</v>
      </c>
      <c r="Q16" s="50" t="s">
        <v>48</v>
      </c>
      <c r="R16" s="56" t="s">
        <v>47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0" t="s">
        <v>49</v>
      </c>
      <c r="R17" s="56" t="s">
        <v>50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49"/>
      <c r="R18" s="55"/>
      <c r="Y18" s="3"/>
    </row>
    <row r="19" spans="1:27" ht="12.75" customHeight="1" x14ac:dyDescent="0.15">
      <c r="A19" s="17" t="s">
        <v>10</v>
      </c>
      <c r="B19" s="140" t="s">
        <v>11</v>
      </c>
      <c r="C19" s="141"/>
      <c r="D19" s="141"/>
      <c r="E19" s="141"/>
      <c r="F19" s="142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3" t="s">
        <v>51</v>
      </c>
      <c r="R19" s="57" t="s">
        <v>52</v>
      </c>
      <c r="Y19" s="3"/>
    </row>
    <row r="20" spans="1:27" s="2" customFormat="1" ht="45" customHeight="1" x14ac:dyDescent="0.2">
      <c r="A20" s="117" t="s">
        <v>67</v>
      </c>
      <c r="B20" s="122" t="s">
        <v>65</v>
      </c>
      <c r="C20" s="131"/>
      <c r="D20" s="131"/>
      <c r="E20" s="131"/>
      <c r="F20" s="132"/>
      <c r="G20" s="118" t="s">
        <v>68</v>
      </c>
      <c r="H20" s="84">
        <v>96973</v>
      </c>
      <c r="I20" s="85">
        <v>1</v>
      </c>
      <c r="J20" s="86">
        <f t="shared" ref="J20:J29" si="0">SUM(H20*I20)</f>
        <v>96973</v>
      </c>
      <c r="K20" s="87">
        <v>0.1</v>
      </c>
      <c r="L20" s="88"/>
      <c r="M20" s="89">
        <f t="shared" ref="M20:M29" si="1">SUM(J20*K20)</f>
        <v>9697.3000000000011</v>
      </c>
      <c r="N20" s="85"/>
      <c r="O20" s="90"/>
      <c r="P20" s="91"/>
      <c r="Q20" s="92">
        <v>53.71</v>
      </c>
      <c r="R20" s="93">
        <f>SUM(M20*Q20)</f>
        <v>520841.98300000007</v>
      </c>
      <c r="T20" s="1"/>
      <c r="W20" s="1"/>
      <c r="X20" s="1"/>
      <c r="Y20" s="3"/>
      <c r="Z20" s="1"/>
      <c r="AA20" s="1"/>
    </row>
    <row r="21" spans="1:27" s="2" customFormat="1" ht="23.1" customHeight="1" x14ac:dyDescent="0.2">
      <c r="A21" s="95"/>
      <c r="B21" s="122"/>
      <c r="C21" s="123"/>
      <c r="D21" s="123"/>
      <c r="E21" s="123"/>
      <c r="F21" s="124"/>
      <c r="G21" s="96"/>
      <c r="H21" s="84"/>
      <c r="I21" s="85"/>
      <c r="J21" s="86"/>
      <c r="K21" s="87"/>
      <c r="L21" s="88"/>
      <c r="M21" s="89"/>
      <c r="N21" s="85"/>
      <c r="O21" s="90"/>
      <c r="P21" s="91"/>
      <c r="Q21" s="92"/>
      <c r="R21" s="93"/>
      <c r="T21" s="1"/>
      <c r="W21" s="1"/>
      <c r="X21" s="1"/>
      <c r="Y21" s="3"/>
      <c r="Z21" s="1"/>
      <c r="AA21" s="1"/>
    </row>
    <row r="22" spans="1:27" s="2" customFormat="1" ht="23.1" customHeight="1" x14ac:dyDescent="0.2">
      <c r="A22" s="110"/>
      <c r="B22" s="122"/>
      <c r="C22" s="139"/>
      <c r="D22" s="139"/>
      <c r="E22" s="139"/>
      <c r="F22" s="132"/>
      <c r="G22" s="111"/>
      <c r="H22" s="84"/>
      <c r="I22" s="85"/>
      <c r="J22" s="86"/>
      <c r="K22" s="87"/>
      <c r="L22" s="88"/>
      <c r="M22" s="89"/>
      <c r="N22" s="85"/>
      <c r="O22" s="90"/>
      <c r="P22" s="91"/>
      <c r="Q22" s="92"/>
      <c r="R22" s="93"/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112"/>
      <c r="B23" s="122"/>
      <c r="C23" s="131"/>
      <c r="D23" s="131"/>
      <c r="E23" s="131"/>
      <c r="F23" s="132"/>
      <c r="G23" s="96"/>
      <c r="H23" s="84"/>
      <c r="I23" s="85"/>
      <c r="J23" s="102"/>
      <c r="K23" s="87"/>
      <c r="L23" s="88"/>
      <c r="M23" s="89"/>
      <c r="N23" s="85"/>
      <c r="O23" s="90"/>
      <c r="P23" s="91"/>
      <c r="Q23" s="92"/>
      <c r="R23" s="93"/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95"/>
      <c r="B24" s="122"/>
      <c r="C24" s="129"/>
      <c r="D24" s="129"/>
      <c r="E24" s="129"/>
      <c r="F24" s="130"/>
      <c r="G24" s="96"/>
      <c r="H24" s="84"/>
      <c r="I24" s="85"/>
      <c r="J24" s="102"/>
      <c r="K24" s="87"/>
      <c r="L24" s="88"/>
      <c r="M24" s="89"/>
      <c r="N24" s="85"/>
      <c r="O24" s="90"/>
      <c r="P24" s="91"/>
      <c r="Q24" s="92"/>
      <c r="R24" s="93"/>
      <c r="T24" s="1"/>
      <c r="U24" s="1"/>
      <c r="V24" s="1"/>
      <c r="W24" s="1"/>
      <c r="X24" s="1"/>
      <c r="Y24" s="3"/>
      <c r="Z24" s="1"/>
      <c r="AA24" s="1"/>
    </row>
    <row r="25" spans="1:27" s="2" customFormat="1" ht="45.6" customHeight="1" x14ac:dyDescent="0.2">
      <c r="A25" s="98"/>
      <c r="B25" s="122"/>
      <c r="C25" s="131"/>
      <c r="D25" s="131"/>
      <c r="E25" s="131"/>
      <c r="F25" s="132"/>
      <c r="G25" s="97"/>
      <c r="H25" s="84"/>
      <c r="I25" s="85"/>
      <c r="J25" s="102"/>
      <c r="K25" s="87"/>
      <c r="L25" s="88"/>
      <c r="M25" s="89"/>
      <c r="N25" s="6"/>
      <c r="O25" s="7"/>
      <c r="P25" s="41"/>
      <c r="Q25" s="92"/>
      <c r="R25" s="93"/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">
      <c r="A26" s="112"/>
      <c r="B26" s="122"/>
      <c r="C26" s="129"/>
      <c r="D26" s="129"/>
      <c r="E26" s="129"/>
      <c r="F26" s="130"/>
      <c r="G26" s="94"/>
      <c r="H26" s="5"/>
      <c r="I26" s="6"/>
      <c r="J26" s="102"/>
      <c r="K26" s="58"/>
      <c r="L26" s="88"/>
      <c r="M26" s="89"/>
      <c r="N26" s="6"/>
      <c r="O26" s="7"/>
      <c r="P26" s="41"/>
      <c r="Q26" s="92"/>
      <c r="R26" s="93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115"/>
      <c r="B27" s="122"/>
      <c r="C27" s="131"/>
      <c r="D27" s="131"/>
      <c r="E27" s="131"/>
      <c r="F27" s="132"/>
      <c r="G27" s="116"/>
      <c r="H27" s="84"/>
      <c r="I27" s="85"/>
      <c r="J27" s="102"/>
      <c r="K27" s="87"/>
      <c r="L27" s="103"/>
      <c r="M27" s="104"/>
      <c r="N27" s="85"/>
      <c r="O27" s="90"/>
      <c r="P27" s="91"/>
      <c r="Q27" s="92"/>
      <c r="R27" s="93"/>
      <c r="T27" s="1"/>
      <c r="U27" s="1"/>
      <c r="V27" s="1"/>
      <c r="W27" s="1"/>
      <c r="X27" s="1"/>
      <c r="Y27" s="3"/>
      <c r="Z27" s="1"/>
      <c r="AA27" s="1"/>
    </row>
    <row r="28" spans="1:27" s="2" customFormat="1" ht="12.75" x14ac:dyDescent="0.2">
      <c r="A28" s="115"/>
      <c r="B28" s="122"/>
      <c r="C28" s="127"/>
      <c r="D28" s="127"/>
      <c r="E28" s="127"/>
      <c r="F28" s="128"/>
      <c r="G28" s="116"/>
      <c r="H28" s="84"/>
      <c r="I28" s="85"/>
      <c r="J28" s="86"/>
      <c r="K28" s="87"/>
      <c r="L28" s="89"/>
      <c r="M28" s="104"/>
      <c r="N28" s="85"/>
      <c r="O28" s="90"/>
      <c r="P28" s="91"/>
      <c r="Q28" s="92"/>
      <c r="R28" s="93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115"/>
      <c r="B29" s="122"/>
      <c r="C29" s="127"/>
      <c r="D29" s="127"/>
      <c r="E29" s="127"/>
      <c r="F29" s="128"/>
      <c r="G29" s="116"/>
      <c r="H29" s="84"/>
      <c r="I29" s="85"/>
      <c r="J29" s="86"/>
      <c r="K29" s="87"/>
      <c r="L29" s="89"/>
      <c r="M29" s="104"/>
      <c r="N29" s="85"/>
      <c r="O29" s="90"/>
      <c r="P29" s="91"/>
      <c r="Q29" s="92"/>
      <c r="R29" s="93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22"/>
      <c r="C30" s="125"/>
      <c r="D30" s="125"/>
      <c r="E30" s="125"/>
      <c r="F30" s="126"/>
      <c r="G30" s="22"/>
      <c r="H30" s="5"/>
      <c r="I30" s="6"/>
      <c r="J30" s="61"/>
      <c r="K30" s="58"/>
      <c r="L30" s="77"/>
      <c r="M30" s="77"/>
      <c r="N30" s="6"/>
      <c r="O30" s="7"/>
      <c r="P30" s="41"/>
      <c r="Q30" s="59"/>
      <c r="R30" s="80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22"/>
      <c r="C31" s="125"/>
      <c r="D31" s="125"/>
      <c r="E31" s="125"/>
      <c r="F31" s="126"/>
      <c r="G31" s="22"/>
      <c r="H31" s="5"/>
      <c r="I31" s="6"/>
      <c r="J31" s="61"/>
      <c r="K31" s="58"/>
      <c r="L31" s="78"/>
      <c r="M31" s="78"/>
      <c r="N31" s="6"/>
      <c r="O31" s="7"/>
      <c r="P31" s="41"/>
      <c r="Q31" s="59"/>
      <c r="R31" s="80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36" t="s">
        <v>41</v>
      </c>
      <c r="C32" s="137"/>
      <c r="D32" s="137"/>
      <c r="E32" s="137"/>
      <c r="F32" s="138"/>
      <c r="G32" s="67"/>
      <c r="H32" s="68"/>
      <c r="I32" s="69"/>
      <c r="J32" s="62">
        <f>SUM(J20:J28)</f>
        <v>96973</v>
      </c>
      <c r="K32" s="73"/>
      <c r="L32" s="62">
        <f>SUM(L20:L25)</f>
        <v>0</v>
      </c>
      <c r="M32" s="62">
        <f>SUM(M20:M28)</f>
        <v>9697.3000000000011</v>
      </c>
      <c r="N32" s="73"/>
      <c r="O32" s="73"/>
      <c r="P32" s="23">
        <f>SUM(P20:P31)</f>
        <v>0</v>
      </c>
      <c r="Q32" s="75"/>
      <c r="R32" s="81">
        <f>SUM(R20:R31)</f>
        <v>520841.98300000007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33" t="s">
        <v>45</v>
      </c>
      <c r="C33" s="134"/>
      <c r="D33" s="134"/>
      <c r="E33" s="134"/>
      <c r="F33" s="135"/>
      <c r="G33" s="70"/>
      <c r="H33" s="71"/>
      <c r="I33" s="72"/>
      <c r="J33" s="63">
        <f>SUM(J32)</f>
        <v>96973</v>
      </c>
      <c r="K33" s="74"/>
      <c r="L33" s="63">
        <f>SUM(L32)</f>
        <v>0</v>
      </c>
      <c r="M33" s="63">
        <f>SUM(M32)</f>
        <v>9697.3000000000011</v>
      </c>
      <c r="N33" s="73"/>
      <c r="O33" s="74"/>
      <c r="P33" s="24">
        <f>SUM(P32)</f>
        <v>0</v>
      </c>
      <c r="Q33" s="76"/>
      <c r="R33" s="82">
        <f>SUM(R32)</f>
        <v>520841.98300000007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19" t="s">
        <v>53</v>
      </c>
      <c r="B34" s="120"/>
      <c r="C34" s="120"/>
      <c r="D34" s="120"/>
      <c r="E34" s="120"/>
      <c r="F34" s="121"/>
      <c r="G34" s="70"/>
      <c r="H34" s="71"/>
      <c r="I34" s="72"/>
      <c r="J34" s="64">
        <f>SUM(J33+N33)</f>
        <v>96973</v>
      </c>
      <c r="K34" s="74"/>
      <c r="L34" s="79"/>
      <c r="M34" s="64">
        <f>SUM(M33+P33)</f>
        <v>9697.3000000000011</v>
      </c>
      <c r="N34" s="73"/>
      <c r="O34" s="74"/>
      <c r="P34" s="24"/>
      <c r="Q34" s="74"/>
      <c r="R34" s="83"/>
    </row>
    <row r="35" spans="1:26" ht="12" x14ac:dyDescent="0.2">
      <c r="J35" s="99">
        <f>J34/H20</f>
        <v>1</v>
      </c>
      <c r="M35" s="101">
        <f>M34/J34</f>
        <v>0.1</v>
      </c>
    </row>
    <row r="42" spans="1:26" ht="11.25" x14ac:dyDescent="0.2">
      <c r="A42" s="100" t="s">
        <v>60</v>
      </c>
      <c r="B42" s="105">
        <f>H20</f>
        <v>96973</v>
      </c>
    </row>
    <row r="43" spans="1:26" ht="11.25" x14ac:dyDescent="0.2">
      <c r="A43" s="100" t="s">
        <v>61</v>
      </c>
      <c r="B43" s="106">
        <f>J35</f>
        <v>1</v>
      </c>
    </row>
    <row r="44" spans="1:26" ht="11.25" x14ac:dyDescent="0.2">
      <c r="A44" s="107" t="s">
        <v>62</v>
      </c>
      <c r="B44" s="108">
        <f>B42*B43</f>
        <v>96973</v>
      </c>
    </row>
    <row r="45" spans="1:26" ht="11.25" x14ac:dyDescent="0.2">
      <c r="A45" s="100" t="s">
        <v>63</v>
      </c>
      <c r="B45" s="109">
        <f>M35</f>
        <v>0.1</v>
      </c>
    </row>
    <row r="46" spans="1:26" ht="11.25" x14ac:dyDescent="0.2">
      <c r="A46" s="108" t="s">
        <v>64</v>
      </c>
      <c r="B46" s="108">
        <f>B44*B45</f>
        <v>9697.3000000000011</v>
      </c>
    </row>
  </sheetData>
  <mergeCells count="30">
    <mergeCell ref="Q12:R13"/>
    <mergeCell ref="I3:N9"/>
    <mergeCell ref="N12:P13"/>
    <mergeCell ref="O5:P6"/>
    <mergeCell ref="A1:H9"/>
    <mergeCell ref="I1:N1"/>
    <mergeCell ref="O2:P3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33:F33"/>
    <mergeCell ref="B32:F32"/>
    <mergeCell ref="B28:F28"/>
    <mergeCell ref="B22:F2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2022-12-22T17:47:22Z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