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usdagcc-my.sharepoint.com/personal/valerie_frances_usda_gov/Documents/HomeDrive/NOP/SOE Comments/"/>
    </mc:Choice>
  </mc:AlternateContent>
  <xr:revisionPtr revIDLastSave="0" documentId="8_{447EF0F5-6CC8-445F-A889-45A7A4C448A1}" xr6:coauthVersionLast="47" xr6:coauthVersionMax="47" xr10:uidLastSave="{00000000-0000-0000-0000-000000000000}"/>
  <bookViews>
    <workbookView xWindow="36120" yWindow="0" windowWidth="21600" windowHeight="11385" xr2:uid="{B0B46F45-61F5-451B-9232-B18B8FFA56ED}"/>
  </bookViews>
  <sheets>
    <sheet name="SOE Grid" sheetId="1" r:id="rId1"/>
    <sheet name="Q 15 Breakout" sheetId="11" r:id="rId2"/>
  </sheets>
  <externalReferences>
    <externalReference r:id="rId3"/>
  </externalReferences>
  <definedNames>
    <definedName name="Inflate">[1]Product!$BM$6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68" i="1" l="1"/>
  <c r="C34" i="11"/>
  <c r="D33" i="11"/>
  <c r="E33" i="11" s="1"/>
  <c r="D32" i="11"/>
  <c r="E32" i="11" s="1"/>
  <c r="D31" i="11"/>
  <c r="E31" i="11" s="1"/>
  <c r="D30" i="11"/>
  <c r="E30" i="11" s="1"/>
  <c r="D29" i="11"/>
  <c r="E29" i="11" s="1"/>
  <c r="D28" i="11"/>
  <c r="E28" i="11" s="1"/>
  <c r="D27" i="11"/>
  <c r="E27" i="11" s="1"/>
  <c r="D26" i="11"/>
  <c r="E26" i="11" s="1"/>
  <c r="D24" i="11"/>
  <c r="E24" i="11" s="1"/>
  <c r="D23" i="11"/>
  <c r="E23" i="11" s="1"/>
  <c r="D22" i="11"/>
  <c r="E22" i="11" s="1"/>
  <c r="D21" i="11"/>
  <c r="E21" i="11" s="1"/>
  <c r="D20" i="11"/>
  <c r="E20" i="11" s="1"/>
  <c r="D19" i="11"/>
  <c r="E19" i="11" s="1"/>
  <c r="E18" i="11"/>
  <c r="E17" i="11"/>
  <c r="D17" i="11"/>
  <c r="E16" i="11"/>
  <c r="D15" i="11"/>
  <c r="E15" i="11" s="1"/>
  <c r="D14" i="11"/>
  <c r="E14" i="11" s="1"/>
  <c r="D13" i="11"/>
  <c r="E13" i="11" s="1"/>
  <c r="D12" i="11"/>
  <c r="E12" i="11" s="1"/>
  <c r="E11" i="11"/>
  <c r="D10" i="11"/>
  <c r="E10" i="11" s="1"/>
  <c r="D9" i="11"/>
  <c r="E9" i="11" s="1"/>
  <c r="E8" i="11"/>
  <c r="D8" i="11"/>
  <c r="E7" i="11"/>
  <c r="D7" i="11"/>
  <c r="E6" i="11"/>
  <c r="D5" i="11"/>
  <c r="E5" i="11" s="1"/>
  <c r="D4" i="11"/>
  <c r="E4" i="11" s="1"/>
  <c r="D3" i="11"/>
  <c r="D34" i="11" s="1"/>
  <c r="L20" i="1"/>
  <c r="E3" i="11" l="1"/>
  <c r="E34" i="11" s="1"/>
  <c r="J20" i="1" l="1"/>
  <c r="I52" i="1"/>
  <c r="I23" i="1"/>
  <c r="H22" i="1" l="1"/>
  <c r="O14" i="1"/>
  <c r="L14" i="1"/>
  <c r="L21" i="1"/>
  <c r="I21" i="1"/>
  <c r="H24" i="1"/>
  <c r="L52" i="1"/>
  <c r="J52" i="1"/>
  <c r="H25" i="1" l="1"/>
  <c r="O90" i="1"/>
  <c r="N90" i="1"/>
  <c r="M90" i="1"/>
  <c r="K90" i="1"/>
  <c r="J90" i="1"/>
  <c r="I90" i="1"/>
  <c r="L88" i="1"/>
  <c r="L90" i="1" s="1"/>
  <c r="J24" i="1" l="1"/>
  <c r="H23" i="1"/>
  <c r="I22" i="1"/>
  <c r="O73" i="1"/>
  <c r="O56" i="1"/>
  <c r="O28" i="1"/>
  <c r="L69" i="1"/>
  <c r="J69" i="1"/>
  <c r="L48" i="1"/>
  <c r="J48" i="1"/>
  <c r="J23" i="1"/>
  <c r="J51" i="1"/>
  <c r="I42" i="1"/>
  <c r="N76" i="1" l="1"/>
  <c r="N58" i="1"/>
  <c r="N30" i="1"/>
  <c r="H15" i="1" l="1"/>
  <c r="J18" i="1" l="1"/>
  <c r="L18" i="1" s="1"/>
  <c r="J17" i="1" l="1"/>
  <c r="L17" i="1" s="1"/>
  <c r="H46" i="1" l="1"/>
  <c r="J46" i="1" s="1"/>
  <c r="L46" i="1" s="1"/>
  <c r="J15" i="1" l="1"/>
  <c r="L15" i="1" s="1"/>
  <c r="J14" i="1"/>
  <c r="M14" i="1"/>
  <c r="O89" i="1" l="1"/>
  <c r="M43" i="1"/>
  <c r="O43" i="1" s="1"/>
  <c r="H44" i="1"/>
  <c r="J44" i="1" s="1"/>
  <c r="L44" i="1" s="1"/>
  <c r="H45" i="1"/>
  <c r="J45" i="1" s="1"/>
  <c r="L45" i="1" s="1"/>
  <c r="I51" i="1" l="1"/>
  <c r="J53" i="1" l="1"/>
  <c r="I53" i="1" l="1"/>
  <c r="J54" i="1"/>
  <c r="J25" i="1" s="1"/>
  <c r="L53" i="1"/>
  <c r="L54" i="1" l="1"/>
  <c r="J42" i="1" l="1"/>
  <c r="L42" i="1" l="1"/>
  <c r="J68" i="1"/>
  <c r="L68" i="1" s="1"/>
  <c r="L70" i="1" s="1"/>
  <c r="J70" i="1" l="1"/>
  <c r="M54" i="1" l="1"/>
  <c r="O54" i="1" l="1"/>
  <c r="M12" i="1" l="1"/>
  <c r="L23" i="1" l="1"/>
  <c r="L51" i="1" l="1"/>
  <c r="J16" i="1" l="1"/>
  <c r="O12" i="1"/>
  <c r="J12" i="1"/>
  <c r="L24" i="1" l="1"/>
  <c r="L25" i="1" s="1"/>
  <c r="L22" i="1"/>
  <c r="L16" i="1"/>
  <c r="L12" i="1"/>
  <c r="L26" i="1" l="1"/>
  <c r="H54" i="1" l="1"/>
  <c r="H47" i="1"/>
  <c r="J47" i="1" s="1"/>
  <c r="L47" i="1" l="1"/>
  <c r="O24" i="1"/>
  <c r="M24" i="1"/>
  <c r="L50" i="1" l="1"/>
  <c r="M25" i="1" l="1"/>
  <c r="J26" i="1" s="1"/>
  <c r="O2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tc={5C6EBAFE-EF1B-46EE-9C17-750CC6283247}</author>
    <author>tc={284C72E0-6F12-4736-ADB7-372AECB6D9D0}</author>
    <author>tc={B1886990-A9B7-49AE-ADBC-E90358889C59}</author>
    <author>tc={D455BBA2-2816-4DCF-BF3E-148113E5215E}</author>
  </authors>
  <commentList>
    <comment ref="J20" authorId="0" shapeId="0" xr:uid="{5C6EBAFE-EF1B-46EE-9C17-750CC6283247}">
      <text>
        <t>[Threaded comment]
Your version of Excel allows you to read this threaded comment; however, any edits to it will get removed if the file is opened in a newer version of Excel. Learn more: https://go.microsoft.com/fwlink/?linkid=870924
Comment:
    @Edmondson, Jason - MRP-AMS, Bryan, TX the number of shipments for which a NOP import certificate is prepared - this is the number in question for me
Reply:
    @Nally Yanessa, Shannon - AMS</t>
      </text>
    </comment>
    <comment ref="J21" authorId="1" shapeId="0" xr:uid="{284C72E0-6F12-4736-ADB7-372AECB6D9D0}">
      <text>
        <t>[Threaded comment]
Your version of Excel allows you to read this threaded comment; however, any edits to it will get removed if the file is opened in a newer version of Excel. Learn more: https://go.microsoft.com/fwlink/?linkid=870924
Comment:
    @Edmondson, Jason - MRP-AMS, Bryan, TXso this is the actual number of shipments and not Import certificates
Reply:
    @Edmondson, Jason - MRP-AMS, Bryan, TX</t>
      </text>
    </comment>
    <comment ref="J23" authorId="2" shapeId="0" xr:uid="{B1886990-A9B7-49AE-ADBC-E90358889C59}">
      <text>
        <t>[Threaded comment]
Your version of Excel allows you to read this threaded comment; however, any edits to it will get removed if the file is opened in a newer version of Excel. Learn more: https://go.microsoft.com/fwlink/?linkid=870924
Comment:
    @Edmondson, Jason - MRP-AMS, Bryan, TX so this is the number of imported 
nonretail containers that need nonretail labels
Reply:
    So we assume one per shipment?
Reply:
    Unless you can suggest another rationale 
Reply:
    Makes sense to me!
Reply:
    ok - cool</t>
      </text>
    </comment>
    <comment ref="H49" authorId="3" shapeId="0" xr:uid="{D455BBA2-2816-4DCF-BF3E-148113E5215E}">
      <text>
        <t>[Threaded comment]
Your version of Excel allows you to read this threaded comment; however, any edits to it will get removed if the file is opened in a newer version of Excel. Learn more: https://go.microsoft.com/fwlink/?linkid=870924
Comment:
    @Carey, James (CTR) - AMS this these are the calculations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tc={C2656B1A-BD74-4A93-801A-5FBD79485E4B}</author>
  </authors>
  <commentList>
    <comment ref="F2" authorId="0" shapeId="0" xr:uid="{C2656B1A-BD74-4A93-801A-5FBD79485E4B}">
      <text>
        <t xml:space="preserve">[Threaded comment]
Your version of Excel allows you to read this threaded comment; however, any edits to it will get removed if the file is opened in a newer version of Excel. Learn more: https://go.microsoft.com/fwlink/?linkid=870924
Comment:
    @Carey, James (CTR) - AMS this is the Q15 document </t>
      </text>
    </comment>
  </commentList>
</comments>
</file>

<file path=xl/sharedStrings.xml><?xml version="1.0" encoding="utf-8"?>
<sst xmlns="http://schemas.openxmlformats.org/spreadsheetml/2006/main" count="397" uniqueCount="177">
  <si>
    <r>
      <t xml:space="preserve">INSTRUCTIONS:  </t>
    </r>
    <r>
      <rPr>
        <sz val="8"/>
        <rFont val="Times New Roman"/>
        <family val="1"/>
      </rPr>
      <t xml:space="preserve">Use this form when a single information collection document involves multiple reporting and recordkeeping requirements.  The totals of the figures in cols. should be entered in item 13 of OMB-83-1: cols. (D) &amp;/or (I) = 13a (respondent is only counted once); cols. F &amp; I = 13b; cols. H &amp; K = 13c. (F)Total/(D)Total = (E)Average     (H)Total/(F)Total = (G)Average     (K)Total/(I)Total = (J)Average
</t>
    </r>
    <r>
      <rPr>
        <b/>
        <sz val="8"/>
        <rFont val="Times New Roman"/>
        <family val="1"/>
      </rPr>
      <t xml:space="preserve">NOTE:  </t>
    </r>
    <r>
      <rPr>
        <sz val="8"/>
        <rFont val="Times New Roman"/>
        <family val="1"/>
      </rPr>
      <t xml:space="preserve">The columns will calculate automatically.  If Col. E's response is something other than annually, i.e., 1/6 years, list as "1/6" &amp; decimal will display. </t>
    </r>
    <r>
      <rPr>
        <b/>
        <sz val="8"/>
        <rFont val="Times New Roman"/>
        <family val="1"/>
      </rPr>
      <t xml:space="preserve">   </t>
    </r>
  </si>
  <si>
    <t>TITLE OF INFORMATION COLLECTION DOCUMENT</t>
  </si>
  <si>
    <t>OMB NO.</t>
  </si>
  <si>
    <t>0581-0321</t>
  </si>
  <si>
    <t xml:space="preserve">National Organic Program: Strengthening Organic Enforcement (SOE) Final Rule                                                                                                                                                                                                                                                                                                                                                                                                                                                                                                      </t>
  </si>
  <si>
    <t>DATE PREPARED</t>
  </si>
  <si>
    <t>IDENTIFICATION OF REPORTING OR RECORDKEEPING REQUIREMENT</t>
  </si>
  <si>
    <t>ANNUAL BURDEN</t>
  </si>
  <si>
    <t>REPORTS</t>
  </si>
  <si>
    <t>RECORDS</t>
  </si>
  <si>
    <t>FORMS NO (S)</t>
  </si>
  <si>
    <t>NO. OF</t>
  </si>
  <si>
    <t>NO OF</t>
  </si>
  <si>
    <t>TOTAL ANNUAL</t>
  </si>
  <si>
    <t>HOURS</t>
  </si>
  <si>
    <t xml:space="preserve">TOTAL </t>
  </si>
  <si>
    <t xml:space="preserve">NO. OF </t>
  </si>
  <si>
    <t xml:space="preserve">ANNUAL </t>
  </si>
  <si>
    <t>TOTAL</t>
  </si>
  <si>
    <t>SECTION OF</t>
  </si>
  <si>
    <t>DESCRIPTION</t>
  </si>
  <si>
    <t>(If "none"</t>
  </si>
  <si>
    <t>RESPONDENTS</t>
  </si>
  <si>
    <t>RESPONSES</t>
  </si>
  <si>
    <t xml:space="preserve">PER  </t>
  </si>
  <si>
    <t>RECORD-</t>
  </si>
  <si>
    <t>HOURS PER</t>
  </si>
  <si>
    <t>REGS.</t>
  </si>
  <si>
    <t>so state)</t>
  </si>
  <si>
    <t xml:space="preserve">PER </t>
  </si>
  <si>
    <t>(Col. D x E)</t>
  </si>
  <si>
    <t>RESPONSE</t>
  </si>
  <si>
    <t>(Col. F x G)</t>
  </si>
  <si>
    <t>KEEPERS</t>
  </si>
  <si>
    <t>KEEPING HOURS</t>
  </si>
  <si>
    <t>RESPONDENT</t>
  </si>
  <si>
    <t>KEEPER</t>
  </si>
  <si>
    <t>(Col. I x J)</t>
  </si>
  <si>
    <t>(A)</t>
  </si>
  <si>
    <t>(B)</t>
  </si>
  <si>
    <t>(C)</t>
  </si>
  <si>
    <t>(D)</t>
  </si>
  <si>
    <t>(E)</t>
  </si>
  <si>
    <t>(F)</t>
  </si>
  <si>
    <t>(G)</t>
  </si>
  <si>
    <t>(H)</t>
  </si>
  <si>
    <t>(I)</t>
  </si>
  <si>
    <t>(J)</t>
  </si>
  <si>
    <t>(K)</t>
  </si>
  <si>
    <t>Producers and Handlers (Operations)</t>
  </si>
  <si>
    <t>205.103</t>
  </si>
  <si>
    <r>
      <rPr>
        <b/>
        <sz val="9"/>
        <rFont val="Arial"/>
        <family val="2"/>
      </rPr>
      <t>Subpart B -- Applicability -</t>
    </r>
    <r>
      <rPr>
        <sz val="9"/>
        <rFont val="Arial"/>
        <family val="2"/>
      </rPr>
      <t xml:space="preserve"> certified operators  maintain records for not less than 5 years</t>
    </r>
  </si>
  <si>
    <t>None</t>
  </si>
  <si>
    <t>205.400</t>
  </si>
  <si>
    <t xml:space="preserve">Subpart E --Certification    </t>
  </si>
  <si>
    <t>205.400(b)  205.406(a)(1)(i); 205.201(a)(1) - (6), 205.401d           205.406(a)(3)</t>
  </si>
  <si>
    <r>
      <rPr>
        <b/>
        <sz val="9"/>
        <rFont val="Arial"/>
        <family val="2"/>
      </rPr>
      <t xml:space="preserve">New Group of Handlers that were previously excluded from certification must get certified. </t>
    </r>
    <r>
      <rPr>
        <sz val="9"/>
        <rFont val="Arial"/>
        <family val="2"/>
      </rPr>
      <t xml:space="preserve">Traders and brokers of organic products that faciliate the trade of, but do not directly produce, process, or manufacture agricultural products, are now required to be certified as organic and must submit initial Organic System Plan (OSP). </t>
    </r>
  </si>
  <si>
    <r>
      <rPr>
        <b/>
        <sz val="9"/>
        <rFont val="Arial"/>
        <family val="2"/>
      </rPr>
      <t xml:space="preserve">New operations that are required to be certified under current rules </t>
    </r>
    <r>
      <rPr>
        <sz val="9"/>
        <rFont val="Arial"/>
        <family val="2"/>
      </rPr>
      <t>must now include a description of the new monitoring practices and procedures to verify suppliers in the supply chain and organic status of products received to prevent organic fraud in their initial Organic System Plan (OSP)</t>
    </r>
  </si>
  <si>
    <t>205.400(b)  205.406(a)(1)(i), 205.201(a)(1) - (6), 205.401d           205.406(a)(3)</t>
  </si>
  <si>
    <r>
      <rPr>
        <b/>
        <sz val="9"/>
        <rFont val="Arial"/>
        <family val="2"/>
      </rPr>
      <t xml:space="preserve">Currently certified operations (farmers and handlers) </t>
    </r>
    <r>
      <rPr>
        <sz val="9"/>
        <rFont val="Arial"/>
        <family val="2"/>
      </rPr>
      <t>must now include a description of the new monitoring practices and procedures to verify suppliers in the supply chain and organic status of products received to prevent organic fraud when they update their OSP</t>
    </r>
  </si>
  <si>
    <t xml:space="preserve">205.201(c) </t>
  </si>
  <si>
    <r>
      <t xml:space="preserve">In addition to paragraph (a) of this section, a </t>
    </r>
    <r>
      <rPr>
        <b/>
        <sz val="9"/>
        <color rgb="FF000000"/>
        <rFont val="Arial"/>
        <family val="2"/>
      </rPr>
      <t>producer group operation’s</t>
    </r>
    <r>
      <rPr>
        <sz val="9"/>
        <color rgb="FF000000"/>
        <rFont val="Arial"/>
        <family val="2"/>
      </rPr>
      <t xml:space="preserve"> OSP must describe its internal control system. </t>
    </r>
  </si>
  <si>
    <t>205.400(g)(5)</t>
  </si>
  <si>
    <r>
      <t xml:space="preserve">In addition to paragraphs (a) through (f) of this section, a </t>
    </r>
    <r>
      <rPr>
        <b/>
        <sz val="9"/>
        <color theme="1"/>
        <rFont val="Arial"/>
        <family val="2"/>
      </rPr>
      <t>producer group operation</t>
    </r>
    <r>
      <rPr>
        <sz val="9"/>
        <color theme="1"/>
        <rFont val="Arial"/>
        <family val="2"/>
      </rPr>
      <t xml:space="preserve"> must:  Identify, prevent and address conflicts of interest, and provide training on compliance with organic regulations and ICS procedures to all personnel and members; </t>
    </r>
  </si>
  <si>
    <t xml:space="preserve">Subpart D - Labels,  Labeling, and Market Information </t>
  </si>
  <si>
    <t xml:space="preserve">205.300(c) </t>
  </si>
  <si>
    <r>
      <rPr>
        <b/>
        <sz val="9"/>
        <rFont val="Arial"/>
        <family val="2"/>
      </rPr>
      <t xml:space="preserve">NOP Import Certificates: </t>
    </r>
    <r>
      <rPr>
        <sz val="9"/>
        <rFont val="Arial"/>
        <family val="2"/>
      </rPr>
      <t xml:space="preserve">Organic products produced in a foreign country and exported for sale in the United States must ... arrive in the United States associated with a valid NOP Import Certificate (Form NOP 2110-1, approved under 0581-0191) from a certifying agent.  Persons wishing to export organic products to the US must obtain a NOP Import Certificate through their certifying agent. </t>
    </r>
  </si>
  <si>
    <t xml:space="preserve">(5) Upon receipt of the shipment, the organic importer of record must ensure the shipment is accompanied by a verified  NOP Import Certificate, </t>
  </si>
  <si>
    <t>205.307</t>
  </si>
  <si>
    <r>
      <rPr>
        <b/>
        <sz val="9"/>
        <rFont val="Arial"/>
        <family val="2"/>
      </rPr>
      <t xml:space="preserve">Labeling of bulk nonretail containers </t>
    </r>
    <r>
      <rPr>
        <sz val="9"/>
        <rFont val="Arial"/>
        <family val="2"/>
      </rPr>
      <t xml:space="preserve">- domestic products </t>
    </r>
  </si>
  <si>
    <t>205.507</t>
  </si>
  <si>
    <r>
      <rPr>
        <b/>
        <sz val="9"/>
        <rFont val="Arial"/>
        <family val="2"/>
      </rPr>
      <t>Labeling of bulk nonretail containers</t>
    </r>
    <r>
      <rPr>
        <sz val="9"/>
        <rFont val="Arial"/>
        <family val="2"/>
      </rPr>
      <t xml:space="preserve"> -international products</t>
    </r>
  </si>
  <si>
    <t xml:space="preserve"> PRODUCERS and HANDLERS SUBTOTAL</t>
  </si>
  <si>
    <t>TOTAL OF ALL PAGES</t>
  </si>
  <si>
    <t>TOTAL -  "F30" = OMB 831, 13 b;  "H30" = OMB 831, 13c</t>
  </si>
  <si>
    <r>
      <rPr>
        <b/>
        <sz val="8"/>
        <rFont val="Times New Roman"/>
        <family val="1"/>
      </rPr>
      <t xml:space="preserve">INSTRUCTIONS: </t>
    </r>
    <r>
      <rPr>
        <sz val="8"/>
        <rFont val="Times New Roman"/>
        <family val="1"/>
      </rPr>
      <t xml:space="preserve"> Use this form when a single information collection document involves multiple reporting and recordkeeping requirements.  The totals of the figures in cols. should be entered in item 13 of OMB-83-1: cols. (D) &amp;/or (I) = 13a (respondent is only counted once); cols. F &amp; I = 13b; cols. H &amp; K = 13c. (F)Total/(D)Total = (E)Average     (H)Total/(F)Total = (G)Average     (K)Total/(I)Total = (J)Average
</t>
    </r>
    <r>
      <rPr>
        <b/>
        <sz val="8"/>
        <rFont val="Times New Roman"/>
        <family val="1"/>
      </rPr>
      <t xml:space="preserve">NOTE: </t>
    </r>
    <r>
      <rPr>
        <sz val="8"/>
        <rFont val="Times New Roman"/>
        <family val="1"/>
      </rPr>
      <t xml:space="preserve"> The columns will calculate automatically.  If Col. E's response is something other than annually, i.e., 1/6 years, list as "1/6" &amp; decimal will display.    </t>
    </r>
  </si>
  <si>
    <t xml:space="preserve">National Organic Program: Strengthening Organic Enforcement Final Rule                                                                                                                                                                                                                                                                                                                                                                                                                                                                                                      </t>
  </si>
  <si>
    <t xml:space="preserve">Accredited Certifying Agents </t>
  </si>
  <si>
    <t>205.402</t>
  </si>
  <si>
    <r>
      <t>Subpart E - Review of Application - Certifying agents</t>
    </r>
    <r>
      <rPr>
        <sz val="9"/>
        <rFont val="Arial"/>
        <family val="2"/>
      </rPr>
      <t xml:space="preserve">
</t>
    </r>
  </si>
  <si>
    <t>205.404(b)   205.406(d)</t>
  </si>
  <si>
    <t>Agents upload all data for each operation into Organic Integrity Database and issue certificates of organic operation using federated organic certificate template for the first time.</t>
  </si>
  <si>
    <t xml:space="preserve">205.501 (a)(2-4), (6-7), (11)(v), (15) &amp; (20-21);  205.503 (a -b), (d)(1-2) &amp; (c-e); 205.504(a -e); 205.510(a)(1-2), and 205.642 </t>
  </si>
  <si>
    <r>
      <t xml:space="preserve">Subpart F - Accreditation of Certifying Agents -  Form TM-10CG - </t>
    </r>
    <r>
      <rPr>
        <sz val="9"/>
        <rFont val="Arial"/>
        <family val="2"/>
      </rPr>
      <t>Provide Policies, Procedures, Evidence of Expertise and Ability certification activities:</t>
    </r>
    <r>
      <rPr>
        <b/>
        <sz val="9"/>
        <rFont val="Arial"/>
        <family val="2"/>
      </rPr>
      <t xml:space="preserve"> New 1 hour of recordkeeping for new procedures &amp; 5 new  activities related to this rule support TM-10CG (approved 0581-0191)  for this SOE.  </t>
    </r>
  </si>
  <si>
    <t>TM-10CG</t>
  </si>
  <si>
    <t>205.501(a)(10-13)</t>
  </si>
  <si>
    <t>Certifying agents develop fraud prevention and reporting procedures</t>
  </si>
  <si>
    <t>205.501 (a)(4)-(a)(6)</t>
  </si>
  <si>
    <t>Certifying agents develop procedures to demonstrate that they are sufficiently staffed and that all persons who perform certification review activities and on-site inspections (inspectors) are qualified.</t>
  </si>
  <si>
    <t>205.663</t>
  </si>
  <si>
    <t>Certifying agents develop mediation procedures as per §205.504(b)</t>
  </si>
  <si>
    <t>Certifying agents must demonstrate that all persons (500/75 = 6/3=2) who perform on-site inspections (inspectors) are observed performing on-site inspections at least once every three  years (2)</t>
  </si>
  <si>
    <t>New certifying agent reviewing staff (14% of current certifying agent review staff - assumes an equal loss of personnel due to BLS separation rates for ag inspectors) must have 40 hours of additional training their first year. Certifiers are already offering at least 10 hours, so new burden hours are 40.  Calculated as five (5) 8 hour trainings</t>
  </si>
  <si>
    <t>205.500(c)(2)</t>
  </si>
  <si>
    <r>
      <rPr>
        <b/>
        <sz val="9"/>
        <rFont val="Arial"/>
        <family val="2"/>
      </rPr>
      <t xml:space="preserve">Subpart F - Accreditation of Certifying Agents      </t>
    </r>
    <r>
      <rPr>
        <sz val="9"/>
        <rFont val="Arial"/>
        <family val="2"/>
      </rPr>
      <t xml:space="preserve">                                                         </t>
    </r>
    <r>
      <rPr>
        <b/>
        <sz val="9"/>
        <rFont val="Arial"/>
        <family val="2"/>
      </rPr>
      <t xml:space="preserve"> An NOP Import Certificate, or equivalent,</t>
    </r>
    <r>
      <rPr>
        <sz val="9"/>
        <rFont val="Arial"/>
        <family val="2"/>
      </rPr>
      <t xml:space="preserve"> must be associated with all imports entering the US. NOP accredited domestic and foreign certifying agents (46) or foreign accredited certifiers (32), must verify the quantities of product being exported to and imported into the US.  The NOP Import Certificate is electronic and generated on Customs and Border Protection's ACE system. (Form Approved  0581-0191)</t>
    </r>
  </si>
  <si>
    <t>NOP 2110-1</t>
  </si>
  <si>
    <t xml:space="preserve">USDA Accredited Domestic Based Certifying Agents with only domestic ops that do not import foreign produced product.  </t>
  </si>
  <si>
    <t xml:space="preserve">USDA Accredited Domestic Based Certifying Agents with 8% of Foreign Operations certified under USDA </t>
  </si>
  <si>
    <t>USDA Accredited Foreign Based Certifying Agents with 92% of foreign operations certified under USDA</t>
  </si>
  <si>
    <t>Foreign Accredited Foreign Based Certifying Agents  with foreign operations that export to the U.S.</t>
  </si>
  <si>
    <t>SUBTOTAL</t>
  </si>
  <si>
    <r>
      <t xml:space="preserve">INSTRUCTIONS: </t>
    </r>
    <r>
      <rPr>
        <sz val="8"/>
        <rFont val="Times New Roman"/>
        <family val="1"/>
      </rPr>
      <t xml:space="preserve"> Use this form when a single information collection document involves multiple reporting and recordkeeping requirements.  The totals of the figures in cols. should be entered in item 13 of OMB-83-1: cols. (D) &amp;/or (I) = 13a (respondent is only counted once); cols. F &amp; I = 13b; cols. H &amp; K = 13c. (F)Total/(D)Total = (E)Average     (H)Total/(F)Total = (G)Average     (K)Total/(I)Total = (J)Average</t>
    </r>
    <r>
      <rPr>
        <b/>
        <sz val="8"/>
        <rFont val="Times New Roman"/>
        <family val="1"/>
      </rPr>
      <t xml:space="preserve">
NOTE:  </t>
    </r>
    <r>
      <rPr>
        <sz val="8"/>
        <rFont val="Times New Roman"/>
        <family val="1"/>
      </rPr>
      <t xml:space="preserve">The columns will calculate automatically.  If Col. E's response is something other than annually, i.e., 1/6 years, list as "1/6" &amp; decimal will display.    </t>
    </r>
  </si>
  <si>
    <t xml:space="preserve">National Organic Program: Strengthening Organic Enforcement Proposed Rule                                                                                                                                                                                                                                                                                                                                                                                                                                                                                                      </t>
  </si>
  <si>
    <t>Inspectors</t>
  </si>
  <si>
    <t xml:space="preserve">205.403(a)(3)     </t>
  </si>
  <si>
    <r>
      <rPr>
        <b/>
        <sz val="9"/>
        <rFont val="Arial"/>
        <family val="2"/>
      </rPr>
      <t>Inspectors</t>
    </r>
    <r>
      <rPr>
        <sz val="9"/>
        <rFont val="Arial"/>
        <family val="2"/>
      </rPr>
      <t xml:space="preserve"> - unannounced inspections conducted on 5% of operations - 50% of those will count as full complete annual inspections. 50% are partial inspections focused on following up on specific concerns, so they are over and above the annual inspection. These unnannounced inspections include the new requirement for trace back and mass balance audits. The inspections are calculated to take half the time as would be required of a full inspection.</t>
    </r>
  </si>
  <si>
    <t>New inspectors (14% of current inspectors - assumes an equal loss of inspectors due to BLS separation rates) must have 40 hours of additional training their first year. Certifiers are already offering at least 10 hours, so new burden hours are 40.  Calculated as five (5) 8 hour trainings</t>
  </si>
  <si>
    <r>
      <t xml:space="preserve">INSTRUCTIONS:  </t>
    </r>
    <r>
      <rPr>
        <sz val="8"/>
        <rFont val="Times New Roman"/>
        <family val="1"/>
      </rPr>
      <t>Use this form when a single information collection document involves multiple reporting and recordkeeping requirements.  The totals of the figures in cols. should be entered in item 13 of OMB-83-1: cols. (D) &amp;/or (I) = 13a (respondent is only counted once); cols. F &amp; I = 13b; cols. H &amp; K = 13c. (F)Total/(D)Total = (E)Average     (H)Total/(F)Total = (G)Average     (K)Total/(I)Total = (J)Average</t>
    </r>
    <r>
      <rPr>
        <b/>
        <sz val="8"/>
        <rFont val="Times New Roman"/>
        <family val="1"/>
      </rPr>
      <t xml:space="preserve">
NOTE:  </t>
    </r>
    <r>
      <rPr>
        <sz val="8"/>
        <rFont val="Times New Roman"/>
        <family val="1"/>
      </rPr>
      <t xml:space="preserve">The columns will calculate automatically.  If Col. E's response is something other than annually, i.e., 1/6 years, list as "1/6" &amp; decimal will display.    </t>
    </r>
  </si>
  <si>
    <t>Foreign Governments</t>
  </si>
  <si>
    <t>205.511 (a)-(e)</t>
  </si>
  <si>
    <r>
      <rPr>
        <b/>
        <sz val="9"/>
        <rFont val="Arial"/>
        <family val="2"/>
      </rPr>
      <t>Recognition and Equivalence of foreign governments</t>
    </r>
    <r>
      <rPr>
        <sz val="9"/>
        <rFont val="Arial"/>
        <family val="2"/>
      </rPr>
      <t>: AMS establishes arrangements with foreign governments accrediting their certifying agents to facilitate the international trade of organic products per 205.500(c)-(d) and shall conduct peer reviews of each trade arrangement periodically to verify that the foreign government’s technical requirements and conformity assessment system, as applicable, continue to be at least equivalent to the requirements of the Act, and will determine whether the arrangement should be continued. Estimating one foreign government peer review per year</t>
    </r>
  </si>
  <si>
    <r>
      <rPr>
        <b/>
        <sz val="9"/>
        <rFont val="Arial"/>
        <family val="2"/>
      </rPr>
      <t>Recognition and Equivalence of foreign governments</t>
    </r>
    <r>
      <rPr>
        <sz val="9"/>
        <rFont val="Arial"/>
        <family val="2"/>
      </rPr>
      <t>: AMS establishes arrangements with foreign governments accrediting their certifying agents to facilitate the international trade of organic products per 205.500(c)-(d) and shall conduct peer reviews of each trade arrangement periodically to verify that the foreign government’s technical requirements and conformity assessment system, as applicable, continue to be at least equivalent to the requirements of the Act, and will determine whether the arrangement should be continued. All foreign governments with whom we have trade arrangements need to maintain records</t>
    </r>
  </si>
  <si>
    <t xml:space="preserve">2021 INFORMATION COLLECTION - Strengthening Organic Enforcement (SOE) 
	OMB NO. 0581-0321                                                                                                                                          </t>
  </si>
  <si>
    <t>REGS</t>
  </si>
  <si>
    <t>REG Text</t>
  </si>
  <si>
    <t>Previous Approved Burden</t>
  </si>
  <si>
    <t>Final Burden</t>
  </si>
  <si>
    <t>Difference Between New and Previous Burden</t>
  </si>
  <si>
    <t>Reason For Change</t>
  </si>
  <si>
    <t>Type of Change</t>
  </si>
  <si>
    <r>
      <rPr>
        <b/>
        <sz val="9"/>
        <rFont val="Arial"/>
        <family val="2"/>
      </rPr>
      <t>Subpart B -- APPLICABILITY</t>
    </r>
    <r>
      <rPr>
        <sz val="9"/>
        <rFont val="Arial"/>
        <family val="2"/>
      </rPr>
      <t xml:space="preserve"> Certified operators document compliance maintain records for not less than 5 years</t>
    </r>
  </si>
  <si>
    <r>
      <rPr>
        <b/>
        <sz val="9"/>
        <color theme="1"/>
        <rFont val="Arial"/>
        <family val="2"/>
      </rPr>
      <t xml:space="preserve">Change in hours due to industry growth. </t>
    </r>
    <r>
      <rPr>
        <sz val="9"/>
        <color theme="1"/>
        <rFont val="Arial"/>
        <family val="2"/>
      </rPr>
      <t xml:space="preserve">This shows the new recordkeeping burden due to the proposed changes only - this is not the total recordkeeping burden for currently certified operations. </t>
    </r>
  </si>
  <si>
    <t>ADJ</t>
  </si>
  <si>
    <t>Previously exempted Handling Operators that faciliate the trade of, but do not directly produce, process, manufacture, or physically store agricultural products, submit initial Organic System Plan (OSP) -  Handling operations that conduct any activity that affects the status or ownership of an agricultural product after production as it moves from production source through the supply chain, including, but not limited to: distributing, selling, representing, trading, facilitating sale or trade of, brokering, processing, packaging, repackaging, labeling, combining, containerizing, storing, receiving, or loading. (application) Reporting</t>
  </si>
  <si>
    <r>
      <rPr>
        <b/>
        <sz val="9"/>
        <color theme="1"/>
        <rFont val="Arial"/>
        <family val="2"/>
      </rPr>
      <t>Change in burden increases due to refinements in NAICS code 425 and the addition of operations from NAICS code 4244 in response to public comment. 2</t>
    </r>
    <r>
      <rPr>
        <sz val="9"/>
        <color theme="1"/>
        <rFont val="Arial"/>
        <family val="2"/>
      </rPr>
      <t xml:space="preserve">018 Farm Bill mandates traders and brokers must become certified. AMS estimates 855 of the operations in NAICS code 425 which defines a broker, trader or facilitator of transactions of agricultural products domestically plus 1,130 from NAICS code 4244 for  domestic Grocery and Related Product Merchant Wholesalers (see RIA) totalling 1985 domestic  formerly excluded operations now required to be certified as organic.  To estimate the number of foreign operations impacted, AMS estimates the1985 domestic operations as 59% and 1379 foreign operations as 41%.  AMS estimates 3364 new handlers in this category 40 hours to prepare their organic system plan as a new applicant for the first time. </t>
    </r>
  </si>
  <si>
    <t>Previously exempted Handling Operators that faciliate the trade of, but do not directly produce, process, manufacture, or physically store agricultural products, submit initial Organic System Plan (OSP) -  Handling operations that conduct any activity that affects the status or ownership of an agricultural product after production as it moves from production source through the supply chain, including, but not limited to: distributing, selling, representing, trading, facilitating sale or trade of, brokering, processing, packaging, repackaging, labeling, combining, containerizing, storing, receiving, or loading. (application) Recordkeeping</t>
  </si>
  <si>
    <r>
      <rPr>
        <b/>
        <sz val="9"/>
        <color rgb="FF000000"/>
        <rFont val="Arial"/>
      </rPr>
      <t xml:space="preserve">Change in burden increases due to refinements in NAICS code 425 and the addition of operations from NAICS code 4244 in response to public comment. </t>
    </r>
    <r>
      <rPr>
        <sz val="9"/>
        <color rgb="FF000000"/>
        <rFont val="Arial"/>
      </rPr>
      <t xml:space="preserve">2018 Farm Bill mandates traders and brokers must become certified. AMS estimates 855 of the operations in NAICS code 425 which defines a broker, trader or facilitator of transactions of agricultural products domestically plus 1,130 from NAICS code 4244 for  domestic Grocery and Related Product Merchant Wholesalers (see RIA) totalling 1985 domestic  formerly excluded operations now required to be certified as organic.  To estimate the number of foreign operations impacted, AMS estimates the1985 domestic operations as 59% and 1379 foreign operations as 41%.  AMS estimates 3364 new handlers in this category 10 hours to store their records annually. </t>
    </r>
  </si>
  <si>
    <t>Subpart C &amp; E - Production &amp; Handling -- Operators submit initial application or update existing Organic System Plan (OSP)</t>
  </si>
  <si>
    <t>205.201(a)(1) - (6),205.400(b),  205.401d,  205.406(a)(1)(i)           205.406(a)(3)</t>
  </si>
  <si>
    <r>
      <rPr>
        <b/>
        <sz val="9"/>
        <rFont val="Arial"/>
        <family val="2"/>
      </rPr>
      <t xml:space="preserve">Initial Application consists of: </t>
    </r>
    <r>
      <rPr>
        <sz val="9"/>
        <rFont val="Arial"/>
        <family val="2"/>
      </rPr>
      <t>Operators list practices and procedures to be performed and maintained, substances used, monitoring practices &amp; procedures,  describe recordkeeping systems, practices to prevent commingling &amp; contact with prohibited substances, and other information as necessary</t>
    </r>
  </si>
  <si>
    <r>
      <rPr>
        <b/>
        <sz val="9"/>
        <rFont val="Arial"/>
        <family val="2"/>
      </rPr>
      <t>Change in hours due to industry growth.</t>
    </r>
    <r>
      <rPr>
        <sz val="9"/>
        <rFont val="Arial"/>
        <family val="2"/>
      </rPr>
      <t xml:space="preserve"> These are the new operations seeking certification for the first time based on existing rules. Over the next 12 months, AMS expects 2,639 operations will seek organic certification as required under current rules, based on the 5.9% rate of growth in number of operations observed in the last 12 months. The new burden accounts for the one time only new requirement to write their fraud prevention procedures as a part of their Organic System Plan (OSP). </t>
    </r>
  </si>
  <si>
    <r>
      <rPr>
        <b/>
        <sz val="9"/>
        <rFont val="Arial"/>
        <family val="2"/>
      </rPr>
      <t>ADJ</t>
    </r>
    <r>
      <rPr>
        <sz val="9"/>
        <rFont val="Arial"/>
        <family val="2"/>
      </rPr>
      <t xml:space="preserve"> </t>
    </r>
  </si>
  <si>
    <r>
      <rPr>
        <b/>
        <sz val="9"/>
        <rFont val="Arial"/>
        <family val="2"/>
      </rPr>
      <t>Annual Update:</t>
    </r>
    <r>
      <rPr>
        <sz val="9"/>
        <rFont val="Arial"/>
        <family val="2"/>
      </rPr>
      <t xml:space="preserve"> Current certified operators (farmer and handlers) submit updated Organic System Plan (OSP) - current operators must include a description of the new monitoring practices and procedures to verify suppliers in the supply chain and organic status of products received, and to prevent organic fraud, as appropriate to the operation’s activities.</t>
    </r>
  </si>
  <si>
    <r>
      <rPr>
        <b/>
        <sz val="9"/>
        <rFont val="Arial"/>
        <family val="2"/>
      </rPr>
      <t>Change in hours due to industry growth</t>
    </r>
    <r>
      <rPr>
        <sz val="9"/>
        <rFont val="Arial"/>
        <family val="2"/>
      </rPr>
      <t xml:space="preserve">. These are the currently certified operations that will be updating their OSP this year. The new burden accounts for the one time only new requirement to write their fraud prevention procedures as a part of their OSP. </t>
    </r>
  </si>
  <si>
    <t>In addition to paragraph (a) of this section, a producer group operation’s OSP must describe its internal control system. </t>
  </si>
  <si>
    <r>
      <rPr>
        <b/>
        <sz val="9"/>
        <rFont val="Arial"/>
        <family val="2"/>
      </rPr>
      <t xml:space="preserve">Change in burden in response to public comment. </t>
    </r>
    <r>
      <rPr>
        <sz val="9"/>
        <rFont val="Arial"/>
        <family val="2"/>
      </rPr>
      <t>Greater producer group Internal Control System (ICS) specificity is required than was originally proposed to ensure the ICS can manage the unique challenges of producer groups.</t>
    </r>
  </si>
  <si>
    <t xml:space="preserve">In addition to paragraphs (a) through (f) of this section, a grower group operation must:  Identify, prevent and address conflicts of interest, and provide training on compliance with organic regulations and ICS procedures to all personnel and members; </t>
  </si>
  <si>
    <r>
      <rPr>
        <b/>
        <sz val="9"/>
        <rFont val="Arial"/>
        <family val="2"/>
      </rPr>
      <t>Change in burden in response to public comment.</t>
    </r>
    <r>
      <rPr>
        <sz val="9"/>
        <rFont val="Arial"/>
        <family val="2"/>
      </rPr>
      <t xml:space="preserve"> In response to public comment, greater producer group Internal Control System (ICS) specificity is required than was originally proposed to ensure the ICS can manage the unique challenges of producer groups. Procedures to address conflicts of interest and more training of ICS personnel and producer members requirements are expanded. </t>
    </r>
  </si>
  <si>
    <t>Subpart D - Labels and Labeling</t>
  </si>
  <si>
    <t xml:space="preserve">NOP Import Certificates: Organic products produced in a foreign country and exported for sale in the United States must ... arrive in the United States accompanied by a valid NOP Import Certificate (Form NOP 2110-1, approved under 0581-0191), or equivalent from a certifying agent accredited by a foreign country with whom we have an equivalence agreement.  Persons wishing to export organic products to the US must obtain a NOP Import Certificate or equivalent through their certifying agent. </t>
  </si>
  <si>
    <r>
      <rPr>
        <b/>
        <sz val="9"/>
        <rFont val="Arial"/>
        <family val="2"/>
      </rPr>
      <t xml:space="preserve">Burden on foreign exporters due to the mandatory use of the NOP Import Certificates (Form NOP 2110-1) is reduced overall even though we are estimating more exporters (final 3856, proposed 961). </t>
    </r>
    <r>
      <rPr>
        <sz val="9"/>
        <rFont val="Arial"/>
        <family val="2"/>
      </rPr>
      <t>Certifying agents and foreign governments with whom we have trade arrangements report that 3856 traders and brokers will work with their certifiers to prepare the NOP Import Certificate form to export organic product to the United States.</t>
    </r>
    <r>
      <rPr>
        <b/>
        <sz val="9"/>
        <rFont val="Arial"/>
        <family val="2"/>
      </rPr>
      <t xml:space="preserve"> </t>
    </r>
    <r>
      <rPr>
        <sz val="9"/>
        <rFont val="Arial"/>
        <family val="2"/>
      </rPr>
      <t xml:space="preserve"> In response to public comments, AMS estimates that NOP Import certificates are issued seasonally (quarterly) rather than with every shipment as proposed. AMS estimates that importers and certifying agents will reconcile multiple shipments associated with a single NOP Import Certificate issued quarterly. AMS estimates 30 minutes for the 3856 foreign traders to work with their certifier to prepare 15,424  NOP Import Certificates (Form NOP 2110-1) calculated on an annual basis . </t>
    </r>
  </si>
  <si>
    <t xml:space="preserve">(5) Upon receipt of the shipment, the organic importer of record must ensure the shipment is accompanied by a verified  NOP Import Certificate, and complies with organic regulations. </t>
  </si>
  <si>
    <r>
      <rPr>
        <b/>
        <sz val="9"/>
        <rFont val="Arial"/>
        <family val="2"/>
      </rPr>
      <t xml:space="preserve">Burden on importers due to the mandatory use of the NOP Import Certificates (Form NOP 2110-1) is increased due to modifications in previously excluded operations that need to be certified and due to industry growth. </t>
    </r>
    <r>
      <rPr>
        <sz val="9"/>
        <rFont val="Arial"/>
        <family val="2"/>
      </rPr>
      <t xml:space="preserve">More importers (1350 final; 961 proposed) will work with their certifiers to reconcile all shipments associated with their respective NOP Import Certificate.  The estimate of the number of shipments coming into the United States is derived the same in 2020. Data Source: USDA Foreign Agricultural Service (FAS) Global Agricultural Trade System (GATS). Select:  Partners, World Total, Product Type, Imports - General, Products: All Aggregates; Product Groups: Organic - Selected: https://apps.fas.usda.gov/gats/default.aspx. The number of annual shipments has increased to 80,109 due to industry growth in 2020 from 67,023 in 2017. In response to public comments, AMS estimates that NOP Import certificates are issued seasonally (quarterly) rather than with every shipment as proposed. AMS estimates that importers and certifying agents reconcile multiple shipments associated with a single NOP Import Certificate issued quarterly. AMS estimates 30 minutes for the 1350 domestic importers to work with their certifier to reconcile the 80,109 annual shipments. </t>
    </r>
  </si>
  <si>
    <t>labeling of bulk nonretail containers - domestic products</t>
  </si>
  <si>
    <r>
      <rPr>
        <b/>
        <sz val="9"/>
        <rFont val="Arial"/>
        <family val="2"/>
      </rPr>
      <t>New burden is reduced to a narrowing in new requirements (who and what shipments) in response to public comments.</t>
    </r>
    <r>
      <rPr>
        <sz val="9"/>
        <rFont val="Arial"/>
        <family val="2"/>
      </rPr>
      <t xml:space="preserve"> 29,929 (existing and new domestic operations and traders) certified operations will be modifying how they label 195,387 nonretail shipments  AMS assumes information added to each nonretail label will take .1 hours (6 minutes). </t>
    </r>
  </si>
  <si>
    <t>labeling of bulk nonretail containers -international products</t>
  </si>
  <si>
    <r>
      <rPr>
        <b/>
        <sz val="9"/>
        <color rgb="FF000000"/>
        <rFont val="Arial"/>
      </rPr>
      <t>New burden is reduced to a narrowing in new requirements (who and what shipments) in response to public comments.</t>
    </r>
    <r>
      <rPr>
        <sz val="9"/>
        <color rgb="FF000000"/>
        <rFont val="Arial"/>
      </rPr>
      <t xml:space="preserve"> 3856 (existing, new, and domestic traders) certified operations will be modifying how they label 80,109 nonretail shipments exported to the US  AMS assumes information added to each nonretail label will take .1 hours (6 minutes). </t>
    </r>
  </si>
  <si>
    <t xml:space="preserve">Review of Application  </t>
  </si>
  <si>
    <t xml:space="preserve">Agents upload all data for each operation into Organic Integrity Database using federated organic certificate template in Integrity for the first time. </t>
  </si>
  <si>
    <r>
      <rPr>
        <b/>
        <sz val="9"/>
        <rFont val="Arial"/>
        <family val="2"/>
      </rPr>
      <t>Change in burden due to industry growth.</t>
    </r>
    <r>
      <rPr>
        <sz val="9"/>
        <rFont val="Arial"/>
        <family val="2"/>
      </rPr>
      <t xml:space="preserve"> AMS assumes that certifiers will need 30 minutes on average to upload remaining data pertaining to certified operations into INTEGRITY for the first time.</t>
    </r>
  </si>
  <si>
    <r>
      <rPr>
        <b/>
        <sz val="9"/>
        <rFont val="Arial"/>
        <family val="2"/>
      </rPr>
      <t>Subpart F - Accreditation of Certifying Agents Application, Evidence of Expertise, and Annual Updates</t>
    </r>
    <r>
      <rPr>
        <sz val="9"/>
        <rFont val="Arial"/>
        <family val="2"/>
      </rPr>
      <t xml:space="preserve">   </t>
    </r>
  </si>
  <si>
    <r>
      <t xml:space="preserve">Accreditation of Certifying Agents -  </t>
    </r>
    <r>
      <rPr>
        <b/>
        <sz val="9"/>
        <rFont val="Arial"/>
        <family val="2"/>
      </rPr>
      <t xml:space="preserve">Form TM-10CG </t>
    </r>
    <r>
      <rPr>
        <sz val="9"/>
        <rFont val="Arial"/>
        <family val="2"/>
      </rPr>
      <t>- Provide Policies, Procedures, Evidence of Expertise and Ability,  describe organizational units, primary location, areas of certification (crops, livestock, &amp; handling), States &amp; foreign countries where they operate, lists of currently certified operations, conduct &amp; provide results of performance evaluations of personnel &amp; inspectors, conduct program evaluations of their certification activities,  provide procedures for  residue testing, and other information that will assist in evaluating their application, and comply with any other requirements. Consolidated Accreditation application activities &amp; 100% annual updating activity common to all certifying agents</t>
    </r>
  </si>
  <si>
    <r>
      <rPr>
        <b/>
        <sz val="9"/>
        <rFont val="Arial"/>
        <family val="2"/>
      </rPr>
      <t xml:space="preserve">Change in burden due to a net loss of 3 certifying agents from 2017. </t>
    </r>
    <r>
      <rPr>
        <sz val="9"/>
        <rFont val="Arial"/>
        <family val="2"/>
      </rPr>
      <t>This provides for new annual recordkeeping burden for certifying agents addressing new procedures and requirements in this proposed rule.</t>
    </r>
  </si>
  <si>
    <t xml:space="preserve">ADJ </t>
  </si>
  <si>
    <r>
      <rPr>
        <b/>
        <sz val="9"/>
        <rFont val="Arial"/>
        <family val="2"/>
      </rPr>
      <t>Changes in burden due to a recognition that these procedures should be comprehensive.</t>
    </r>
    <r>
      <rPr>
        <sz val="9"/>
        <rFont val="Arial"/>
        <family val="2"/>
      </rPr>
      <t xml:space="preserve"> AMS assumes two hours to draft fraud and reporting procedures in response to comments. </t>
    </r>
  </si>
  <si>
    <r>
      <rPr>
        <b/>
        <sz val="9"/>
        <rFont val="Arial"/>
        <family val="2"/>
      </rPr>
      <t xml:space="preserve">Change in burden due to a net loss of 3 certifying agents from 2017. </t>
    </r>
    <r>
      <rPr>
        <sz val="9"/>
        <rFont val="Arial"/>
        <family val="2"/>
      </rPr>
      <t>AMS assumes one hour to draft staff qualification evaluation procedures.</t>
    </r>
  </si>
  <si>
    <r>
      <rPr>
        <b/>
        <sz val="9"/>
        <rFont val="Arial"/>
        <family val="2"/>
      </rPr>
      <t>Change in burden due to a net loss of 3 certifying agents from 2017.</t>
    </r>
    <r>
      <rPr>
        <sz val="9"/>
        <rFont val="Arial"/>
        <family val="2"/>
      </rPr>
      <t xml:space="preserve"> AMS assumes one hour to draft mediation procedures</t>
    </r>
  </si>
  <si>
    <t xml:space="preserve">Certifying agents must demonstrate that all persons who perform on-site inspections (inspectors) are observed performing on-site inspections at least once every three  years </t>
  </si>
  <si>
    <r>
      <rPr>
        <b/>
        <sz val="9"/>
        <rFont val="Arial"/>
        <family val="2"/>
      </rPr>
      <t xml:space="preserve">Burden is reduced due to narrowed requirements. </t>
    </r>
    <r>
      <rPr>
        <sz val="9"/>
        <rFont val="Arial"/>
        <family val="2"/>
      </rPr>
      <t xml:space="preserve">Required certifying agents to observe 2 inspections on average annually rather than 4. Each observation is expected to require 7.5 hours to observe the actual inspection, debrief the inspector, and draft the report. </t>
    </r>
  </si>
  <si>
    <t>New certifying agent reviewing staff (14% or 35 of current certifying agent review staff - assumes an equal loss of personnel due to BLS separation rates for ag inspectors) must have 40 hours of additional training their first year. Certifiers are already offering at least 10 hours, so new burden hours are 40.  Calculated as five (5) 8 hour trainings</t>
  </si>
  <si>
    <t xml:space="preserve">Burden is reduced to tiered training requirements targeting new certifying agent reviewing staff. </t>
  </si>
  <si>
    <r>
      <rPr>
        <b/>
        <sz val="9"/>
        <rFont val="Arial"/>
        <family val="2"/>
      </rPr>
      <t xml:space="preserve">Subpart F - Accreditation of Certifying Agents                                                                                                                                                                                                                                                                                                                                                                         </t>
    </r>
    <r>
      <rPr>
        <sz val="9"/>
        <rFont val="Arial"/>
        <family val="2"/>
      </rPr>
      <t xml:space="preserve">                                                         </t>
    </r>
    <r>
      <rPr>
        <b/>
        <sz val="9"/>
        <rFont val="Arial"/>
        <family val="2"/>
      </rPr>
      <t xml:space="preserve">                                                                                                                                                                                                                                                                                                                    An NOP Import Certificate, NOP 2110-1, or equivalent,</t>
    </r>
    <r>
      <rPr>
        <sz val="9"/>
        <rFont val="Arial"/>
        <family val="2"/>
      </rPr>
      <t xml:space="preserve"> must be associated with all imports entering the US. NOP accredited domestic and foreign certifying agents (46) or foreign accredited certifiers (32), must verify the quantities of product being exported to and imported into the US.  The NOP Import Certificate is electronic and generated on Customs and Border Protection's ACE system. </t>
    </r>
  </si>
  <si>
    <t>See below</t>
  </si>
  <si>
    <t xml:space="preserve">USDA Accredited Domestic Based Certifying Agents with only domestic ops that do not import certificates </t>
  </si>
  <si>
    <t xml:space="preserve">USDA Accredited Domestic Based Certifying Agents that handle 8% of Foreign Operations certified under USDA </t>
  </si>
  <si>
    <r>
      <rPr>
        <b/>
        <sz val="9"/>
        <color theme="1"/>
        <rFont val="Arial"/>
        <family val="2"/>
      </rPr>
      <t>Change in burden due to industry growth.</t>
    </r>
    <r>
      <rPr>
        <sz val="9"/>
        <color theme="1"/>
        <rFont val="Arial"/>
        <family val="2"/>
      </rPr>
      <t xml:space="preserve"> Estimate of number of organic  imports coming into the United States in 2020: 80,109. Data Source: USDA Foreign Agricultural Service (FAS) Global Agricultural Trade System (GATS). Select:  Partners, World Total, Product Type, Imports - General, Products: All Aggregates; Product Groups: Organic - Selected: https://apps.fas.usda.gov/gats/default.aspx. AMS estimates 30 minutes for certifiers to work with their foreign based operations to prepare the NOP Import Certificate (Form NOP 2110-1) for 8% of 80,109 annual shipments. </t>
    </r>
  </si>
  <si>
    <t>USDA Accredited Foreign Based Certifying Agents  with 92% of foreign operations certified under USDA</t>
  </si>
  <si>
    <r>
      <rPr>
        <b/>
        <sz val="9"/>
        <color theme="1"/>
        <rFont val="Arial"/>
        <family val="2"/>
      </rPr>
      <t>Change in burden due to industry growth.</t>
    </r>
    <r>
      <rPr>
        <sz val="9"/>
        <color theme="1"/>
        <rFont val="Arial"/>
        <family val="2"/>
      </rPr>
      <t xml:space="preserve"> Estimate of number of organic  imports coming into the United States in 2020: 80,109.  Data Source: USDA Foreign Agricultural Service (FAS) Global Agricultural Trade System (GATS). Select:  Partners, World Total, Product Type, Imports - General, Products: All Aggregates; Product Groups: Organic - Selected: https://apps.fas.usda.gov/gats/default.aspx. AMS estimates 30 minutes for foreign-based USDA certifiers to work with their foreign based operations to prepare the NOP Import Certificate (Form NOP 2110-1) for 46% of 80,109 annual shipments. </t>
    </r>
  </si>
  <si>
    <r>
      <rPr>
        <b/>
        <sz val="9"/>
        <color theme="1"/>
        <rFont val="Arial"/>
        <family val="2"/>
      </rPr>
      <t xml:space="preserve">Change in burden due to industry growth. </t>
    </r>
    <r>
      <rPr>
        <sz val="9"/>
        <color theme="1"/>
        <rFont val="Arial"/>
        <family val="2"/>
      </rPr>
      <t xml:space="preserve">Estimate of number of organic  imports coming into the United States in 2020: 80,109.   Data Source: USDA Foreign Agricultural Service (FAS) Global Agricultural Trade System (GATS). Select:  Partners, World Total, Product Type, Imports - General, Products: All Aggregates; Product Groups: Organic - Selected: https://apps.fas.usda.gov/gats/default.aspx. AMS estimates 30 minutes for foreign accredited certifiers to work with their foreign based operations to prepare the NOP Import Certificate (Form NOP 2110-1) for 46% of 80,109 annual shipments. </t>
    </r>
  </si>
  <si>
    <t>5835.25</t>
  </si>
  <si>
    <t>Change due to industry growth</t>
  </si>
  <si>
    <t>2500</t>
  </si>
  <si>
    <t xml:space="preserve">Burden is reduced to a tiered training requirements targeting new inspectors. </t>
  </si>
  <si>
    <t xml:space="preserve">Recognition and Equivalence of foreign governments: AMS establishes arrangements with foreign governments accrediting their certifying agents to facilitate the international trade of organic products per 205.500(c)-(d) and shall conduct peer reviews of each trade arrangement periodically to verify that the foreign government’s technical requirements and conformity assessment system, as applicable, continue to be at least equivalent to the requirements of the Act, and will determine whether the arrangement should be continued. Recognition and Equivalence of foreign governments: AMS establishes arrangements with foreign governments accrediting their certifying agents to facilitate the international trade of organic products per 205.500(c)-(d) and shall conduct peer reviews of each trade arrangement periodically to verify that the foreign government’s technical requirements and conformity assessment system, as applicable, continue to be at least equivalent to the requirements of the Act, and will determine whether the arrangement should be continued. Estimating one foreign government peer review per year. </t>
  </si>
  <si>
    <t xml:space="preserve">Burden is reduced because AMS is estimating the review of one foreign government peer review per year, not all will be reviewed in a single year. </t>
  </si>
  <si>
    <t>Recognition and Equivalence of foreign governments: AMS establishes arrangements with foreign governments accrediting their certifying agents to facilitate the international trade of organic products per 205.500(c)-(d) and shall conduct peer reviews of each trade arrangement on a two-year cycle, beginning at the close of the prior review, to assess the effectiveness of the other government’s organic control system.   AMS will reassess arrangements every five years to verify that the foreign government’s technical requirements and conformity assessment system, as applicable, continue to be at least equivalent to the requirements of the Act, and will determine whether the arrangement should be continued. All foreign governments with whom we have trade arrangements need to maintain records</t>
  </si>
  <si>
    <t>No change in burden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</si>
</sst>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mmmm\ d\,\ yyyy"/>
    <numFmt numFmtId="168" formatCode="_(* #,##0_);_(* \(#,##0\);_(* &quot;-&quot;??_);_(@_)"/>
  </numFmts>
  <fonts count="36" x14ac:knownFonts="1">
    <font>
      <sz val="11"/>
      <color theme="1"/>
      <name val="Calibri"/>
      <family val="2"/>
      <scheme val="minor"/>
    </font>
    <font>
      <b/>
      <sz val="11"/>
      <color theme="1"/>
      <name val="Calibri"/>
      <family val="2"/>
      <scheme val="minor"/>
    </font>
    <font>
      <b/>
      <sz val="8"/>
      <name val="Times New Roman"/>
      <family val="1"/>
    </font>
    <font>
      <sz val="8"/>
      <name val="Times New Roman"/>
      <family val="1"/>
    </font>
    <font>
      <sz val="10"/>
      <name val="Arial"/>
      <family val="2"/>
    </font>
    <font>
      <b/>
      <sz val="8"/>
      <name val="Arial"/>
      <family val="2"/>
    </font>
    <font>
      <sz val="6"/>
      <name val="Times New Roman"/>
      <family val="1"/>
    </font>
    <font>
      <sz val="10"/>
      <name val="Times New Roman"/>
      <family val="1"/>
    </font>
    <font>
      <sz val="9"/>
      <name val="Arial"/>
      <family val="2"/>
    </font>
    <font>
      <b/>
      <sz val="9"/>
      <name val="Arial"/>
      <family val="2"/>
    </font>
    <font>
      <b/>
      <sz val="7.5"/>
      <name val="Arial"/>
      <family val="2"/>
    </font>
    <font>
      <b/>
      <sz val="6"/>
      <name val="Arial"/>
      <family val="2"/>
    </font>
    <font>
      <b/>
      <sz val="6"/>
      <name val="Times New Roman"/>
      <family val="1"/>
    </font>
    <font>
      <b/>
      <sz val="7"/>
      <name val="Arial"/>
      <family val="2"/>
    </font>
    <font>
      <sz val="6"/>
      <name val="Arial"/>
      <family val="2"/>
    </font>
    <font>
      <b/>
      <sz val="10"/>
      <name val="Times New Roman"/>
      <family val="1"/>
    </font>
    <font>
      <sz val="11"/>
      <name val="Calibri"/>
      <family val="2"/>
    </font>
    <font>
      <b/>
      <sz val="9"/>
      <name val="Times New Roman"/>
      <family val="1"/>
    </font>
    <font>
      <sz val="8.75"/>
      <name val="Arial"/>
      <family val="2"/>
    </font>
    <font>
      <sz val="11"/>
      <name val="Calibri"/>
      <family val="2"/>
      <scheme val="minor"/>
    </font>
    <font>
      <sz val="11"/>
      <name val="Times New Roman"/>
      <family val="1"/>
    </font>
    <font>
      <sz val="11"/>
      <color theme="1"/>
      <name val="Calibri"/>
      <family val="2"/>
      <scheme val="minor"/>
    </font>
    <font>
      <b/>
      <i/>
      <sz val="14"/>
      <name val="Arial"/>
      <family val="2"/>
    </font>
    <font>
      <b/>
      <sz val="10"/>
      <name val="Arial"/>
      <family val="2"/>
    </font>
    <font>
      <b/>
      <sz val="11"/>
      <name val="Arial"/>
      <family val="2"/>
    </font>
    <font>
      <sz val="11"/>
      <name val="Arial"/>
      <family val="2"/>
    </font>
    <font>
      <sz val="11"/>
      <color theme="1"/>
      <name val="Times New Roman"/>
      <family val="1"/>
    </font>
    <font>
      <sz val="9"/>
      <color theme="1"/>
      <name val="Arial"/>
      <family val="2"/>
    </font>
    <font>
      <b/>
      <sz val="12"/>
      <name val="Arial"/>
      <family val="2"/>
    </font>
    <font>
      <sz val="9"/>
      <color rgb="FF000000"/>
      <name val="Arial"/>
      <family val="2"/>
    </font>
    <font>
      <b/>
      <sz val="9"/>
      <color rgb="FF000000"/>
      <name val="Arial"/>
      <family val="2"/>
    </font>
    <font>
      <b/>
      <sz val="9"/>
      <color theme="1"/>
      <name val="Arial"/>
      <family val="2"/>
    </font>
    <font>
      <sz val="10"/>
      <name val="Calibri Light"/>
      <family val="2"/>
    </font>
    <font>
      <b/>
      <i/>
      <sz val="9"/>
      <name val="Arial"/>
      <family val="2"/>
    </font>
    <font>
      <b/>
      <sz val="9"/>
      <color rgb="FF000000"/>
      <name val="Arial"/>
    </font>
    <font>
      <sz val="9"/>
      <color rgb="FF000000"/>
      <name val="Arial"/>
    </font>
  </fonts>
  <fills count="4">
    <fill>
      <patternFill patternType="none"/>
    </fill>
    <fill>
      <patternFill patternType="gray125"/>
    </fill>
    <fill>
      <patternFill patternType="solid">
        <fgColor rgb="FFFFFFFF"/>
        <bgColor rgb="FF000000"/>
      </patternFill>
    </fill>
    <fill>
      <patternFill patternType="solid">
        <fgColor theme="0"/>
        <bgColor indexed="64"/>
      </patternFill>
    </fill>
  </fills>
  <borders count="5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style="medium">
        <color rgb="FF000000"/>
      </left>
      <right/>
      <top/>
      <bottom style="thin">
        <color indexed="64"/>
      </bottom>
      <diagonal/>
    </border>
  </borders>
  <cellStyleXfs count="3">
    <xf numFmtId="0" fontId="0" fillId="0" borderId="0"/>
    <xf numFmtId="44" fontId="21" fillId="0" borderId="0" applyFont="0" applyFill="0" applyBorder="0" applyAlignment="0" applyProtection="0"/>
    <xf numFmtId="43" fontId="21" fillId="0" borderId="0" applyFont="0" applyFill="0" applyBorder="0" applyAlignment="0" applyProtection="0"/>
  </cellStyleXfs>
  <cellXfs count="386">
    <xf numFmtId="0" fontId="0" fillId="0" borderId="0" xfId="0"/>
    <xf numFmtId="0" fontId="6" fillId="0" borderId="0" xfId="0" applyFont="1" applyFill="1"/>
    <xf numFmtId="2" fontId="6" fillId="0" borderId="5" xfId="0" applyNumberFormat="1" applyFont="1" applyFill="1" applyBorder="1" applyProtection="1"/>
    <xf numFmtId="0" fontId="6" fillId="0" borderId="4" xfId="0" applyFont="1" applyFill="1" applyBorder="1" applyAlignment="1" applyProtection="1">
      <alignment wrapText="1"/>
    </xf>
    <xf numFmtId="0" fontId="6" fillId="0" borderId="0" xfId="0" applyFont="1" applyFill="1" applyBorder="1" applyProtection="1"/>
    <xf numFmtId="0" fontId="6" fillId="0" borderId="5" xfId="0" applyFont="1" applyFill="1" applyBorder="1" applyProtection="1"/>
    <xf numFmtId="0" fontId="6" fillId="0" borderId="10" xfId="0" applyFont="1" applyFill="1" applyBorder="1" applyAlignment="1" applyProtection="1">
      <alignment horizontal="center" wrapText="1"/>
    </xf>
    <xf numFmtId="2" fontId="6" fillId="0" borderId="3" xfId="0" applyNumberFormat="1" applyFont="1" applyFill="1" applyBorder="1" applyProtection="1"/>
    <xf numFmtId="2" fontId="6" fillId="0" borderId="9" xfId="0" applyNumberFormat="1" applyFont="1" applyFill="1" applyBorder="1" applyProtection="1"/>
    <xf numFmtId="43" fontId="6" fillId="0" borderId="9" xfId="0" applyNumberFormat="1" applyFont="1" applyFill="1" applyBorder="1" applyProtection="1"/>
    <xf numFmtId="2" fontId="14" fillId="0" borderId="5" xfId="0" applyNumberFormat="1" applyFont="1" applyFill="1" applyBorder="1" applyAlignment="1" applyProtection="1">
      <alignment horizontal="center"/>
    </xf>
    <xf numFmtId="0" fontId="14" fillId="0" borderId="10" xfId="0" applyFont="1" applyFill="1" applyBorder="1" applyAlignment="1" applyProtection="1">
      <alignment horizontal="center" wrapText="1"/>
    </xf>
    <xf numFmtId="2" fontId="14" fillId="0" borderId="10" xfId="0" applyNumberFormat="1" applyFont="1" applyFill="1" applyBorder="1" applyAlignment="1" applyProtection="1">
      <alignment horizontal="center"/>
    </xf>
    <xf numFmtId="43" fontId="14" fillId="0" borderId="10" xfId="0" applyNumberFormat="1" applyFont="1" applyFill="1" applyBorder="1" applyAlignment="1" applyProtection="1">
      <alignment horizontal="center"/>
    </xf>
    <xf numFmtId="0" fontId="6" fillId="0" borderId="10" xfId="0" applyFont="1" applyFill="1" applyBorder="1" applyAlignment="1" applyProtection="1">
      <alignment wrapText="1"/>
    </xf>
    <xf numFmtId="0" fontId="11" fillId="0" borderId="11" xfId="0" applyFont="1" applyFill="1" applyBorder="1" applyAlignment="1" applyProtection="1">
      <alignment horizontal="center" wrapText="1"/>
    </xf>
    <xf numFmtId="2" fontId="11" fillId="0" borderId="7" xfId="0" applyNumberFormat="1" applyFont="1" applyFill="1" applyBorder="1" applyAlignment="1" applyProtection="1">
      <alignment horizontal="center"/>
    </xf>
    <xf numFmtId="2" fontId="11" fillId="0" borderId="11" xfId="0" applyNumberFormat="1" applyFont="1" applyFill="1" applyBorder="1" applyAlignment="1" applyProtection="1">
      <alignment horizontal="center"/>
    </xf>
    <xf numFmtId="43" fontId="11" fillId="0" borderId="11" xfId="0" applyNumberFormat="1" applyFont="1" applyFill="1" applyBorder="1" applyAlignment="1" applyProtection="1">
      <alignment horizontal="center"/>
    </xf>
    <xf numFmtId="49" fontId="7" fillId="0" borderId="5" xfId="0" applyNumberFormat="1" applyFont="1" applyFill="1" applyBorder="1" applyAlignment="1" applyProtection="1">
      <alignment horizontal="left" vertical="center" wrapText="1"/>
      <protection locked="0"/>
    </xf>
    <xf numFmtId="2" fontId="7" fillId="0" borderId="5" xfId="0" applyNumberFormat="1" applyFont="1" applyFill="1" applyBorder="1" applyAlignment="1" applyProtection="1">
      <alignment vertical="center"/>
      <protection locked="0"/>
    </xf>
    <xf numFmtId="2" fontId="7" fillId="0" borderId="10" xfId="0" applyNumberFormat="1" applyFont="1" applyFill="1" applyBorder="1" applyAlignment="1" applyProtection="1">
      <alignment vertical="center"/>
      <protection locked="0"/>
    </xf>
    <xf numFmtId="2" fontId="7" fillId="0" borderId="0" xfId="0" applyNumberFormat="1" applyFont="1" applyFill="1" applyBorder="1" applyAlignment="1" applyProtection="1">
      <alignment vertical="center"/>
    </xf>
    <xf numFmtId="43" fontId="7" fillId="0" borderId="10" xfId="0" applyNumberFormat="1" applyFont="1" applyFill="1" applyBorder="1" applyAlignment="1" applyProtection="1">
      <alignment vertical="center"/>
      <protection locked="0"/>
    </xf>
    <xf numFmtId="49" fontId="7" fillId="0" borderId="7" xfId="0" applyNumberFormat="1" applyFont="1" applyFill="1" applyBorder="1" applyAlignment="1" applyProtection="1">
      <alignment horizontal="left" vertical="center" wrapText="1"/>
      <protection locked="0"/>
    </xf>
    <xf numFmtId="2" fontId="7" fillId="0" borderId="7" xfId="0" applyNumberFormat="1" applyFont="1" applyFill="1" applyBorder="1" applyAlignment="1" applyProtection="1">
      <alignment vertical="center"/>
      <protection locked="0"/>
    </xf>
    <xf numFmtId="2" fontId="7" fillId="0" borderId="11" xfId="0" applyNumberFormat="1" applyFont="1" applyFill="1" applyBorder="1" applyAlignment="1" applyProtection="1">
      <alignment vertical="center"/>
      <protection locked="0"/>
    </xf>
    <xf numFmtId="2" fontId="7" fillId="0" borderId="6" xfId="0" applyNumberFormat="1" applyFont="1" applyFill="1" applyBorder="1" applyAlignment="1" applyProtection="1">
      <alignment vertical="center"/>
    </xf>
    <xf numFmtId="43" fontId="7" fillId="0" borderId="11" xfId="0" applyNumberFormat="1" applyFont="1" applyFill="1" applyBorder="1" applyAlignment="1" applyProtection="1">
      <alignment vertical="center"/>
      <protection locked="0"/>
    </xf>
    <xf numFmtId="0" fontId="7" fillId="0" borderId="0" xfId="0" applyFont="1" applyFill="1"/>
    <xf numFmtId="2" fontId="7" fillId="2" borderId="0" xfId="0" applyNumberFormat="1" applyFont="1" applyFill="1" applyBorder="1" applyAlignment="1" applyProtection="1">
      <alignment vertical="center"/>
    </xf>
    <xf numFmtId="49" fontId="7" fillId="0" borderId="9" xfId="0" applyNumberFormat="1" applyFont="1" applyFill="1" applyBorder="1" applyAlignment="1" applyProtection="1">
      <alignment horizontal="left" vertical="center" wrapText="1"/>
    </xf>
    <xf numFmtId="2" fontId="7" fillId="0" borderId="9" xfId="0" applyNumberFormat="1" applyFont="1" applyFill="1" applyBorder="1" applyAlignment="1" applyProtection="1">
      <alignment vertical="center"/>
    </xf>
    <xf numFmtId="43" fontId="7" fillId="0" borderId="9" xfId="0" applyNumberFormat="1" applyFont="1" applyFill="1" applyBorder="1" applyAlignment="1" applyProtection="1">
      <alignment vertical="center"/>
    </xf>
    <xf numFmtId="49" fontId="7" fillId="0" borderId="15" xfId="0" applyNumberFormat="1" applyFont="1" applyFill="1" applyBorder="1" applyAlignment="1" applyProtection="1">
      <alignment horizontal="left" vertical="center" wrapText="1"/>
    </xf>
    <xf numFmtId="2" fontId="7" fillId="0" borderId="18" xfId="0" applyNumberFormat="1" applyFont="1" applyFill="1" applyBorder="1" applyAlignment="1" applyProtection="1">
      <alignment vertical="center"/>
    </xf>
    <xf numFmtId="2" fontId="7" fillId="0" borderId="15" xfId="0" applyNumberFormat="1" applyFont="1" applyFill="1" applyBorder="1" applyAlignment="1" applyProtection="1">
      <alignment vertical="center"/>
    </xf>
    <xf numFmtId="43" fontId="15" fillId="0" borderId="15" xfId="0" applyNumberFormat="1" applyFont="1" applyFill="1" applyBorder="1" applyAlignment="1" applyProtection="1">
      <alignment vertical="center"/>
    </xf>
    <xf numFmtId="43" fontId="7" fillId="0" borderId="15" xfId="0" applyNumberFormat="1" applyFont="1" applyFill="1" applyBorder="1" applyAlignment="1" applyProtection="1">
      <alignment vertical="center"/>
    </xf>
    <xf numFmtId="43" fontId="17" fillId="0" borderId="15" xfId="0" applyNumberFormat="1" applyFont="1" applyFill="1" applyBorder="1" applyAlignment="1" applyProtection="1">
      <alignment vertical="center"/>
    </xf>
    <xf numFmtId="0" fontId="7" fillId="0" borderId="0" xfId="0" applyFont="1" applyFill="1" applyBorder="1"/>
    <xf numFmtId="1" fontId="7" fillId="0" borderId="0" xfId="0" applyNumberFormat="1" applyFont="1" applyFill="1" applyBorder="1" applyAlignment="1" applyProtection="1">
      <alignment horizontal="left" vertical="center"/>
    </xf>
    <xf numFmtId="49" fontId="15" fillId="0" borderId="0" xfId="0" applyNumberFormat="1" applyFont="1" applyFill="1" applyBorder="1" applyAlignment="1" applyProtection="1">
      <alignment horizontal="right" vertical="center"/>
    </xf>
    <xf numFmtId="0" fontId="4" fillId="0" borderId="0" xfId="0" applyFont="1" applyFill="1" applyBorder="1" applyAlignment="1" applyProtection="1">
      <alignment horizontal="right" vertical="center"/>
    </xf>
    <xf numFmtId="49" fontId="7" fillId="0" borderId="0" xfId="0" applyNumberFormat="1" applyFont="1" applyFill="1" applyBorder="1" applyAlignment="1" applyProtection="1">
      <alignment horizontal="left" vertical="center" wrapText="1"/>
    </xf>
    <xf numFmtId="43" fontId="7" fillId="0" borderId="0" xfId="0" applyNumberFormat="1" applyFont="1" applyFill="1" applyBorder="1" applyAlignment="1" applyProtection="1">
      <alignment vertical="center"/>
    </xf>
    <xf numFmtId="49" fontId="15" fillId="0" borderId="5" xfId="0" applyNumberFormat="1" applyFont="1" applyFill="1" applyBorder="1" applyAlignment="1" applyProtection="1">
      <alignment horizontal="left" vertical="center" wrapText="1"/>
      <protection locked="0"/>
    </xf>
    <xf numFmtId="49" fontId="9" fillId="0" borderId="5" xfId="0" applyNumberFormat="1" applyFont="1" applyFill="1" applyBorder="1" applyAlignment="1" applyProtection="1">
      <alignment vertical="center" wrapText="1"/>
      <protection locked="0"/>
    </xf>
    <xf numFmtId="2" fontId="19" fillId="0" borderId="5" xfId="0" applyNumberFormat="1" applyFont="1" applyFill="1" applyBorder="1" applyAlignment="1" applyProtection="1">
      <alignment vertical="center"/>
      <protection locked="0"/>
    </xf>
    <xf numFmtId="0" fontId="4" fillId="0" borderId="0" xfId="0" applyFont="1" applyFill="1"/>
    <xf numFmtId="2" fontId="0" fillId="0" borderId="0" xfId="0" applyNumberFormat="1"/>
    <xf numFmtId="4" fontId="6" fillId="0" borderId="9" xfId="0" applyNumberFormat="1" applyFont="1" applyFill="1" applyBorder="1" applyAlignment="1" applyProtection="1">
      <alignment horizontal="center"/>
    </xf>
    <xf numFmtId="4" fontId="14" fillId="0" borderId="10" xfId="0" applyNumberFormat="1" applyFont="1" applyFill="1" applyBorder="1" applyAlignment="1" applyProtection="1">
      <alignment horizontal="center"/>
    </xf>
    <xf numFmtId="4" fontId="11" fillId="0" borderId="11" xfId="0" applyNumberFormat="1" applyFont="1" applyFill="1" applyBorder="1" applyAlignment="1" applyProtection="1">
      <alignment horizontal="center"/>
    </xf>
    <xf numFmtId="4" fontId="7" fillId="0" borderId="10" xfId="0" applyNumberFormat="1" applyFont="1" applyFill="1" applyBorder="1" applyAlignment="1">
      <alignment vertical="center"/>
    </xf>
    <xf numFmtId="4" fontId="7" fillId="0" borderId="11" xfId="0" applyNumberFormat="1" applyFont="1" applyFill="1" applyBorder="1" applyAlignment="1">
      <alignment vertical="center"/>
    </xf>
    <xf numFmtId="4" fontId="7" fillId="2" borderId="10" xfId="0" applyNumberFormat="1" applyFont="1" applyFill="1" applyBorder="1" applyAlignment="1">
      <alignment vertical="center"/>
    </xf>
    <xf numFmtId="4" fontId="17" fillId="0" borderId="15" xfId="0" applyNumberFormat="1" applyFont="1" applyFill="1" applyBorder="1" applyAlignment="1" applyProtection="1">
      <alignment vertical="center"/>
    </xf>
    <xf numFmtId="4" fontId="7" fillId="0" borderId="0" xfId="0" applyNumberFormat="1" applyFont="1" applyFill="1" applyBorder="1" applyAlignment="1" applyProtection="1">
      <alignment vertical="center"/>
    </xf>
    <xf numFmtId="4" fontId="0" fillId="0" borderId="0" xfId="0" applyNumberFormat="1"/>
    <xf numFmtId="4" fontId="6" fillId="0" borderId="0" xfId="0" applyNumberFormat="1" applyFont="1" applyFill="1"/>
    <xf numFmtId="0" fontId="0" fillId="0" borderId="0" xfId="0" applyBorder="1"/>
    <xf numFmtId="0" fontId="0" fillId="0" borderId="0" xfId="0" applyFill="1"/>
    <xf numFmtId="0" fontId="6" fillId="0" borderId="10" xfId="0" applyFont="1" applyFill="1" applyBorder="1"/>
    <xf numFmtId="4" fontId="7" fillId="0" borderId="0" xfId="0" applyNumberFormat="1" applyFont="1" applyFill="1" applyBorder="1" applyAlignment="1">
      <alignment vertical="center"/>
    </xf>
    <xf numFmtId="2" fontId="20" fillId="0" borderId="5" xfId="0" applyNumberFormat="1" applyFont="1" applyFill="1" applyBorder="1" applyAlignment="1" applyProtection="1">
      <alignment vertical="center"/>
      <protection locked="0"/>
    </xf>
    <xf numFmtId="4" fontId="0" fillId="0" borderId="0" xfId="2" applyNumberFormat="1" applyFont="1" applyAlignment="1">
      <alignment horizontal="center" vertical="center"/>
    </xf>
    <xf numFmtId="0" fontId="0" fillId="0" borderId="0" xfId="0" applyAlignment="1">
      <alignment vertical="center" wrapText="1"/>
    </xf>
    <xf numFmtId="4" fontId="4" fillId="0" borderId="0" xfId="2" applyNumberFormat="1" applyFont="1" applyFill="1" applyBorder="1" applyAlignment="1">
      <alignment horizontal="center" vertical="center"/>
    </xf>
    <xf numFmtId="4" fontId="24" fillId="0" borderId="0" xfId="2" applyNumberFormat="1" applyFont="1" applyFill="1" applyBorder="1" applyAlignment="1">
      <alignment horizontal="center" vertical="center"/>
    </xf>
    <xf numFmtId="0" fontId="0" fillId="0" borderId="31" xfId="0" applyBorder="1" applyAlignment="1">
      <alignment vertical="center" wrapText="1"/>
    </xf>
    <xf numFmtId="0" fontId="27" fillId="0" borderId="23" xfId="0" applyFont="1" applyBorder="1" applyAlignment="1">
      <alignment horizontal="left" vertical="center" wrapText="1"/>
    </xf>
    <xf numFmtId="0" fontId="0" fillId="0" borderId="36" xfId="0" applyBorder="1" applyAlignment="1">
      <alignment horizontal="left" vertical="center" wrapText="1"/>
    </xf>
    <xf numFmtId="49" fontId="8" fillId="3" borderId="23" xfId="0" applyNumberFormat="1" applyFont="1" applyFill="1" applyBorder="1" applyAlignment="1" applyProtection="1">
      <alignment horizontal="left" vertical="center" wrapText="1"/>
      <protection locked="0"/>
    </xf>
    <xf numFmtId="49" fontId="3" fillId="3" borderId="36" xfId="0" applyNumberFormat="1" applyFont="1" applyFill="1" applyBorder="1" applyAlignment="1" applyProtection="1">
      <alignment horizontal="left" vertical="center" wrapText="1"/>
      <protection locked="0"/>
    </xf>
    <xf numFmtId="4" fontId="23" fillId="0" borderId="23" xfId="2" applyNumberFormat="1" applyFont="1" applyFill="1" applyBorder="1" applyAlignment="1">
      <alignment horizontal="center" vertical="center" wrapText="1"/>
    </xf>
    <xf numFmtId="1" fontId="7" fillId="0" borderId="38" xfId="0" applyNumberFormat="1" applyFont="1" applyFill="1" applyBorder="1" applyAlignment="1" applyProtection="1">
      <alignment horizontal="left" vertical="center"/>
    </xf>
    <xf numFmtId="43" fontId="7" fillId="0" borderId="34" xfId="0" applyNumberFormat="1" applyFont="1" applyFill="1" applyBorder="1" applyAlignment="1" applyProtection="1">
      <alignment vertical="center"/>
    </xf>
    <xf numFmtId="2" fontId="7" fillId="0" borderId="34" xfId="0" applyNumberFormat="1" applyFont="1" applyFill="1" applyBorder="1" applyAlignment="1" applyProtection="1">
      <alignment vertical="center"/>
    </xf>
    <xf numFmtId="0" fontId="6" fillId="0" borderId="29" xfId="0" applyFont="1" applyFill="1" applyBorder="1" applyProtection="1"/>
    <xf numFmtId="0" fontId="6" fillId="0" borderId="35" xfId="0" applyFont="1" applyFill="1" applyBorder="1" applyProtection="1"/>
    <xf numFmtId="2" fontId="14" fillId="0" borderId="27" xfId="0" applyNumberFormat="1" applyFont="1" applyFill="1" applyBorder="1" applyAlignment="1" applyProtection="1">
      <alignment horizontal="center"/>
    </xf>
    <xf numFmtId="0" fontId="14" fillId="0" borderId="35" xfId="0" applyFont="1" applyFill="1" applyBorder="1" applyAlignment="1" applyProtection="1">
      <alignment horizontal="center"/>
    </xf>
    <xf numFmtId="2" fontId="14" fillId="0" borderId="33" xfId="0" applyNumberFormat="1" applyFont="1" applyFill="1" applyBorder="1" applyAlignment="1" applyProtection="1">
      <alignment horizontal="center"/>
    </xf>
    <xf numFmtId="0" fontId="11" fillId="0" borderId="37" xfId="0" applyFont="1" applyFill="1" applyBorder="1" applyAlignment="1" applyProtection="1">
      <alignment horizontal="center"/>
    </xf>
    <xf numFmtId="2" fontId="11" fillId="0" borderId="44" xfId="0" applyNumberFormat="1" applyFont="1" applyFill="1" applyBorder="1" applyAlignment="1" applyProtection="1">
      <alignment horizontal="center"/>
    </xf>
    <xf numFmtId="49" fontId="3" fillId="0" borderId="26" xfId="0" applyNumberFormat="1" applyFont="1" applyFill="1" applyBorder="1" applyAlignment="1" applyProtection="1">
      <alignment horizontal="left" vertical="center" wrapText="1"/>
      <protection locked="0"/>
    </xf>
    <xf numFmtId="2" fontId="7" fillId="0" borderId="27" xfId="0" applyNumberFormat="1" applyFont="1" applyFill="1" applyBorder="1" applyAlignment="1" applyProtection="1">
      <alignment vertical="center"/>
      <protection locked="0"/>
    </xf>
    <xf numFmtId="49" fontId="3" fillId="0" borderId="45" xfId="0" applyNumberFormat="1" applyFont="1" applyFill="1" applyBorder="1" applyAlignment="1" applyProtection="1">
      <alignment horizontal="left" vertical="center" wrapText="1"/>
      <protection locked="0"/>
    </xf>
    <xf numFmtId="2" fontId="7" fillId="0" borderId="44" xfId="0" applyNumberFormat="1" applyFont="1" applyFill="1" applyBorder="1" applyAlignment="1" applyProtection="1">
      <alignment vertical="center"/>
      <protection locked="0"/>
    </xf>
    <xf numFmtId="49" fontId="3" fillId="0" borderId="26" xfId="0" applyNumberFormat="1" applyFont="1" applyFill="1" applyBorder="1" applyAlignment="1" applyProtection="1">
      <alignment horizontal="left" vertical="top" wrapText="1"/>
      <protection locked="0"/>
    </xf>
    <xf numFmtId="49" fontId="3" fillId="2" borderId="26" xfId="0" applyNumberFormat="1" applyFont="1" applyFill="1" applyBorder="1" applyAlignment="1" applyProtection="1">
      <alignment horizontal="left" vertical="top" wrapText="1"/>
      <protection locked="0"/>
    </xf>
    <xf numFmtId="1" fontId="7" fillId="0" borderId="29" xfId="0" applyNumberFormat="1" applyFont="1" applyFill="1" applyBorder="1" applyAlignment="1" applyProtection="1">
      <alignment horizontal="left" vertical="center"/>
    </xf>
    <xf numFmtId="43" fontId="15" fillId="0" borderId="34" xfId="0" applyNumberFormat="1" applyFont="1" applyFill="1" applyBorder="1" applyAlignment="1" applyProtection="1">
      <alignment vertical="center"/>
    </xf>
    <xf numFmtId="49" fontId="3" fillId="3" borderId="35" xfId="0" applyNumberFormat="1" applyFont="1" applyFill="1" applyBorder="1" applyAlignment="1" applyProtection="1">
      <alignment vertical="center" wrapText="1"/>
      <protection locked="0"/>
    </xf>
    <xf numFmtId="0" fontId="6" fillId="0" borderId="35" xfId="0" applyFont="1" applyFill="1" applyBorder="1"/>
    <xf numFmtId="0" fontId="6" fillId="0" borderId="26" xfId="0" applyFont="1" applyFill="1" applyBorder="1"/>
    <xf numFmtId="0" fontId="27" fillId="0" borderId="9" xfId="0" applyFont="1" applyBorder="1" applyAlignment="1">
      <alignment horizontal="left" vertical="center" wrapText="1"/>
    </xf>
    <xf numFmtId="49" fontId="15" fillId="0" borderId="28" xfId="0" applyNumberFormat="1" applyFont="1" applyFill="1" applyBorder="1" applyAlignment="1" applyProtection="1">
      <alignment horizontal="right" vertical="center" wrapText="1"/>
    </xf>
    <xf numFmtId="0" fontId="4" fillId="0" borderId="28" xfId="0" applyFont="1" applyFill="1" applyBorder="1" applyAlignment="1" applyProtection="1">
      <alignment vertical="center" wrapText="1"/>
    </xf>
    <xf numFmtId="49" fontId="7" fillId="0" borderId="28" xfId="0" applyNumberFormat="1" applyFont="1" applyFill="1" applyBorder="1" applyAlignment="1" applyProtection="1">
      <alignment horizontal="left" vertical="center" wrapText="1"/>
    </xf>
    <xf numFmtId="2" fontId="7" fillId="0" borderId="28" xfId="0" applyNumberFormat="1" applyFont="1" applyFill="1" applyBorder="1" applyAlignment="1" applyProtection="1">
      <alignment vertical="center"/>
    </xf>
    <xf numFmtId="43" fontId="17" fillId="0" borderId="28" xfId="0" applyNumberFormat="1" applyFont="1" applyFill="1" applyBorder="1" applyAlignment="1" applyProtection="1">
      <alignment vertical="center"/>
    </xf>
    <xf numFmtId="43" fontId="7" fillId="0" borderId="28" xfId="0" applyNumberFormat="1" applyFont="1" applyFill="1" applyBorder="1" applyAlignment="1" applyProtection="1">
      <alignment vertical="center"/>
    </xf>
    <xf numFmtId="4" fontId="17" fillId="0" borderId="28" xfId="0" applyNumberFormat="1" applyFont="1" applyFill="1" applyBorder="1" applyAlignment="1" applyProtection="1">
      <alignment vertical="center"/>
    </xf>
    <xf numFmtId="1" fontId="7" fillId="0" borderId="28" xfId="0" applyNumberFormat="1" applyFont="1" applyFill="1" applyBorder="1" applyAlignment="1" applyProtection="1">
      <alignment horizontal="left" vertical="center"/>
    </xf>
    <xf numFmtId="49" fontId="15" fillId="0" borderId="28" xfId="0" applyNumberFormat="1" applyFont="1" applyFill="1" applyBorder="1" applyAlignment="1" applyProtection="1">
      <alignment horizontal="right" vertical="center"/>
    </xf>
    <xf numFmtId="0" fontId="4" fillId="0" borderId="28" xfId="0" applyFont="1" applyFill="1" applyBorder="1" applyAlignment="1" applyProtection="1">
      <alignment horizontal="right" vertical="center"/>
    </xf>
    <xf numFmtId="49" fontId="3" fillId="0" borderId="46" xfId="0" applyNumberFormat="1" applyFont="1" applyFill="1" applyBorder="1" applyAlignment="1" applyProtection="1">
      <alignment horizontal="left" vertical="center" wrapText="1"/>
      <protection locked="0"/>
    </xf>
    <xf numFmtId="49" fontId="7" fillId="0" borderId="3" xfId="0" applyNumberFormat="1" applyFont="1" applyFill="1" applyBorder="1" applyAlignment="1" applyProtection="1">
      <alignment horizontal="left" vertical="center" wrapText="1"/>
      <protection locked="0"/>
    </xf>
    <xf numFmtId="2" fontId="16" fillId="0" borderId="3" xfId="0" applyNumberFormat="1" applyFont="1" applyFill="1" applyBorder="1" applyAlignment="1" applyProtection="1">
      <alignment vertical="center"/>
      <protection locked="0"/>
    </xf>
    <xf numFmtId="2" fontId="7" fillId="0" borderId="9" xfId="0" applyNumberFormat="1" applyFont="1" applyFill="1" applyBorder="1" applyAlignment="1" applyProtection="1">
      <alignment vertical="center"/>
      <protection locked="0"/>
    </xf>
    <xf numFmtId="2" fontId="7" fillId="0" borderId="2" xfId="0" applyNumberFormat="1" applyFont="1" applyFill="1" applyBorder="1" applyAlignment="1" applyProtection="1">
      <alignment vertical="center"/>
    </xf>
    <xf numFmtId="4" fontId="7" fillId="0" borderId="9" xfId="0" applyNumberFormat="1" applyFont="1" applyFill="1" applyBorder="1" applyAlignment="1">
      <alignment vertical="center"/>
    </xf>
    <xf numFmtId="43" fontId="7" fillId="0" borderId="9" xfId="0" applyNumberFormat="1" applyFont="1" applyFill="1" applyBorder="1" applyAlignment="1" applyProtection="1">
      <alignment vertical="center"/>
      <protection locked="0"/>
    </xf>
    <xf numFmtId="2" fontId="7" fillId="0" borderId="47" xfId="0" applyNumberFormat="1" applyFont="1" applyFill="1" applyBorder="1" applyAlignment="1" applyProtection="1">
      <alignment vertical="center"/>
      <protection locked="0"/>
    </xf>
    <xf numFmtId="2" fontId="4" fillId="0" borderId="25" xfId="0" applyNumberFormat="1" applyFont="1" applyFill="1" applyBorder="1" applyAlignment="1" applyProtection="1">
      <alignment horizontal="center" vertical="center"/>
    </xf>
    <xf numFmtId="2" fontId="5" fillId="0" borderId="28" xfId="0" applyNumberFormat="1" applyFont="1" applyFill="1" applyBorder="1" applyAlignment="1" applyProtection="1">
      <alignment horizontal="left" vertical="center" wrapText="1"/>
    </xf>
    <xf numFmtId="2" fontId="9" fillId="0" borderId="0" xfId="0" applyNumberFormat="1" applyFont="1" applyFill="1" applyBorder="1" applyProtection="1"/>
    <xf numFmtId="2" fontId="14" fillId="0" borderId="27" xfId="0" applyNumberFormat="1" applyFont="1" applyFill="1" applyBorder="1" applyProtection="1"/>
    <xf numFmtId="2" fontId="4" fillId="0" borderId="27" xfId="0" applyNumberFormat="1" applyFont="1" applyFill="1" applyBorder="1" applyAlignment="1" applyProtection="1"/>
    <xf numFmtId="2" fontId="23" fillId="0" borderId="28" xfId="0" applyNumberFormat="1" applyFont="1" applyFill="1" applyBorder="1" applyAlignment="1" applyProtection="1">
      <alignment horizontal="center" vertical="center" wrapText="1"/>
    </xf>
    <xf numFmtId="2" fontId="23" fillId="0" borderId="0" xfId="0" applyNumberFormat="1" applyFont="1" applyFill="1" applyBorder="1" applyProtection="1"/>
    <xf numFmtId="2" fontId="4" fillId="0" borderId="27" xfId="0" applyNumberFormat="1" applyFont="1" applyFill="1" applyBorder="1" applyProtection="1"/>
    <xf numFmtId="2" fontId="6" fillId="0" borderId="10" xfId="0" applyNumberFormat="1" applyFont="1" applyFill="1" applyBorder="1" applyProtection="1"/>
    <xf numFmtId="43" fontId="6" fillId="0" borderId="10" xfId="0" applyNumberFormat="1" applyFont="1" applyFill="1" applyBorder="1" applyProtection="1"/>
    <xf numFmtId="0" fontId="11" fillId="0" borderId="7" xfId="0" applyFont="1" applyFill="1" applyBorder="1" applyAlignment="1" applyProtection="1">
      <alignment horizontal="center" wrapText="1"/>
    </xf>
    <xf numFmtId="2" fontId="11" fillId="0" borderId="6" xfId="0" applyNumberFormat="1" applyFont="1" applyFill="1" applyBorder="1" applyAlignment="1" applyProtection="1">
      <alignment horizontal="center"/>
    </xf>
    <xf numFmtId="0" fontId="11" fillId="0" borderId="45" xfId="0" applyFont="1" applyFill="1" applyBorder="1" applyAlignment="1" applyProtection="1">
      <alignment horizontal="left"/>
    </xf>
    <xf numFmtId="49" fontId="3" fillId="2" borderId="51" xfId="0" applyNumberFormat="1" applyFont="1" applyFill="1" applyBorder="1" applyAlignment="1" applyProtection="1">
      <alignment horizontal="left" vertical="center" wrapText="1"/>
      <protection locked="0"/>
    </xf>
    <xf numFmtId="2" fontId="7" fillId="2" borderId="21" xfId="0" applyNumberFormat="1" applyFont="1" applyFill="1" applyBorder="1" applyAlignment="1" applyProtection="1">
      <alignment vertical="center"/>
    </xf>
    <xf numFmtId="2" fontId="7" fillId="2" borderId="49" xfId="0" applyNumberFormat="1" applyFont="1" applyFill="1" applyBorder="1" applyAlignment="1" applyProtection="1">
      <alignment vertical="center"/>
      <protection locked="0"/>
    </xf>
    <xf numFmtId="49" fontId="8" fillId="0" borderId="21" xfId="0" applyNumberFormat="1" applyFont="1" applyFill="1" applyBorder="1" applyAlignment="1" applyProtection="1">
      <alignment vertical="top"/>
      <protection locked="0"/>
    </xf>
    <xf numFmtId="49" fontId="7" fillId="2" borderId="21" xfId="0" applyNumberFormat="1" applyFont="1" applyFill="1" applyBorder="1" applyAlignment="1" applyProtection="1">
      <alignment horizontal="left" vertical="center" wrapText="1"/>
      <protection locked="0"/>
    </xf>
    <xf numFmtId="2" fontId="16" fillId="2" borderId="21" xfId="0" applyNumberFormat="1" applyFont="1" applyFill="1" applyBorder="1" applyAlignment="1" applyProtection="1">
      <alignment vertical="center"/>
      <protection locked="0"/>
    </xf>
    <xf numFmtId="2" fontId="7" fillId="2" borderId="21" xfId="0" applyNumberFormat="1" applyFont="1" applyFill="1" applyBorder="1" applyAlignment="1" applyProtection="1">
      <alignment vertical="center"/>
      <protection locked="0"/>
    </xf>
    <xf numFmtId="4" fontId="7" fillId="2" borderId="21" xfId="0" applyNumberFormat="1" applyFont="1" applyFill="1" applyBorder="1" applyAlignment="1">
      <alignment vertical="center"/>
    </xf>
    <xf numFmtId="43" fontId="7" fillId="2" borderId="21" xfId="0" applyNumberFormat="1" applyFont="1" applyFill="1" applyBorder="1" applyAlignment="1" applyProtection="1">
      <alignment vertical="center"/>
      <protection locked="0"/>
    </xf>
    <xf numFmtId="49" fontId="7" fillId="0" borderId="20" xfId="0" applyNumberFormat="1" applyFont="1" applyFill="1" applyBorder="1" applyAlignment="1" applyProtection="1">
      <alignment horizontal="left" vertical="center" wrapText="1"/>
      <protection locked="0"/>
    </xf>
    <xf numFmtId="2" fontId="7" fillId="0" borderId="21" xfId="0" applyNumberFormat="1" applyFont="1" applyFill="1" applyBorder="1" applyAlignment="1" applyProtection="1">
      <alignment vertical="center"/>
      <protection locked="0"/>
    </xf>
    <xf numFmtId="2" fontId="7" fillId="0" borderId="21" xfId="0" applyNumberFormat="1" applyFont="1" applyFill="1" applyBorder="1" applyAlignment="1" applyProtection="1">
      <alignment vertical="center"/>
    </xf>
    <xf numFmtId="4" fontId="7" fillId="0" borderId="21" xfId="0" applyNumberFormat="1" applyFont="1" applyFill="1" applyBorder="1" applyAlignment="1">
      <alignment vertical="center"/>
    </xf>
    <xf numFmtId="43" fontId="7" fillId="0" borderId="21" xfId="0" applyNumberFormat="1" applyFont="1" applyFill="1" applyBorder="1" applyAlignment="1" applyProtection="1">
      <alignment vertical="center"/>
      <protection locked="0"/>
    </xf>
    <xf numFmtId="2" fontId="7" fillId="0" borderId="49" xfId="0" applyNumberFormat="1" applyFont="1" applyFill="1" applyBorder="1" applyAlignment="1" applyProtection="1">
      <alignment vertical="center"/>
      <protection locked="0"/>
    </xf>
    <xf numFmtId="49" fontId="9" fillId="0" borderId="20" xfId="0" applyNumberFormat="1" applyFont="1" applyFill="1" applyBorder="1" applyAlignment="1" applyProtection="1">
      <alignment vertical="center"/>
      <protection locked="0"/>
    </xf>
    <xf numFmtId="49" fontId="15" fillId="0" borderId="10" xfId="0" applyNumberFormat="1" applyFont="1" applyFill="1" applyBorder="1" applyAlignment="1" applyProtection="1">
      <alignment horizontal="left" vertical="center" wrapText="1"/>
      <protection locked="0"/>
    </xf>
    <xf numFmtId="43" fontId="7" fillId="0" borderId="31" xfId="0" applyNumberFormat="1" applyFont="1" applyFill="1" applyBorder="1" applyAlignment="1" applyProtection="1">
      <alignment vertical="center"/>
    </xf>
    <xf numFmtId="2" fontId="7" fillId="0" borderId="33" xfId="0" applyNumberFormat="1" applyFont="1" applyFill="1" applyBorder="1" applyAlignment="1" applyProtection="1">
      <alignment vertical="center"/>
      <protection locked="0"/>
    </xf>
    <xf numFmtId="2" fontId="7" fillId="2" borderId="11" xfId="0" applyNumberFormat="1" applyFont="1" applyFill="1" applyBorder="1" applyAlignment="1" applyProtection="1">
      <alignment vertical="center"/>
      <protection locked="0"/>
    </xf>
    <xf numFmtId="4" fontId="7" fillId="2" borderId="11" xfId="0" applyNumberFormat="1" applyFont="1" applyFill="1" applyBorder="1" applyAlignment="1">
      <alignment vertical="center"/>
    </xf>
    <xf numFmtId="49" fontId="7" fillId="2" borderId="11" xfId="0" applyNumberFormat="1" applyFont="1" applyFill="1" applyBorder="1" applyAlignment="1" applyProtection="1">
      <alignment horizontal="left" vertical="center" wrapText="1"/>
      <protection locked="0"/>
    </xf>
    <xf numFmtId="2" fontId="7" fillId="2" borderId="11" xfId="0" applyNumberFormat="1" applyFont="1" applyFill="1" applyBorder="1" applyAlignment="1" applyProtection="1">
      <alignment vertical="center"/>
    </xf>
    <xf numFmtId="43" fontId="7" fillId="2" borderId="11" xfId="0" applyNumberFormat="1" applyFont="1" applyFill="1" applyBorder="1" applyAlignment="1" applyProtection="1">
      <alignment vertical="center"/>
      <protection locked="0"/>
    </xf>
    <xf numFmtId="2" fontId="7" fillId="0" borderId="50" xfId="0" applyNumberFormat="1" applyFont="1" applyFill="1" applyBorder="1" applyAlignment="1" applyProtection="1">
      <alignment vertical="center"/>
      <protection locked="0"/>
    </xf>
    <xf numFmtId="49" fontId="7" fillId="0" borderId="10" xfId="0" applyNumberFormat="1" applyFont="1" applyFill="1" applyBorder="1" applyAlignment="1" applyProtection="1">
      <alignment horizontal="left" vertical="center" wrapText="1"/>
      <protection locked="0"/>
    </xf>
    <xf numFmtId="2" fontId="7" fillId="2" borderId="9" xfId="0" applyNumberFormat="1" applyFont="1" applyFill="1" applyBorder="1" applyAlignment="1" applyProtection="1">
      <alignment vertical="center"/>
      <protection locked="0"/>
    </xf>
    <xf numFmtId="43" fontId="7" fillId="2" borderId="9" xfId="0" applyNumberFormat="1" applyFont="1" applyFill="1" applyBorder="1" applyAlignment="1" applyProtection="1">
      <alignment vertical="center"/>
      <protection locked="0"/>
    </xf>
    <xf numFmtId="2" fontId="7" fillId="0" borderId="30" xfId="0" applyNumberFormat="1" applyFont="1" applyFill="1" applyBorder="1" applyAlignment="1" applyProtection="1">
      <alignment vertical="center"/>
      <protection locked="0"/>
    </xf>
    <xf numFmtId="49" fontId="3" fillId="0" borderId="29" xfId="0" applyNumberFormat="1" applyFont="1" applyFill="1" applyBorder="1" applyAlignment="1" applyProtection="1">
      <alignment horizontal="left" vertical="top" wrapText="1"/>
      <protection locked="0"/>
    </xf>
    <xf numFmtId="49" fontId="7" fillId="0" borderId="9" xfId="0" applyNumberFormat="1" applyFont="1" applyFill="1" applyBorder="1" applyAlignment="1" applyProtection="1">
      <alignment horizontal="left" vertical="center" wrapText="1"/>
      <protection locked="0"/>
    </xf>
    <xf numFmtId="164" fontId="4" fillId="0" borderId="0" xfId="0" applyNumberFormat="1" applyFont="1" applyFill="1" applyBorder="1" applyAlignment="1" applyProtection="1"/>
    <xf numFmtId="1" fontId="7" fillId="0" borderId="5" xfId="0" applyNumberFormat="1" applyFont="1" applyFill="1" applyBorder="1" applyAlignment="1" applyProtection="1">
      <alignment vertical="center"/>
      <protection locked="0"/>
    </xf>
    <xf numFmtId="49" fontId="32" fillId="0" borderId="5" xfId="0" applyNumberFormat="1" applyFont="1" applyFill="1" applyBorder="1" applyAlignment="1" applyProtection="1">
      <alignment horizontal="left" vertical="center" wrapText="1"/>
      <protection locked="0"/>
    </xf>
    <xf numFmtId="2" fontId="32" fillId="0" borderId="5" xfId="0" applyNumberFormat="1" applyFont="1" applyFill="1" applyBorder="1" applyAlignment="1" applyProtection="1">
      <alignment vertical="center"/>
      <protection locked="0"/>
    </xf>
    <xf numFmtId="2" fontId="32" fillId="0" borderId="10" xfId="0" applyNumberFormat="1" applyFont="1" applyFill="1" applyBorder="1" applyAlignment="1" applyProtection="1">
      <alignment vertical="center"/>
      <protection locked="0"/>
    </xf>
    <xf numFmtId="43" fontId="32" fillId="0" borderId="10" xfId="0" applyNumberFormat="1" applyFont="1" applyFill="1" applyBorder="1" applyAlignment="1" applyProtection="1">
      <alignment vertical="center"/>
      <protection locked="0"/>
    </xf>
    <xf numFmtId="2" fontId="32" fillId="0" borderId="27" xfId="0" applyNumberFormat="1" applyFont="1" applyFill="1" applyBorder="1" applyAlignment="1" applyProtection="1">
      <alignment vertical="center"/>
      <protection locked="0"/>
    </xf>
    <xf numFmtId="2" fontId="4" fillId="0" borderId="5" xfId="0" applyNumberFormat="1" applyFont="1" applyFill="1" applyBorder="1" applyAlignment="1" applyProtection="1">
      <alignment vertical="center"/>
      <protection locked="0"/>
    </xf>
    <xf numFmtId="2" fontId="4" fillId="0" borderId="10" xfId="0" applyNumberFormat="1" applyFont="1" applyFill="1" applyBorder="1" applyAlignment="1" applyProtection="1">
      <alignment vertical="center"/>
      <protection locked="0"/>
    </xf>
    <xf numFmtId="43" fontId="4" fillId="0" borderId="10" xfId="0" applyNumberFormat="1" applyFont="1" applyFill="1" applyBorder="1" applyAlignment="1" applyProtection="1">
      <alignment vertical="center"/>
      <protection locked="0"/>
    </xf>
    <xf numFmtId="2" fontId="4" fillId="0" borderId="27" xfId="0" applyNumberFormat="1" applyFont="1" applyFill="1" applyBorder="1" applyAlignment="1" applyProtection="1">
      <alignment vertical="center"/>
      <protection locked="0"/>
    </xf>
    <xf numFmtId="168" fontId="7" fillId="0" borderId="9" xfId="0" applyNumberFormat="1" applyFont="1" applyFill="1" applyBorder="1" applyAlignment="1" applyProtection="1">
      <alignment vertical="center"/>
    </xf>
    <xf numFmtId="168" fontId="7" fillId="0" borderId="18" xfId="2" applyNumberFormat="1" applyFont="1" applyFill="1" applyBorder="1" applyAlignment="1" applyProtection="1">
      <alignment vertical="center"/>
    </xf>
    <xf numFmtId="168" fontId="26" fillId="0" borderId="11" xfId="2" applyNumberFormat="1" applyFont="1" applyBorder="1" applyAlignment="1">
      <alignment vertical="center"/>
    </xf>
    <xf numFmtId="168" fontId="26" fillId="0" borderId="9" xfId="2" applyNumberFormat="1" applyFont="1" applyFill="1" applyBorder="1" applyAlignment="1">
      <alignment vertical="center"/>
    </xf>
    <xf numFmtId="1" fontId="20" fillId="0" borderId="5" xfId="0" applyNumberFormat="1" applyFont="1" applyFill="1" applyBorder="1" applyAlignment="1" applyProtection="1">
      <alignment vertical="center"/>
      <protection locked="0"/>
    </xf>
    <xf numFmtId="168" fontId="15" fillId="0" borderId="15" xfId="0" applyNumberFormat="1" applyFont="1" applyFill="1" applyBorder="1" applyAlignment="1" applyProtection="1">
      <alignment vertical="center"/>
    </xf>
    <xf numFmtId="49" fontId="7" fillId="0" borderId="5" xfId="0" applyNumberFormat="1" applyFont="1" applyFill="1" applyBorder="1" applyAlignment="1" applyProtection="1">
      <alignment horizontal="left" vertical="top" wrapText="1"/>
      <protection locked="0"/>
    </xf>
    <xf numFmtId="168" fontId="7" fillId="0" borderId="5" xfId="2" applyNumberFormat="1" applyFont="1" applyFill="1" applyBorder="1" applyAlignment="1" applyProtection="1">
      <alignment horizontal="right" vertical="top"/>
      <protection locked="0"/>
    </xf>
    <xf numFmtId="2" fontId="7" fillId="0" borderId="10" xfId="0" applyNumberFormat="1" applyFont="1" applyFill="1" applyBorder="1" applyAlignment="1" applyProtection="1">
      <alignment horizontal="right" vertical="top"/>
      <protection locked="0"/>
    </xf>
    <xf numFmtId="43" fontId="7" fillId="0" borderId="0" xfId="2" applyFont="1" applyFill="1" applyBorder="1" applyAlignment="1" applyProtection="1">
      <alignment horizontal="right" vertical="top"/>
    </xf>
    <xf numFmtId="2" fontId="7" fillId="0" borderId="10" xfId="0" applyNumberFormat="1" applyFont="1" applyFill="1" applyBorder="1" applyAlignment="1" applyProtection="1">
      <alignment vertical="top"/>
      <protection locked="0"/>
    </xf>
    <xf numFmtId="4" fontId="7" fillId="0" borderId="10" xfId="0" applyNumberFormat="1" applyFont="1" applyFill="1" applyBorder="1" applyAlignment="1">
      <alignment vertical="top"/>
    </xf>
    <xf numFmtId="43" fontId="7" fillId="0" borderId="10" xfId="0" applyNumberFormat="1" applyFont="1" applyFill="1" applyBorder="1" applyAlignment="1" applyProtection="1">
      <alignment vertical="top"/>
      <protection locked="0"/>
    </xf>
    <xf numFmtId="2" fontId="7" fillId="0" borderId="27" xfId="0" applyNumberFormat="1" applyFont="1" applyFill="1" applyBorder="1" applyAlignment="1" applyProtection="1">
      <alignment vertical="top"/>
      <protection locked="0"/>
    </xf>
    <xf numFmtId="1" fontId="7" fillId="0" borderId="5" xfId="0" applyNumberFormat="1" applyFont="1" applyFill="1" applyBorder="1" applyAlignment="1" applyProtection="1">
      <alignment vertical="top"/>
      <protection locked="0"/>
    </xf>
    <xf numFmtId="2" fontId="7" fillId="0" borderId="0" xfId="0" applyNumberFormat="1" applyFont="1" applyFill="1" applyBorder="1" applyAlignment="1" applyProtection="1">
      <alignment vertical="top"/>
    </xf>
    <xf numFmtId="0" fontId="11" fillId="0" borderId="5" xfId="0" applyFont="1" applyFill="1" applyBorder="1" applyAlignment="1" applyProtection="1">
      <alignment horizontal="center" wrapText="1"/>
    </xf>
    <xf numFmtId="2" fontId="11" fillId="0" borderId="10" xfId="0" applyNumberFormat="1" applyFont="1" applyFill="1" applyBorder="1" applyAlignment="1" applyProtection="1">
      <alignment horizontal="center"/>
    </xf>
    <xf numFmtId="43" fontId="11" fillId="0" borderId="10" xfId="0" applyNumberFormat="1" applyFont="1" applyFill="1" applyBorder="1" applyAlignment="1" applyProtection="1">
      <alignment horizontal="center"/>
    </xf>
    <xf numFmtId="2" fontId="11" fillId="0" borderId="27" xfId="0" applyNumberFormat="1" applyFont="1" applyFill="1" applyBorder="1" applyAlignment="1" applyProtection="1">
      <alignment horizontal="center"/>
    </xf>
    <xf numFmtId="0" fontId="22" fillId="0" borderId="0" xfId="0" applyFont="1" applyAlignment="1">
      <alignment vertical="center" wrapText="1"/>
    </xf>
    <xf numFmtId="0" fontId="23" fillId="0" borderId="36" xfId="0" applyFont="1" applyBorder="1" applyAlignment="1">
      <alignment horizontal="center" vertical="center" wrapText="1"/>
    </xf>
    <xf numFmtId="0" fontId="23" fillId="0" borderId="23" xfId="0" applyFont="1" applyBorder="1" applyAlignment="1">
      <alignment horizontal="center" vertical="center" wrapText="1"/>
    </xf>
    <xf numFmtId="4" fontId="23" fillId="0" borderId="23" xfId="0" applyNumberFormat="1" applyFont="1" applyBorder="1" applyAlignment="1">
      <alignment horizontal="center" vertical="center" wrapText="1"/>
    </xf>
    <xf numFmtId="4" fontId="23" fillId="0" borderId="23" xfId="0" applyNumberFormat="1" applyFont="1" applyBorder="1" applyAlignment="1">
      <alignment horizontal="left" vertical="center" wrapText="1"/>
    </xf>
    <xf numFmtId="0" fontId="23" fillId="0" borderId="39" xfId="0" applyFont="1" applyBorder="1" applyAlignment="1">
      <alignment horizontal="center" vertical="center" wrapText="1"/>
    </xf>
    <xf numFmtId="0" fontId="4" fillId="0" borderId="0" xfId="0" applyFont="1"/>
    <xf numFmtId="49" fontId="3" fillId="0" borderId="36" xfId="0" applyNumberFormat="1" applyFont="1" applyBorder="1" applyAlignment="1" applyProtection="1">
      <alignment horizontal="left" vertical="center" wrapText="1"/>
      <protection locked="0"/>
    </xf>
    <xf numFmtId="49" fontId="8" fillId="0" borderId="23" xfId="0" applyNumberFormat="1" applyFont="1" applyBorder="1" applyAlignment="1" applyProtection="1">
      <alignment horizontal="left" vertical="center" wrapText="1"/>
      <protection locked="0"/>
    </xf>
    <xf numFmtId="4" fontId="7" fillId="0" borderId="23" xfId="0" applyNumberFormat="1" applyFont="1" applyBorder="1" applyAlignment="1" applyProtection="1">
      <alignment horizontal="center" vertical="center" wrapText="1"/>
      <protection locked="0"/>
    </xf>
    <xf numFmtId="2" fontId="8" fillId="0" borderId="23" xfId="2" applyNumberFormat="1" applyFont="1" applyFill="1" applyBorder="1" applyAlignment="1" applyProtection="1">
      <alignment horizontal="center" vertical="center" wrapText="1"/>
      <protection locked="0"/>
    </xf>
    <xf numFmtId="4" fontId="8" fillId="0" borderId="23" xfId="0" applyNumberFormat="1" applyFont="1" applyBorder="1" applyAlignment="1">
      <alignment horizontal="center" vertical="center" wrapText="1"/>
    </xf>
    <xf numFmtId="0" fontId="1" fillId="0" borderId="39" xfId="0" applyFont="1" applyBorder="1" applyAlignment="1">
      <alignment horizontal="center" vertical="top" wrapText="1"/>
    </xf>
    <xf numFmtId="2" fontId="9" fillId="0" borderId="0" xfId="0" applyNumberFormat="1" applyFont="1" applyAlignment="1">
      <alignment vertical="top" wrapText="1"/>
    </xf>
    <xf numFmtId="0" fontId="9" fillId="0" borderId="0" xfId="0" applyFont="1" applyAlignment="1">
      <alignment vertical="top" wrapText="1"/>
    </xf>
    <xf numFmtId="0" fontId="8" fillId="0" borderId="36" xfId="0" applyFont="1" applyBorder="1" applyAlignment="1">
      <alignment horizontal="left" vertical="center" wrapText="1"/>
    </xf>
    <xf numFmtId="0" fontId="9" fillId="0" borderId="23" xfId="0" applyFont="1" applyBorder="1" applyAlignment="1">
      <alignment horizontal="left" vertical="center" wrapText="1"/>
    </xf>
    <xf numFmtId="2" fontId="8" fillId="0" borderId="23" xfId="2" applyNumberFormat="1" applyFont="1" applyFill="1" applyBorder="1" applyAlignment="1">
      <alignment horizontal="center" vertical="center" wrapText="1"/>
    </xf>
    <xf numFmtId="0" fontId="0" fillId="0" borderId="39" xfId="0" applyBorder="1" applyAlignment="1">
      <alignment vertical="top" wrapText="1"/>
    </xf>
    <xf numFmtId="0" fontId="3" fillId="0" borderId="36" xfId="0" applyFont="1" applyBorder="1" applyAlignment="1">
      <alignment horizontal="left" vertical="center" wrapText="1"/>
    </xf>
    <xf numFmtId="0" fontId="8" fillId="0" borderId="23" xfId="0" applyFont="1" applyBorder="1" applyAlignment="1">
      <alignment horizontal="left" vertical="center" wrapText="1"/>
    </xf>
    <xf numFmtId="4" fontId="8" fillId="0" borderId="23" xfId="0" applyNumberFormat="1" applyFont="1" applyBorder="1" applyAlignment="1">
      <alignment horizontal="left" vertical="center" wrapText="1"/>
    </xf>
    <xf numFmtId="0" fontId="8" fillId="0" borderId="39" xfId="0" applyFont="1" applyBorder="1" applyAlignment="1">
      <alignment horizontal="center" vertical="center" wrapText="1"/>
    </xf>
    <xf numFmtId="0" fontId="8" fillId="0" borderId="0" xfId="0" applyFont="1"/>
    <xf numFmtId="49" fontId="8" fillId="0" borderId="36" xfId="0" applyNumberFormat="1" applyFont="1" applyBorder="1" applyAlignment="1" applyProtection="1">
      <alignment horizontal="left" vertical="center" wrapText="1"/>
      <protection locked="0"/>
    </xf>
    <xf numFmtId="4" fontId="8" fillId="0" borderId="23" xfId="0" applyNumberFormat="1" applyFont="1" applyBorder="1" applyAlignment="1" applyProtection="1">
      <alignment horizontal="center" vertical="center" wrapText="1"/>
      <protection locked="0"/>
    </xf>
    <xf numFmtId="49" fontId="3" fillId="0" borderId="29" xfId="0" applyNumberFormat="1" applyFont="1" applyBorder="1" applyAlignment="1" applyProtection="1">
      <alignment horizontal="left" vertical="center" wrapText="1"/>
      <protection locked="0"/>
    </xf>
    <xf numFmtId="49" fontId="9" fillId="0" borderId="23" xfId="0" applyNumberFormat="1" applyFont="1" applyBorder="1" applyAlignment="1" applyProtection="1">
      <alignment horizontal="left" vertical="center" wrapText="1"/>
      <protection locked="0"/>
    </xf>
    <xf numFmtId="0" fontId="8" fillId="0" borderId="39" xfId="0" applyFont="1" applyBorder="1" applyAlignment="1">
      <alignment vertical="center" wrapText="1"/>
    </xf>
    <xf numFmtId="0" fontId="9" fillId="0" borderId="39" xfId="0" applyFont="1" applyBorder="1" applyAlignment="1">
      <alignment horizontal="center" vertical="center" wrapText="1"/>
    </xf>
    <xf numFmtId="4" fontId="8" fillId="3" borderId="23" xfId="0" applyNumberFormat="1" applyFont="1" applyFill="1" applyBorder="1" applyAlignment="1" applyProtection="1">
      <alignment horizontal="center" vertical="center" wrapText="1"/>
      <protection locked="0"/>
    </xf>
    <xf numFmtId="2" fontId="8" fillId="3" borderId="23" xfId="2" applyNumberFormat="1" applyFont="1" applyFill="1" applyBorder="1" applyAlignment="1" applyProtection="1">
      <alignment horizontal="center" vertical="center" wrapText="1"/>
      <protection locked="0"/>
    </xf>
    <xf numFmtId="49" fontId="8" fillId="0" borderId="36" xfId="0" applyNumberFormat="1" applyFont="1" applyBorder="1" applyAlignment="1">
      <alignment horizontal="left" vertical="center" wrapText="1"/>
    </xf>
    <xf numFmtId="4" fontId="4" fillId="0" borderId="23" xfId="0" applyNumberFormat="1" applyFont="1" applyBorder="1" applyAlignment="1" applyProtection="1">
      <alignment horizontal="center" vertical="center" wrapText="1"/>
      <protection locked="0"/>
    </xf>
    <xf numFmtId="2" fontId="4" fillId="0" borderId="23" xfId="2" applyNumberFormat="1" applyFont="1" applyFill="1" applyBorder="1" applyAlignment="1" applyProtection="1">
      <alignment horizontal="center" vertical="center" wrapText="1"/>
      <protection locked="0"/>
    </xf>
    <xf numFmtId="2" fontId="8" fillId="0" borderId="23" xfId="0" applyNumberFormat="1" applyFont="1" applyBorder="1" applyAlignment="1" applyProtection="1">
      <alignment horizontal="center" vertical="center" wrapText="1"/>
      <protection locked="0"/>
    </xf>
    <xf numFmtId="49" fontId="33" fillId="0" borderId="23" xfId="0" applyNumberFormat="1" applyFont="1" applyBorder="1" applyAlignment="1" applyProtection="1">
      <alignment horizontal="left" vertical="center" wrapText="1"/>
      <protection locked="0"/>
    </xf>
    <xf numFmtId="0" fontId="6" fillId="0" borderId="36" xfId="0" applyFont="1" applyBorder="1" applyAlignment="1">
      <alignment horizontal="left" vertical="center" wrapText="1"/>
    </xf>
    <xf numFmtId="4" fontId="0" fillId="0" borderId="23" xfId="0" applyNumberFormat="1" applyBorder="1" applyAlignment="1">
      <alignment horizontal="center" vertical="center" wrapText="1"/>
    </xf>
    <xf numFmtId="2" fontId="0" fillId="0" borderId="23" xfId="0" applyNumberFormat="1" applyBorder="1" applyAlignment="1">
      <alignment horizontal="center" vertical="center" wrapText="1"/>
    </xf>
    <xf numFmtId="49" fontId="3" fillId="0" borderId="26" xfId="0" applyNumberFormat="1" applyFont="1" applyBorder="1" applyAlignment="1" applyProtection="1">
      <alignment horizontal="left" vertical="center" wrapText="1"/>
      <protection locked="0"/>
    </xf>
    <xf numFmtId="49" fontId="8" fillId="0" borderId="4" xfId="0" applyNumberFormat="1" applyFont="1" applyBorder="1" applyAlignment="1" applyProtection="1">
      <alignment vertical="center" wrapText="1"/>
      <protection locked="0"/>
    </xf>
    <xf numFmtId="49" fontId="8" fillId="0" borderId="9" xfId="0" applyNumberFormat="1" applyFont="1" applyBorder="1" applyAlignment="1" applyProtection="1">
      <alignment horizontal="center" vertical="center" wrapText="1"/>
      <protection locked="0"/>
    </xf>
    <xf numFmtId="2" fontId="8" fillId="0" borderId="9" xfId="0" applyNumberFormat="1" applyFont="1" applyBorder="1" applyAlignment="1" applyProtection="1">
      <alignment horizontal="center" vertical="center"/>
      <protection locked="0"/>
    </xf>
    <xf numFmtId="0" fontId="31" fillId="0" borderId="9" xfId="0" applyFont="1" applyBorder="1" applyAlignment="1">
      <alignment horizontal="left" vertical="center" wrapText="1"/>
    </xf>
    <xf numFmtId="49" fontId="8" fillId="0" borderId="23" xfId="0" applyNumberFormat="1" applyFont="1" applyBorder="1" applyAlignment="1" applyProtection="1">
      <alignment vertical="top" wrapText="1"/>
      <protection locked="0"/>
    </xf>
    <xf numFmtId="49" fontId="8" fillId="0" borderId="23" xfId="0" applyNumberFormat="1" applyFont="1" applyBorder="1" applyAlignment="1" applyProtection="1">
      <alignment horizontal="center" vertical="center" wrapText="1"/>
      <protection locked="0"/>
    </xf>
    <xf numFmtId="0" fontId="31" fillId="0" borderId="23" xfId="0" applyFont="1" applyBorder="1" applyAlignment="1">
      <alignment horizontal="left" vertical="center" wrapText="1"/>
    </xf>
    <xf numFmtId="4" fontId="0" fillId="0" borderId="9" xfId="0" applyNumberFormat="1" applyBorder="1" applyAlignment="1">
      <alignment horizontal="center" vertical="center" wrapText="1"/>
    </xf>
    <xf numFmtId="2" fontId="0" fillId="0" borderId="9" xfId="0" applyNumberFormat="1" applyBorder="1" applyAlignment="1">
      <alignment horizontal="center" vertical="center" wrapText="1"/>
    </xf>
    <xf numFmtId="0" fontId="24" fillId="0" borderId="32" xfId="0" applyFont="1" applyBorder="1" applyAlignment="1">
      <alignment horizontal="left" vertical="center" wrapText="1"/>
    </xf>
    <xf numFmtId="0" fontId="25" fillId="0" borderId="19" xfId="0" applyFont="1" applyBorder="1" applyAlignment="1">
      <alignment horizontal="left" vertical="center" wrapText="1"/>
    </xf>
    <xf numFmtId="4" fontId="24" fillId="0" borderId="19" xfId="0" applyNumberFormat="1" applyFont="1" applyBorder="1" applyAlignment="1">
      <alignment horizontal="center" vertical="center"/>
    </xf>
    <xf numFmtId="2" fontId="9" fillId="0" borderId="19" xfId="0" applyNumberFormat="1" applyFont="1" applyBorder="1" applyAlignment="1">
      <alignment horizontal="center" vertical="center"/>
    </xf>
    <xf numFmtId="4" fontId="9" fillId="0" borderId="19" xfId="0" applyNumberFormat="1" applyFont="1" applyBorder="1" applyAlignment="1">
      <alignment horizontal="center" vertical="center"/>
    </xf>
    <xf numFmtId="4" fontId="9" fillId="0" borderId="19" xfId="0" applyNumberFormat="1" applyFont="1" applyBorder="1" applyAlignment="1">
      <alignment horizontal="left" vertical="center" wrapText="1"/>
    </xf>
    <xf numFmtId="4" fontId="24" fillId="0" borderId="0" xfId="0" applyNumberFormat="1" applyFont="1" applyAlignment="1">
      <alignment horizontal="center" vertical="center"/>
    </xf>
    <xf numFmtId="4" fontId="0" fillId="0" borderId="0" xfId="0" applyNumberFormat="1" applyAlignment="1">
      <alignment horizontal="center" vertical="center"/>
    </xf>
    <xf numFmtId="4" fontId="4" fillId="0" borderId="0" xfId="0" applyNumberFormat="1" applyFont="1" applyAlignment="1">
      <alignment horizontal="center" vertical="center"/>
    </xf>
    <xf numFmtId="0" fontId="0" fillId="0" borderId="0" xfId="0" applyAlignment="1">
      <alignment horizontal="center" vertical="center"/>
    </xf>
    <xf numFmtId="43" fontId="7" fillId="0" borderId="0" xfId="2" applyFont="1" applyFill="1" applyBorder="1" applyAlignment="1" applyProtection="1">
      <alignment vertical="center"/>
    </xf>
    <xf numFmtId="2" fontId="23" fillId="0" borderId="0" xfId="0" applyNumberFormat="1" applyFont="1" applyFill="1" applyBorder="1" applyAlignment="1" applyProtection="1">
      <alignment horizontal="left" vertical="top" wrapText="1"/>
    </xf>
    <xf numFmtId="49" fontId="35" fillId="3" borderId="23" xfId="0" applyNumberFormat="1" applyFont="1" applyFill="1" applyBorder="1" applyAlignment="1" applyProtection="1">
      <alignment horizontal="left" vertical="center" wrapText="1"/>
      <protection locked="0"/>
    </xf>
    <xf numFmtId="0" fontId="35" fillId="0" borderId="23" xfId="0" applyFont="1" applyBorder="1" applyAlignment="1">
      <alignment horizontal="left" vertical="center" wrapText="1"/>
    </xf>
    <xf numFmtId="49" fontId="8" fillId="0" borderId="1" xfId="0" applyNumberFormat="1" applyFont="1" applyFill="1" applyBorder="1" applyAlignment="1" applyProtection="1">
      <alignment horizontal="left" vertical="top" wrapText="1"/>
      <protection locked="0"/>
    </xf>
    <xf numFmtId="49" fontId="8" fillId="0" borderId="2" xfId="0" applyNumberFormat="1" applyFont="1" applyFill="1" applyBorder="1" applyAlignment="1" applyProtection="1">
      <alignment horizontal="left" vertical="top" wrapText="1"/>
      <protection locked="0"/>
    </xf>
    <xf numFmtId="49" fontId="8" fillId="0" borderId="3" xfId="0" applyNumberFormat="1" applyFont="1" applyFill="1" applyBorder="1" applyAlignment="1" applyProtection="1">
      <alignment horizontal="left" vertical="top" wrapText="1"/>
      <protection locked="0"/>
    </xf>
    <xf numFmtId="0" fontId="28" fillId="0" borderId="20" xfId="0" applyFont="1" applyFill="1" applyBorder="1" applyAlignment="1" applyProtection="1">
      <alignment horizontal="left" vertical="center"/>
    </xf>
    <xf numFmtId="0" fontId="28" fillId="0" borderId="21" xfId="0" applyFont="1" applyFill="1" applyBorder="1" applyAlignment="1" applyProtection="1">
      <alignment horizontal="left" vertical="center"/>
    </xf>
    <xf numFmtId="0" fontId="28" fillId="0" borderId="22" xfId="0" applyFont="1" applyFill="1" applyBorder="1" applyAlignment="1" applyProtection="1">
      <alignment horizontal="left" vertical="center"/>
    </xf>
    <xf numFmtId="0" fontId="11" fillId="0" borderId="20" xfId="0" applyFont="1" applyFill="1" applyBorder="1" applyAlignment="1" applyProtection="1">
      <alignment horizontal="center"/>
    </xf>
    <xf numFmtId="0" fontId="12" fillId="0" borderId="21" xfId="0" applyFont="1" applyFill="1" applyBorder="1" applyAlignment="1" applyProtection="1">
      <alignment horizontal="center"/>
    </xf>
    <xf numFmtId="0" fontId="12" fillId="0" borderId="22" xfId="0" applyFont="1" applyFill="1" applyBorder="1" applyAlignment="1" applyProtection="1">
      <alignment horizontal="center"/>
    </xf>
    <xf numFmtId="0" fontId="2" fillId="0" borderId="24" xfId="0" applyFont="1" applyFill="1" applyBorder="1" applyAlignment="1" applyProtection="1">
      <alignment vertical="top" wrapText="1"/>
    </xf>
    <xf numFmtId="0" fontId="2" fillId="0" borderId="28" xfId="0" applyFont="1" applyFill="1" applyBorder="1" applyAlignment="1" applyProtection="1">
      <alignment vertical="top" wrapText="1"/>
    </xf>
    <xf numFmtId="0" fontId="2" fillId="0" borderId="43" xfId="0" applyFont="1" applyFill="1" applyBorder="1" applyAlignment="1" applyProtection="1">
      <alignment vertical="top" wrapText="1"/>
    </xf>
    <xf numFmtId="0" fontId="2" fillId="0" borderId="26" xfId="0" applyFont="1" applyFill="1" applyBorder="1" applyAlignment="1" applyProtection="1">
      <alignment vertical="top" wrapText="1"/>
    </xf>
    <xf numFmtId="0" fontId="2" fillId="0" borderId="0" xfId="0" applyFont="1" applyFill="1" applyBorder="1" applyAlignment="1" applyProtection="1">
      <alignment vertical="top" wrapText="1"/>
    </xf>
    <xf numFmtId="0" fontId="2" fillId="0" borderId="5" xfId="0" applyFont="1" applyFill="1" applyBorder="1" applyAlignment="1" applyProtection="1">
      <alignment vertical="top" wrapText="1"/>
    </xf>
    <xf numFmtId="0" fontId="2" fillId="0" borderId="24" xfId="0" applyFont="1" applyFill="1" applyBorder="1" applyAlignment="1" applyProtection="1">
      <alignment horizontal="left" vertical="top" wrapText="1"/>
    </xf>
    <xf numFmtId="0" fontId="2" fillId="0" borderId="28" xfId="0" applyFont="1" applyFill="1" applyBorder="1" applyAlignment="1" applyProtection="1">
      <alignment horizontal="left" vertical="top" wrapText="1"/>
    </xf>
    <xf numFmtId="0" fontId="2" fillId="0" borderId="43" xfId="0" applyFont="1" applyFill="1" applyBorder="1" applyAlignment="1" applyProtection="1">
      <alignment horizontal="left" vertical="top" wrapText="1"/>
    </xf>
    <xf numFmtId="0" fontId="2" fillId="0" borderId="26"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2" fillId="0" borderId="5" xfId="0" applyFont="1" applyFill="1" applyBorder="1" applyAlignment="1" applyProtection="1">
      <alignment horizontal="left" vertical="top" wrapText="1"/>
    </xf>
    <xf numFmtId="0" fontId="2" fillId="0" borderId="45" xfId="0" applyFont="1" applyFill="1" applyBorder="1" applyAlignment="1" applyProtection="1">
      <alignment horizontal="left" vertical="top" wrapText="1"/>
    </xf>
    <xf numFmtId="0" fontId="2" fillId="0" borderId="6" xfId="0" applyFont="1" applyFill="1" applyBorder="1" applyAlignment="1" applyProtection="1">
      <alignment horizontal="left" vertical="top" wrapText="1"/>
    </xf>
    <xf numFmtId="0" fontId="2" fillId="0" borderId="7" xfId="0" applyFont="1" applyFill="1" applyBorder="1" applyAlignment="1" applyProtection="1">
      <alignment horizontal="left" vertical="top" wrapText="1"/>
    </xf>
    <xf numFmtId="0" fontId="14" fillId="0" borderId="4" xfId="0" applyFont="1" applyFill="1" applyBorder="1" applyAlignment="1" applyProtection="1">
      <alignment horizontal="center"/>
    </xf>
    <xf numFmtId="0" fontId="6" fillId="0" borderId="0" xfId="0" applyFont="1" applyFill="1" applyBorder="1" applyAlignment="1" applyProtection="1">
      <alignment horizontal="center"/>
    </xf>
    <xf numFmtId="0" fontId="6" fillId="0" borderId="5" xfId="0" applyFont="1" applyFill="1" applyBorder="1" applyAlignment="1" applyProtection="1">
      <alignment horizontal="center"/>
    </xf>
    <xf numFmtId="49" fontId="15" fillId="0" borderId="16" xfId="0" applyNumberFormat="1" applyFont="1" applyFill="1" applyBorder="1" applyAlignment="1" applyProtection="1">
      <alignment horizontal="right" vertical="center"/>
    </xf>
    <xf numFmtId="0" fontId="4" fillId="0" borderId="17" xfId="0" applyFont="1" applyFill="1" applyBorder="1" applyAlignment="1" applyProtection="1">
      <alignment horizontal="right" vertical="center"/>
    </xf>
    <xf numFmtId="0" fontId="4" fillId="0" borderId="18" xfId="0" applyFont="1" applyFill="1" applyBorder="1" applyAlignment="1" applyProtection="1">
      <alignment horizontal="right" vertical="center"/>
    </xf>
    <xf numFmtId="0" fontId="11" fillId="0" borderId="51" xfId="0" applyFont="1" applyFill="1" applyBorder="1" applyAlignment="1" applyProtection="1">
      <alignment horizontal="center" vertical="center"/>
    </xf>
    <xf numFmtId="0" fontId="11" fillId="0" borderId="21" xfId="0" applyFont="1" applyFill="1" applyBorder="1" applyAlignment="1" applyProtection="1">
      <alignment horizontal="center" vertical="center"/>
    </xf>
    <xf numFmtId="0" fontId="11" fillId="0" borderId="22" xfId="0" applyFont="1" applyFill="1" applyBorder="1" applyAlignment="1" applyProtection="1">
      <alignment horizontal="center" vertical="center"/>
    </xf>
    <xf numFmtId="2" fontId="10" fillId="0" borderId="1" xfId="0" applyNumberFormat="1" applyFont="1" applyFill="1" applyBorder="1" applyAlignment="1" applyProtection="1">
      <alignment horizontal="center" vertical="center"/>
    </xf>
    <xf numFmtId="2" fontId="12" fillId="0" borderId="2" xfId="0" applyNumberFormat="1" applyFont="1" applyFill="1" applyBorder="1" applyAlignment="1" applyProtection="1">
      <alignment horizontal="center" vertical="center"/>
    </xf>
    <xf numFmtId="2" fontId="12" fillId="0" borderId="47" xfId="0" applyNumberFormat="1" applyFont="1" applyFill="1" applyBorder="1" applyAlignment="1" applyProtection="1">
      <alignment horizontal="center" vertical="center"/>
    </xf>
    <xf numFmtId="49" fontId="8" fillId="0" borderId="4" xfId="0" applyNumberFormat="1" applyFont="1" applyFill="1" applyBorder="1" applyAlignment="1" applyProtection="1">
      <alignment horizontal="left" vertical="top" wrapText="1"/>
      <protection locked="0"/>
    </xf>
    <xf numFmtId="49" fontId="8" fillId="0" borderId="0" xfId="0" applyNumberFormat="1" applyFont="1" applyFill="1" applyBorder="1" applyAlignment="1" applyProtection="1">
      <alignment horizontal="left" vertical="top" wrapText="1"/>
      <protection locked="0"/>
    </xf>
    <xf numFmtId="49" fontId="8" fillId="0" borderId="5" xfId="0" applyNumberFormat="1" applyFont="1" applyFill="1" applyBorder="1" applyAlignment="1" applyProtection="1">
      <alignment horizontal="left" vertical="top" wrapText="1"/>
      <protection locked="0"/>
    </xf>
    <xf numFmtId="49" fontId="8" fillId="0" borderId="4" xfId="0" applyNumberFormat="1" applyFont="1" applyFill="1" applyBorder="1" applyAlignment="1" applyProtection="1">
      <alignment horizontal="left" vertical="center" wrapText="1"/>
      <protection locked="0"/>
    </xf>
    <xf numFmtId="49" fontId="8" fillId="0" borderId="0" xfId="0" applyNumberFormat="1" applyFont="1" applyFill="1" applyBorder="1" applyAlignment="1" applyProtection="1">
      <alignment horizontal="left" vertical="center" wrapText="1"/>
      <protection locked="0"/>
    </xf>
    <xf numFmtId="49" fontId="8" fillId="0" borderId="5" xfId="0" applyNumberFormat="1" applyFont="1" applyFill="1" applyBorder="1" applyAlignment="1" applyProtection="1">
      <alignment horizontal="left" vertical="center" wrapText="1"/>
      <protection locked="0"/>
    </xf>
    <xf numFmtId="49" fontId="8" fillId="0" borderId="4" xfId="0" applyNumberFormat="1" applyFont="1" applyFill="1" applyBorder="1" applyAlignment="1" applyProtection="1">
      <alignment vertical="center" wrapText="1"/>
      <protection locked="0"/>
    </xf>
    <xf numFmtId="49" fontId="8" fillId="0" borderId="0" xfId="0" applyNumberFormat="1" applyFont="1" applyFill="1" applyBorder="1" applyAlignment="1" applyProtection="1">
      <alignment vertical="center" wrapText="1"/>
      <protection locked="0"/>
    </xf>
    <xf numFmtId="49" fontId="8" fillId="0" borderId="5" xfId="0" applyNumberFormat="1" applyFont="1" applyFill="1" applyBorder="1" applyAlignment="1" applyProtection="1">
      <alignment vertical="center" wrapText="1"/>
      <protection locked="0"/>
    </xf>
    <xf numFmtId="2" fontId="23" fillId="0" borderId="4" xfId="0" applyNumberFormat="1" applyFont="1" applyFill="1" applyBorder="1" applyAlignment="1" applyProtection="1">
      <alignment horizontal="left" vertical="top" wrapText="1"/>
    </xf>
    <xf numFmtId="2" fontId="23" fillId="0" borderId="0" xfId="0" applyNumberFormat="1" applyFont="1" applyFill="1" applyBorder="1" applyAlignment="1" applyProtection="1">
      <alignment horizontal="left" vertical="top" wrapText="1"/>
    </xf>
    <xf numFmtId="2" fontId="23" fillId="0" borderId="5" xfId="0" applyNumberFormat="1" applyFont="1" applyFill="1" applyBorder="1" applyAlignment="1" applyProtection="1">
      <alignment horizontal="left" vertical="top" wrapText="1"/>
    </xf>
    <xf numFmtId="0" fontId="27" fillId="0" borderId="4" xfId="0" applyFont="1" applyBorder="1" applyAlignment="1">
      <alignment horizontal="right" vertical="top" wrapText="1"/>
    </xf>
    <xf numFmtId="0" fontId="27" fillId="0" borderId="0" xfId="0" applyFont="1" applyBorder="1" applyAlignment="1">
      <alignment horizontal="right" vertical="top" wrapText="1"/>
    </xf>
    <xf numFmtId="0" fontId="27" fillId="0" borderId="5" xfId="0" applyFont="1" applyBorder="1" applyAlignment="1">
      <alignment horizontal="right" vertical="top" wrapText="1"/>
    </xf>
    <xf numFmtId="49" fontId="8" fillId="0" borderId="8" xfId="0" applyNumberFormat="1" applyFont="1" applyFill="1" applyBorder="1" applyAlignment="1" applyProtection="1">
      <alignment horizontal="left" vertical="center" wrapText="1"/>
      <protection locked="0"/>
    </xf>
    <xf numFmtId="49" fontId="8" fillId="0" borderId="6" xfId="0" applyNumberFormat="1" applyFont="1" applyFill="1" applyBorder="1" applyAlignment="1" applyProtection="1">
      <alignment horizontal="left" vertical="center" wrapText="1"/>
      <protection locked="0"/>
    </xf>
    <xf numFmtId="49" fontId="8" fillId="0" borderId="7" xfId="0" applyNumberFormat="1" applyFont="1" applyFill="1" applyBorder="1" applyAlignment="1" applyProtection="1">
      <alignment horizontal="left" vertical="center" wrapText="1"/>
      <protection locked="0"/>
    </xf>
    <xf numFmtId="0" fontId="4" fillId="0" borderId="28" xfId="0" applyFont="1" applyFill="1" applyBorder="1" applyAlignment="1" applyProtection="1">
      <alignment horizontal="left" vertical="top" wrapText="1"/>
    </xf>
    <xf numFmtId="0" fontId="4" fillId="0" borderId="43" xfId="0" applyFont="1" applyFill="1" applyBorder="1" applyAlignment="1" applyProtection="1">
      <alignment horizontal="left" vertical="top" wrapText="1"/>
    </xf>
    <xf numFmtId="0" fontId="4" fillId="0" borderId="26" xfId="0" applyFont="1" applyFill="1" applyBorder="1" applyAlignment="1" applyProtection="1">
      <alignment horizontal="left" vertical="top" wrapText="1"/>
    </xf>
    <xf numFmtId="0" fontId="4" fillId="0" borderId="0" xfId="0" applyFont="1" applyFill="1" applyBorder="1" applyAlignment="1" applyProtection="1">
      <alignment horizontal="left" vertical="top" wrapText="1"/>
    </xf>
    <xf numFmtId="0" fontId="4" fillId="0" borderId="5" xfId="0" applyFont="1" applyFill="1" applyBorder="1" applyAlignment="1" applyProtection="1">
      <alignment horizontal="left" vertical="top" wrapText="1"/>
    </xf>
    <xf numFmtId="2" fontId="5" fillId="0" borderId="28" xfId="0" applyNumberFormat="1" applyFont="1" applyFill="1" applyBorder="1" applyAlignment="1" applyProtection="1">
      <alignment horizontal="left" vertical="top" wrapText="1"/>
    </xf>
    <xf numFmtId="2" fontId="4" fillId="0" borderId="28" xfId="0" applyNumberFormat="1" applyFont="1" applyFill="1" applyBorder="1" applyAlignment="1" applyProtection="1"/>
    <xf numFmtId="2" fontId="4" fillId="0" borderId="43" xfId="0" applyNumberFormat="1" applyFont="1" applyFill="1" applyBorder="1" applyAlignment="1" applyProtection="1"/>
    <xf numFmtId="0" fontId="11" fillId="0" borderId="46" xfId="0" applyFont="1" applyFill="1" applyBorder="1" applyAlignment="1" applyProtection="1">
      <alignment horizontal="center" vertical="center"/>
    </xf>
    <xf numFmtId="0" fontId="11" fillId="0" borderId="2" xfId="0" applyFont="1" applyFill="1" applyBorder="1" applyAlignment="1" applyProtection="1">
      <alignment horizontal="center" vertical="center"/>
    </xf>
    <xf numFmtId="0" fontId="11" fillId="0" borderId="3" xfId="0" applyFont="1" applyFill="1" applyBorder="1" applyAlignment="1" applyProtection="1">
      <alignment horizontal="center" vertical="center"/>
    </xf>
    <xf numFmtId="0" fontId="23" fillId="0" borderId="20" xfId="0" applyFont="1" applyFill="1" applyBorder="1" applyAlignment="1" applyProtection="1">
      <alignment horizontal="left" vertical="center"/>
    </xf>
    <xf numFmtId="0" fontId="23" fillId="0" borderId="21" xfId="0" applyFont="1" applyFill="1" applyBorder="1" applyAlignment="1" applyProtection="1">
      <alignment horizontal="left" vertical="center"/>
    </xf>
    <xf numFmtId="0" fontId="23" fillId="0" borderId="22" xfId="0" applyFont="1" applyFill="1" applyBorder="1" applyAlignment="1" applyProtection="1">
      <alignment horizontal="left" vertical="center"/>
    </xf>
    <xf numFmtId="2" fontId="13" fillId="0" borderId="1" xfId="0" applyNumberFormat="1" applyFont="1" applyFill="1" applyBorder="1" applyAlignment="1" applyProtection="1">
      <alignment horizontal="center" vertical="center"/>
    </xf>
    <xf numFmtId="2" fontId="12" fillId="0" borderId="3" xfId="0" applyNumberFormat="1" applyFont="1" applyFill="1" applyBorder="1" applyAlignment="1" applyProtection="1">
      <alignment horizontal="center" vertical="center"/>
    </xf>
    <xf numFmtId="2" fontId="13" fillId="0" borderId="20" xfId="0" applyNumberFormat="1" applyFont="1" applyFill="1" applyBorder="1" applyAlignment="1" applyProtection="1">
      <alignment horizontal="center" vertical="center"/>
    </xf>
    <xf numFmtId="2" fontId="12" fillId="0" borderId="21" xfId="0" applyNumberFormat="1" applyFont="1" applyFill="1" applyBorder="1" applyAlignment="1" applyProtection="1">
      <alignment horizontal="center" vertical="center"/>
    </xf>
    <xf numFmtId="2" fontId="12" fillId="0" borderId="49" xfId="0" applyNumberFormat="1" applyFont="1" applyFill="1" applyBorder="1" applyAlignment="1" applyProtection="1">
      <alignment horizontal="center" vertical="center"/>
    </xf>
    <xf numFmtId="164" fontId="4" fillId="0" borderId="4" xfId="0" applyNumberFormat="1" applyFont="1" applyFill="1" applyBorder="1" applyAlignment="1" applyProtection="1">
      <alignment horizontal="left" vertical="center"/>
    </xf>
    <xf numFmtId="164" fontId="4" fillId="0" borderId="27" xfId="0" applyNumberFormat="1" applyFont="1" applyFill="1" applyBorder="1" applyAlignment="1" applyProtection="1">
      <alignment horizontal="left" vertical="center"/>
    </xf>
    <xf numFmtId="49" fontId="15" fillId="0" borderId="48" xfId="0" applyNumberFormat="1" applyFont="1" applyFill="1" applyBorder="1" applyAlignment="1" applyProtection="1">
      <alignment horizontal="right" vertical="center" wrapText="1"/>
    </xf>
    <xf numFmtId="0" fontId="4" fillId="0" borderId="17" xfId="0" applyFont="1" applyFill="1" applyBorder="1" applyAlignment="1" applyProtection="1">
      <alignment vertical="center" wrapText="1"/>
    </xf>
    <xf numFmtId="0" fontId="4" fillId="0" borderId="18" xfId="0" applyFont="1" applyFill="1" applyBorder="1" applyAlignment="1" applyProtection="1">
      <alignment vertical="center" wrapText="1"/>
    </xf>
    <xf numFmtId="49" fontId="9" fillId="0" borderId="8" xfId="0" applyNumberFormat="1" applyFont="1" applyFill="1" applyBorder="1" applyAlignment="1" applyProtection="1">
      <alignment horizontal="left" vertical="center" wrapText="1"/>
      <protection locked="0"/>
    </xf>
    <xf numFmtId="49" fontId="9" fillId="0" borderId="6" xfId="0" applyNumberFormat="1" applyFont="1" applyFill="1" applyBorder="1" applyAlignment="1" applyProtection="1">
      <alignment horizontal="left" vertical="center" wrapText="1"/>
      <protection locked="0"/>
    </xf>
    <xf numFmtId="49" fontId="9" fillId="0" borderId="7" xfId="0" applyNumberFormat="1" applyFont="1" applyFill="1" applyBorder="1" applyAlignment="1" applyProtection="1">
      <alignment horizontal="left" vertical="center" wrapText="1"/>
      <protection locked="0"/>
    </xf>
    <xf numFmtId="49" fontId="9" fillId="0" borderId="4" xfId="0" applyNumberFormat="1" applyFont="1" applyFill="1" applyBorder="1" applyAlignment="1" applyProtection="1">
      <alignment horizontal="left" vertical="top" wrapText="1"/>
      <protection locked="0"/>
    </xf>
    <xf numFmtId="49" fontId="18" fillId="0" borderId="0" xfId="0" applyNumberFormat="1" applyFont="1" applyFill="1" applyBorder="1" applyAlignment="1" applyProtection="1">
      <alignment horizontal="left" vertical="top" wrapText="1"/>
      <protection locked="0"/>
    </xf>
    <xf numFmtId="49" fontId="18" fillId="0" borderId="5" xfId="0" applyNumberFormat="1" applyFont="1" applyFill="1" applyBorder="1" applyAlignment="1" applyProtection="1">
      <alignment horizontal="left" vertical="top" wrapText="1"/>
      <protection locked="0"/>
    </xf>
    <xf numFmtId="49" fontId="8" fillId="2" borderId="4" xfId="0" applyNumberFormat="1" applyFont="1" applyFill="1" applyBorder="1" applyAlignment="1" applyProtection="1">
      <alignment horizontal="left" vertical="top" wrapText="1"/>
      <protection locked="0"/>
    </xf>
    <xf numFmtId="49" fontId="8" fillId="2" borderId="0" xfId="0" applyNumberFormat="1" applyFont="1" applyFill="1" applyBorder="1" applyAlignment="1" applyProtection="1">
      <alignment horizontal="left" vertical="top" wrapText="1"/>
      <protection locked="0"/>
    </xf>
    <xf numFmtId="49" fontId="8" fillId="2" borderId="5" xfId="0" applyNumberFormat="1" applyFont="1" applyFill="1" applyBorder="1" applyAlignment="1" applyProtection="1">
      <alignment horizontal="left" vertical="top" wrapText="1"/>
      <protection locked="0"/>
    </xf>
    <xf numFmtId="0" fontId="29" fillId="0" borderId="1" xfId="0" applyFont="1" applyFill="1" applyBorder="1" applyAlignment="1">
      <alignment horizontal="left" vertical="top" wrapText="1"/>
    </xf>
    <xf numFmtId="0" fontId="29" fillId="0" borderId="2" xfId="0" applyFont="1" applyFill="1" applyBorder="1" applyAlignment="1">
      <alignment horizontal="left" vertical="top" wrapText="1"/>
    </xf>
    <xf numFmtId="0" fontId="29" fillId="0" borderId="3" xfId="0" applyFont="1" applyFill="1" applyBorder="1" applyAlignment="1">
      <alignment horizontal="left" vertical="top" wrapText="1"/>
    </xf>
    <xf numFmtId="0" fontId="27" fillId="0" borderId="53" xfId="0" applyFont="1" applyBorder="1" applyAlignment="1">
      <alignment horizontal="left" vertical="top" wrapText="1"/>
    </xf>
    <xf numFmtId="0" fontId="27" fillId="0" borderId="6" xfId="0" applyFont="1" applyBorder="1" applyAlignment="1">
      <alignment horizontal="left" vertical="top" wrapText="1"/>
    </xf>
    <xf numFmtId="0" fontId="27" fillId="0" borderId="7" xfId="0" applyFont="1" applyBorder="1" applyAlignment="1">
      <alignment horizontal="left" vertical="top" wrapText="1"/>
    </xf>
    <xf numFmtId="49" fontId="15" fillId="0" borderId="12" xfId="0" applyNumberFormat="1" applyFont="1" applyFill="1" applyBorder="1" applyAlignment="1" applyProtection="1">
      <alignment horizontal="right" vertical="center"/>
    </xf>
    <xf numFmtId="0" fontId="4" fillId="0" borderId="13" xfId="0" applyFont="1" applyFill="1" applyBorder="1" applyAlignment="1" applyProtection="1">
      <alignment horizontal="right" vertical="center"/>
    </xf>
    <xf numFmtId="0" fontId="4" fillId="0" borderId="14" xfId="0" applyFont="1" applyFill="1" applyBorder="1" applyAlignment="1" applyProtection="1">
      <alignment horizontal="right" vertical="center"/>
    </xf>
    <xf numFmtId="49" fontId="4" fillId="0" borderId="0" xfId="0" applyNumberFormat="1" applyFont="1" applyFill="1" applyBorder="1" applyAlignment="1" applyProtection="1">
      <alignment horizontal="left" vertical="center" wrapText="1"/>
      <protection locked="0"/>
    </xf>
    <xf numFmtId="49" fontId="4" fillId="0" borderId="5" xfId="0" applyNumberFormat="1" applyFont="1" applyFill="1" applyBorder="1" applyAlignment="1" applyProtection="1">
      <alignment horizontal="left" vertical="center" wrapText="1"/>
      <protection locked="0"/>
    </xf>
    <xf numFmtId="2" fontId="23" fillId="0" borderId="52" xfId="0" applyNumberFormat="1" applyFont="1" applyFill="1" applyBorder="1" applyAlignment="1" applyProtection="1">
      <alignment horizontal="left" vertical="top" wrapText="1"/>
    </xf>
    <xf numFmtId="2" fontId="23" fillId="0" borderId="28" xfId="0" applyNumberFormat="1" applyFont="1" applyFill="1" applyBorder="1" applyAlignment="1" applyProtection="1">
      <alignment horizontal="left" vertical="top" wrapText="1"/>
    </xf>
    <xf numFmtId="2" fontId="23" fillId="0" borderId="43" xfId="0" applyNumberFormat="1" applyFont="1" applyFill="1" applyBorder="1" applyAlignment="1" applyProtection="1">
      <alignment horizontal="left" vertical="top" wrapText="1"/>
    </xf>
    <xf numFmtId="49" fontId="15" fillId="0" borderId="17" xfId="0" applyNumberFormat="1" applyFont="1" applyFill="1" applyBorder="1" applyAlignment="1" applyProtection="1">
      <alignment horizontal="right" vertical="center"/>
    </xf>
    <xf numFmtId="49" fontId="15" fillId="0" borderId="18" xfId="0" applyNumberFormat="1" applyFont="1" applyFill="1" applyBorder="1" applyAlignment="1" applyProtection="1">
      <alignment horizontal="right" vertical="center"/>
    </xf>
    <xf numFmtId="164" fontId="4" fillId="0" borderId="8" xfId="0" applyNumberFormat="1" applyFont="1" applyFill="1" applyBorder="1" applyAlignment="1" applyProtection="1">
      <alignment horizontal="left" vertical="center"/>
    </xf>
    <xf numFmtId="164" fontId="4" fillId="0" borderId="44" xfId="0" applyNumberFormat="1" applyFont="1" applyFill="1" applyBorder="1" applyAlignment="1" applyProtection="1">
      <alignment horizontal="left" vertical="center"/>
    </xf>
    <xf numFmtId="0" fontId="11" fillId="0" borderId="45" xfId="0" applyFont="1" applyFill="1" applyBorder="1" applyAlignment="1" applyProtection="1">
      <alignment horizontal="center" vertical="center"/>
    </xf>
    <xf numFmtId="0" fontId="11" fillId="0" borderId="6" xfId="0" applyFont="1" applyFill="1" applyBorder="1" applyAlignment="1" applyProtection="1">
      <alignment horizontal="center" vertical="center"/>
    </xf>
    <xf numFmtId="0" fontId="11" fillId="0" borderId="7" xfId="0" applyFont="1" applyFill="1" applyBorder="1" applyAlignment="1" applyProtection="1">
      <alignment horizontal="center" vertical="center"/>
    </xf>
    <xf numFmtId="2" fontId="12" fillId="0" borderId="8" xfId="0" applyNumberFormat="1" applyFont="1" applyFill="1" applyBorder="1" applyAlignment="1" applyProtection="1">
      <alignment horizontal="center" vertical="center"/>
    </xf>
    <xf numFmtId="2" fontId="12" fillId="0" borderId="6" xfId="0" applyNumberFormat="1" applyFont="1" applyFill="1" applyBorder="1" applyAlignment="1" applyProtection="1">
      <alignment horizontal="center" vertical="center"/>
    </xf>
    <xf numFmtId="2" fontId="12" fillId="0" borderId="44" xfId="0" applyNumberFormat="1" applyFont="1" applyFill="1" applyBorder="1" applyAlignment="1" applyProtection="1">
      <alignment horizontal="center" vertical="center"/>
    </xf>
    <xf numFmtId="2" fontId="23" fillId="0" borderId="8" xfId="0" applyNumberFormat="1" applyFont="1" applyFill="1" applyBorder="1" applyAlignment="1" applyProtection="1">
      <alignment horizontal="left" vertical="top" wrapText="1"/>
    </xf>
    <xf numFmtId="2" fontId="23" fillId="0" borderId="6" xfId="0" applyNumberFormat="1" applyFont="1" applyFill="1" applyBorder="1" applyAlignment="1" applyProtection="1">
      <alignment horizontal="left" vertical="top" wrapText="1"/>
    </xf>
    <xf numFmtId="2" fontId="23" fillId="0" borderId="7" xfId="0" applyNumberFormat="1" applyFont="1" applyFill="1" applyBorder="1" applyAlignment="1" applyProtection="1">
      <alignment horizontal="left" vertical="top" wrapText="1"/>
    </xf>
    <xf numFmtId="0" fontId="27" fillId="0" borderId="4" xfId="0" applyFont="1" applyBorder="1" applyAlignment="1">
      <alignment horizontal="left" vertical="top" wrapText="1"/>
    </xf>
    <xf numFmtId="0" fontId="27" fillId="0" borderId="0" xfId="0" applyFont="1" applyBorder="1" applyAlignment="1">
      <alignment horizontal="left" vertical="top" wrapText="1"/>
    </xf>
    <xf numFmtId="0" fontId="27" fillId="0" borderId="5" xfId="0" applyFont="1" applyBorder="1" applyAlignment="1">
      <alignment horizontal="left" vertical="top" wrapText="1"/>
    </xf>
    <xf numFmtId="49" fontId="9" fillId="0" borderId="1" xfId="0" applyNumberFormat="1" applyFont="1" applyFill="1" applyBorder="1" applyAlignment="1" applyProtection="1">
      <alignment horizontal="left" vertical="top" wrapText="1"/>
      <protection locked="0"/>
    </xf>
    <xf numFmtId="2" fontId="10" fillId="0" borderId="4" xfId="0" applyNumberFormat="1" applyFont="1" applyFill="1" applyBorder="1" applyAlignment="1" applyProtection="1">
      <alignment horizontal="center" vertical="center"/>
    </xf>
    <xf numFmtId="0" fontId="3" fillId="0" borderId="24" xfId="0" applyFont="1" applyFill="1" applyBorder="1" applyAlignment="1" applyProtection="1">
      <alignment horizontal="left" vertical="top" wrapText="1"/>
    </xf>
    <xf numFmtId="0" fontId="3" fillId="0" borderId="28" xfId="0" applyFont="1" applyFill="1" applyBorder="1" applyAlignment="1" applyProtection="1">
      <alignment horizontal="left" vertical="top" wrapText="1"/>
    </xf>
    <xf numFmtId="0" fontId="3" fillId="0" borderId="43" xfId="0" applyFont="1" applyFill="1" applyBorder="1" applyAlignment="1" applyProtection="1">
      <alignment horizontal="left" vertical="top" wrapText="1"/>
    </xf>
    <xf numFmtId="0" fontId="3" fillId="0" borderId="26" xfId="0" applyFont="1" applyFill="1" applyBorder="1" applyAlignment="1" applyProtection="1">
      <alignment horizontal="left" vertical="top" wrapText="1"/>
    </xf>
    <xf numFmtId="0" fontId="3" fillId="0" borderId="0" xfId="0" applyFont="1" applyFill="1" applyBorder="1" applyAlignment="1" applyProtection="1">
      <alignment horizontal="left" vertical="top" wrapText="1"/>
    </xf>
    <xf numFmtId="0" fontId="3" fillId="0" borderId="5" xfId="0" applyFont="1" applyFill="1" applyBorder="1" applyAlignment="1" applyProtection="1">
      <alignment horizontal="left" vertical="top" wrapText="1"/>
    </xf>
    <xf numFmtId="0" fontId="3" fillId="0" borderId="45" xfId="0" applyFont="1" applyFill="1" applyBorder="1" applyAlignment="1" applyProtection="1">
      <alignment horizontal="left" vertical="top" wrapText="1"/>
    </xf>
    <xf numFmtId="0" fontId="3" fillId="0" borderId="6" xfId="0" applyFont="1" applyFill="1" applyBorder="1" applyAlignment="1" applyProtection="1">
      <alignment horizontal="left" vertical="top" wrapText="1"/>
    </xf>
    <xf numFmtId="0" fontId="3" fillId="0" borderId="7" xfId="0" applyFont="1" applyFill="1" applyBorder="1" applyAlignment="1" applyProtection="1">
      <alignment horizontal="left" vertical="top" wrapText="1"/>
    </xf>
    <xf numFmtId="0" fontId="22" fillId="0" borderId="42" xfId="0" applyFont="1" applyBorder="1" applyAlignment="1">
      <alignment horizontal="center" vertical="center" wrapText="1"/>
    </xf>
    <xf numFmtId="0" fontId="22" fillId="0" borderId="40" xfId="0" applyFont="1" applyBorder="1" applyAlignment="1">
      <alignment horizontal="center" vertical="center" wrapText="1"/>
    </xf>
    <xf numFmtId="0" fontId="22" fillId="0" borderId="41" xfId="0" applyFont="1" applyBorder="1" applyAlignment="1">
      <alignment horizontal="center" vertical="center" wrapText="1"/>
    </xf>
  </cellXfs>
  <cellStyles count="3">
    <cellStyle name="Comma" xfId="2" builtinId="3"/>
    <cellStyle name="Currency 2" xfId="1" xr:uid="{43D67CAB-A8B8-4AB5-952A-75952C3B656D}"/>
    <cellStyle name="Normal" xfId="0" builtinId="0"/>
  </cellStyles>
  <dxfs count="0"/>
  <tableStyles count="0" defaultTableStyle="TableStyleMedium2" defaultPivotStyle="PivotStyleLight16"/>
  <colors>
    <mruColors>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89</xdr:row>
      <xdr:rowOff>0</xdr:rowOff>
    </xdr:from>
    <xdr:to>
      <xdr:col>0</xdr:col>
      <xdr:colOff>9525</xdr:colOff>
      <xdr:row>89</xdr:row>
      <xdr:rowOff>0</xdr:rowOff>
    </xdr:to>
    <xdr:cxnSp macro="">
      <xdr:nvCxnSpPr>
        <xdr:cNvPr id="2" name="Straight Arrow Connector 1">
          <a:extLst>
            <a:ext uri="{FF2B5EF4-FFF2-40B4-BE49-F238E27FC236}">
              <a16:creationId xmlns:a16="http://schemas.microsoft.com/office/drawing/2014/main" id="{BAEF89C7-3BDC-4512-9957-03E2DF9EDAE5}"/>
            </a:ext>
          </a:extLst>
        </xdr:cNvPr>
        <xdr:cNvCxnSpPr/>
      </xdr:nvCxnSpPr>
      <xdr:spPr>
        <a:xfrm>
          <a:off x="0" y="40547925"/>
          <a:ext cx="9525" cy="419100"/>
        </a:xfrm>
        <a:prstGeom prst="straightConnector1">
          <a:avLst/>
        </a:prstGeom>
        <a:ln w="190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88</xdr:row>
      <xdr:rowOff>0</xdr:rowOff>
    </xdr:from>
    <xdr:to>
      <xdr:col>0</xdr:col>
      <xdr:colOff>9525</xdr:colOff>
      <xdr:row>88</xdr:row>
      <xdr:rowOff>0</xdr:rowOff>
    </xdr:to>
    <xdr:cxnSp macro="">
      <xdr:nvCxnSpPr>
        <xdr:cNvPr id="10" name="Straight Arrow Connector 9">
          <a:extLst>
            <a:ext uri="{FF2B5EF4-FFF2-40B4-BE49-F238E27FC236}">
              <a16:creationId xmlns:a16="http://schemas.microsoft.com/office/drawing/2014/main" id="{5CA45BEA-648F-45C0-8193-5321222FA05C}"/>
            </a:ext>
          </a:extLst>
        </xdr:cNvPr>
        <xdr:cNvCxnSpPr/>
      </xdr:nvCxnSpPr>
      <xdr:spPr>
        <a:xfrm flipV="1">
          <a:off x="0" y="45250100"/>
          <a:ext cx="9525" cy="9525"/>
        </a:xfrm>
        <a:prstGeom prst="straightConnector1">
          <a:avLst/>
        </a:prstGeom>
        <a:ln w="190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88</xdr:row>
      <xdr:rowOff>285750</xdr:rowOff>
    </xdr:from>
    <xdr:to>
      <xdr:col>0</xdr:col>
      <xdr:colOff>9525</xdr:colOff>
      <xdr:row>88</xdr:row>
      <xdr:rowOff>295275</xdr:rowOff>
    </xdr:to>
    <xdr:cxnSp macro="">
      <xdr:nvCxnSpPr>
        <xdr:cNvPr id="11" name="Straight Arrow Connector 10">
          <a:extLst>
            <a:ext uri="{FF2B5EF4-FFF2-40B4-BE49-F238E27FC236}">
              <a16:creationId xmlns:a16="http://schemas.microsoft.com/office/drawing/2014/main" id="{179005AA-B14E-4DB6-92FB-A2B555E9B5E7}"/>
            </a:ext>
          </a:extLst>
        </xdr:cNvPr>
        <xdr:cNvCxnSpPr/>
      </xdr:nvCxnSpPr>
      <xdr:spPr>
        <a:xfrm flipV="1">
          <a:off x="0" y="45688250"/>
          <a:ext cx="9525" cy="9525"/>
        </a:xfrm>
        <a:prstGeom prst="straightConnector1">
          <a:avLst/>
        </a:prstGeom>
        <a:ln w="190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87</xdr:row>
      <xdr:rowOff>285750</xdr:rowOff>
    </xdr:from>
    <xdr:to>
      <xdr:col>0</xdr:col>
      <xdr:colOff>9525</xdr:colOff>
      <xdr:row>87</xdr:row>
      <xdr:rowOff>295275</xdr:rowOff>
    </xdr:to>
    <xdr:cxnSp macro="">
      <xdr:nvCxnSpPr>
        <xdr:cNvPr id="6" name="Straight Arrow Connector 5">
          <a:extLst>
            <a:ext uri="{FF2B5EF4-FFF2-40B4-BE49-F238E27FC236}">
              <a16:creationId xmlns:a16="http://schemas.microsoft.com/office/drawing/2014/main" id="{16948D7A-D75D-4D82-B785-951A9F65DD84}"/>
            </a:ext>
          </a:extLst>
        </xdr:cNvPr>
        <xdr:cNvCxnSpPr/>
      </xdr:nvCxnSpPr>
      <xdr:spPr>
        <a:xfrm flipV="1">
          <a:off x="0" y="30522333"/>
          <a:ext cx="9525" cy="9525"/>
        </a:xfrm>
        <a:prstGeom prst="straightConnector1">
          <a:avLst/>
        </a:prstGeom>
        <a:ln w="190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itnobpfs1\program\SD\RULES\Practice%20Standards\NOP-17-02%20(Compliance)\PR\RIA-RFA\Copy%20of%20FDA%20Labeling%20Cost%20Model_Aug%20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Product"/>
      <sheetName val="Label Change Costs"/>
      <sheetName val="Print Method"/>
      <sheetName val="Coordination"/>
      <sheetName val="Package"/>
      <sheetName val="Package Inserts"/>
      <sheetName val="Peel-Back Labels"/>
      <sheetName val="Analytical Costs"/>
      <sheetName val="Market Test Costs"/>
      <sheetName val="Inventory"/>
      <sheetName val="Labor Costs"/>
      <sheetName val="NAICS"/>
      <sheetName val="Product Categories"/>
      <sheetName val="Output"/>
      <sheetName val="Output1"/>
      <sheetName val="Output2"/>
      <sheetName val="Output4"/>
      <sheetName val="Output3"/>
    </sheetNames>
    <sheetDataSet>
      <sheetData sheetId="0"/>
      <sheetData sheetId="1">
        <row r="6">
          <cell r="BM6">
            <v>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persons/person.xml><?xml version="1.0" encoding="utf-8"?>
<personList xmlns="http://schemas.microsoft.com/office/spreadsheetml/2018/threadedcomments" xmlns:x="http://schemas.openxmlformats.org/spreadsheetml/2006/main">
  <person displayName="Carey, James (CTR) - AMS" id="{D17E7B13-9982-4088-B38C-333A9D69C01B}" userId="james.carey@usda.gov" providerId="PeoplePicker"/>
  <person displayName="Edmondson, Jason - MRP-AMS, Bryan, TX" id="{D44C9F14-A3D5-48F1-B14E-F3D3074F87B1}" userId="Jason.Edmondson@usda.gov" providerId="PeoplePicker"/>
  <person displayName="Nally Yanessa, Shannon - AMS" id="{1851AD73-78AE-43CF-8197-1258004CF684}" userId="Shannon.NallyYanessa@usda.gov" providerId="PeoplePicker"/>
  <person displayName="Edmondson, Jason - MRP-AMS, Bryan, TX" id="{6160159E-918F-4E9B-A4E7-831497942306}" userId="S::jason.edmondson@usda.gov::73565039-55ec-4021-9348-906d22d2915f" providerId="AD"/>
  <person displayName="Frances, Valerie - AMS" id="{E3859EF6-EB82-4174-AC85-016D23AF8CFC}" userId="S::valerie.frances@usda.gov::5f3ceec5-3ed0-4b60-9a61-0377d4a9720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20" dT="2021-09-07T12:07:41.66" personId="{E3859EF6-EB82-4174-AC85-016D23AF8CFC}" id="{5C6EBAFE-EF1B-46EE-9C17-750CC6283247}">
    <text>@Edmondson, Jason - MRP-AMS, Bryan, TX the number of shipments for which a NOP import certificate is prepared - this is the number in question for me</text>
    <mentions>
      <mention mentionpersonId="{D44C9F14-A3D5-48F1-B14E-F3D3074F87B1}" mentionId="{9E2301E7-5C33-462A-91E1-00F8E26EB011}" startIndex="0" length="38"/>
    </mentions>
  </threadedComment>
  <threadedComment ref="J20" dT="2021-09-22T17:10:44.90" personId="{E3859EF6-EB82-4174-AC85-016D23AF8CFC}" id="{6FB8B8D1-FBA0-4CDF-8479-B301699E74E3}" parentId="{5C6EBAFE-EF1B-46EE-9C17-750CC6283247}">
    <text>@Nally Yanessa, Shannon - AMS</text>
    <mentions>
      <mention mentionpersonId="{1851AD73-78AE-43CF-8197-1258004CF684}" mentionId="{8374C5B4-F9AD-47CE-ADC5-85EFEEDB1986}" startIndex="0" length="29"/>
    </mentions>
  </threadedComment>
  <threadedComment ref="J21" dT="2021-09-08T23:37:57.38" personId="{E3859EF6-EB82-4174-AC85-016D23AF8CFC}" id="{284C72E0-6F12-4736-ADB7-372AECB6D9D0}">
    <text>@Edmondson, Jason - MRP-AMS, Bryan, TXso this is the actual number of shipments and not Import certificates</text>
    <mentions>
      <mention mentionpersonId="{D44C9F14-A3D5-48F1-B14E-F3D3074F87B1}" mentionId="{60516184-A145-4490-9A1D-7DD131197E1D}" startIndex="0" length="38"/>
    </mentions>
  </threadedComment>
  <threadedComment ref="J21" dT="2021-09-22T17:21:34.56" personId="{E3859EF6-EB82-4174-AC85-016D23AF8CFC}" id="{A6059C27-ECD6-4844-A9CD-6E5E6882B011}" parentId="{284C72E0-6F12-4736-ADB7-372AECB6D9D0}">
    <text>@Edmondson, Jason - MRP-AMS, Bryan, TX</text>
    <mentions>
      <mention mentionpersonId="{D44C9F14-A3D5-48F1-B14E-F3D3074F87B1}" mentionId="{0EA9E0DA-90D4-4BA0-B159-A3A1A2A660FC}" startIndex="0" length="38"/>
    </mentions>
  </threadedComment>
  <threadedComment ref="J23" dT="2021-09-08T23:39:01.03" personId="{E3859EF6-EB82-4174-AC85-016D23AF8CFC}" id="{B1886990-A9B7-49AE-ADBC-E90358889C59}">
    <text>@Edmondson, Jason - MRP-AMS, Bryan, TX so this is the number of imported 
nonretail containers that need nonretail labels</text>
    <mentions>
      <mention mentionpersonId="{D44C9F14-A3D5-48F1-B14E-F3D3074F87B1}" mentionId="{02F0523F-23A5-43FE-9BB2-1B2281AE3EF2}" startIndex="0" length="38"/>
    </mentions>
  </threadedComment>
  <threadedComment ref="J23" dT="2021-09-09T13:29:50.91" personId="{6160159E-918F-4E9B-A4E7-831497942306}" id="{878C2B52-7438-438E-BB6D-9837CC39F7CC}" parentId="{B1886990-A9B7-49AE-ADBC-E90358889C59}">
    <text>So we assume one per shipment?</text>
  </threadedComment>
  <threadedComment ref="J23" dT="2021-09-09T13:43:11.85" personId="{E3859EF6-EB82-4174-AC85-016D23AF8CFC}" id="{D6EB74B0-7DF3-4078-89E2-C5CD0F3C3372}" parentId="{B1886990-A9B7-49AE-ADBC-E90358889C59}">
    <text xml:space="preserve">Unless you can suggest another rationale </text>
  </threadedComment>
  <threadedComment ref="J23" dT="2021-09-09T13:50:47.56" personId="{6160159E-918F-4E9B-A4E7-831497942306}" id="{AAA9F1B4-5797-439C-961D-76787E22F655}" parentId="{B1886990-A9B7-49AE-ADBC-E90358889C59}">
    <text>Makes sense to me!</text>
  </threadedComment>
  <threadedComment ref="J23" dT="2021-09-09T13:56:29.53" personId="{E3859EF6-EB82-4174-AC85-016D23AF8CFC}" id="{C39956B3-6EDE-484F-8ADA-27BFC71DFEDD}" parentId="{B1886990-A9B7-49AE-ADBC-E90358889C59}">
    <text>ok - cool</text>
  </threadedComment>
  <threadedComment ref="H49" dT="2021-09-22T15:05:08.31" personId="{E3859EF6-EB82-4174-AC85-016D23AF8CFC}" id="{D455BBA2-2816-4DCF-BF3E-148113E5215E}">
    <text>@Carey, James (CTR) - AMS this these are the calculations</text>
    <mentions>
      <mention mentionpersonId="{D17E7B13-9982-4088-B38C-333A9D69C01B}" mentionId="{01D83819-43A7-4F15-92F4-DD5094EB0AA7}" startIndex="0" length="25"/>
    </mentions>
  </threadedComment>
</ThreadedComments>
</file>

<file path=xl/threadedComments/threadedComment2.xml><?xml version="1.0" encoding="utf-8"?>
<ThreadedComments xmlns="http://schemas.microsoft.com/office/spreadsheetml/2018/threadedcomments" xmlns:x="http://schemas.openxmlformats.org/spreadsheetml/2006/main">
  <threadedComment ref="F2" dT="2021-09-10T16:16:57.58" personId="{E3859EF6-EB82-4174-AC85-016D23AF8CFC}" id="{C2656B1A-BD74-4A93-801A-5FBD79485E4B}">
    <text xml:space="preserve">@Carey, James (CTR) - AMS this is the Q15 document </text>
    <mentions>
      <mention mentionpersonId="{D17E7B13-9982-4088-B38C-333A9D69C01B}" mentionId="{E5C256A6-5AD1-452C-9F0E-66C3B5BDE293}" startIndex="0" length="25"/>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D80DE-4239-4564-8049-56EB7D13764E}">
  <dimension ref="A1:SG1688"/>
  <sheetViews>
    <sheetView tabSelected="1" topLeftCell="A52" zoomScale="90" zoomScaleNormal="90" workbookViewId="0">
      <selection activeCell="N16" sqref="N16"/>
    </sheetView>
  </sheetViews>
  <sheetFormatPr defaultRowHeight="15" x14ac:dyDescent="0.25"/>
  <cols>
    <col min="1" max="1" width="12.42578125" style="1" customWidth="1"/>
    <col min="2" max="2" width="9.140625" style="1"/>
    <col min="3" max="3" width="9.5703125" style="1" bestFit="1" customWidth="1"/>
    <col min="4" max="7" width="9.140625" style="1"/>
    <col min="8" max="8" width="10.5703125" style="1" customWidth="1"/>
    <col min="9" max="9" width="10.42578125" style="1" customWidth="1"/>
    <col min="10" max="10" width="15.42578125" style="1" customWidth="1"/>
    <col min="11" max="11" width="9.140625" style="1"/>
    <col min="12" max="12" width="19.42578125" style="60" customWidth="1"/>
    <col min="13" max="13" width="14.5703125" style="1" customWidth="1"/>
    <col min="14" max="14" width="18.28515625" style="1" bestFit="1" customWidth="1"/>
    <col min="15" max="15" width="11.5703125" style="1" customWidth="1"/>
    <col min="18" max="18" width="11.140625" customWidth="1"/>
    <col min="22" max="22" width="12.140625" bestFit="1" customWidth="1"/>
    <col min="24" max="24" width="13.7109375" customWidth="1"/>
    <col min="25" max="25" width="10.5703125" bestFit="1" customWidth="1"/>
    <col min="188" max="188" width="14.42578125" bestFit="1" customWidth="1"/>
    <col min="189" max="194" width="7.5703125" customWidth="1"/>
    <col min="195" max="195" width="9.42578125" customWidth="1"/>
    <col min="196" max="196" width="7.5703125" customWidth="1"/>
    <col min="197" max="197" width="15.5703125" customWidth="1"/>
    <col min="198" max="198" width="7.5703125" customWidth="1"/>
    <col min="199" max="199" width="14.5703125" bestFit="1" customWidth="1"/>
    <col min="200" max="200" width="11.42578125" customWidth="1"/>
    <col min="201" max="201" width="7.42578125" customWidth="1"/>
    <col min="202" max="202" width="14.42578125" customWidth="1"/>
    <col min="444" max="444" width="14.42578125" bestFit="1" customWidth="1"/>
    <col min="445" max="450" width="7.5703125" customWidth="1"/>
    <col min="451" max="451" width="9.42578125" customWidth="1"/>
    <col min="452" max="452" width="7.5703125" customWidth="1"/>
    <col min="453" max="453" width="15.5703125" customWidth="1"/>
    <col min="454" max="454" width="7.5703125" customWidth="1"/>
    <col min="455" max="455" width="14.5703125" bestFit="1" customWidth="1"/>
    <col min="456" max="456" width="11.42578125" customWidth="1"/>
    <col min="457" max="457" width="7.42578125" customWidth="1"/>
    <col min="458" max="458" width="14.42578125" customWidth="1"/>
    <col min="502" max="699" width="9.140625" style="1"/>
    <col min="700" max="700" width="14.42578125" style="1" bestFit="1" customWidth="1"/>
    <col min="701" max="706" width="7.5703125" style="1" customWidth="1"/>
    <col min="707" max="707" width="9.42578125" style="1" customWidth="1"/>
    <col min="708" max="708" width="7.5703125" style="1" customWidth="1"/>
    <col min="709" max="709" width="15.5703125" style="1" customWidth="1"/>
    <col min="710" max="710" width="7.5703125" style="1" customWidth="1"/>
    <col min="711" max="711" width="14.5703125" style="1" bestFit="1" customWidth="1"/>
    <col min="712" max="712" width="11.42578125" style="1" customWidth="1"/>
    <col min="713" max="713" width="7.42578125" style="1" customWidth="1"/>
    <col min="714" max="714" width="14.42578125" style="1" customWidth="1"/>
    <col min="715" max="955" width="9.140625" style="1"/>
    <col min="956" max="956" width="14.42578125" style="1" bestFit="1" customWidth="1"/>
    <col min="957" max="962" width="7.5703125" style="1" customWidth="1"/>
    <col min="963" max="963" width="9.42578125" style="1" customWidth="1"/>
    <col min="964" max="964" width="7.5703125" style="1" customWidth="1"/>
    <col min="965" max="965" width="15.5703125" style="1" customWidth="1"/>
    <col min="966" max="966" width="7.5703125" style="1" customWidth="1"/>
    <col min="967" max="967" width="14.5703125" style="1" bestFit="1" customWidth="1"/>
    <col min="968" max="968" width="11.42578125" style="1" customWidth="1"/>
    <col min="969" max="969" width="7.42578125" style="1" customWidth="1"/>
    <col min="970" max="970" width="14.42578125" style="1" customWidth="1"/>
    <col min="971" max="1211" width="9.140625" style="1"/>
    <col min="1212" max="1212" width="14.42578125" style="1" bestFit="1" customWidth="1"/>
    <col min="1213" max="1218" width="7.5703125" style="1" customWidth="1"/>
    <col min="1219" max="1219" width="9.42578125" style="1" customWidth="1"/>
    <col min="1220" max="1220" width="7.5703125" style="1" customWidth="1"/>
    <col min="1221" max="1221" width="15.5703125" style="1" customWidth="1"/>
    <col min="1222" max="1222" width="7.5703125" style="1" customWidth="1"/>
    <col min="1223" max="1223" width="14.5703125" style="1" bestFit="1" customWidth="1"/>
    <col min="1224" max="1224" width="11.42578125" style="1" customWidth="1"/>
    <col min="1225" max="1225" width="7.42578125" style="1" customWidth="1"/>
    <col min="1226" max="1226" width="14.42578125" style="1" customWidth="1"/>
    <col min="1227" max="1467" width="9.140625" style="1"/>
    <col min="1468" max="1468" width="14.42578125" style="1" bestFit="1" customWidth="1"/>
    <col min="1469" max="1474" width="7.5703125" style="1" customWidth="1"/>
    <col min="1475" max="1475" width="9.42578125" style="1" customWidth="1"/>
    <col min="1476" max="1476" width="7.5703125" style="1" customWidth="1"/>
    <col min="1477" max="1477" width="15.5703125" style="1" customWidth="1"/>
    <col min="1478" max="1478" width="7.5703125" style="1" customWidth="1"/>
    <col min="1479" max="1479" width="14.5703125" style="1" bestFit="1" customWidth="1"/>
    <col min="1480" max="1480" width="11.42578125" style="1" customWidth="1"/>
    <col min="1481" max="1481" width="7.42578125" style="1" customWidth="1"/>
    <col min="1482" max="1482" width="14.42578125" style="1" customWidth="1"/>
    <col min="1483" max="1723" width="9.140625" style="1"/>
    <col min="1724" max="1724" width="14.42578125" style="1" bestFit="1" customWidth="1"/>
    <col min="1725" max="1730" width="7.5703125" style="1" customWidth="1"/>
    <col min="1731" max="1731" width="9.42578125" style="1" customWidth="1"/>
    <col min="1732" max="1732" width="7.5703125" style="1" customWidth="1"/>
    <col min="1733" max="1733" width="15.5703125" style="1" customWidth="1"/>
    <col min="1734" max="1734" width="7.5703125" style="1" customWidth="1"/>
    <col min="1735" max="1735" width="14.5703125" style="1" bestFit="1" customWidth="1"/>
    <col min="1736" max="1736" width="11.42578125" style="1" customWidth="1"/>
    <col min="1737" max="1737" width="7.42578125" style="1" customWidth="1"/>
    <col min="1738" max="1738" width="14.42578125" style="1" customWidth="1"/>
    <col min="1739" max="1979" width="9.140625" style="1"/>
    <col min="1980" max="1980" width="14.42578125" style="1" bestFit="1" customWidth="1"/>
    <col min="1981" max="1986" width="7.5703125" style="1" customWidth="1"/>
    <col min="1987" max="1987" width="9.42578125" style="1" customWidth="1"/>
    <col min="1988" max="1988" width="7.5703125" style="1" customWidth="1"/>
    <col min="1989" max="1989" width="15.5703125" style="1" customWidth="1"/>
    <col min="1990" max="1990" width="7.5703125" style="1" customWidth="1"/>
    <col min="1991" max="1991" width="14.5703125" style="1" bestFit="1" customWidth="1"/>
    <col min="1992" max="1992" width="11.42578125" style="1" customWidth="1"/>
    <col min="1993" max="1993" width="7.42578125" style="1" customWidth="1"/>
    <col min="1994" max="1994" width="14.42578125" style="1" customWidth="1"/>
    <col min="1995" max="2235" width="9.140625" style="1"/>
    <col min="2236" max="2236" width="14.42578125" style="1" bestFit="1" customWidth="1"/>
    <col min="2237" max="2242" width="7.5703125" style="1" customWidth="1"/>
    <col min="2243" max="2243" width="9.42578125" style="1" customWidth="1"/>
    <col min="2244" max="2244" width="7.5703125" style="1" customWidth="1"/>
    <col min="2245" max="2245" width="15.5703125" style="1" customWidth="1"/>
    <col min="2246" max="2246" width="7.5703125" style="1" customWidth="1"/>
    <col min="2247" max="2247" width="14.5703125" style="1" bestFit="1" customWidth="1"/>
    <col min="2248" max="2248" width="11.42578125" style="1" customWidth="1"/>
    <col min="2249" max="2249" width="7.42578125" style="1" customWidth="1"/>
    <col min="2250" max="2250" width="14.42578125" style="1" customWidth="1"/>
    <col min="2251" max="2491" width="9.140625" style="1"/>
    <col min="2492" max="2492" width="14.42578125" style="1" bestFit="1" customWidth="1"/>
    <col min="2493" max="2498" width="7.5703125" style="1" customWidth="1"/>
    <col min="2499" max="2499" width="9.42578125" style="1" customWidth="1"/>
    <col min="2500" max="2500" width="7.5703125" style="1" customWidth="1"/>
    <col min="2501" max="2501" width="15.5703125" style="1" customWidth="1"/>
    <col min="2502" max="2502" width="7.5703125" style="1" customWidth="1"/>
    <col min="2503" max="2503" width="14.5703125" style="1" bestFit="1" customWidth="1"/>
    <col min="2504" max="2504" width="11.42578125" style="1" customWidth="1"/>
    <col min="2505" max="2505" width="7.42578125" style="1" customWidth="1"/>
    <col min="2506" max="2506" width="14.42578125" style="1" customWidth="1"/>
    <col min="2507" max="2747" width="9.140625" style="1"/>
    <col min="2748" max="2748" width="14.42578125" style="1" bestFit="1" customWidth="1"/>
    <col min="2749" max="2754" width="7.5703125" style="1" customWidth="1"/>
    <col min="2755" max="2755" width="9.42578125" style="1" customWidth="1"/>
    <col min="2756" max="2756" width="7.5703125" style="1" customWidth="1"/>
    <col min="2757" max="2757" width="15.5703125" style="1" customWidth="1"/>
    <col min="2758" max="2758" width="7.5703125" style="1" customWidth="1"/>
    <col min="2759" max="2759" width="14.5703125" style="1" bestFit="1" customWidth="1"/>
    <col min="2760" max="2760" width="11.42578125" style="1" customWidth="1"/>
    <col min="2761" max="2761" width="7.42578125" style="1" customWidth="1"/>
    <col min="2762" max="2762" width="14.42578125" style="1" customWidth="1"/>
    <col min="2763" max="3003" width="9.140625" style="1"/>
    <col min="3004" max="3004" width="14.42578125" style="1" bestFit="1" customWidth="1"/>
    <col min="3005" max="3010" width="7.5703125" style="1" customWidth="1"/>
    <col min="3011" max="3011" width="9.42578125" style="1" customWidth="1"/>
    <col min="3012" max="3012" width="7.5703125" style="1" customWidth="1"/>
    <col min="3013" max="3013" width="15.5703125" style="1" customWidth="1"/>
    <col min="3014" max="3014" width="7.5703125" style="1" customWidth="1"/>
    <col min="3015" max="3015" width="14.5703125" style="1" bestFit="1" customWidth="1"/>
    <col min="3016" max="3016" width="11.42578125" style="1" customWidth="1"/>
    <col min="3017" max="3017" width="7.42578125" style="1" customWidth="1"/>
    <col min="3018" max="3018" width="14.42578125" style="1" customWidth="1"/>
    <col min="3019" max="3259" width="9.140625" style="1"/>
    <col min="3260" max="3260" width="14.42578125" style="1" bestFit="1" customWidth="1"/>
    <col min="3261" max="3266" width="7.5703125" style="1" customWidth="1"/>
    <col min="3267" max="3267" width="9.42578125" style="1" customWidth="1"/>
    <col min="3268" max="3268" width="7.5703125" style="1" customWidth="1"/>
    <col min="3269" max="3269" width="15.5703125" style="1" customWidth="1"/>
    <col min="3270" max="3270" width="7.5703125" style="1" customWidth="1"/>
    <col min="3271" max="3271" width="14.5703125" style="1" bestFit="1" customWidth="1"/>
    <col min="3272" max="3272" width="11.42578125" style="1" customWidth="1"/>
    <col min="3273" max="3273" width="7.42578125" style="1" customWidth="1"/>
    <col min="3274" max="3274" width="14.42578125" style="1" customWidth="1"/>
    <col min="3275" max="3515" width="9.140625" style="1"/>
    <col min="3516" max="3516" width="14.42578125" style="1" bestFit="1" customWidth="1"/>
    <col min="3517" max="3522" width="7.5703125" style="1" customWidth="1"/>
    <col min="3523" max="3523" width="9.42578125" style="1" customWidth="1"/>
    <col min="3524" max="3524" width="7.5703125" style="1" customWidth="1"/>
    <col min="3525" max="3525" width="15.5703125" style="1" customWidth="1"/>
    <col min="3526" max="3526" width="7.5703125" style="1" customWidth="1"/>
    <col min="3527" max="3527" width="14.5703125" style="1" bestFit="1" customWidth="1"/>
    <col min="3528" max="3528" width="11.42578125" style="1" customWidth="1"/>
    <col min="3529" max="3529" width="7.42578125" style="1" customWidth="1"/>
    <col min="3530" max="3530" width="14.42578125" style="1" customWidth="1"/>
    <col min="3531" max="3771" width="9.140625" style="1"/>
    <col min="3772" max="3772" width="14.42578125" style="1" bestFit="1" customWidth="1"/>
    <col min="3773" max="3778" width="7.5703125" style="1" customWidth="1"/>
    <col min="3779" max="3779" width="9.42578125" style="1" customWidth="1"/>
    <col min="3780" max="3780" width="7.5703125" style="1" customWidth="1"/>
    <col min="3781" max="3781" width="15.5703125" style="1" customWidth="1"/>
    <col min="3782" max="3782" width="7.5703125" style="1" customWidth="1"/>
    <col min="3783" max="3783" width="14.5703125" style="1" bestFit="1" customWidth="1"/>
    <col min="3784" max="3784" width="11.42578125" style="1" customWidth="1"/>
    <col min="3785" max="3785" width="7.42578125" style="1" customWidth="1"/>
    <col min="3786" max="3786" width="14.42578125" style="1" customWidth="1"/>
    <col min="3787" max="4027" width="9.140625" style="1"/>
    <col min="4028" max="4028" width="14.42578125" style="1" bestFit="1" customWidth="1"/>
    <col min="4029" max="4034" width="7.5703125" style="1" customWidth="1"/>
    <col min="4035" max="4035" width="9.42578125" style="1" customWidth="1"/>
    <col min="4036" max="4036" width="7.5703125" style="1" customWidth="1"/>
    <col min="4037" max="4037" width="15.5703125" style="1" customWidth="1"/>
    <col min="4038" max="4038" width="7.5703125" style="1" customWidth="1"/>
    <col min="4039" max="4039" width="14.5703125" style="1" bestFit="1" customWidth="1"/>
    <col min="4040" max="4040" width="11.42578125" style="1" customWidth="1"/>
    <col min="4041" max="4041" width="7.42578125" style="1" customWidth="1"/>
    <col min="4042" max="4042" width="14.42578125" style="1" customWidth="1"/>
    <col min="4043" max="4283" width="9.140625" style="1"/>
    <col min="4284" max="4284" width="14.42578125" style="1" bestFit="1" customWidth="1"/>
    <col min="4285" max="4290" width="7.5703125" style="1" customWidth="1"/>
    <col min="4291" max="4291" width="9.42578125" style="1" customWidth="1"/>
    <col min="4292" max="4292" width="7.5703125" style="1" customWidth="1"/>
    <col min="4293" max="4293" width="15.5703125" style="1" customWidth="1"/>
    <col min="4294" max="4294" width="7.5703125" style="1" customWidth="1"/>
    <col min="4295" max="4295" width="14.5703125" style="1" bestFit="1" customWidth="1"/>
    <col min="4296" max="4296" width="11.42578125" style="1" customWidth="1"/>
    <col min="4297" max="4297" width="7.42578125" style="1" customWidth="1"/>
    <col min="4298" max="4298" width="14.42578125" style="1" customWidth="1"/>
    <col min="4299" max="4539" width="9.140625" style="1"/>
    <col min="4540" max="4540" width="14.42578125" style="1" bestFit="1" customWidth="1"/>
    <col min="4541" max="4546" width="7.5703125" style="1" customWidth="1"/>
    <col min="4547" max="4547" width="9.42578125" style="1" customWidth="1"/>
    <col min="4548" max="4548" width="7.5703125" style="1" customWidth="1"/>
    <col min="4549" max="4549" width="15.5703125" style="1" customWidth="1"/>
    <col min="4550" max="4550" width="7.5703125" style="1" customWidth="1"/>
    <col min="4551" max="4551" width="14.5703125" style="1" bestFit="1" customWidth="1"/>
    <col min="4552" max="4552" width="11.42578125" style="1" customWidth="1"/>
    <col min="4553" max="4553" width="7.42578125" style="1" customWidth="1"/>
    <col min="4554" max="4554" width="14.42578125" style="1" customWidth="1"/>
    <col min="4555" max="4795" width="9.140625" style="1"/>
    <col min="4796" max="4796" width="14.42578125" style="1" bestFit="1" customWidth="1"/>
    <col min="4797" max="4802" width="7.5703125" style="1" customWidth="1"/>
    <col min="4803" max="4803" width="9.42578125" style="1" customWidth="1"/>
    <col min="4804" max="4804" width="7.5703125" style="1" customWidth="1"/>
    <col min="4805" max="4805" width="15.5703125" style="1" customWidth="1"/>
    <col min="4806" max="4806" width="7.5703125" style="1" customWidth="1"/>
    <col min="4807" max="4807" width="14.5703125" style="1" bestFit="1" customWidth="1"/>
    <col min="4808" max="4808" width="11.42578125" style="1" customWidth="1"/>
    <col min="4809" max="4809" width="7.42578125" style="1" customWidth="1"/>
    <col min="4810" max="4810" width="14.42578125" style="1" customWidth="1"/>
    <col min="4811" max="5051" width="9.140625" style="1"/>
    <col min="5052" max="5052" width="14.42578125" style="1" bestFit="1" customWidth="1"/>
    <col min="5053" max="5058" width="7.5703125" style="1" customWidth="1"/>
    <col min="5059" max="5059" width="9.42578125" style="1" customWidth="1"/>
    <col min="5060" max="5060" width="7.5703125" style="1" customWidth="1"/>
    <col min="5061" max="5061" width="15.5703125" style="1" customWidth="1"/>
    <col min="5062" max="5062" width="7.5703125" style="1" customWidth="1"/>
    <col min="5063" max="5063" width="14.5703125" style="1" bestFit="1" customWidth="1"/>
    <col min="5064" max="5064" width="11.42578125" style="1" customWidth="1"/>
    <col min="5065" max="5065" width="7.42578125" style="1" customWidth="1"/>
    <col min="5066" max="5066" width="14.42578125" style="1" customWidth="1"/>
    <col min="5067" max="5307" width="9.140625" style="1"/>
    <col min="5308" max="5308" width="14.42578125" style="1" bestFit="1" customWidth="1"/>
    <col min="5309" max="5314" width="7.5703125" style="1" customWidth="1"/>
    <col min="5315" max="5315" width="9.42578125" style="1" customWidth="1"/>
    <col min="5316" max="5316" width="7.5703125" style="1" customWidth="1"/>
    <col min="5317" max="5317" width="15.5703125" style="1" customWidth="1"/>
    <col min="5318" max="5318" width="7.5703125" style="1" customWidth="1"/>
    <col min="5319" max="5319" width="14.5703125" style="1" bestFit="1" customWidth="1"/>
    <col min="5320" max="5320" width="11.42578125" style="1" customWidth="1"/>
    <col min="5321" max="5321" width="7.42578125" style="1" customWidth="1"/>
    <col min="5322" max="5322" width="14.42578125" style="1" customWidth="1"/>
    <col min="5323" max="5563" width="9.140625" style="1"/>
    <col min="5564" max="5564" width="14.42578125" style="1" bestFit="1" customWidth="1"/>
    <col min="5565" max="5570" width="7.5703125" style="1" customWidth="1"/>
    <col min="5571" max="5571" width="9.42578125" style="1" customWidth="1"/>
    <col min="5572" max="5572" width="7.5703125" style="1" customWidth="1"/>
    <col min="5573" max="5573" width="15.5703125" style="1" customWidth="1"/>
    <col min="5574" max="5574" width="7.5703125" style="1" customWidth="1"/>
    <col min="5575" max="5575" width="14.5703125" style="1" bestFit="1" customWidth="1"/>
    <col min="5576" max="5576" width="11.42578125" style="1" customWidth="1"/>
    <col min="5577" max="5577" width="7.42578125" style="1" customWidth="1"/>
    <col min="5578" max="5578" width="14.42578125" style="1" customWidth="1"/>
    <col min="5579" max="5819" width="9.140625" style="1"/>
    <col min="5820" max="5820" width="14.42578125" style="1" bestFit="1" customWidth="1"/>
    <col min="5821" max="5826" width="7.5703125" style="1" customWidth="1"/>
    <col min="5827" max="5827" width="9.42578125" style="1" customWidth="1"/>
    <col min="5828" max="5828" width="7.5703125" style="1" customWidth="1"/>
    <col min="5829" max="5829" width="15.5703125" style="1" customWidth="1"/>
    <col min="5830" max="5830" width="7.5703125" style="1" customWidth="1"/>
    <col min="5831" max="5831" width="14.5703125" style="1" bestFit="1" customWidth="1"/>
    <col min="5832" max="5832" width="11.42578125" style="1" customWidth="1"/>
    <col min="5833" max="5833" width="7.42578125" style="1" customWidth="1"/>
    <col min="5834" max="5834" width="14.42578125" style="1" customWidth="1"/>
    <col min="5835" max="6075" width="9.140625" style="1"/>
    <col min="6076" max="6076" width="14.42578125" style="1" bestFit="1" customWidth="1"/>
    <col min="6077" max="6082" width="7.5703125" style="1" customWidth="1"/>
    <col min="6083" max="6083" width="9.42578125" style="1" customWidth="1"/>
    <col min="6084" max="6084" width="7.5703125" style="1" customWidth="1"/>
    <col min="6085" max="6085" width="15.5703125" style="1" customWidth="1"/>
    <col min="6086" max="6086" width="7.5703125" style="1" customWidth="1"/>
    <col min="6087" max="6087" width="14.5703125" style="1" bestFit="1" customWidth="1"/>
    <col min="6088" max="6088" width="11.42578125" style="1" customWidth="1"/>
    <col min="6089" max="6089" width="7.42578125" style="1" customWidth="1"/>
    <col min="6090" max="6090" width="14.42578125" style="1" customWidth="1"/>
    <col min="6091" max="6331" width="9.140625" style="1"/>
    <col min="6332" max="6332" width="14.42578125" style="1" bestFit="1" customWidth="1"/>
    <col min="6333" max="6338" width="7.5703125" style="1" customWidth="1"/>
    <col min="6339" max="6339" width="9.42578125" style="1" customWidth="1"/>
    <col min="6340" max="6340" width="7.5703125" style="1" customWidth="1"/>
    <col min="6341" max="6341" width="15.5703125" style="1" customWidth="1"/>
    <col min="6342" max="6342" width="7.5703125" style="1" customWidth="1"/>
    <col min="6343" max="6343" width="14.5703125" style="1" bestFit="1" customWidth="1"/>
    <col min="6344" max="6344" width="11.42578125" style="1" customWidth="1"/>
    <col min="6345" max="6345" width="7.42578125" style="1" customWidth="1"/>
    <col min="6346" max="6346" width="14.42578125" style="1" customWidth="1"/>
    <col min="6347" max="6587" width="9.140625" style="1"/>
    <col min="6588" max="6588" width="14.42578125" style="1" bestFit="1" customWidth="1"/>
    <col min="6589" max="6594" width="7.5703125" style="1" customWidth="1"/>
    <col min="6595" max="6595" width="9.42578125" style="1" customWidth="1"/>
    <col min="6596" max="6596" width="7.5703125" style="1" customWidth="1"/>
    <col min="6597" max="6597" width="15.5703125" style="1" customWidth="1"/>
    <col min="6598" max="6598" width="7.5703125" style="1" customWidth="1"/>
    <col min="6599" max="6599" width="14.5703125" style="1" bestFit="1" customWidth="1"/>
    <col min="6600" max="6600" width="11.42578125" style="1" customWidth="1"/>
    <col min="6601" max="6601" width="7.42578125" style="1" customWidth="1"/>
    <col min="6602" max="6602" width="14.42578125" style="1" customWidth="1"/>
    <col min="6603" max="6843" width="9.140625" style="1"/>
    <col min="6844" max="6844" width="14.42578125" style="1" bestFit="1" customWidth="1"/>
    <col min="6845" max="6850" width="7.5703125" style="1" customWidth="1"/>
    <col min="6851" max="6851" width="9.42578125" style="1" customWidth="1"/>
    <col min="6852" max="6852" width="7.5703125" style="1" customWidth="1"/>
    <col min="6853" max="6853" width="15.5703125" style="1" customWidth="1"/>
    <col min="6854" max="6854" width="7.5703125" style="1" customWidth="1"/>
    <col min="6855" max="6855" width="14.5703125" style="1" bestFit="1" customWidth="1"/>
    <col min="6856" max="6856" width="11.42578125" style="1" customWidth="1"/>
    <col min="6857" max="6857" width="7.42578125" style="1" customWidth="1"/>
    <col min="6858" max="6858" width="14.42578125" style="1" customWidth="1"/>
    <col min="6859" max="7099" width="9.140625" style="1"/>
    <col min="7100" max="7100" width="14.42578125" style="1" bestFit="1" customWidth="1"/>
    <col min="7101" max="7106" width="7.5703125" style="1" customWidth="1"/>
    <col min="7107" max="7107" width="9.42578125" style="1" customWidth="1"/>
    <col min="7108" max="7108" width="7.5703125" style="1" customWidth="1"/>
    <col min="7109" max="7109" width="15.5703125" style="1" customWidth="1"/>
    <col min="7110" max="7110" width="7.5703125" style="1" customWidth="1"/>
    <col min="7111" max="7111" width="14.5703125" style="1" bestFit="1" customWidth="1"/>
    <col min="7112" max="7112" width="11.42578125" style="1" customWidth="1"/>
    <col min="7113" max="7113" width="7.42578125" style="1" customWidth="1"/>
    <col min="7114" max="7114" width="14.42578125" style="1" customWidth="1"/>
    <col min="7115" max="7355" width="9.140625" style="1"/>
    <col min="7356" max="7356" width="14.42578125" style="1" bestFit="1" customWidth="1"/>
    <col min="7357" max="7362" width="7.5703125" style="1" customWidth="1"/>
    <col min="7363" max="7363" width="9.42578125" style="1" customWidth="1"/>
    <col min="7364" max="7364" width="7.5703125" style="1" customWidth="1"/>
    <col min="7365" max="7365" width="15.5703125" style="1" customWidth="1"/>
    <col min="7366" max="7366" width="7.5703125" style="1" customWidth="1"/>
    <col min="7367" max="7367" width="14.5703125" style="1" bestFit="1" customWidth="1"/>
    <col min="7368" max="7368" width="11.42578125" style="1" customWidth="1"/>
    <col min="7369" max="7369" width="7.42578125" style="1" customWidth="1"/>
    <col min="7370" max="7370" width="14.42578125" style="1" customWidth="1"/>
    <col min="7371" max="7611" width="9.140625" style="1"/>
    <col min="7612" max="7612" width="14.42578125" style="1" bestFit="1" customWidth="1"/>
    <col min="7613" max="7618" width="7.5703125" style="1" customWidth="1"/>
    <col min="7619" max="7619" width="9.42578125" style="1" customWidth="1"/>
    <col min="7620" max="7620" width="7.5703125" style="1" customWidth="1"/>
    <col min="7621" max="7621" width="15.5703125" style="1" customWidth="1"/>
    <col min="7622" max="7622" width="7.5703125" style="1" customWidth="1"/>
    <col min="7623" max="7623" width="14.5703125" style="1" bestFit="1" customWidth="1"/>
    <col min="7624" max="7624" width="11.42578125" style="1" customWidth="1"/>
    <col min="7625" max="7625" width="7.42578125" style="1" customWidth="1"/>
    <col min="7626" max="7626" width="14.42578125" style="1" customWidth="1"/>
    <col min="7627" max="7867" width="9.140625" style="1"/>
    <col min="7868" max="7868" width="14.42578125" style="1" bestFit="1" customWidth="1"/>
    <col min="7869" max="7874" width="7.5703125" style="1" customWidth="1"/>
    <col min="7875" max="7875" width="9.42578125" style="1" customWidth="1"/>
    <col min="7876" max="7876" width="7.5703125" style="1" customWidth="1"/>
    <col min="7877" max="7877" width="15.5703125" style="1" customWidth="1"/>
    <col min="7878" max="7878" width="7.5703125" style="1" customWidth="1"/>
    <col min="7879" max="7879" width="14.5703125" style="1" bestFit="1" customWidth="1"/>
    <col min="7880" max="7880" width="11.42578125" style="1" customWidth="1"/>
    <col min="7881" max="7881" width="7.42578125" style="1" customWidth="1"/>
    <col min="7882" max="7882" width="14.42578125" style="1" customWidth="1"/>
    <col min="7883" max="8123" width="9.140625" style="1"/>
    <col min="8124" max="8124" width="14.42578125" style="1" bestFit="1" customWidth="1"/>
    <col min="8125" max="8130" width="7.5703125" style="1" customWidth="1"/>
    <col min="8131" max="8131" width="9.42578125" style="1" customWidth="1"/>
    <col min="8132" max="8132" width="7.5703125" style="1" customWidth="1"/>
    <col min="8133" max="8133" width="15.5703125" style="1" customWidth="1"/>
    <col min="8134" max="8134" width="7.5703125" style="1" customWidth="1"/>
    <col min="8135" max="8135" width="14.5703125" style="1" bestFit="1" customWidth="1"/>
    <col min="8136" max="8136" width="11.42578125" style="1" customWidth="1"/>
    <col min="8137" max="8137" width="7.42578125" style="1" customWidth="1"/>
    <col min="8138" max="8138" width="14.42578125" style="1" customWidth="1"/>
    <col min="8139" max="8379" width="9.140625" style="1"/>
    <col min="8380" max="8380" width="14.42578125" style="1" bestFit="1" customWidth="1"/>
    <col min="8381" max="8386" width="7.5703125" style="1" customWidth="1"/>
    <col min="8387" max="8387" width="9.42578125" style="1" customWidth="1"/>
    <col min="8388" max="8388" width="7.5703125" style="1" customWidth="1"/>
    <col min="8389" max="8389" width="15.5703125" style="1" customWidth="1"/>
    <col min="8390" max="8390" width="7.5703125" style="1" customWidth="1"/>
    <col min="8391" max="8391" width="14.5703125" style="1" bestFit="1" customWidth="1"/>
    <col min="8392" max="8392" width="11.42578125" style="1" customWidth="1"/>
    <col min="8393" max="8393" width="7.42578125" style="1" customWidth="1"/>
    <col min="8394" max="8394" width="14.42578125" style="1" customWidth="1"/>
    <col min="8395" max="8635" width="9.140625" style="1"/>
    <col min="8636" max="8636" width="14.42578125" style="1" bestFit="1" customWidth="1"/>
    <col min="8637" max="8642" width="7.5703125" style="1" customWidth="1"/>
    <col min="8643" max="8643" width="9.42578125" style="1" customWidth="1"/>
    <col min="8644" max="8644" width="7.5703125" style="1" customWidth="1"/>
    <col min="8645" max="8645" width="15.5703125" style="1" customWidth="1"/>
    <col min="8646" max="8646" width="7.5703125" style="1" customWidth="1"/>
    <col min="8647" max="8647" width="14.5703125" style="1" bestFit="1" customWidth="1"/>
    <col min="8648" max="8648" width="11.42578125" style="1" customWidth="1"/>
    <col min="8649" max="8649" width="7.42578125" style="1" customWidth="1"/>
    <col min="8650" max="8650" width="14.42578125" style="1" customWidth="1"/>
    <col min="8651" max="8891" width="9.140625" style="1"/>
    <col min="8892" max="8892" width="14.42578125" style="1" bestFit="1" customWidth="1"/>
    <col min="8893" max="8898" width="7.5703125" style="1" customWidth="1"/>
    <col min="8899" max="8899" width="9.42578125" style="1" customWidth="1"/>
    <col min="8900" max="8900" width="7.5703125" style="1" customWidth="1"/>
    <col min="8901" max="8901" width="15.5703125" style="1" customWidth="1"/>
    <col min="8902" max="8902" width="7.5703125" style="1" customWidth="1"/>
    <col min="8903" max="8903" width="14.5703125" style="1" bestFit="1" customWidth="1"/>
    <col min="8904" max="8904" width="11.42578125" style="1" customWidth="1"/>
    <col min="8905" max="8905" width="7.42578125" style="1" customWidth="1"/>
    <col min="8906" max="8906" width="14.42578125" style="1" customWidth="1"/>
    <col min="8907" max="9147" width="9.140625" style="1"/>
    <col min="9148" max="9148" width="14.42578125" style="1" bestFit="1" customWidth="1"/>
    <col min="9149" max="9154" width="7.5703125" style="1" customWidth="1"/>
    <col min="9155" max="9155" width="9.42578125" style="1" customWidth="1"/>
    <col min="9156" max="9156" width="7.5703125" style="1" customWidth="1"/>
    <col min="9157" max="9157" width="15.5703125" style="1" customWidth="1"/>
    <col min="9158" max="9158" width="7.5703125" style="1" customWidth="1"/>
    <col min="9159" max="9159" width="14.5703125" style="1" bestFit="1" customWidth="1"/>
    <col min="9160" max="9160" width="11.42578125" style="1" customWidth="1"/>
    <col min="9161" max="9161" width="7.42578125" style="1" customWidth="1"/>
    <col min="9162" max="9162" width="14.42578125" style="1" customWidth="1"/>
    <col min="9163" max="9403" width="9.140625" style="1"/>
    <col min="9404" max="9404" width="14.42578125" style="1" bestFit="1" customWidth="1"/>
    <col min="9405" max="9410" width="7.5703125" style="1" customWidth="1"/>
    <col min="9411" max="9411" width="9.42578125" style="1" customWidth="1"/>
    <col min="9412" max="9412" width="7.5703125" style="1" customWidth="1"/>
    <col min="9413" max="9413" width="15.5703125" style="1" customWidth="1"/>
    <col min="9414" max="9414" width="7.5703125" style="1" customWidth="1"/>
    <col min="9415" max="9415" width="14.5703125" style="1" bestFit="1" customWidth="1"/>
    <col min="9416" max="9416" width="11.42578125" style="1" customWidth="1"/>
    <col min="9417" max="9417" width="7.42578125" style="1" customWidth="1"/>
    <col min="9418" max="9418" width="14.42578125" style="1" customWidth="1"/>
    <col min="9419" max="9659" width="9.140625" style="1"/>
    <col min="9660" max="9660" width="14.42578125" style="1" bestFit="1" customWidth="1"/>
    <col min="9661" max="9666" width="7.5703125" style="1" customWidth="1"/>
    <col min="9667" max="9667" width="9.42578125" style="1" customWidth="1"/>
    <col min="9668" max="9668" width="7.5703125" style="1" customWidth="1"/>
    <col min="9669" max="9669" width="15.5703125" style="1" customWidth="1"/>
    <col min="9670" max="9670" width="7.5703125" style="1" customWidth="1"/>
    <col min="9671" max="9671" width="14.5703125" style="1" bestFit="1" customWidth="1"/>
    <col min="9672" max="9672" width="11.42578125" style="1" customWidth="1"/>
    <col min="9673" max="9673" width="7.42578125" style="1" customWidth="1"/>
    <col min="9674" max="9674" width="14.42578125" style="1" customWidth="1"/>
    <col min="9675" max="9915" width="9.140625" style="1"/>
    <col min="9916" max="9916" width="14.42578125" style="1" bestFit="1" customWidth="1"/>
    <col min="9917" max="9922" width="7.5703125" style="1" customWidth="1"/>
    <col min="9923" max="9923" width="9.42578125" style="1" customWidth="1"/>
    <col min="9924" max="9924" width="7.5703125" style="1" customWidth="1"/>
    <col min="9925" max="9925" width="15.5703125" style="1" customWidth="1"/>
    <col min="9926" max="9926" width="7.5703125" style="1" customWidth="1"/>
    <col min="9927" max="9927" width="14.5703125" style="1" bestFit="1" customWidth="1"/>
    <col min="9928" max="9928" width="11.42578125" style="1" customWidth="1"/>
    <col min="9929" max="9929" width="7.42578125" style="1" customWidth="1"/>
    <col min="9930" max="9930" width="14.42578125" style="1" customWidth="1"/>
    <col min="9931" max="10171" width="9.140625" style="1"/>
    <col min="10172" max="10172" width="14.42578125" style="1" bestFit="1" customWidth="1"/>
    <col min="10173" max="10178" width="7.5703125" style="1" customWidth="1"/>
    <col min="10179" max="10179" width="9.42578125" style="1" customWidth="1"/>
    <col min="10180" max="10180" width="7.5703125" style="1" customWidth="1"/>
    <col min="10181" max="10181" width="15.5703125" style="1" customWidth="1"/>
    <col min="10182" max="10182" width="7.5703125" style="1" customWidth="1"/>
    <col min="10183" max="10183" width="14.5703125" style="1" bestFit="1" customWidth="1"/>
    <col min="10184" max="10184" width="11.42578125" style="1" customWidth="1"/>
    <col min="10185" max="10185" width="7.42578125" style="1" customWidth="1"/>
    <col min="10186" max="10186" width="14.42578125" style="1" customWidth="1"/>
    <col min="10187" max="10427" width="9.140625" style="1"/>
    <col min="10428" max="10428" width="14.42578125" style="1" bestFit="1" customWidth="1"/>
    <col min="10429" max="10434" width="7.5703125" style="1" customWidth="1"/>
    <col min="10435" max="10435" width="9.42578125" style="1" customWidth="1"/>
    <col min="10436" max="10436" width="7.5703125" style="1" customWidth="1"/>
    <col min="10437" max="10437" width="15.5703125" style="1" customWidth="1"/>
    <col min="10438" max="10438" width="7.5703125" style="1" customWidth="1"/>
    <col min="10439" max="10439" width="14.5703125" style="1" bestFit="1" customWidth="1"/>
    <col min="10440" max="10440" width="11.42578125" style="1" customWidth="1"/>
    <col min="10441" max="10441" width="7.42578125" style="1" customWidth="1"/>
    <col min="10442" max="10442" width="14.42578125" style="1" customWidth="1"/>
    <col min="10443" max="10683" width="9.140625" style="1"/>
    <col min="10684" max="10684" width="14.42578125" style="1" bestFit="1" customWidth="1"/>
    <col min="10685" max="10690" width="7.5703125" style="1" customWidth="1"/>
    <col min="10691" max="10691" width="9.42578125" style="1" customWidth="1"/>
    <col min="10692" max="10692" width="7.5703125" style="1" customWidth="1"/>
    <col min="10693" max="10693" width="15.5703125" style="1" customWidth="1"/>
    <col min="10694" max="10694" width="7.5703125" style="1" customWidth="1"/>
    <col min="10695" max="10695" width="14.5703125" style="1" bestFit="1" customWidth="1"/>
    <col min="10696" max="10696" width="11.42578125" style="1" customWidth="1"/>
    <col min="10697" max="10697" width="7.42578125" style="1" customWidth="1"/>
    <col min="10698" max="10698" width="14.42578125" style="1" customWidth="1"/>
    <col min="10699" max="10939" width="9.140625" style="1"/>
    <col min="10940" max="10940" width="14.42578125" style="1" bestFit="1" customWidth="1"/>
    <col min="10941" max="10946" width="7.5703125" style="1" customWidth="1"/>
    <col min="10947" max="10947" width="9.42578125" style="1" customWidth="1"/>
    <col min="10948" max="10948" width="7.5703125" style="1" customWidth="1"/>
    <col min="10949" max="10949" width="15.5703125" style="1" customWidth="1"/>
    <col min="10950" max="10950" width="7.5703125" style="1" customWidth="1"/>
    <col min="10951" max="10951" width="14.5703125" style="1" bestFit="1" customWidth="1"/>
    <col min="10952" max="10952" width="11.42578125" style="1" customWidth="1"/>
    <col min="10953" max="10953" width="7.42578125" style="1" customWidth="1"/>
    <col min="10954" max="10954" width="14.42578125" style="1" customWidth="1"/>
    <col min="10955" max="11195" width="9.140625" style="1"/>
    <col min="11196" max="11196" width="14.42578125" style="1" bestFit="1" customWidth="1"/>
    <col min="11197" max="11202" width="7.5703125" style="1" customWidth="1"/>
    <col min="11203" max="11203" width="9.42578125" style="1" customWidth="1"/>
    <col min="11204" max="11204" width="7.5703125" style="1" customWidth="1"/>
    <col min="11205" max="11205" width="15.5703125" style="1" customWidth="1"/>
    <col min="11206" max="11206" width="7.5703125" style="1" customWidth="1"/>
    <col min="11207" max="11207" width="14.5703125" style="1" bestFit="1" customWidth="1"/>
    <col min="11208" max="11208" width="11.42578125" style="1" customWidth="1"/>
    <col min="11209" max="11209" width="7.42578125" style="1" customWidth="1"/>
    <col min="11210" max="11210" width="14.42578125" style="1" customWidth="1"/>
    <col min="11211" max="11451" width="9.140625" style="1"/>
    <col min="11452" max="11452" width="14.42578125" style="1" bestFit="1" customWidth="1"/>
    <col min="11453" max="11458" width="7.5703125" style="1" customWidth="1"/>
    <col min="11459" max="11459" width="9.42578125" style="1" customWidth="1"/>
    <col min="11460" max="11460" width="7.5703125" style="1" customWidth="1"/>
    <col min="11461" max="11461" width="15.5703125" style="1" customWidth="1"/>
    <col min="11462" max="11462" width="7.5703125" style="1" customWidth="1"/>
    <col min="11463" max="11463" width="14.5703125" style="1" bestFit="1" customWidth="1"/>
    <col min="11464" max="11464" width="11.42578125" style="1" customWidth="1"/>
    <col min="11465" max="11465" width="7.42578125" style="1" customWidth="1"/>
    <col min="11466" max="11466" width="14.42578125" style="1" customWidth="1"/>
    <col min="11467" max="11707" width="9.140625" style="1"/>
    <col min="11708" max="11708" width="14.42578125" style="1" bestFit="1" customWidth="1"/>
    <col min="11709" max="11714" width="7.5703125" style="1" customWidth="1"/>
    <col min="11715" max="11715" width="9.42578125" style="1" customWidth="1"/>
    <col min="11716" max="11716" width="7.5703125" style="1" customWidth="1"/>
    <col min="11717" max="11717" width="15.5703125" style="1" customWidth="1"/>
    <col min="11718" max="11718" width="7.5703125" style="1" customWidth="1"/>
    <col min="11719" max="11719" width="14.5703125" style="1" bestFit="1" customWidth="1"/>
    <col min="11720" max="11720" width="11.42578125" style="1" customWidth="1"/>
    <col min="11721" max="11721" width="7.42578125" style="1" customWidth="1"/>
    <col min="11722" max="11722" width="14.42578125" style="1" customWidth="1"/>
    <col min="11723" max="11963" width="9.140625" style="1"/>
    <col min="11964" max="11964" width="14.42578125" style="1" bestFit="1" customWidth="1"/>
    <col min="11965" max="11970" width="7.5703125" style="1" customWidth="1"/>
    <col min="11971" max="11971" width="9.42578125" style="1" customWidth="1"/>
    <col min="11972" max="11972" width="7.5703125" style="1" customWidth="1"/>
    <col min="11973" max="11973" width="15.5703125" style="1" customWidth="1"/>
    <col min="11974" max="11974" width="7.5703125" style="1" customWidth="1"/>
    <col min="11975" max="11975" width="14.5703125" style="1" bestFit="1" customWidth="1"/>
    <col min="11976" max="11976" width="11.42578125" style="1" customWidth="1"/>
    <col min="11977" max="11977" width="7.42578125" style="1" customWidth="1"/>
    <col min="11978" max="11978" width="14.42578125" style="1" customWidth="1"/>
    <col min="11979" max="12219" width="9.140625" style="1"/>
    <col min="12220" max="12220" width="14.42578125" style="1" bestFit="1" customWidth="1"/>
    <col min="12221" max="12226" width="7.5703125" style="1" customWidth="1"/>
    <col min="12227" max="12227" width="9.42578125" style="1" customWidth="1"/>
    <col min="12228" max="12228" width="7.5703125" style="1" customWidth="1"/>
    <col min="12229" max="12229" width="15.5703125" style="1" customWidth="1"/>
    <col min="12230" max="12230" width="7.5703125" style="1" customWidth="1"/>
    <col min="12231" max="12231" width="14.5703125" style="1" bestFit="1" customWidth="1"/>
    <col min="12232" max="12232" width="11.42578125" style="1" customWidth="1"/>
    <col min="12233" max="12233" width="7.42578125" style="1" customWidth="1"/>
    <col min="12234" max="12234" width="14.42578125" style="1" customWidth="1"/>
    <col min="12235" max="12475" width="9.140625" style="1"/>
    <col min="12476" max="12476" width="14.42578125" style="1" bestFit="1" customWidth="1"/>
    <col min="12477" max="12482" width="7.5703125" style="1" customWidth="1"/>
    <col min="12483" max="12483" width="9.42578125" style="1" customWidth="1"/>
    <col min="12484" max="12484" width="7.5703125" style="1" customWidth="1"/>
    <col min="12485" max="12485" width="15.5703125" style="1" customWidth="1"/>
    <col min="12486" max="12486" width="7.5703125" style="1" customWidth="1"/>
    <col min="12487" max="12487" width="14.5703125" style="1" bestFit="1" customWidth="1"/>
    <col min="12488" max="12488" width="11.42578125" style="1" customWidth="1"/>
    <col min="12489" max="12489" width="7.42578125" style="1" customWidth="1"/>
    <col min="12490" max="12490" width="14.42578125" style="1" customWidth="1"/>
    <col min="12491" max="12731" width="9.140625" style="1"/>
    <col min="12732" max="12732" width="14.42578125" style="1" bestFit="1" customWidth="1"/>
    <col min="12733" max="12738" width="7.5703125" style="1" customWidth="1"/>
    <col min="12739" max="12739" width="9.42578125" style="1" customWidth="1"/>
    <col min="12740" max="12740" width="7.5703125" style="1" customWidth="1"/>
    <col min="12741" max="12741" width="15.5703125" style="1" customWidth="1"/>
    <col min="12742" max="12742" width="7.5703125" style="1" customWidth="1"/>
    <col min="12743" max="12743" width="14.5703125" style="1" bestFit="1" customWidth="1"/>
    <col min="12744" max="12744" width="11.42578125" style="1" customWidth="1"/>
    <col min="12745" max="12745" width="7.42578125" style="1" customWidth="1"/>
    <col min="12746" max="12746" width="14.42578125" style="1" customWidth="1"/>
    <col min="12747" max="12987" width="9.140625" style="1"/>
    <col min="12988" max="12988" width="14.42578125" style="1" bestFit="1" customWidth="1"/>
    <col min="12989" max="12994" width="7.5703125" style="1" customWidth="1"/>
    <col min="12995" max="12995" width="9.42578125" style="1" customWidth="1"/>
    <col min="12996" max="12996" width="7.5703125" style="1" customWidth="1"/>
    <col min="12997" max="12997" width="15.5703125" style="1" customWidth="1"/>
    <col min="12998" max="12998" width="7.5703125" style="1" customWidth="1"/>
    <col min="12999" max="12999" width="14.5703125" style="1" bestFit="1" customWidth="1"/>
    <col min="13000" max="13000" width="11.42578125" style="1" customWidth="1"/>
    <col min="13001" max="13001" width="7.42578125" style="1" customWidth="1"/>
    <col min="13002" max="13002" width="14.42578125" style="1" customWidth="1"/>
    <col min="13003" max="13243" width="9.140625" style="1"/>
    <col min="13244" max="13244" width="14.42578125" style="1" bestFit="1" customWidth="1"/>
    <col min="13245" max="13250" width="7.5703125" style="1" customWidth="1"/>
    <col min="13251" max="13251" width="9.42578125" style="1" customWidth="1"/>
    <col min="13252" max="13252" width="7.5703125" style="1" customWidth="1"/>
    <col min="13253" max="13253" width="15.5703125" style="1" customWidth="1"/>
    <col min="13254" max="13254" width="7.5703125" style="1" customWidth="1"/>
    <col min="13255" max="13255" width="14.5703125" style="1" bestFit="1" customWidth="1"/>
    <col min="13256" max="13256" width="11.42578125" style="1" customWidth="1"/>
    <col min="13257" max="13257" width="7.42578125" style="1" customWidth="1"/>
    <col min="13258" max="13258" width="14.42578125" style="1" customWidth="1"/>
    <col min="13259" max="13499" width="9.140625" style="1"/>
    <col min="13500" max="13500" width="14.42578125" style="1" bestFit="1" customWidth="1"/>
    <col min="13501" max="13506" width="7.5703125" style="1" customWidth="1"/>
    <col min="13507" max="13507" width="9.42578125" style="1" customWidth="1"/>
    <col min="13508" max="13508" width="7.5703125" style="1" customWidth="1"/>
    <col min="13509" max="13509" width="15.5703125" style="1" customWidth="1"/>
    <col min="13510" max="13510" width="7.5703125" style="1" customWidth="1"/>
    <col min="13511" max="13511" width="14.5703125" style="1" bestFit="1" customWidth="1"/>
    <col min="13512" max="13512" width="11.42578125" style="1" customWidth="1"/>
    <col min="13513" max="13513" width="7.42578125" style="1" customWidth="1"/>
    <col min="13514" max="13514" width="14.42578125" style="1" customWidth="1"/>
    <col min="13515" max="13755" width="9.140625" style="1"/>
    <col min="13756" max="13756" width="14.42578125" style="1" bestFit="1" customWidth="1"/>
    <col min="13757" max="13762" width="7.5703125" style="1" customWidth="1"/>
    <col min="13763" max="13763" width="9.42578125" style="1" customWidth="1"/>
    <col min="13764" max="13764" width="7.5703125" style="1" customWidth="1"/>
    <col min="13765" max="13765" width="15.5703125" style="1" customWidth="1"/>
    <col min="13766" max="13766" width="7.5703125" style="1" customWidth="1"/>
    <col min="13767" max="13767" width="14.5703125" style="1" bestFit="1" customWidth="1"/>
    <col min="13768" max="13768" width="11.42578125" style="1" customWidth="1"/>
    <col min="13769" max="13769" width="7.42578125" style="1" customWidth="1"/>
    <col min="13770" max="13770" width="14.42578125" style="1" customWidth="1"/>
    <col min="13771" max="14011" width="9.140625" style="1"/>
    <col min="14012" max="14012" width="14.42578125" style="1" bestFit="1" customWidth="1"/>
    <col min="14013" max="14018" width="7.5703125" style="1" customWidth="1"/>
    <col min="14019" max="14019" width="9.42578125" style="1" customWidth="1"/>
    <col min="14020" max="14020" width="7.5703125" style="1" customWidth="1"/>
    <col min="14021" max="14021" width="15.5703125" style="1" customWidth="1"/>
    <col min="14022" max="14022" width="7.5703125" style="1" customWidth="1"/>
    <col min="14023" max="14023" width="14.5703125" style="1" bestFit="1" customWidth="1"/>
    <col min="14024" max="14024" width="11.42578125" style="1" customWidth="1"/>
    <col min="14025" max="14025" width="7.42578125" style="1" customWidth="1"/>
    <col min="14026" max="14026" width="14.42578125" style="1" customWidth="1"/>
    <col min="14027" max="14267" width="9.140625" style="1"/>
    <col min="14268" max="14268" width="14.42578125" style="1" bestFit="1" customWidth="1"/>
    <col min="14269" max="14274" width="7.5703125" style="1" customWidth="1"/>
    <col min="14275" max="14275" width="9.42578125" style="1" customWidth="1"/>
    <col min="14276" max="14276" width="7.5703125" style="1" customWidth="1"/>
    <col min="14277" max="14277" width="15.5703125" style="1" customWidth="1"/>
    <col min="14278" max="14278" width="7.5703125" style="1" customWidth="1"/>
    <col min="14279" max="14279" width="14.5703125" style="1" bestFit="1" customWidth="1"/>
    <col min="14280" max="14280" width="11.42578125" style="1" customWidth="1"/>
    <col min="14281" max="14281" width="7.42578125" style="1" customWidth="1"/>
    <col min="14282" max="14282" width="14.42578125" style="1" customWidth="1"/>
    <col min="14283" max="14523" width="9.140625" style="1"/>
    <col min="14524" max="14524" width="14.42578125" style="1" bestFit="1" customWidth="1"/>
    <col min="14525" max="14530" width="7.5703125" style="1" customWidth="1"/>
    <col min="14531" max="14531" width="9.42578125" style="1" customWidth="1"/>
    <col min="14532" max="14532" width="7.5703125" style="1" customWidth="1"/>
    <col min="14533" max="14533" width="15.5703125" style="1" customWidth="1"/>
    <col min="14534" max="14534" width="7.5703125" style="1" customWidth="1"/>
    <col min="14535" max="14535" width="14.5703125" style="1" bestFit="1" customWidth="1"/>
    <col min="14536" max="14536" width="11.42578125" style="1" customWidth="1"/>
    <col min="14537" max="14537" width="7.42578125" style="1" customWidth="1"/>
    <col min="14538" max="14538" width="14.42578125" style="1" customWidth="1"/>
    <col min="14539" max="14779" width="9.140625" style="1"/>
    <col min="14780" max="14780" width="14.42578125" style="1" bestFit="1" customWidth="1"/>
    <col min="14781" max="14786" width="7.5703125" style="1" customWidth="1"/>
    <col min="14787" max="14787" width="9.42578125" style="1" customWidth="1"/>
    <col min="14788" max="14788" width="7.5703125" style="1" customWidth="1"/>
    <col min="14789" max="14789" width="15.5703125" style="1" customWidth="1"/>
    <col min="14790" max="14790" width="7.5703125" style="1" customWidth="1"/>
    <col min="14791" max="14791" width="14.5703125" style="1" bestFit="1" customWidth="1"/>
    <col min="14792" max="14792" width="11.42578125" style="1" customWidth="1"/>
    <col min="14793" max="14793" width="7.42578125" style="1" customWidth="1"/>
    <col min="14794" max="14794" width="14.42578125" style="1" customWidth="1"/>
    <col min="14795" max="15035" width="9.140625" style="1"/>
    <col min="15036" max="15036" width="14.42578125" style="1" bestFit="1" customWidth="1"/>
    <col min="15037" max="15042" width="7.5703125" style="1" customWidth="1"/>
    <col min="15043" max="15043" width="9.42578125" style="1" customWidth="1"/>
    <col min="15044" max="15044" width="7.5703125" style="1" customWidth="1"/>
    <col min="15045" max="15045" width="15.5703125" style="1" customWidth="1"/>
    <col min="15046" max="15046" width="7.5703125" style="1" customWidth="1"/>
    <col min="15047" max="15047" width="14.5703125" style="1" bestFit="1" customWidth="1"/>
    <col min="15048" max="15048" width="11.42578125" style="1" customWidth="1"/>
    <col min="15049" max="15049" width="7.42578125" style="1" customWidth="1"/>
    <col min="15050" max="15050" width="14.42578125" style="1" customWidth="1"/>
    <col min="15051" max="15291" width="9.140625" style="1"/>
    <col min="15292" max="15292" width="14.42578125" style="1" bestFit="1" customWidth="1"/>
    <col min="15293" max="15298" width="7.5703125" style="1" customWidth="1"/>
    <col min="15299" max="15299" width="9.42578125" style="1" customWidth="1"/>
    <col min="15300" max="15300" width="7.5703125" style="1" customWidth="1"/>
    <col min="15301" max="15301" width="15.5703125" style="1" customWidth="1"/>
    <col min="15302" max="15302" width="7.5703125" style="1" customWidth="1"/>
    <col min="15303" max="15303" width="14.5703125" style="1" bestFit="1" customWidth="1"/>
    <col min="15304" max="15304" width="11.42578125" style="1" customWidth="1"/>
    <col min="15305" max="15305" width="7.42578125" style="1" customWidth="1"/>
    <col min="15306" max="15306" width="14.42578125" style="1" customWidth="1"/>
    <col min="15307" max="15547" width="9.140625" style="1"/>
    <col min="15548" max="15548" width="14.42578125" style="1" bestFit="1" customWidth="1"/>
    <col min="15549" max="15554" width="7.5703125" style="1" customWidth="1"/>
    <col min="15555" max="15555" width="9.42578125" style="1" customWidth="1"/>
    <col min="15556" max="15556" width="7.5703125" style="1" customWidth="1"/>
    <col min="15557" max="15557" width="15.5703125" style="1" customWidth="1"/>
    <col min="15558" max="15558" width="7.5703125" style="1" customWidth="1"/>
    <col min="15559" max="15559" width="14.5703125" style="1" bestFit="1" customWidth="1"/>
    <col min="15560" max="15560" width="11.42578125" style="1" customWidth="1"/>
    <col min="15561" max="15561" width="7.42578125" style="1" customWidth="1"/>
    <col min="15562" max="15562" width="14.42578125" style="1" customWidth="1"/>
    <col min="15563" max="15803" width="9.140625" style="1"/>
    <col min="15804" max="15804" width="14.42578125" style="1" bestFit="1" customWidth="1"/>
    <col min="15805" max="15810" width="7.5703125" style="1" customWidth="1"/>
    <col min="15811" max="15811" width="9.42578125" style="1" customWidth="1"/>
    <col min="15812" max="15812" width="7.5703125" style="1" customWidth="1"/>
    <col min="15813" max="15813" width="15.5703125" style="1" customWidth="1"/>
    <col min="15814" max="15814" width="7.5703125" style="1" customWidth="1"/>
    <col min="15815" max="15815" width="14.5703125" style="1" bestFit="1" customWidth="1"/>
    <col min="15816" max="15816" width="11.42578125" style="1" customWidth="1"/>
    <col min="15817" max="15817" width="7.42578125" style="1" customWidth="1"/>
    <col min="15818" max="15818" width="14.42578125" style="1" customWidth="1"/>
    <col min="15819" max="16059" width="9.140625" style="1"/>
    <col min="16060" max="16060" width="14.42578125" style="1" bestFit="1" customWidth="1"/>
    <col min="16061" max="16066" width="7.5703125" style="1" customWidth="1"/>
    <col min="16067" max="16067" width="9.42578125" style="1" customWidth="1"/>
    <col min="16068" max="16068" width="7.5703125" style="1" customWidth="1"/>
    <col min="16069" max="16069" width="15.5703125" style="1" customWidth="1"/>
    <col min="16070" max="16070" width="7.5703125" style="1" customWidth="1"/>
    <col min="16071" max="16071" width="14.5703125" style="1" bestFit="1" customWidth="1"/>
    <col min="16072" max="16072" width="11.42578125" style="1" customWidth="1"/>
    <col min="16073" max="16073" width="7.42578125" style="1" customWidth="1"/>
    <col min="16074" max="16074" width="14.42578125" style="1" customWidth="1"/>
    <col min="16075" max="16384" width="9.140625" style="1"/>
  </cols>
  <sheetData>
    <row r="1" spans="1:501" ht="25.5" customHeight="1" x14ac:dyDescent="0.25">
      <c r="A1" s="270" t="s">
        <v>0</v>
      </c>
      <c r="B1" s="309"/>
      <c r="C1" s="309"/>
      <c r="D1" s="309"/>
      <c r="E1" s="309"/>
      <c r="F1" s="309"/>
      <c r="G1" s="309"/>
      <c r="H1" s="310"/>
      <c r="I1" s="314" t="s">
        <v>1</v>
      </c>
      <c r="J1" s="315"/>
      <c r="K1" s="315"/>
      <c r="L1" s="315"/>
      <c r="M1" s="316"/>
      <c r="N1" s="117" t="s">
        <v>2</v>
      </c>
      <c r="O1" s="116" t="s">
        <v>3</v>
      </c>
    </row>
    <row r="2" spans="1:501" ht="16.5" customHeight="1" x14ac:dyDescent="0.25">
      <c r="A2" s="311"/>
      <c r="B2" s="312"/>
      <c r="C2" s="312"/>
      <c r="D2" s="312"/>
      <c r="E2" s="312"/>
      <c r="F2" s="312"/>
      <c r="G2" s="312"/>
      <c r="H2" s="313"/>
      <c r="I2" s="300" t="s">
        <v>4</v>
      </c>
      <c r="J2" s="301"/>
      <c r="K2" s="301"/>
      <c r="L2" s="301"/>
      <c r="M2" s="302"/>
      <c r="N2" s="118" t="s">
        <v>5</v>
      </c>
      <c r="O2" s="119"/>
    </row>
    <row r="3" spans="1:501" ht="30" customHeight="1" x14ac:dyDescent="0.25">
      <c r="A3" s="311"/>
      <c r="B3" s="312"/>
      <c r="C3" s="312"/>
      <c r="D3" s="312"/>
      <c r="E3" s="312"/>
      <c r="F3" s="312"/>
      <c r="G3" s="312"/>
      <c r="H3" s="313"/>
      <c r="I3" s="300"/>
      <c r="J3" s="301"/>
      <c r="K3" s="301"/>
      <c r="L3" s="301"/>
      <c r="M3" s="302"/>
      <c r="N3" s="160">
        <v>44440</v>
      </c>
      <c r="O3" s="119"/>
    </row>
    <row r="4" spans="1:501" x14ac:dyDescent="0.25">
      <c r="A4" s="317" t="s">
        <v>6</v>
      </c>
      <c r="B4" s="318"/>
      <c r="C4" s="318"/>
      <c r="D4" s="318"/>
      <c r="E4" s="318"/>
      <c r="F4" s="319"/>
      <c r="G4" s="3"/>
      <c r="H4" s="288" t="s">
        <v>7</v>
      </c>
      <c r="I4" s="289"/>
      <c r="J4" s="289"/>
      <c r="K4" s="289"/>
      <c r="L4" s="289"/>
      <c r="M4" s="289"/>
      <c r="N4" s="289"/>
      <c r="O4" s="290"/>
    </row>
    <row r="5" spans="1:501" x14ac:dyDescent="0.25">
      <c r="A5" s="79"/>
      <c r="B5" s="4"/>
      <c r="C5" s="4"/>
      <c r="D5" s="4"/>
      <c r="E5" s="4"/>
      <c r="F5" s="5"/>
      <c r="G5" s="3"/>
      <c r="H5" s="323" t="s">
        <v>8</v>
      </c>
      <c r="I5" s="289"/>
      <c r="J5" s="289"/>
      <c r="K5" s="289"/>
      <c r="L5" s="324"/>
      <c r="M5" s="325" t="s">
        <v>9</v>
      </c>
      <c r="N5" s="326"/>
      <c r="O5" s="327"/>
    </row>
    <row r="6" spans="1:501" x14ac:dyDescent="0.25">
      <c r="A6" s="80"/>
      <c r="B6" s="4"/>
      <c r="C6" s="4"/>
      <c r="D6" s="4"/>
      <c r="E6" s="4"/>
      <c r="F6" s="5"/>
      <c r="G6" s="11" t="s">
        <v>10</v>
      </c>
      <c r="H6" s="10" t="s">
        <v>11</v>
      </c>
      <c r="I6" s="12" t="s">
        <v>12</v>
      </c>
      <c r="J6" s="12" t="s">
        <v>13</v>
      </c>
      <c r="K6" s="12" t="s">
        <v>14</v>
      </c>
      <c r="L6" s="52" t="s">
        <v>15</v>
      </c>
      <c r="M6" s="13" t="s">
        <v>16</v>
      </c>
      <c r="N6" s="12" t="s">
        <v>17</v>
      </c>
      <c r="O6" s="81" t="s">
        <v>18</v>
      </c>
    </row>
    <row r="7" spans="1:501" x14ac:dyDescent="0.25">
      <c r="A7" s="82" t="s">
        <v>19</v>
      </c>
      <c r="B7" s="279" t="s">
        <v>20</v>
      </c>
      <c r="C7" s="280"/>
      <c r="D7" s="280"/>
      <c r="E7" s="280"/>
      <c r="F7" s="281"/>
      <c r="G7" s="11" t="s">
        <v>21</v>
      </c>
      <c r="H7" s="10" t="s">
        <v>22</v>
      </c>
      <c r="I7" s="12" t="s">
        <v>23</v>
      </c>
      <c r="J7" s="12" t="s">
        <v>23</v>
      </c>
      <c r="K7" s="12" t="s">
        <v>24</v>
      </c>
      <c r="L7" s="52" t="s">
        <v>14</v>
      </c>
      <c r="M7" s="13" t="s">
        <v>25</v>
      </c>
      <c r="N7" s="12" t="s">
        <v>26</v>
      </c>
      <c r="O7" s="81" t="s">
        <v>25</v>
      </c>
    </row>
    <row r="8" spans="1:501" ht="12" customHeight="1" x14ac:dyDescent="0.25">
      <c r="A8" s="82" t="s">
        <v>27</v>
      </c>
      <c r="B8" s="4"/>
      <c r="C8" s="4"/>
      <c r="D8" s="4"/>
      <c r="E8" s="4"/>
      <c r="F8" s="5"/>
      <c r="G8" s="11" t="s">
        <v>28</v>
      </c>
      <c r="H8" s="2"/>
      <c r="I8" s="12" t="s">
        <v>29</v>
      </c>
      <c r="J8" s="12" t="s">
        <v>30</v>
      </c>
      <c r="K8" s="12" t="s">
        <v>31</v>
      </c>
      <c r="L8" s="52" t="s">
        <v>32</v>
      </c>
      <c r="M8" s="13" t="s">
        <v>33</v>
      </c>
      <c r="N8" s="12" t="s">
        <v>25</v>
      </c>
      <c r="O8" s="81" t="s">
        <v>34</v>
      </c>
    </row>
    <row r="9" spans="1:501" ht="12" customHeight="1" x14ac:dyDescent="0.25">
      <c r="A9" s="80"/>
      <c r="B9" s="4"/>
      <c r="C9" s="4"/>
      <c r="D9" s="4"/>
      <c r="E9" s="4"/>
      <c r="F9" s="5"/>
      <c r="G9" s="14"/>
      <c r="H9" s="2"/>
      <c r="I9" s="12" t="s">
        <v>35</v>
      </c>
      <c r="J9" s="12"/>
      <c r="K9" s="12"/>
      <c r="L9" s="52"/>
      <c r="M9" s="13"/>
      <c r="N9" s="12" t="s">
        <v>36</v>
      </c>
      <c r="O9" s="83" t="s">
        <v>37</v>
      </c>
    </row>
    <row r="10" spans="1:501" ht="12" customHeight="1" x14ac:dyDescent="0.25">
      <c r="A10" s="84" t="s">
        <v>38</v>
      </c>
      <c r="B10" s="261" t="s">
        <v>39</v>
      </c>
      <c r="C10" s="262"/>
      <c r="D10" s="262"/>
      <c r="E10" s="262"/>
      <c r="F10" s="263"/>
      <c r="G10" s="15" t="s">
        <v>40</v>
      </c>
      <c r="H10" s="16" t="s">
        <v>41</v>
      </c>
      <c r="I10" s="17" t="s">
        <v>42</v>
      </c>
      <c r="J10" s="17" t="s">
        <v>43</v>
      </c>
      <c r="K10" s="17" t="s">
        <v>44</v>
      </c>
      <c r="L10" s="53" t="s">
        <v>45</v>
      </c>
      <c r="M10" s="18" t="s">
        <v>46</v>
      </c>
      <c r="N10" s="17" t="s">
        <v>47</v>
      </c>
      <c r="O10" s="85" t="s">
        <v>48</v>
      </c>
    </row>
    <row r="11" spans="1:501" ht="16.5" customHeight="1" x14ac:dyDescent="0.25">
      <c r="A11" s="128"/>
      <c r="B11" s="320" t="s">
        <v>49</v>
      </c>
      <c r="C11" s="321"/>
      <c r="D11" s="321"/>
      <c r="E11" s="321"/>
      <c r="F11" s="322"/>
      <c r="G11" s="126"/>
      <c r="H11" s="16"/>
      <c r="I11" s="17"/>
      <c r="J11" s="127"/>
      <c r="K11" s="17"/>
      <c r="L11" s="53"/>
      <c r="M11" s="18"/>
      <c r="N11" s="17"/>
      <c r="O11" s="85"/>
    </row>
    <row r="12" spans="1:501" s="29" customFormat="1" ht="27" customHeight="1" x14ac:dyDescent="0.25">
      <c r="A12" s="88" t="s">
        <v>50</v>
      </c>
      <c r="B12" s="306" t="s">
        <v>51</v>
      </c>
      <c r="C12" s="307"/>
      <c r="D12" s="307"/>
      <c r="E12" s="307"/>
      <c r="F12" s="308"/>
      <c r="G12" s="24" t="s">
        <v>52</v>
      </c>
      <c r="H12" s="25"/>
      <c r="I12" s="26"/>
      <c r="J12" s="27">
        <f>SUM(H12*I12)</f>
        <v>0</v>
      </c>
      <c r="K12" s="26"/>
      <c r="L12" s="55">
        <f>SUM(J12*K12)</f>
        <v>0</v>
      </c>
      <c r="M12" s="28">
        <f>(H24-M14)</f>
        <v>47363.775000000001</v>
      </c>
      <c r="N12" s="26">
        <v>0.25</v>
      </c>
      <c r="O12" s="89">
        <f>SUM(M12*N12)</f>
        <v>11840.94375</v>
      </c>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row>
    <row r="13" spans="1:501" s="29" customFormat="1" ht="17.25" customHeight="1" x14ac:dyDescent="0.25">
      <c r="A13" s="88" t="s">
        <v>53</v>
      </c>
      <c r="B13" s="333" t="s">
        <v>54</v>
      </c>
      <c r="C13" s="334"/>
      <c r="D13" s="334"/>
      <c r="E13" s="334"/>
      <c r="F13" s="335"/>
      <c r="G13" s="138"/>
      <c r="H13" s="139"/>
      <c r="I13" s="139"/>
      <c r="J13" s="140"/>
      <c r="K13" s="139"/>
      <c r="L13" s="141"/>
      <c r="M13" s="142"/>
      <c r="N13" s="139"/>
      <c r="O13" s="14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row>
    <row r="14" spans="1:501" s="29" customFormat="1" ht="81.75" customHeight="1" x14ac:dyDescent="0.25">
      <c r="A14" s="86" t="s">
        <v>55</v>
      </c>
      <c r="B14" s="255" t="s">
        <v>56</v>
      </c>
      <c r="C14" s="256"/>
      <c r="D14" s="256"/>
      <c r="E14" s="256"/>
      <c r="F14" s="257"/>
      <c r="G14" s="19"/>
      <c r="H14" s="175">
        <v>3364</v>
      </c>
      <c r="I14" s="21">
        <v>1</v>
      </c>
      <c r="J14" s="22">
        <f>SUM(H14*I14)</f>
        <v>3364</v>
      </c>
      <c r="K14" s="21">
        <v>40</v>
      </c>
      <c r="L14" s="54">
        <f>SUM(J14*K14)</f>
        <v>134560</v>
      </c>
      <c r="M14" s="23">
        <f>H14</f>
        <v>3364</v>
      </c>
      <c r="N14" s="21">
        <v>10</v>
      </c>
      <c r="O14" s="87">
        <f>SUM(M14*N14)</f>
        <v>33640</v>
      </c>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row>
    <row r="15" spans="1:501" s="29" customFormat="1" ht="70.5" customHeight="1" x14ac:dyDescent="0.25">
      <c r="A15" s="90" t="s">
        <v>55</v>
      </c>
      <c r="B15" s="291" t="s">
        <v>57</v>
      </c>
      <c r="C15" s="292"/>
      <c r="D15" s="292"/>
      <c r="E15" s="292"/>
      <c r="F15" s="293"/>
      <c r="G15" s="154" t="s">
        <v>52</v>
      </c>
      <c r="H15" s="161">
        <f>H16*0.059</f>
        <v>2638.7749999999996</v>
      </c>
      <c r="I15" s="21">
        <v>1</v>
      </c>
      <c r="J15" s="30">
        <f>SUM(H15*I15)</f>
        <v>2638.7749999999996</v>
      </c>
      <c r="K15" s="21">
        <v>0.5</v>
      </c>
      <c r="L15" s="56">
        <f>SUM(J15*K15)</f>
        <v>1319.3874999999998</v>
      </c>
      <c r="M15" s="23"/>
      <c r="N15" s="21"/>
      <c r="O15" s="87"/>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row>
    <row r="16" spans="1:501" s="29" customFormat="1" ht="62.25" customHeight="1" x14ac:dyDescent="0.25">
      <c r="A16" s="91" t="s">
        <v>58</v>
      </c>
      <c r="B16" s="339" t="s">
        <v>59</v>
      </c>
      <c r="C16" s="340"/>
      <c r="D16" s="340"/>
      <c r="E16" s="340"/>
      <c r="F16" s="341"/>
      <c r="G16" s="150" t="s">
        <v>52</v>
      </c>
      <c r="H16" s="173">
        <v>44725</v>
      </c>
      <c r="I16" s="148">
        <v>1</v>
      </c>
      <c r="J16" s="151">
        <f>SUM(H16*I16)</f>
        <v>44725</v>
      </c>
      <c r="K16" s="148">
        <v>0.5</v>
      </c>
      <c r="L16" s="149">
        <f>SUM(J16*K16)</f>
        <v>22362.5</v>
      </c>
      <c r="M16" s="152"/>
      <c r="N16" s="148"/>
      <c r="O16" s="153"/>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row>
    <row r="17" spans="1:501" s="29" customFormat="1" ht="35.25" customHeight="1" x14ac:dyDescent="0.25">
      <c r="A17" s="158" t="s">
        <v>60</v>
      </c>
      <c r="B17" s="342" t="s">
        <v>61</v>
      </c>
      <c r="C17" s="343"/>
      <c r="D17" s="343"/>
      <c r="E17" s="343"/>
      <c r="F17" s="344"/>
      <c r="G17" s="159" t="s">
        <v>52</v>
      </c>
      <c r="H17" s="174">
        <v>5900</v>
      </c>
      <c r="I17" s="111">
        <v>1</v>
      </c>
      <c r="J17" s="32">
        <f>SUM(H17*I17)</f>
        <v>5900</v>
      </c>
      <c r="K17" s="111">
        <v>2</v>
      </c>
      <c r="L17" s="113">
        <f>SUM(J17*K17)</f>
        <v>11800</v>
      </c>
      <c r="M17" s="156"/>
      <c r="N17" s="155"/>
      <c r="O17" s="15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row>
    <row r="18" spans="1:501" s="29" customFormat="1" ht="59.25" customHeight="1" x14ac:dyDescent="0.25">
      <c r="A18" s="91" t="s">
        <v>62</v>
      </c>
      <c r="B18" s="345" t="s">
        <v>63</v>
      </c>
      <c r="C18" s="346"/>
      <c r="D18" s="346"/>
      <c r="E18" s="346"/>
      <c r="F18" s="347"/>
      <c r="G18" s="150" t="s">
        <v>52</v>
      </c>
      <c r="H18" s="173">
        <v>5900</v>
      </c>
      <c r="I18" s="148">
        <v>1</v>
      </c>
      <c r="J18" s="151">
        <f>SUM(H18*I18)</f>
        <v>5900</v>
      </c>
      <c r="K18" s="148">
        <v>5</v>
      </c>
      <c r="L18" s="149">
        <f>SUM(J18*K18)</f>
        <v>29500</v>
      </c>
      <c r="M18" s="152"/>
      <c r="N18" s="148"/>
      <c r="O18" s="153"/>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row>
    <row r="19" spans="1:501" s="29" customFormat="1" ht="17.25" customHeight="1" x14ac:dyDescent="0.25">
      <c r="A19" s="129"/>
      <c r="B19" s="144" t="s">
        <v>64</v>
      </c>
      <c r="C19" s="132"/>
      <c r="D19" s="132"/>
      <c r="E19" s="132"/>
      <c r="F19" s="132"/>
      <c r="G19" s="133"/>
      <c r="H19" s="134"/>
      <c r="I19" s="135"/>
      <c r="J19" s="130"/>
      <c r="K19" s="135"/>
      <c r="L19" s="136"/>
      <c r="M19" s="137"/>
      <c r="N19" s="135"/>
      <c r="O19" s="131"/>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row>
    <row r="20" spans="1:501" s="29" customFormat="1" ht="93" customHeight="1" x14ac:dyDescent="0.25">
      <c r="A20" s="86" t="s">
        <v>65</v>
      </c>
      <c r="B20" s="294" t="s">
        <v>66</v>
      </c>
      <c r="C20" s="295"/>
      <c r="D20" s="295"/>
      <c r="E20" s="295"/>
      <c r="F20" s="296"/>
      <c r="G20" s="19"/>
      <c r="H20" s="161">
        <v>3856</v>
      </c>
      <c r="I20" s="21">
        <v>4</v>
      </c>
      <c r="J20" s="251">
        <f>H20*I20</f>
        <v>15424</v>
      </c>
      <c r="K20" s="21">
        <v>0.5</v>
      </c>
      <c r="L20" s="54">
        <f>SUM(J20*K20)</f>
        <v>7712</v>
      </c>
      <c r="M20" s="23"/>
      <c r="N20" s="21"/>
      <c r="O20" s="87"/>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row>
    <row r="21" spans="1:501" s="29" customFormat="1" ht="36.75" customHeight="1" x14ac:dyDescent="0.25">
      <c r="A21" s="86" t="s">
        <v>65</v>
      </c>
      <c r="B21" s="291" t="s">
        <v>67</v>
      </c>
      <c r="C21" s="292"/>
      <c r="D21" s="292"/>
      <c r="E21" s="292"/>
      <c r="F21" s="293"/>
      <c r="G21" s="19" t="s">
        <v>52</v>
      </c>
      <c r="H21" s="161">
        <v>1350</v>
      </c>
      <c r="I21" s="21">
        <f>J21/H21</f>
        <v>59.34</v>
      </c>
      <c r="J21" s="22">
        <v>80109</v>
      </c>
      <c r="K21" s="21">
        <v>0.1</v>
      </c>
      <c r="L21" s="54">
        <f>SUM(J21*K21)</f>
        <v>8010.9000000000005</v>
      </c>
      <c r="M21" s="23"/>
      <c r="N21" s="21"/>
      <c r="O21" s="87"/>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row>
    <row r="22" spans="1:501" s="29" customFormat="1" ht="39" customHeight="1" x14ac:dyDescent="0.25">
      <c r="A22" s="94" t="s">
        <v>68</v>
      </c>
      <c r="B22" s="291" t="s">
        <v>69</v>
      </c>
      <c r="C22" s="292"/>
      <c r="D22" s="292"/>
      <c r="E22" s="292"/>
      <c r="F22" s="293"/>
      <c r="G22" s="177"/>
      <c r="H22" s="178">
        <f>H24*0.59</f>
        <v>29929.38725</v>
      </c>
      <c r="I22" s="179">
        <f>J22/H22</f>
        <v>6.5282659604065234</v>
      </c>
      <c r="J22" s="180">
        <v>195387</v>
      </c>
      <c r="K22" s="181">
        <v>0.1</v>
      </c>
      <c r="L22" s="182">
        <f>SUM(J22*K22)</f>
        <v>19538.7</v>
      </c>
      <c r="M22" s="183"/>
      <c r="N22" s="181"/>
      <c r="O22" s="184"/>
      <c r="P22" s="6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row>
    <row r="23" spans="1:501" s="29" customFormat="1" ht="22.5" customHeight="1" x14ac:dyDescent="0.25">
      <c r="A23" s="94" t="s">
        <v>70</v>
      </c>
      <c r="B23" s="291" t="s">
        <v>71</v>
      </c>
      <c r="C23" s="292"/>
      <c r="D23" s="292"/>
      <c r="E23" s="292"/>
      <c r="F23" s="293"/>
      <c r="G23" s="177"/>
      <c r="H23" s="185">
        <f>H20</f>
        <v>3856</v>
      </c>
      <c r="I23" s="181">
        <f>J23/H23</f>
        <v>20.775155601659751</v>
      </c>
      <c r="J23" s="186">
        <f>J21</f>
        <v>80109</v>
      </c>
      <c r="K23" s="181">
        <v>0.1</v>
      </c>
      <c r="L23" s="182">
        <f>J23*K23</f>
        <v>8010.9000000000005</v>
      </c>
      <c r="M23" s="183"/>
      <c r="N23" s="181"/>
      <c r="O23" s="184"/>
      <c r="P23" s="62"/>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row>
    <row r="24" spans="1:501" s="4" customFormat="1" ht="21" customHeight="1" thickBot="1" x14ac:dyDescent="0.3">
      <c r="A24" s="92"/>
      <c r="B24" s="348" t="s">
        <v>72</v>
      </c>
      <c r="C24" s="349"/>
      <c r="D24" s="349"/>
      <c r="E24" s="349"/>
      <c r="F24" s="350"/>
      <c r="G24" s="31"/>
      <c r="H24" s="171">
        <f>H15+H14+H16</f>
        <v>50727.775000000001</v>
      </c>
      <c r="I24" s="32"/>
      <c r="J24" s="33">
        <f>SUM(J14:J23)</f>
        <v>433556.77500000002</v>
      </c>
      <c r="K24" s="33"/>
      <c r="L24" s="33">
        <f>SUM(L14:L23)</f>
        <v>242814.38750000001</v>
      </c>
      <c r="M24" s="171">
        <f>SUM(M12:M23)</f>
        <v>50727.775000000001</v>
      </c>
      <c r="N24" s="33"/>
      <c r="O24" s="146">
        <f>SUM(O12:O23)</f>
        <v>45480.943749999999</v>
      </c>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row>
    <row r="25" spans="1:501" s="4" customFormat="1" ht="21" customHeight="1" thickBot="1" x14ac:dyDescent="0.3">
      <c r="A25" s="76"/>
      <c r="B25" s="282" t="s">
        <v>73</v>
      </c>
      <c r="C25" s="283"/>
      <c r="D25" s="283"/>
      <c r="E25" s="283"/>
      <c r="F25" s="284"/>
      <c r="G25" s="34"/>
      <c r="H25" s="172">
        <f>H24+H54+H70+H89</f>
        <v>51090.775000000001</v>
      </c>
      <c r="I25" s="36"/>
      <c r="J25" s="37">
        <f>J24+J70+J90+J54</f>
        <v>566387.74437500001</v>
      </c>
      <c r="K25" s="38"/>
      <c r="L25" s="37">
        <f>L24+L54+L70+L90</f>
        <v>318858.74687500001</v>
      </c>
      <c r="M25" s="176">
        <f>M24+M70+M90+M54</f>
        <v>50810.775000000001</v>
      </c>
      <c r="N25" s="38"/>
      <c r="O25" s="93">
        <f>O24+O70+O90+O54</f>
        <v>45635.943749999999</v>
      </c>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row>
    <row r="26" spans="1:501" s="4" customFormat="1" ht="23.25" customHeight="1" thickBot="1" x14ac:dyDescent="0.3">
      <c r="A26" s="330" t="s">
        <v>74</v>
      </c>
      <c r="B26" s="331"/>
      <c r="C26" s="331"/>
      <c r="D26" s="331"/>
      <c r="E26" s="331"/>
      <c r="F26" s="332"/>
      <c r="G26" s="34"/>
      <c r="H26" s="35"/>
      <c r="I26" s="36"/>
      <c r="J26" s="39">
        <f>SUM(J25+M25)</f>
        <v>617198.51937500003</v>
      </c>
      <c r="K26" s="38"/>
      <c r="L26" s="57">
        <f>L25+O25</f>
        <v>364494.69062499999</v>
      </c>
      <c r="M26" s="38"/>
      <c r="N26" s="38"/>
      <c r="O26" s="77"/>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row>
    <row r="27" spans="1:501" s="4" customFormat="1" ht="23.25" customHeight="1" thickBot="1" x14ac:dyDescent="0.3">
      <c r="A27" s="98"/>
      <c r="B27" s="99"/>
      <c r="C27" s="99"/>
      <c r="D27" s="99"/>
      <c r="E27" s="99"/>
      <c r="F27" s="99"/>
      <c r="G27" s="100"/>
      <c r="H27" s="101"/>
      <c r="I27" s="101"/>
      <c r="J27" s="102"/>
      <c r="K27" s="103"/>
      <c r="L27" s="104"/>
      <c r="M27" s="103"/>
      <c r="N27" s="103"/>
      <c r="O27" s="103"/>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c r="MA27"/>
      <c r="MB27"/>
      <c r="MC27"/>
      <c r="MD27"/>
      <c r="ME27"/>
      <c r="MF27"/>
      <c r="MG27"/>
      <c r="MH27"/>
      <c r="MI27"/>
      <c r="MJ27"/>
      <c r="MK27"/>
      <c r="ML27"/>
      <c r="MM27"/>
      <c r="MN27"/>
      <c r="MO27"/>
      <c r="MP27"/>
      <c r="MQ27"/>
      <c r="MR27"/>
      <c r="MS27"/>
      <c r="MT27"/>
      <c r="MU27"/>
      <c r="MV27"/>
      <c r="MW27"/>
      <c r="MX27"/>
      <c r="MY27"/>
      <c r="MZ27"/>
      <c r="NA27"/>
      <c r="NB27"/>
      <c r="NC27"/>
      <c r="ND27"/>
      <c r="NE27"/>
      <c r="NF27"/>
      <c r="NG27"/>
      <c r="NH27"/>
      <c r="NI27"/>
      <c r="NJ27"/>
      <c r="NK27"/>
      <c r="NL27"/>
      <c r="NM27"/>
      <c r="NN27"/>
      <c r="NO27"/>
      <c r="NP27"/>
      <c r="NQ27"/>
      <c r="NR27"/>
      <c r="NS27"/>
      <c r="NT27"/>
      <c r="NU27"/>
      <c r="NV27"/>
      <c r="NW27"/>
      <c r="NX27"/>
      <c r="NY27"/>
      <c r="NZ27"/>
      <c r="OA27"/>
      <c r="OB27"/>
      <c r="OC27"/>
      <c r="OD27"/>
      <c r="OE27"/>
      <c r="OF27"/>
      <c r="OG27"/>
      <c r="OH27"/>
      <c r="OI27"/>
      <c r="OJ27"/>
      <c r="OK27"/>
      <c r="OL27"/>
      <c r="OM27"/>
      <c r="ON27"/>
      <c r="OO27"/>
      <c r="OP27"/>
      <c r="OQ27"/>
      <c r="OR27"/>
      <c r="OS27"/>
      <c r="OT27"/>
      <c r="OU27"/>
      <c r="OV27"/>
      <c r="OW27"/>
      <c r="OX27"/>
      <c r="OY27"/>
      <c r="OZ27"/>
      <c r="PA27"/>
      <c r="PB27"/>
      <c r="PC27"/>
      <c r="PD27"/>
      <c r="PE27"/>
      <c r="PF27"/>
      <c r="PG27"/>
      <c r="PH27"/>
      <c r="PI27"/>
      <c r="PJ27"/>
      <c r="PK27"/>
      <c r="PL27"/>
      <c r="PM27"/>
      <c r="PN27"/>
      <c r="PO27"/>
      <c r="PP27"/>
      <c r="PQ27"/>
      <c r="PR27"/>
      <c r="PS27"/>
      <c r="PT27"/>
      <c r="PU27"/>
      <c r="PV27"/>
      <c r="PW27"/>
      <c r="PX27"/>
      <c r="PY27"/>
      <c r="PZ27"/>
      <c r="QA27"/>
      <c r="QB27"/>
      <c r="QC27"/>
      <c r="QD27"/>
      <c r="QE27"/>
      <c r="QF27"/>
      <c r="QG27"/>
      <c r="QH27"/>
      <c r="QI27"/>
      <c r="QJ27"/>
      <c r="QK27"/>
      <c r="QL27"/>
      <c r="QM27"/>
      <c r="QN27"/>
      <c r="QO27"/>
      <c r="QP27"/>
      <c r="QQ27"/>
      <c r="QR27"/>
      <c r="QS27"/>
      <c r="QT27"/>
      <c r="QU27"/>
      <c r="QV27"/>
      <c r="QW27"/>
      <c r="QX27"/>
      <c r="QY27"/>
      <c r="QZ27"/>
      <c r="RA27"/>
      <c r="RB27"/>
      <c r="RC27"/>
      <c r="RD27"/>
      <c r="RE27"/>
      <c r="RF27"/>
      <c r="RG27"/>
      <c r="RH27"/>
      <c r="RI27"/>
      <c r="RJ27"/>
      <c r="RK27"/>
      <c r="RL27"/>
      <c r="RM27"/>
      <c r="RN27"/>
      <c r="RO27"/>
      <c r="RP27"/>
      <c r="RQ27"/>
      <c r="RR27"/>
      <c r="RS27"/>
      <c r="RT27"/>
      <c r="RU27"/>
      <c r="RV27"/>
      <c r="RW27"/>
      <c r="RX27"/>
      <c r="RY27"/>
      <c r="RZ27"/>
      <c r="SA27"/>
      <c r="SB27"/>
      <c r="SC27"/>
      <c r="SD27"/>
      <c r="SE27"/>
      <c r="SF27"/>
      <c r="SG27"/>
    </row>
    <row r="28" spans="1:501" s="4" customFormat="1" ht="27" customHeight="1" x14ac:dyDescent="0.25">
      <c r="A28" s="374" t="s">
        <v>75</v>
      </c>
      <c r="B28" s="375"/>
      <c r="C28" s="375"/>
      <c r="D28" s="375"/>
      <c r="E28" s="375"/>
      <c r="F28" s="375"/>
      <c r="G28" s="375"/>
      <c r="H28" s="376"/>
      <c r="I28" s="353" t="s">
        <v>1</v>
      </c>
      <c r="J28" s="354"/>
      <c r="K28" s="354"/>
      <c r="L28" s="354"/>
      <c r="M28" s="355"/>
      <c r="N28" s="121" t="s">
        <v>2</v>
      </c>
      <c r="O28" s="116" t="str">
        <f>O1</f>
        <v>0581-0321</v>
      </c>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c r="PW28"/>
      <c r="PX28"/>
      <c r="PY28"/>
      <c r="PZ28"/>
      <c r="QA28"/>
      <c r="QB28"/>
      <c r="QC28"/>
      <c r="QD28"/>
      <c r="QE28"/>
      <c r="QF28"/>
      <c r="QG28"/>
      <c r="QH28"/>
      <c r="QI28"/>
      <c r="QJ28"/>
      <c r="QK28"/>
      <c r="QL28"/>
      <c r="QM28"/>
      <c r="QN28"/>
      <c r="QO28"/>
      <c r="QP28"/>
      <c r="QQ28"/>
      <c r="QR28"/>
      <c r="QS28"/>
      <c r="QT28"/>
      <c r="QU28"/>
      <c r="QV28"/>
      <c r="QW28"/>
      <c r="QX28"/>
      <c r="QY28"/>
      <c r="QZ28"/>
      <c r="RA28"/>
      <c r="RB28"/>
      <c r="RC28"/>
      <c r="RD28"/>
      <c r="RE28"/>
      <c r="RF28"/>
      <c r="RG28"/>
      <c r="RH28"/>
      <c r="RI28"/>
      <c r="RJ28"/>
      <c r="RK28"/>
      <c r="RL28"/>
      <c r="RM28"/>
      <c r="RN28"/>
      <c r="RO28"/>
      <c r="RP28"/>
      <c r="RQ28"/>
      <c r="RR28"/>
      <c r="RS28"/>
      <c r="RT28"/>
      <c r="RU28"/>
      <c r="RV28"/>
      <c r="RW28"/>
      <c r="RX28"/>
      <c r="RY28"/>
      <c r="RZ28"/>
      <c r="SA28"/>
      <c r="SB28"/>
      <c r="SC28"/>
      <c r="SD28"/>
      <c r="SE28"/>
      <c r="SF28"/>
      <c r="SG28"/>
    </row>
    <row r="29" spans="1:501" s="4" customFormat="1" ht="15" customHeight="1" x14ac:dyDescent="0.25">
      <c r="A29" s="377"/>
      <c r="B29" s="378"/>
      <c r="C29" s="378"/>
      <c r="D29" s="378"/>
      <c r="E29" s="378"/>
      <c r="F29" s="378"/>
      <c r="G29" s="378"/>
      <c r="H29" s="379"/>
      <c r="I29" s="300" t="s">
        <v>76</v>
      </c>
      <c r="J29" s="301"/>
      <c r="K29" s="301"/>
      <c r="L29" s="301"/>
      <c r="M29" s="302"/>
      <c r="N29" s="122" t="s">
        <v>5</v>
      </c>
      <c r="O29" s="123"/>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c r="MA29"/>
      <c r="MB29"/>
      <c r="MC29"/>
      <c r="MD29"/>
      <c r="ME29"/>
      <c r="MF29"/>
      <c r="MG29"/>
      <c r="MH29"/>
      <c r="MI29"/>
      <c r="MJ29"/>
      <c r="MK29"/>
      <c r="ML29"/>
      <c r="MM29"/>
      <c r="MN29"/>
      <c r="MO29"/>
      <c r="MP29"/>
      <c r="MQ29"/>
      <c r="MR29"/>
      <c r="MS29"/>
      <c r="MT29"/>
      <c r="MU29"/>
      <c r="MV29"/>
      <c r="MW29"/>
      <c r="MX29"/>
      <c r="MY29"/>
      <c r="MZ29"/>
      <c r="NA29"/>
      <c r="NB29"/>
      <c r="NC29"/>
      <c r="ND29"/>
      <c r="NE29"/>
      <c r="NF29"/>
      <c r="NG29"/>
      <c r="NH29"/>
      <c r="NI29"/>
      <c r="NJ29"/>
      <c r="NK29"/>
      <c r="NL29"/>
      <c r="NM29"/>
      <c r="NN29"/>
      <c r="NO29"/>
      <c r="NP29"/>
      <c r="NQ29"/>
      <c r="NR29"/>
      <c r="NS29"/>
      <c r="NT29"/>
      <c r="NU29"/>
      <c r="NV29"/>
      <c r="NW29"/>
      <c r="NX29"/>
      <c r="NY29"/>
      <c r="NZ29"/>
      <c r="OA29"/>
      <c r="OB29"/>
      <c r="OC29"/>
      <c r="OD29"/>
      <c r="OE29"/>
      <c r="OF29"/>
      <c r="OG29"/>
      <c r="OH29"/>
      <c r="OI29"/>
      <c r="OJ29"/>
      <c r="OK29"/>
      <c r="OL29"/>
      <c r="OM29"/>
      <c r="ON29"/>
      <c r="OO29"/>
      <c r="OP29"/>
      <c r="OQ29"/>
      <c r="OR29"/>
      <c r="OS29"/>
      <c r="OT29"/>
      <c r="OU29"/>
      <c r="OV29"/>
      <c r="OW29"/>
      <c r="OX29"/>
      <c r="OY29"/>
      <c r="OZ29"/>
      <c r="PA29"/>
      <c r="PB29"/>
      <c r="PC29"/>
      <c r="PD29"/>
      <c r="PE29"/>
      <c r="PF29"/>
      <c r="PG29"/>
      <c r="PH29"/>
      <c r="PI29"/>
      <c r="PJ29"/>
      <c r="PK29"/>
      <c r="PL29"/>
      <c r="PM29"/>
      <c r="PN29"/>
      <c r="PO29"/>
      <c r="PP29"/>
      <c r="PQ29"/>
      <c r="PR29"/>
      <c r="PS29"/>
      <c r="PT29"/>
      <c r="PU29"/>
      <c r="PV29"/>
      <c r="PW29"/>
      <c r="PX29"/>
      <c r="PY29"/>
      <c r="PZ29"/>
      <c r="QA29"/>
      <c r="QB29"/>
      <c r="QC29"/>
      <c r="QD29"/>
      <c r="QE29"/>
      <c r="QF29"/>
      <c r="QG29"/>
      <c r="QH29"/>
      <c r="QI29"/>
      <c r="QJ29"/>
      <c r="QK29"/>
      <c r="QL29"/>
      <c r="QM29"/>
      <c r="QN29"/>
      <c r="QO29"/>
      <c r="QP29"/>
      <c r="QQ29"/>
      <c r="QR29"/>
      <c r="QS29"/>
      <c r="QT29"/>
      <c r="QU29"/>
      <c r="QV29"/>
      <c r="QW29"/>
      <c r="QX29"/>
      <c r="QY29"/>
      <c r="QZ29"/>
      <c r="RA29"/>
      <c r="RB29"/>
      <c r="RC29"/>
      <c r="RD29"/>
      <c r="RE29"/>
      <c r="RF29"/>
      <c r="RG29"/>
      <c r="RH29"/>
      <c r="RI29"/>
      <c r="RJ29"/>
      <c r="RK29"/>
      <c r="RL29"/>
      <c r="RM29"/>
      <c r="RN29"/>
      <c r="RO29"/>
      <c r="RP29"/>
      <c r="RQ29"/>
      <c r="RR29"/>
      <c r="RS29"/>
      <c r="RT29"/>
      <c r="RU29"/>
      <c r="RV29"/>
      <c r="RW29"/>
      <c r="RX29"/>
      <c r="RY29"/>
      <c r="RZ29"/>
      <c r="SA29"/>
      <c r="SB29"/>
      <c r="SC29"/>
      <c r="SD29"/>
      <c r="SE29"/>
      <c r="SF29"/>
      <c r="SG29"/>
    </row>
    <row r="30" spans="1:501" s="4" customFormat="1" ht="17.25" customHeight="1" x14ac:dyDescent="0.25">
      <c r="A30" s="377"/>
      <c r="B30" s="378"/>
      <c r="C30" s="378"/>
      <c r="D30" s="378"/>
      <c r="E30" s="378"/>
      <c r="F30" s="378"/>
      <c r="G30" s="378"/>
      <c r="H30" s="379"/>
      <c r="I30" s="300"/>
      <c r="J30" s="301"/>
      <c r="K30" s="301"/>
      <c r="L30" s="301"/>
      <c r="M30" s="302"/>
      <c r="N30" s="328">
        <f>N3</f>
        <v>44440</v>
      </c>
      <c r="O30" s="329"/>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c r="MA30"/>
      <c r="MB30"/>
      <c r="MC30"/>
      <c r="MD30"/>
      <c r="ME30"/>
      <c r="MF30"/>
      <c r="MG30"/>
      <c r="MH30"/>
      <c r="MI30"/>
      <c r="MJ30"/>
      <c r="MK30"/>
      <c r="ML30"/>
      <c r="MM30"/>
      <c r="MN30"/>
      <c r="MO30"/>
      <c r="MP30"/>
      <c r="MQ30"/>
      <c r="MR30"/>
      <c r="MS30"/>
      <c r="MT30"/>
      <c r="MU30"/>
      <c r="MV30"/>
      <c r="MW30"/>
      <c r="MX30"/>
      <c r="MY30"/>
      <c r="MZ30"/>
      <c r="NA30"/>
      <c r="NB30"/>
      <c r="NC30"/>
      <c r="ND30"/>
      <c r="NE30"/>
      <c r="NF30"/>
      <c r="NG30"/>
      <c r="NH30"/>
      <c r="NI30"/>
      <c r="NJ30"/>
      <c r="NK30"/>
      <c r="NL30"/>
      <c r="NM30"/>
      <c r="NN30"/>
      <c r="NO30"/>
      <c r="NP30"/>
      <c r="NQ30"/>
      <c r="NR30"/>
      <c r="NS30"/>
      <c r="NT30"/>
      <c r="NU30"/>
      <c r="NV30"/>
      <c r="NW30"/>
      <c r="NX30"/>
      <c r="NY30"/>
      <c r="NZ30"/>
      <c r="OA30"/>
      <c r="OB30"/>
      <c r="OC30"/>
      <c r="OD30"/>
      <c r="OE30"/>
      <c r="OF30"/>
      <c r="OG30"/>
      <c r="OH30"/>
      <c r="OI30"/>
      <c r="OJ30"/>
      <c r="OK30"/>
      <c r="OL30"/>
      <c r="OM30"/>
      <c r="ON30"/>
      <c r="OO30"/>
      <c r="OP30"/>
      <c r="OQ30"/>
      <c r="OR30"/>
      <c r="OS30"/>
      <c r="OT30"/>
      <c r="OU30"/>
      <c r="OV30"/>
      <c r="OW30"/>
      <c r="OX30"/>
      <c r="OY30"/>
      <c r="OZ30"/>
      <c r="PA30"/>
      <c r="PB30"/>
      <c r="PC30"/>
      <c r="PD30"/>
      <c r="PE30"/>
      <c r="PF30"/>
      <c r="PG30"/>
      <c r="PH30"/>
      <c r="PI30"/>
      <c r="PJ30"/>
      <c r="PK30"/>
      <c r="PL30"/>
      <c r="PM30"/>
      <c r="PN30"/>
      <c r="PO30"/>
      <c r="PP30"/>
      <c r="PQ30"/>
      <c r="PR30"/>
      <c r="PS30"/>
      <c r="PT30"/>
      <c r="PU30"/>
      <c r="PV30"/>
      <c r="PW30"/>
      <c r="PX30"/>
      <c r="PY30"/>
      <c r="PZ30"/>
      <c r="QA30"/>
      <c r="QB30"/>
      <c r="QC30"/>
      <c r="QD30"/>
      <c r="QE30"/>
      <c r="QF30"/>
      <c r="QG30"/>
      <c r="QH30"/>
      <c r="QI30"/>
      <c r="QJ30"/>
      <c r="QK30"/>
      <c r="QL30"/>
      <c r="QM30"/>
      <c r="QN30"/>
      <c r="QO30"/>
      <c r="QP30"/>
      <c r="QQ30"/>
      <c r="QR30"/>
      <c r="QS30"/>
      <c r="QT30"/>
      <c r="QU30"/>
      <c r="QV30"/>
      <c r="QW30"/>
      <c r="QX30"/>
      <c r="QY30"/>
      <c r="QZ30"/>
      <c r="RA30"/>
      <c r="RB30"/>
      <c r="RC30"/>
      <c r="RD30"/>
      <c r="RE30"/>
      <c r="RF30"/>
      <c r="RG30"/>
      <c r="RH30"/>
      <c r="RI30"/>
      <c r="RJ30"/>
      <c r="RK30"/>
      <c r="RL30"/>
      <c r="RM30"/>
      <c r="RN30"/>
      <c r="RO30"/>
      <c r="RP30"/>
      <c r="RQ30"/>
      <c r="RR30"/>
      <c r="RS30"/>
      <c r="RT30"/>
      <c r="RU30"/>
      <c r="RV30"/>
      <c r="RW30"/>
      <c r="RX30"/>
      <c r="RY30"/>
      <c r="RZ30"/>
      <c r="SA30"/>
      <c r="SB30"/>
      <c r="SC30"/>
      <c r="SD30"/>
      <c r="SE30"/>
      <c r="SF30"/>
      <c r="SG30"/>
    </row>
    <row r="31" spans="1:501" s="4" customFormat="1" ht="10.5" customHeight="1" x14ac:dyDescent="0.25">
      <c r="A31" s="380"/>
      <c r="B31" s="381"/>
      <c r="C31" s="381"/>
      <c r="D31" s="381"/>
      <c r="E31" s="381"/>
      <c r="F31" s="381"/>
      <c r="G31" s="381"/>
      <c r="H31" s="382"/>
      <c r="I31" s="300"/>
      <c r="J31" s="301"/>
      <c r="K31" s="301"/>
      <c r="L31" s="301"/>
      <c r="M31" s="302"/>
      <c r="N31" s="328"/>
      <c r="O31" s="329"/>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row>
    <row r="32" spans="1:501" s="4" customFormat="1" ht="17.25" customHeight="1" x14ac:dyDescent="0.25">
      <c r="A32" s="285" t="s">
        <v>6</v>
      </c>
      <c r="B32" s="286"/>
      <c r="C32" s="286"/>
      <c r="D32" s="286"/>
      <c r="E32" s="286"/>
      <c r="F32" s="287"/>
      <c r="G32" s="3"/>
      <c r="H32" s="373" t="s">
        <v>7</v>
      </c>
      <c r="I32" s="289"/>
      <c r="J32" s="289"/>
      <c r="K32" s="289"/>
      <c r="L32" s="289"/>
      <c r="M32" s="289"/>
      <c r="N32" s="289"/>
      <c r="O32" s="290"/>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c r="LX32"/>
      <c r="LY32"/>
      <c r="LZ32"/>
      <c r="MA32"/>
      <c r="MB32"/>
      <c r="MC32"/>
      <c r="MD32"/>
      <c r="ME32"/>
      <c r="MF32"/>
      <c r="MG32"/>
      <c r="MH32"/>
      <c r="MI32"/>
      <c r="MJ32"/>
      <c r="MK32"/>
      <c r="ML32"/>
      <c r="MM32"/>
      <c r="MN32"/>
      <c r="MO32"/>
      <c r="MP32"/>
      <c r="MQ32"/>
      <c r="MR32"/>
      <c r="MS32"/>
      <c r="MT32"/>
      <c r="MU32"/>
      <c r="MV32"/>
      <c r="MW32"/>
      <c r="MX32"/>
      <c r="MY32"/>
      <c r="MZ32"/>
      <c r="NA32"/>
      <c r="NB32"/>
      <c r="NC32"/>
      <c r="ND32"/>
      <c r="NE32"/>
      <c r="NF32"/>
      <c r="NG32"/>
      <c r="NH32"/>
      <c r="NI32"/>
      <c r="NJ32"/>
      <c r="NK32"/>
      <c r="NL32"/>
      <c r="NM32"/>
      <c r="NN32"/>
      <c r="NO32"/>
      <c r="NP32"/>
      <c r="NQ32"/>
      <c r="NR32"/>
      <c r="NS32"/>
      <c r="NT32"/>
      <c r="NU32"/>
      <c r="NV32"/>
      <c r="NW32"/>
      <c r="NX32"/>
      <c r="NY32"/>
      <c r="NZ32"/>
      <c r="OA32"/>
      <c r="OB32"/>
      <c r="OC32"/>
      <c r="OD32"/>
      <c r="OE32"/>
      <c r="OF32"/>
      <c r="OG32"/>
      <c r="OH32"/>
      <c r="OI32"/>
      <c r="OJ32"/>
      <c r="OK32"/>
      <c r="OL32"/>
      <c r="OM32"/>
      <c r="ON32"/>
      <c r="OO32"/>
      <c r="OP32"/>
      <c r="OQ32"/>
      <c r="OR32"/>
      <c r="OS32"/>
      <c r="OT32"/>
      <c r="OU32"/>
      <c r="OV32"/>
      <c r="OW32"/>
      <c r="OX32"/>
      <c r="OY32"/>
      <c r="OZ32"/>
      <c r="PA32"/>
      <c r="PB32"/>
      <c r="PC32"/>
      <c r="PD32"/>
      <c r="PE32"/>
      <c r="PF32"/>
      <c r="PG32"/>
      <c r="PH32"/>
      <c r="PI32"/>
      <c r="PJ32"/>
      <c r="PK32"/>
      <c r="PL32"/>
      <c r="PM32"/>
      <c r="PN32"/>
      <c r="PO32"/>
      <c r="PP32"/>
      <c r="PQ32"/>
      <c r="PR32"/>
      <c r="PS32"/>
      <c r="PT32"/>
      <c r="PU32"/>
      <c r="PV32"/>
      <c r="PW32"/>
      <c r="PX32"/>
      <c r="PY32"/>
      <c r="PZ32"/>
      <c r="QA32"/>
      <c r="QB32"/>
      <c r="QC32"/>
      <c r="QD32"/>
      <c r="QE32"/>
      <c r="QF32"/>
      <c r="QG32"/>
      <c r="QH32"/>
      <c r="QI32"/>
      <c r="QJ32"/>
      <c r="QK32"/>
      <c r="QL32"/>
      <c r="QM32"/>
      <c r="QN32"/>
      <c r="QO32"/>
      <c r="QP32"/>
      <c r="QQ32"/>
      <c r="QR32"/>
      <c r="QS32"/>
      <c r="QT32"/>
      <c r="QU32"/>
      <c r="QV32"/>
      <c r="QW32"/>
      <c r="QX32"/>
      <c r="QY32"/>
      <c r="QZ32"/>
      <c r="RA32"/>
      <c r="RB32"/>
      <c r="RC32"/>
      <c r="RD32"/>
      <c r="RE32"/>
      <c r="RF32"/>
      <c r="RG32"/>
      <c r="RH32"/>
      <c r="RI32"/>
      <c r="RJ32"/>
      <c r="RK32"/>
      <c r="RL32"/>
      <c r="RM32"/>
      <c r="RN32"/>
      <c r="RO32"/>
      <c r="RP32"/>
      <c r="RQ32"/>
      <c r="RR32"/>
      <c r="RS32"/>
      <c r="RT32"/>
      <c r="RU32"/>
      <c r="RV32"/>
      <c r="RW32"/>
      <c r="RX32"/>
      <c r="RY32"/>
      <c r="RZ32"/>
      <c r="SA32"/>
      <c r="SB32"/>
      <c r="SC32"/>
      <c r="SD32"/>
      <c r="SE32"/>
      <c r="SF32"/>
      <c r="SG32"/>
    </row>
    <row r="33" spans="1:501" s="4" customFormat="1" ht="15.75" customHeight="1" x14ac:dyDescent="0.25">
      <c r="A33" s="80"/>
      <c r="F33" s="5"/>
      <c r="G33" s="3"/>
      <c r="H33" s="323" t="s">
        <v>8</v>
      </c>
      <c r="I33" s="289"/>
      <c r="J33" s="289"/>
      <c r="K33" s="289"/>
      <c r="L33" s="324"/>
      <c r="M33" s="325" t="s">
        <v>9</v>
      </c>
      <c r="N33" s="326"/>
      <c r="O33" s="327"/>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c r="MA33"/>
      <c r="MB33"/>
      <c r="MC33"/>
      <c r="MD33"/>
      <c r="ME33"/>
      <c r="MF33"/>
      <c r="MG33"/>
      <c r="MH33"/>
      <c r="MI33"/>
      <c r="MJ33"/>
      <c r="MK33"/>
      <c r="ML33"/>
      <c r="MM33"/>
      <c r="MN33"/>
      <c r="MO33"/>
      <c r="MP33"/>
      <c r="MQ33"/>
      <c r="MR33"/>
      <c r="MS33"/>
      <c r="MT33"/>
      <c r="MU33"/>
      <c r="MV33"/>
      <c r="MW33"/>
      <c r="MX33"/>
      <c r="MY33"/>
      <c r="MZ33"/>
      <c r="NA33"/>
      <c r="NB33"/>
      <c r="NC33"/>
      <c r="ND33"/>
      <c r="NE33"/>
      <c r="NF33"/>
      <c r="NG33"/>
      <c r="NH33"/>
      <c r="NI33"/>
      <c r="NJ33"/>
      <c r="NK33"/>
      <c r="NL33"/>
      <c r="NM33"/>
      <c r="NN33"/>
      <c r="NO33"/>
      <c r="NP33"/>
      <c r="NQ33"/>
      <c r="NR33"/>
      <c r="NS33"/>
      <c r="NT33"/>
      <c r="NU33"/>
      <c r="NV33"/>
      <c r="NW33"/>
      <c r="NX33"/>
      <c r="NY33"/>
      <c r="NZ33"/>
      <c r="OA33"/>
      <c r="OB33"/>
      <c r="OC33"/>
      <c r="OD33"/>
      <c r="OE33"/>
      <c r="OF33"/>
      <c r="OG33"/>
      <c r="OH33"/>
      <c r="OI33"/>
      <c r="OJ33"/>
      <c r="OK33"/>
      <c r="OL33"/>
      <c r="OM33"/>
      <c r="ON33"/>
      <c r="OO33"/>
      <c r="OP33"/>
      <c r="OQ33"/>
      <c r="OR33"/>
      <c r="OS33"/>
      <c r="OT33"/>
      <c r="OU33"/>
      <c r="OV33"/>
      <c r="OW33"/>
      <c r="OX33"/>
      <c r="OY33"/>
      <c r="OZ33"/>
      <c r="PA33"/>
      <c r="PB33"/>
      <c r="PC33"/>
      <c r="PD33"/>
      <c r="PE33"/>
      <c r="PF33"/>
      <c r="PG33"/>
      <c r="PH33"/>
      <c r="PI33"/>
      <c r="PJ33"/>
      <c r="PK33"/>
      <c r="PL33"/>
      <c r="PM33"/>
      <c r="PN33"/>
      <c r="PO33"/>
      <c r="PP33"/>
      <c r="PQ33"/>
      <c r="PR33"/>
      <c r="PS33"/>
      <c r="PT33"/>
      <c r="PU33"/>
      <c r="PV33"/>
      <c r="PW33"/>
      <c r="PX33"/>
      <c r="PY33"/>
      <c r="PZ33"/>
      <c r="QA33"/>
      <c r="QB33"/>
      <c r="QC33"/>
      <c r="QD33"/>
      <c r="QE33"/>
      <c r="QF33"/>
      <c r="QG33"/>
      <c r="QH33"/>
      <c r="QI33"/>
      <c r="QJ33"/>
      <c r="QK33"/>
      <c r="QL33"/>
      <c r="QM33"/>
      <c r="QN33"/>
      <c r="QO33"/>
      <c r="QP33"/>
      <c r="QQ33"/>
      <c r="QR33"/>
      <c r="QS33"/>
      <c r="QT33"/>
      <c r="QU33"/>
      <c r="QV33"/>
      <c r="QW33"/>
      <c r="QX33"/>
      <c r="QY33"/>
      <c r="QZ33"/>
      <c r="RA33"/>
      <c r="RB33"/>
      <c r="RC33"/>
      <c r="RD33"/>
      <c r="RE33"/>
      <c r="RF33"/>
      <c r="RG33"/>
      <c r="RH33"/>
      <c r="RI33"/>
      <c r="RJ33"/>
      <c r="RK33"/>
      <c r="RL33"/>
      <c r="RM33"/>
      <c r="RN33"/>
      <c r="RO33"/>
      <c r="RP33"/>
      <c r="RQ33"/>
      <c r="RR33"/>
      <c r="RS33"/>
      <c r="RT33"/>
      <c r="RU33"/>
      <c r="RV33"/>
      <c r="RW33"/>
      <c r="RX33"/>
      <c r="RY33"/>
      <c r="RZ33"/>
      <c r="SA33"/>
      <c r="SB33"/>
      <c r="SC33"/>
      <c r="SD33"/>
      <c r="SE33"/>
      <c r="SF33"/>
      <c r="SG33"/>
    </row>
    <row r="34" spans="1:501" s="4" customFormat="1" ht="13.5" customHeight="1" x14ac:dyDescent="0.25">
      <c r="A34" s="80"/>
      <c r="F34" s="5"/>
      <c r="G34" s="6"/>
      <c r="H34" s="7"/>
      <c r="I34" s="8"/>
      <c r="J34" s="8"/>
      <c r="K34" s="8"/>
      <c r="L34" s="51"/>
      <c r="M34" s="125"/>
      <c r="N34" s="124"/>
      <c r="O34" s="81"/>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c r="MA34"/>
      <c r="MB34"/>
      <c r="MC34"/>
      <c r="MD34"/>
      <c r="ME34"/>
      <c r="MF34"/>
      <c r="MG34"/>
      <c r="MH34"/>
      <c r="MI34"/>
      <c r="MJ34"/>
      <c r="MK34"/>
      <c r="ML34"/>
      <c r="MM34"/>
      <c r="MN34"/>
      <c r="MO34"/>
      <c r="MP34"/>
      <c r="MQ34"/>
      <c r="MR34"/>
      <c r="MS34"/>
      <c r="MT34"/>
      <c r="MU34"/>
      <c r="MV34"/>
      <c r="MW34"/>
      <c r="MX34"/>
      <c r="MY34"/>
      <c r="MZ34"/>
      <c r="NA34"/>
      <c r="NB34"/>
      <c r="NC34"/>
      <c r="ND34"/>
      <c r="NE34"/>
      <c r="NF34"/>
      <c r="NG34"/>
      <c r="NH34"/>
      <c r="NI34"/>
      <c r="NJ34"/>
      <c r="NK34"/>
      <c r="NL34"/>
      <c r="NM34"/>
      <c r="NN34"/>
      <c r="NO34"/>
      <c r="NP34"/>
      <c r="NQ34"/>
      <c r="NR34"/>
      <c r="NS34"/>
      <c r="NT34"/>
      <c r="NU34"/>
      <c r="NV34"/>
      <c r="NW34"/>
      <c r="NX34"/>
      <c r="NY34"/>
      <c r="NZ34"/>
      <c r="OA34"/>
      <c r="OB34"/>
      <c r="OC34"/>
      <c r="OD34"/>
      <c r="OE34"/>
      <c r="OF34"/>
      <c r="OG34"/>
      <c r="OH34"/>
      <c r="OI34"/>
      <c r="OJ34"/>
      <c r="OK34"/>
      <c r="OL34"/>
      <c r="OM34"/>
      <c r="ON34"/>
      <c r="OO34"/>
      <c r="OP34"/>
      <c r="OQ34"/>
      <c r="OR34"/>
      <c r="OS34"/>
      <c r="OT34"/>
      <c r="OU34"/>
      <c r="OV34"/>
      <c r="OW34"/>
      <c r="OX34"/>
      <c r="OY34"/>
      <c r="OZ34"/>
      <c r="PA34"/>
      <c r="PB34"/>
      <c r="PC34"/>
      <c r="PD34"/>
      <c r="PE34"/>
      <c r="PF34"/>
      <c r="PG34"/>
      <c r="PH34"/>
      <c r="PI34"/>
      <c r="PJ34"/>
      <c r="PK34"/>
      <c r="PL34"/>
      <c r="PM34"/>
      <c r="PN34"/>
      <c r="PO34"/>
      <c r="PP34"/>
      <c r="PQ34"/>
      <c r="PR34"/>
      <c r="PS34"/>
      <c r="PT34"/>
      <c r="PU34"/>
      <c r="PV34"/>
      <c r="PW34"/>
      <c r="PX34"/>
      <c r="PY34"/>
      <c r="PZ34"/>
      <c r="QA34"/>
      <c r="QB34"/>
      <c r="QC34"/>
      <c r="QD34"/>
      <c r="QE34"/>
      <c r="QF34"/>
      <c r="QG34"/>
      <c r="QH34"/>
      <c r="QI34"/>
      <c r="QJ34"/>
      <c r="QK34"/>
      <c r="QL34"/>
      <c r="QM34"/>
      <c r="QN34"/>
      <c r="QO34"/>
      <c r="QP34"/>
      <c r="QQ34"/>
      <c r="QR34"/>
      <c r="QS34"/>
      <c r="QT34"/>
      <c r="QU34"/>
      <c r="QV34"/>
      <c r="QW34"/>
      <c r="QX34"/>
      <c r="QY34"/>
      <c r="QZ34"/>
      <c r="RA34"/>
      <c r="RB34"/>
      <c r="RC34"/>
      <c r="RD34"/>
      <c r="RE34"/>
      <c r="RF34"/>
      <c r="RG34"/>
      <c r="RH34"/>
      <c r="RI34"/>
      <c r="RJ34"/>
      <c r="RK34"/>
      <c r="RL34"/>
      <c r="RM34"/>
      <c r="RN34"/>
      <c r="RO34"/>
      <c r="RP34"/>
      <c r="RQ34"/>
      <c r="RR34"/>
      <c r="RS34"/>
      <c r="RT34"/>
      <c r="RU34"/>
      <c r="RV34"/>
      <c r="RW34"/>
      <c r="RX34"/>
      <c r="RY34"/>
      <c r="RZ34"/>
      <c r="SA34"/>
      <c r="SB34"/>
      <c r="SC34"/>
      <c r="SD34"/>
      <c r="SE34"/>
      <c r="SF34"/>
      <c r="SG34"/>
    </row>
    <row r="35" spans="1:501" s="4" customFormat="1" ht="10.5" customHeight="1" x14ac:dyDescent="0.25">
      <c r="A35" s="80"/>
      <c r="F35" s="5"/>
      <c r="G35" s="11" t="s">
        <v>10</v>
      </c>
      <c r="H35" s="10" t="s">
        <v>11</v>
      </c>
      <c r="I35" s="12" t="s">
        <v>12</v>
      </c>
      <c r="J35" s="12" t="s">
        <v>13</v>
      </c>
      <c r="K35" s="12" t="s">
        <v>14</v>
      </c>
      <c r="L35" s="52" t="s">
        <v>15</v>
      </c>
      <c r="M35" s="13" t="s">
        <v>16</v>
      </c>
      <c r="N35" s="12" t="s">
        <v>17</v>
      </c>
      <c r="O35" s="81" t="s">
        <v>18</v>
      </c>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c r="LX35"/>
      <c r="LY35"/>
      <c r="LZ35"/>
      <c r="MA35"/>
      <c r="MB35"/>
      <c r="MC35"/>
      <c r="MD35"/>
      <c r="ME35"/>
      <c r="MF35"/>
      <c r="MG35"/>
      <c r="MH35"/>
      <c r="MI35"/>
      <c r="MJ35"/>
      <c r="MK35"/>
      <c r="ML35"/>
      <c r="MM35"/>
      <c r="MN35"/>
      <c r="MO35"/>
      <c r="MP35"/>
      <c r="MQ35"/>
      <c r="MR35"/>
      <c r="MS35"/>
      <c r="MT35"/>
      <c r="MU35"/>
      <c r="MV35"/>
      <c r="MW35"/>
      <c r="MX35"/>
      <c r="MY35"/>
      <c r="MZ35"/>
      <c r="NA35"/>
      <c r="NB35"/>
      <c r="NC35"/>
      <c r="ND35"/>
      <c r="NE35"/>
      <c r="NF35"/>
      <c r="NG35"/>
      <c r="NH35"/>
      <c r="NI35"/>
      <c r="NJ35"/>
      <c r="NK35"/>
      <c r="NL35"/>
      <c r="NM35"/>
      <c r="NN35"/>
      <c r="NO35"/>
      <c r="NP35"/>
      <c r="NQ35"/>
      <c r="NR35"/>
      <c r="NS35"/>
      <c r="NT35"/>
      <c r="NU35"/>
      <c r="NV35"/>
      <c r="NW35"/>
      <c r="NX35"/>
      <c r="NY35"/>
      <c r="NZ35"/>
      <c r="OA35"/>
      <c r="OB35"/>
      <c r="OC35"/>
      <c r="OD35"/>
      <c r="OE35"/>
      <c r="OF35"/>
      <c r="OG35"/>
      <c r="OH35"/>
      <c r="OI35"/>
      <c r="OJ35"/>
      <c r="OK35"/>
      <c r="OL35"/>
      <c r="OM35"/>
      <c r="ON35"/>
      <c r="OO35"/>
      <c r="OP35"/>
      <c r="OQ35"/>
      <c r="OR35"/>
      <c r="OS35"/>
      <c r="OT35"/>
      <c r="OU35"/>
      <c r="OV35"/>
      <c r="OW35"/>
      <c r="OX35"/>
      <c r="OY35"/>
      <c r="OZ35"/>
      <c r="PA35"/>
      <c r="PB35"/>
      <c r="PC35"/>
      <c r="PD35"/>
      <c r="PE35"/>
      <c r="PF35"/>
      <c r="PG35"/>
      <c r="PH35"/>
      <c r="PI35"/>
      <c r="PJ35"/>
      <c r="PK35"/>
      <c r="PL35"/>
      <c r="PM35"/>
      <c r="PN35"/>
      <c r="PO35"/>
      <c r="PP35"/>
      <c r="PQ35"/>
      <c r="PR35"/>
      <c r="PS35"/>
      <c r="PT35"/>
      <c r="PU35"/>
      <c r="PV35"/>
      <c r="PW35"/>
      <c r="PX35"/>
      <c r="PY35"/>
      <c r="PZ35"/>
      <c r="QA35"/>
      <c r="QB35"/>
      <c r="QC35"/>
      <c r="QD35"/>
      <c r="QE35"/>
      <c r="QF35"/>
      <c r="QG35"/>
      <c r="QH35"/>
      <c r="QI35"/>
      <c r="QJ35"/>
      <c r="QK35"/>
      <c r="QL35"/>
      <c r="QM35"/>
      <c r="QN35"/>
      <c r="QO35"/>
      <c r="QP35"/>
      <c r="QQ35"/>
      <c r="QR35"/>
      <c r="QS35"/>
      <c r="QT35"/>
      <c r="QU35"/>
      <c r="QV35"/>
      <c r="QW35"/>
      <c r="QX35"/>
      <c r="QY35"/>
      <c r="QZ35"/>
      <c r="RA35"/>
      <c r="RB35"/>
      <c r="RC35"/>
      <c r="RD35"/>
      <c r="RE35"/>
      <c r="RF35"/>
      <c r="RG35"/>
      <c r="RH35"/>
      <c r="RI35"/>
      <c r="RJ35"/>
      <c r="RK35"/>
      <c r="RL35"/>
      <c r="RM35"/>
      <c r="RN35"/>
      <c r="RO35"/>
      <c r="RP35"/>
      <c r="RQ35"/>
      <c r="RR35"/>
      <c r="RS35"/>
      <c r="RT35"/>
      <c r="RU35"/>
      <c r="RV35"/>
      <c r="RW35"/>
      <c r="RX35"/>
      <c r="RY35"/>
      <c r="RZ35"/>
      <c r="SA35"/>
      <c r="SB35"/>
      <c r="SC35"/>
      <c r="SD35"/>
      <c r="SE35"/>
      <c r="SF35"/>
      <c r="SG35"/>
    </row>
    <row r="36" spans="1:501" s="4" customFormat="1" ht="14.25" customHeight="1" x14ac:dyDescent="0.25">
      <c r="A36" s="82" t="s">
        <v>19</v>
      </c>
      <c r="B36" s="279" t="s">
        <v>20</v>
      </c>
      <c r="C36" s="280"/>
      <c r="D36" s="280"/>
      <c r="E36" s="280"/>
      <c r="F36" s="281"/>
      <c r="G36" s="11" t="s">
        <v>21</v>
      </c>
      <c r="H36" s="10" t="s">
        <v>22</v>
      </c>
      <c r="I36" s="12" t="s">
        <v>23</v>
      </c>
      <c r="J36" s="12" t="s">
        <v>23</v>
      </c>
      <c r="K36" s="12" t="s">
        <v>24</v>
      </c>
      <c r="L36" s="52" t="s">
        <v>14</v>
      </c>
      <c r="M36" s="13" t="s">
        <v>25</v>
      </c>
      <c r="N36" s="12" t="s">
        <v>26</v>
      </c>
      <c r="O36" s="81" t="s">
        <v>25</v>
      </c>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c r="LX36"/>
      <c r="LY36"/>
      <c r="LZ36"/>
      <c r="MA36"/>
      <c r="MB36"/>
      <c r="MC36"/>
      <c r="MD36"/>
      <c r="ME36"/>
      <c r="MF36"/>
      <c r="MG36"/>
      <c r="MH36"/>
      <c r="MI36"/>
      <c r="MJ36"/>
      <c r="MK36"/>
      <c r="ML36"/>
      <c r="MM36"/>
      <c r="MN36"/>
      <c r="MO36"/>
      <c r="MP36"/>
      <c r="MQ36"/>
      <c r="MR36"/>
      <c r="MS36"/>
      <c r="MT36"/>
      <c r="MU36"/>
      <c r="MV36"/>
      <c r="MW36"/>
      <c r="MX36"/>
      <c r="MY36"/>
      <c r="MZ36"/>
      <c r="NA36"/>
      <c r="NB36"/>
      <c r="NC36"/>
      <c r="ND36"/>
      <c r="NE36"/>
      <c r="NF36"/>
      <c r="NG36"/>
      <c r="NH36"/>
      <c r="NI36"/>
      <c r="NJ36"/>
      <c r="NK36"/>
      <c r="NL36"/>
      <c r="NM36"/>
      <c r="NN36"/>
      <c r="NO36"/>
      <c r="NP36"/>
      <c r="NQ36"/>
      <c r="NR36"/>
      <c r="NS36"/>
      <c r="NT36"/>
      <c r="NU36"/>
      <c r="NV36"/>
      <c r="NW36"/>
      <c r="NX36"/>
      <c r="NY36"/>
      <c r="NZ36"/>
      <c r="OA36"/>
      <c r="OB36"/>
      <c r="OC36"/>
      <c r="OD36"/>
      <c r="OE36"/>
      <c r="OF36"/>
      <c r="OG36"/>
      <c r="OH36"/>
      <c r="OI36"/>
      <c r="OJ36"/>
      <c r="OK36"/>
      <c r="OL36"/>
      <c r="OM36"/>
      <c r="ON36"/>
      <c r="OO36"/>
      <c r="OP36"/>
      <c r="OQ36"/>
      <c r="OR36"/>
      <c r="OS36"/>
      <c r="OT36"/>
      <c r="OU36"/>
      <c r="OV36"/>
      <c r="OW36"/>
      <c r="OX36"/>
      <c r="OY36"/>
      <c r="OZ36"/>
      <c r="PA36"/>
      <c r="PB36"/>
      <c r="PC36"/>
      <c r="PD36"/>
      <c r="PE36"/>
      <c r="PF36"/>
      <c r="PG36"/>
      <c r="PH36"/>
      <c r="PI36"/>
      <c r="PJ36"/>
      <c r="PK36"/>
      <c r="PL36"/>
      <c r="PM36"/>
      <c r="PN36"/>
      <c r="PO36"/>
      <c r="PP36"/>
      <c r="PQ36"/>
      <c r="PR36"/>
      <c r="PS36"/>
      <c r="PT36"/>
      <c r="PU36"/>
      <c r="PV36"/>
      <c r="PW36"/>
      <c r="PX36"/>
      <c r="PY36"/>
      <c r="PZ36"/>
      <c r="QA36"/>
      <c r="QB36"/>
      <c r="QC36"/>
      <c r="QD36"/>
      <c r="QE36"/>
      <c r="QF36"/>
      <c r="QG36"/>
      <c r="QH36"/>
      <c r="QI36"/>
      <c r="QJ36"/>
      <c r="QK36"/>
      <c r="QL36"/>
      <c r="QM36"/>
      <c r="QN36"/>
      <c r="QO36"/>
      <c r="QP36"/>
      <c r="QQ36"/>
      <c r="QR36"/>
      <c r="QS36"/>
      <c r="QT36"/>
      <c r="QU36"/>
      <c r="QV36"/>
      <c r="QW36"/>
      <c r="QX36"/>
      <c r="QY36"/>
      <c r="QZ36"/>
      <c r="RA36"/>
      <c r="RB36"/>
      <c r="RC36"/>
      <c r="RD36"/>
      <c r="RE36"/>
      <c r="RF36"/>
      <c r="RG36"/>
      <c r="RH36"/>
      <c r="RI36"/>
      <c r="RJ36"/>
      <c r="RK36"/>
      <c r="RL36"/>
      <c r="RM36"/>
      <c r="RN36"/>
      <c r="RO36"/>
      <c r="RP36"/>
      <c r="RQ36"/>
      <c r="RR36"/>
      <c r="RS36"/>
      <c r="RT36"/>
      <c r="RU36"/>
      <c r="RV36"/>
      <c r="RW36"/>
      <c r="RX36"/>
      <c r="RY36"/>
      <c r="RZ36"/>
      <c r="SA36"/>
      <c r="SB36"/>
      <c r="SC36"/>
      <c r="SD36"/>
      <c r="SE36"/>
      <c r="SF36"/>
      <c r="SG36"/>
    </row>
    <row r="37" spans="1:501" s="40" customFormat="1" ht="13.5" customHeight="1" x14ac:dyDescent="0.25">
      <c r="A37" s="82" t="s">
        <v>27</v>
      </c>
      <c r="B37" s="4"/>
      <c r="C37" s="4"/>
      <c r="D37" s="4"/>
      <c r="E37" s="4"/>
      <c r="F37" s="5"/>
      <c r="G37" s="11" t="s">
        <v>28</v>
      </c>
      <c r="H37" s="2"/>
      <c r="I37" s="12" t="s">
        <v>29</v>
      </c>
      <c r="J37" s="12" t="s">
        <v>30</v>
      </c>
      <c r="K37" s="12" t="s">
        <v>31</v>
      </c>
      <c r="L37" s="52" t="s">
        <v>32</v>
      </c>
      <c r="M37" s="13" t="s">
        <v>33</v>
      </c>
      <c r="N37" s="12" t="s">
        <v>25</v>
      </c>
      <c r="O37" s="81" t="s">
        <v>34</v>
      </c>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c r="LX37"/>
      <c r="LY37"/>
      <c r="LZ37"/>
      <c r="MA37"/>
      <c r="MB37"/>
      <c r="MC37"/>
      <c r="MD37"/>
      <c r="ME37"/>
      <c r="MF37"/>
      <c r="MG37"/>
      <c r="MH37"/>
      <c r="MI37"/>
      <c r="MJ37"/>
      <c r="MK37"/>
      <c r="ML37"/>
      <c r="MM37"/>
      <c r="MN37"/>
      <c r="MO37"/>
      <c r="MP37"/>
      <c r="MQ37"/>
      <c r="MR37"/>
      <c r="MS37"/>
      <c r="MT37"/>
      <c r="MU37"/>
      <c r="MV37"/>
      <c r="MW37"/>
      <c r="MX37"/>
      <c r="MY37"/>
      <c r="MZ37"/>
      <c r="NA37"/>
      <c r="NB37"/>
      <c r="NC37"/>
      <c r="ND37"/>
      <c r="NE37"/>
      <c r="NF37"/>
      <c r="NG37"/>
      <c r="NH37"/>
      <c r="NI37"/>
      <c r="NJ37"/>
      <c r="NK37"/>
      <c r="NL37"/>
      <c r="NM37"/>
      <c r="NN37"/>
      <c r="NO37"/>
      <c r="NP37"/>
      <c r="NQ37"/>
      <c r="NR37"/>
      <c r="NS37"/>
      <c r="NT37"/>
      <c r="NU37"/>
      <c r="NV37"/>
      <c r="NW37"/>
      <c r="NX37"/>
      <c r="NY37"/>
      <c r="NZ37"/>
      <c r="OA37"/>
      <c r="OB37"/>
      <c r="OC37"/>
      <c r="OD37"/>
      <c r="OE37"/>
      <c r="OF37"/>
      <c r="OG37"/>
      <c r="OH37"/>
      <c r="OI37"/>
      <c r="OJ37"/>
      <c r="OK37"/>
      <c r="OL37"/>
      <c r="OM37"/>
      <c r="ON37"/>
      <c r="OO37"/>
      <c r="OP37"/>
      <c r="OQ37"/>
      <c r="OR37"/>
      <c r="OS37"/>
      <c r="OT37"/>
      <c r="OU37"/>
      <c r="OV37"/>
      <c r="OW37"/>
      <c r="OX37"/>
      <c r="OY37"/>
      <c r="OZ37"/>
      <c r="PA37"/>
      <c r="PB37"/>
      <c r="PC37"/>
      <c r="PD37"/>
      <c r="PE37"/>
      <c r="PF37"/>
      <c r="PG37"/>
      <c r="PH37"/>
      <c r="PI37"/>
      <c r="PJ37"/>
      <c r="PK37"/>
      <c r="PL37"/>
      <c r="PM37"/>
      <c r="PN37"/>
      <c r="PO37"/>
      <c r="PP37"/>
      <c r="PQ37"/>
      <c r="PR37"/>
      <c r="PS37"/>
      <c r="PT37"/>
      <c r="PU37"/>
      <c r="PV37"/>
      <c r="PW37"/>
      <c r="PX37"/>
      <c r="PY37"/>
      <c r="PZ37"/>
      <c r="QA37"/>
      <c r="QB37"/>
      <c r="QC37"/>
      <c r="QD37"/>
      <c r="QE37"/>
      <c r="QF37"/>
      <c r="QG37"/>
      <c r="QH37"/>
      <c r="QI37"/>
      <c r="QJ37"/>
      <c r="QK37"/>
      <c r="QL37"/>
      <c r="QM37"/>
      <c r="QN37"/>
      <c r="QO37"/>
      <c r="QP37"/>
      <c r="QQ37"/>
      <c r="QR37"/>
      <c r="QS37"/>
      <c r="QT37"/>
      <c r="QU37"/>
      <c r="QV37"/>
      <c r="QW37"/>
      <c r="QX37"/>
      <c r="QY37"/>
      <c r="QZ37"/>
      <c r="RA37"/>
      <c r="RB37"/>
      <c r="RC37"/>
      <c r="RD37"/>
      <c r="RE37"/>
      <c r="RF37"/>
      <c r="RG37"/>
      <c r="RH37"/>
      <c r="RI37"/>
      <c r="RJ37"/>
      <c r="RK37"/>
      <c r="RL37"/>
      <c r="RM37"/>
      <c r="RN37"/>
      <c r="RO37"/>
      <c r="RP37"/>
      <c r="RQ37"/>
      <c r="RR37"/>
      <c r="RS37"/>
      <c r="RT37"/>
      <c r="RU37"/>
      <c r="RV37"/>
      <c r="RW37"/>
      <c r="RX37"/>
      <c r="RY37"/>
      <c r="RZ37"/>
      <c r="SA37"/>
      <c r="SB37"/>
      <c r="SC37"/>
      <c r="SD37"/>
      <c r="SE37"/>
      <c r="SF37"/>
      <c r="SG37"/>
    </row>
    <row r="38" spans="1:501" s="40" customFormat="1" ht="11.25" customHeight="1" x14ac:dyDescent="0.25">
      <c r="A38" s="80"/>
      <c r="B38" s="4"/>
      <c r="C38" s="4"/>
      <c r="D38" s="4"/>
      <c r="E38" s="4"/>
      <c r="F38" s="5"/>
      <c r="G38" s="14"/>
      <c r="H38" s="2"/>
      <c r="I38" s="12" t="s">
        <v>35</v>
      </c>
      <c r="J38" s="12"/>
      <c r="K38" s="12"/>
      <c r="L38" s="52"/>
      <c r="M38" s="13"/>
      <c r="N38" s="12" t="s">
        <v>36</v>
      </c>
      <c r="O38" s="83" t="s">
        <v>37</v>
      </c>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c r="LX38"/>
      <c r="LY38"/>
      <c r="LZ38"/>
      <c r="MA38"/>
      <c r="MB38"/>
      <c r="MC38"/>
      <c r="MD38"/>
      <c r="ME38"/>
      <c r="MF38"/>
      <c r="MG38"/>
      <c r="MH38"/>
      <c r="MI38"/>
      <c r="MJ38"/>
      <c r="MK38"/>
      <c r="ML38"/>
      <c r="MM38"/>
      <c r="MN38"/>
      <c r="MO38"/>
      <c r="MP38"/>
      <c r="MQ38"/>
      <c r="MR38"/>
      <c r="MS38"/>
      <c r="MT38"/>
      <c r="MU38"/>
      <c r="MV38"/>
      <c r="MW38"/>
      <c r="MX38"/>
      <c r="MY38"/>
      <c r="MZ38"/>
      <c r="NA38"/>
      <c r="NB38"/>
      <c r="NC38"/>
      <c r="ND38"/>
      <c r="NE38"/>
      <c r="NF38"/>
      <c r="NG38"/>
      <c r="NH38"/>
      <c r="NI38"/>
      <c r="NJ38"/>
      <c r="NK38"/>
      <c r="NL38"/>
      <c r="NM38"/>
      <c r="NN38"/>
      <c r="NO38"/>
      <c r="NP38"/>
      <c r="NQ38"/>
      <c r="NR38"/>
      <c r="NS38"/>
      <c r="NT38"/>
      <c r="NU38"/>
      <c r="NV38"/>
      <c r="NW38"/>
      <c r="NX38"/>
      <c r="NY38"/>
      <c r="NZ38"/>
      <c r="OA38"/>
      <c r="OB38"/>
      <c r="OC38"/>
      <c r="OD38"/>
      <c r="OE38"/>
      <c r="OF38"/>
      <c r="OG38"/>
      <c r="OH38"/>
      <c r="OI38"/>
      <c r="OJ38"/>
      <c r="OK38"/>
      <c r="OL38"/>
      <c r="OM38"/>
      <c r="ON38"/>
      <c r="OO38"/>
      <c r="OP38"/>
      <c r="OQ38"/>
      <c r="OR38"/>
      <c r="OS38"/>
      <c r="OT38"/>
      <c r="OU38"/>
      <c r="OV38"/>
      <c r="OW38"/>
      <c r="OX38"/>
      <c r="OY38"/>
      <c r="OZ38"/>
      <c r="PA38"/>
      <c r="PB38"/>
      <c r="PC38"/>
      <c r="PD38"/>
      <c r="PE38"/>
      <c r="PF38"/>
      <c r="PG38"/>
      <c r="PH38"/>
      <c r="PI38"/>
      <c r="PJ38"/>
      <c r="PK38"/>
      <c r="PL38"/>
      <c r="PM38"/>
      <c r="PN38"/>
      <c r="PO38"/>
      <c r="PP38"/>
      <c r="PQ38"/>
      <c r="PR38"/>
      <c r="PS38"/>
      <c r="PT38"/>
      <c r="PU38"/>
      <c r="PV38"/>
      <c r="PW38"/>
      <c r="PX38"/>
      <c r="PY38"/>
      <c r="PZ38"/>
      <c r="QA38"/>
      <c r="QB38"/>
      <c r="QC38"/>
      <c r="QD38"/>
      <c r="QE38"/>
      <c r="QF38"/>
      <c r="QG38"/>
      <c r="QH38"/>
      <c r="QI38"/>
      <c r="QJ38"/>
      <c r="QK38"/>
      <c r="QL38"/>
      <c r="QM38"/>
      <c r="QN38"/>
      <c r="QO38"/>
      <c r="QP38"/>
      <c r="QQ38"/>
      <c r="QR38"/>
      <c r="QS38"/>
      <c r="QT38"/>
      <c r="QU38"/>
      <c r="QV38"/>
      <c r="QW38"/>
      <c r="QX38"/>
      <c r="QY38"/>
      <c r="QZ38"/>
      <c r="RA38"/>
      <c r="RB38"/>
      <c r="RC38"/>
      <c r="RD38"/>
      <c r="RE38"/>
      <c r="RF38"/>
      <c r="RG38"/>
      <c r="RH38"/>
      <c r="RI38"/>
      <c r="RJ38"/>
      <c r="RK38"/>
      <c r="RL38"/>
      <c r="RM38"/>
      <c r="RN38"/>
      <c r="RO38"/>
      <c r="RP38"/>
      <c r="RQ38"/>
      <c r="RR38"/>
      <c r="RS38"/>
      <c r="RT38"/>
      <c r="RU38"/>
      <c r="RV38"/>
      <c r="RW38"/>
      <c r="RX38"/>
      <c r="RY38"/>
      <c r="RZ38"/>
      <c r="SA38"/>
      <c r="SB38"/>
      <c r="SC38"/>
      <c r="SD38"/>
      <c r="SE38"/>
      <c r="SF38"/>
      <c r="SG38"/>
    </row>
    <row r="39" spans="1:501" s="40" customFormat="1" ht="14.25" customHeight="1" x14ac:dyDescent="0.25">
      <c r="A39" s="84" t="s">
        <v>38</v>
      </c>
      <c r="B39" s="261" t="s">
        <v>39</v>
      </c>
      <c r="C39" s="262"/>
      <c r="D39" s="262"/>
      <c r="E39" s="262"/>
      <c r="F39" s="263"/>
      <c r="G39" s="15" t="s">
        <v>40</v>
      </c>
      <c r="H39" s="16" t="s">
        <v>41</v>
      </c>
      <c r="I39" s="17" t="s">
        <v>42</v>
      </c>
      <c r="J39" s="17" t="s">
        <v>43</v>
      </c>
      <c r="K39" s="17" t="s">
        <v>44</v>
      </c>
      <c r="L39" s="53" t="s">
        <v>45</v>
      </c>
      <c r="M39" s="18" t="s">
        <v>46</v>
      </c>
      <c r="N39" s="17" t="s">
        <v>47</v>
      </c>
      <c r="O39" s="85" t="s">
        <v>48</v>
      </c>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c r="KL39"/>
      <c r="KM39"/>
      <c r="KN39"/>
      <c r="KO39"/>
      <c r="KP39"/>
      <c r="KQ39"/>
      <c r="KR39"/>
      <c r="KS39"/>
      <c r="KT39"/>
      <c r="KU39"/>
      <c r="KV39"/>
      <c r="KW39"/>
      <c r="KX39"/>
      <c r="KY39"/>
      <c r="KZ39"/>
      <c r="LA39"/>
      <c r="LB39"/>
      <c r="LC39"/>
      <c r="LD39"/>
      <c r="LE39"/>
      <c r="LF39"/>
      <c r="LG39"/>
      <c r="LH39"/>
      <c r="LI39"/>
      <c r="LJ39"/>
      <c r="LK39"/>
      <c r="LL39"/>
      <c r="LM39"/>
      <c r="LN39"/>
      <c r="LO39"/>
      <c r="LP39"/>
      <c r="LQ39"/>
      <c r="LR39"/>
      <c r="LS39"/>
      <c r="LT39"/>
      <c r="LU39"/>
      <c r="LV39"/>
      <c r="LW39"/>
      <c r="LX39"/>
      <c r="LY39"/>
      <c r="LZ39"/>
      <c r="MA39"/>
      <c r="MB39"/>
      <c r="MC39"/>
      <c r="MD39"/>
      <c r="ME39"/>
      <c r="MF39"/>
      <c r="MG39"/>
      <c r="MH39"/>
      <c r="MI39"/>
      <c r="MJ39"/>
      <c r="MK39"/>
      <c r="ML39"/>
      <c r="MM39"/>
      <c r="MN39"/>
      <c r="MO39"/>
      <c r="MP39"/>
      <c r="MQ39"/>
      <c r="MR39"/>
      <c r="MS39"/>
      <c r="MT39"/>
      <c r="MU39"/>
      <c r="MV39"/>
      <c r="MW39"/>
      <c r="MX39"/>
      <c r="MY39"/>
      <c r="MZ39"/>
      <c r="NA39"/>
      <c r="NB39"/>
      <c r="NC39"/>
      <c r="ND39"/>
      <c r="NE39"/>
      <c r="NF39"/>
      <c r="NG39"/>
      <c r="NH39"/>
      <c r="NI39"/>
      <c r="NJ39"/>
      <c r="NK39"/>
      <c r="NL39"/>
      <c r="NM39"/>
      <c r="NN39"/>
      <c r="NO39"/>
      <c r="NP39"/>
      <c r="NQ39"/>
      <c r="NR39"/>
      <c r="NS39"/>
      <c r="NT39"/>
      <c r="NU39"/>
      <c r="NV39"/>
      <c r="NW39"/>
      <c r="NX39"/>
      <c r="NY39"/>
      <c r="NZ39"/>
      <c r="OA39"/>
      <c r="OB39"/>
      <c r="OC39"/>
      <c r="OD39"/>
      <c r="OE39"/>
      <c r="OF39"/>
      <c r="OG39"/>
      <c r="OH39"/>
      <c r="OI39"/>
      <c r="OJ39"/>
      <c r="OK39"/>
      <c r="OL39"/>
      <c r="OM39"/>
      <c r="ON39"/>
      <c r="OO39"/>
      <c r="OP39"/>
      <c r="OQ39"/>
      <c r="OR39"/>
      <c r="OS39"/>
      <c r="OT39"/>
      <c r="OU39"/>
      <c r="OV39"/>
      <c r="OW39"/>
      <c r="OX39"/>
      <c r="OY39"/>
      <c r="OZ39"/>
      <c r="PA39"/>
      <c r="PB39"/>
      <c r="PC39"/>
      <c r="PD39"/>
      <c r="PE39"/>
      <c r="PF39"/>
      <c r="PG39"/>
      <c r="PH39"/>
      <c r="PI39"/>
      <c r="PJ39"/>
      <c r="PK39"/>
      <c r="PL39"/>
      <c r="PM39"/>
      <c r="PN39"/>
      <c r="PO39"/>
      <c r="PP39"/>
      <c r="PQ39"/>
      <c r="PR39"/>
      <c r="PS39"/>
      <c r="PT39"/>
      <c r="PU39"/>
      <c r="PV39"/>
      <c r="PW39"/>
      <c r="PX39"/>
      <c r="PY39"/>
      <c r="PZ39"/>
      <c r="QA39"/>
      <c r="QB39"/>
      <c r="QC39"/>
      <c r="QD39"/>
      <c r="QE39"/>
      <c r="QF39"/>
      <c r="QG39"/>
      <c r="QH39"/>
      <c r="QI39"/>
      <c r="QJ39"/>
      <c r="QK39"/>
      <c r="QL39"/>
      <c r="QM39"/>
      <c r="QN39"/>
      <c r="QO39"/>
      <c r="QP39"/>
      <c r="QQ39"/>
      <c r="QR39"/>
      <c r="QS39"/>
      <c r="QT39"/>
      <c r="QU39"/>
      <c r="QV39"/>
      <c r="QW39"/>
      <c r="QX39"/>
      <c r="QY39"/>
      <c r="QZ39"/>
      <c r="RA39"/>
      <c r="RB39"/>
      <c r="RC39"/>
      <c r="RD39"/>
      <c r="RE39"/>
      <c r="RF39"/>
      <c r="RG39"/>
      <c r="RH39"/>
      <c r="RI39"/>
      <c r="RJ39"/>
      <c r="RK39"/>
      <c r="RL39"/>
      <c r="RM39"/>
      <c r="RN39"/>
      <c r="RO39"/>
      <c r="RP39"/>
      <c r="RQ39"/>
      <c r="RR39"/>
      <c r="RS39"/>
      <c r="RT39"/>
      <c r="RU39"/>
      <c r="RV39"/>
      <c r="RW39"/>
      <c r="RX39"/>
      <c r="RY39"/>
      <c r="RZ39"/>
      <c r="SA39"/>
      <c r="SB39"/>
      <c r="SC39"/>
      <c r="SD39"/>
      <c r="SE39"/>
      <c r="SF39"/>
      <c r="SG39"/>
    </row>
    <row r="40" spans="1:501" s="4" customFormat="1" ht="14.45" customHeight="1" x14ac:dyDescent="0.25">
      <c r="A40" s="128"/>
      <c r="B40" s="320" t="s">
        <v>77</v>
      </c>
      <c r="C40" s="321"/>
      <c r="D40" s="321"/>
      <c r="E40" s="321"/>
      <c r="F40" s="322"/>
      <c r="G40" s="126"/>
      <c r="H40" s="16"/>
      <c r="I40" s="17"/>
      <c r="J40" s="127"/>
      <c r="K40" s="17"/>
      <c r="L40" s="53"/>
      <c r="M40" s="18"/>
      <c r="N40" s="17"/>
      <c r="O40" s="85"/>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c r="LZ40"/>
      <c r="MA40"/>
      <c r="MB40"/>
      <c r="MC40"/>
      <c r="MD40"/>
      <c r="ME40"/>
      <c r="MF40"/>
      <c r="MG40"/>
      <c r="MH40"/>
      <c r="MI40"/>
      <c r="MJ40"/>
      <c r="MK40"/>
      <c r="ML40"/>
      <c r="MM40"/>
      <c r="MN40"/>
      <c r="MO40"/>
      <c r="MP40"/>
      <c r="MQ40"/>
      <c r="MR40"/>
      <c r="MS40"/>
      <c r="MT40"/>
      <c r="MU40"/>
      <c r="MV40"/>
      <c r="MW40"/>
      <c r="MX40"/>
      <c r="MY40"/>
      <c r="MZ40"/>
      <c r="NA40"/>
      <c r="NB40"/>
      <c r="NC40"/>
      <c r="ND40"/>
      <c r="NE40"/>
      <c r="NF40"/>
      <c r="NG40"/>
      <c r="NH40"/>
      <c r="NI40"/>
      <c r="NJ40"/>
      <c r="NK40"/>
      <c r="NL40"/>
      <c r="NM40"/>
      <c r="NN40"/>
      <c r="NO40"/>
      <c r="NP40"/>
      <c r="NQ40"/>
      <c r="NR40"/>
      <c r="NS40"/>
      <c r="NT40"/>
      <c r="NU40"/>
      <c r="NV40"/>
      <c r="NW40"/>
      <c r="NX40"/>
      <c r="NY40"/>
      <c r="NZ40"/>
      <c r="OA40"/>
      <c r="OB40"/>
      <c r="OC40"/>
      <c r="OD40"/>
      <c r="OE40"/>
      <c r="OF40"/>
      <c r="OG40"/>
      <c r="OH40"/>
      <c r="OI40"/>
      <c r="OJ40"/>
      <c r="OK40"/>
      <c r="OL40"/>
      <c r="OM40"/>
      <c r="ON40"/>
      <c r="OO40"/>
      <c r="OP40"/>
      <c r="OQ40"/>
      <c r="OR40"/>
      <c r="OS40"/>
      <c r="OT40"/>
      <c r="OU40"/>
      <c r="OV40"/>
      <c r="OW40"/>
      <c r="OX40"/>
      <c r="OY40"/>
      <c r="OZ40"/>
      <c r="PA40"/>
      <c r="PB40"/>
      <c r="PC40"/>
      <c r="PD40"/>
      <c r="PE40"/>
      <c r="PF40"/>
      <c r="PG40"/>
      <c r="PH40"/>
      <c r="PI40"/>
      <c r="PJ40"/>
      <c r="PK40"/>
      <c r="PL40"/>
      <c r="PM40"/>
      <c r="PN40"/>
      <c r="PO40"/>
      <c r="PP40"/>
      <c r="PQ40"/>
      <c r="PR40"/>
      <c r="PS40"/>
      <c r="PT40"/>
      <c r="PU40"/>
      <c r="PV40"/>
      <c r="PW40"/>
      <c r="PX40"/>
      <c r="PY40"/>
      <c r="PZ40"/>
      <c r="QA40"/>
      <c r="QB40"/>
      <c r="QC40"/>
      <c r="QD40"/>
      <c r="QE40"/>
      <c r="QF40"/>
      <c r="QG40"/>
      <c r="QH40"/>
      <c r="QI40"/>
      <c r="QJ40"/>
      <c r="QK40"/>
      <c r="QL40"/>
      <c r="QM40"/>
      <c r="QN40"/>
      <c r="QO40"/>
      <c r="QP40"/>
      <c r="QQ40"/>
      <c r="QR40"/>
      <c r="QS40"/>
      <c r="QT40"/>
      <c r="QU40"/>
      <c r="QV40"/>
      <c r="QW40"/>
      <c r="QX40"/>
      <c r="QY40"/>
      <c r="QZ40"/>
      <c r="RA40"/>
      <c r="RB40"/>
      <c r="RC40"/>
      <c r="RD40"/>
      <c r="RE40"/>
      <c r="RF40"/>
      <c r="RG40"/>
      <c r="RH40"/>
      <c r="RI40"/>
      <c r="RJ40"/>
      <c r="RK40"/>
      <c r="RL40"/>
      <c r="RM40"/>
      <c r="RN40"/>
      <c r="RO40"/>
      <c r="RP40"/>
      <c r="RQ40"/>
      <c r="RR40"/>
      <c r="RS40"/>
      <c r="RT40"/>
      <c r="RU40"/>
      <c r="RV40"/>
      <c r="RW40"/>
      <c r="RX40"/>
      <c r="RY40"/>
      <c r="RZ40"/>
      <c r="SA40"/>
      <c r="SB40"/>
      <c r="SC40"/>
      <c r="SD40"/>
      <c r="SE40"/>
      <c r="SF40"/>
      <c r="SG40"/>
    </row>
    <row r="41" spans="1:501" s="4" customFormat="1" ht="19.5" customHeight="1" x14ac:dyDescent="0.25">
      <c r="A41" s="108" t="s">
        <v>78</v>
      </c>
      <c r="B41" s="372" t="s">
        <v>79</v>
      </c>
      <c r="C41" s="256"/>
      <c r="D41" s="256"/>
      <c r="E41" s="256"/>
      <c r="F41" s="257"/>
      <c r="G41" s="109"/>
      <c r="H41" s="110"/>
      <c r="I41" s="111"/>
      <c r="J41" s="112"/>
      <c r="K41" s="111"/>
      <c r="L41" s="113"/>
      <c r="M41" s="114"/>
      <c r="N41" s="111"/>
      <c r="O41" s="115"/>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c r="LX41"/>
      <c r="LY41"/>
      <c r="LZ41"/>
      <c r="MA41"/>
      <c r="MB41"/>
      <c r="MC41"/>
      <c r="MD41"/>
      <c r="ME41"/>
      <c r="MF41"/>
      <c r="MG41"/>
      <c r="MH41"/>
      <c r="MI41"/>
      <c r="MJ41"/>
      <c r="MK41"/>
      <c r="ML41"/>
      <c r="MM41"/>
      <c r="MN41"/>
      <c r="MO41"/>
      <c r="MP41"/>
      <c r="MQ41"/>
      <c r="MR41"/>
      <c r="MS41"/>
      <c r="MT41"/>
      <c r="MU41"/>
      <c r="MV41"/>
      <c r="MW41"/>
      <c r="MX41"/>
      <c r="MY41"/>
      <c r="MZ41"/>
      <c r="NA41"/>
      <c r="NB41"/>
      <c r="NC41"/>
      <c r="ND41"/>
      <c r="NE41"/>
      <c r="NF41"/>
      <c r="NG41"/>
      <c r="NH41"/>
      <c r="NI41"/>
      <c r="NJ41"/>
      <c r="NK41"/>
      <c r="NL41"/>
      <c r="NM41"/>
      <c r="NN41"/>
      <c r="NO41"/>
      <c r="NP41"/>
      <c r="NQ41"/>
      <c r="NR41"/>
      <c r="NS41"/>
      <c r="NT41"/>
      <c r="NU41"/>
      <c r="NV41"/>
      <c r="NW41"/>
      <c r="NX41"/>
      <c r="NY41"/>
      <c r="NZ41"/>
      <c r="OA41"/>
      <c r="OB41"/>
      <c r="OC41"/>
      <c r="OD41"/>
      <c r="OE41"/>
      <c r="OF41"/>
      <c r="OG41"/>
      <c r="OH41"/>
      <c r="OI41"/>
      <c r="OJ41"/>
      <c r="OK41"/>
      <c r="OL41"/>
      <c r="OM41"/>
      <c r="ON41"/>
      <c r="OO41"/>
      <c r="OP41"/>
      <c r="OQ41"/>
      <c r="OR41"/>
      <c r="OS41"/>
      <c r="OT41"/>
      <c r="OU41"/>
      <c r="OV41"/>
      <c r="OW41"/>
      <c r="OX41"/>
      <c r="OY41"/>
      <c r="OZ41"/>
      <c r="PA41"/>
      <c r="PB41"/>
      <c r="PC41"/>
      <c r="PD41"/>
      <c r="PE41"/>
      <c r="PF41"/>
      <c r="PG41"/>
      <c r="PH41"/>
      <c r="PI41"/>
      <c r="PJ41"/>
      <c r="PK41"/>
      <c r="PL41"/>
      <c r="PM41"/>
      <c r="PN41"/>
      <c r="PO41"/>
      <c r="PP41"/>
      <c r="PQ41"/>
      <c r="PR41"/>
      <c r="PS41"/>
      <c r="PT41"/>
      <c r="PU41"/>
      <c r="PV41"/>
      <c r="PW41"/>
      <c r="PX41"/>
      <c r="PY41"/>
      <c r="PZ41"/>
      <c r="QA41"/>
      <c r="QB41"/>
      <c r="QC41"/>
      <c r="QD41"/>
      <c r="QE41"/>
      <c r="QF41"/>
      <c r="QG41"/>
      <c r="QH41"/>
      <c r="QI41"/>
      <c r="QJ41"/>
      <c r="QK41"/>
      <c r="QL41"/>
      <c r="QM41"/>
      <c r="QN41"/>
      <c r="QO41"/>
      <c r="QP41"/>
      <c r="QQ41"/>
      <c r="QR41"/>
      <c r="QS41"/>
      <c r="QT41"/>
      <c r="QU41"/>
      <c r="QV41"/>
      <c r="QW41"/>
      <c r="QX41"/>
      <c r="QY41"/>
      <c r="QZ41"/>
      <c r="RA41"/>
      <c r="RB41"/>
      <c r="RC41"/>
      <c r="RD41"/>
      <c r="RE41"/>
      <c r="RF41"/>
      <c r="RG41"/>
      <c r="RH41"/>
      <c r="RI41"/>
      <c r="RJ41"/>
      <c r="RK41"/>
      <c r="RL41"/>
      <c r="RM41"/>
      <c r="RN41"/>
      <c r="RO41"/>
      <c r="RP41"/>
      <c r="RQ41"/>
      <c r="RR41"/>
      <c r="RS41"/>
      <c r="RT41"/>
      <c r="RU41"/>
      <c r="RV41"/>
      <c r="RW41"/>
      <c r="RX41"/>
      <c r="RY41"/>
      <c r="RZ41"/>
      <c r="SA41"/>
      <c r="SB41"/>
      <c r="SC41"/>
      <c r="SD41"/>
      <c r="SE41"/>
      <c r="SF41"/>
      <c r="SG41"/>
    </row>
    <row r="42" spans="1:501" s="4" customFormat="1" ht="48.75" customHeight="1" x14ac:dyDescent="0.25">
      <c r="A42" s="86" t="s">
        <v>80</v>
      </c>
      <c r="B42" s="294" t="s">
        <v>81</v>
      </c>
      <c r="C42" s="295"/>
      <c r="D42" s="295"/>
      <c r="E42" s="295"/>
      <c r="F42" s="296"/>
      <c r="G42" s="19" t="s">
        <v>52</v>
      </c>
      <c r="H42" s="20">
        <v>75</v>
      </c>
      <c r="I42" s="21">
        <f>H24/H42</f>
        <v>676.37033333333341</v>
      </c>
      <c r="J42" s="22">
        <f>H42*I42</f>
        <v>50727.775000000009</v>
      </c>
      <c r="K42" s="21">
        <v>0.5</v>
      </c>
      <c r="L42" s="54">
        <f>SUM(J42*K42)</f>
        <v>25363.887500000004</v>
      </c>
      <c r="M42" s="23"/>
      <c r="N42" s="21"/>
      <c r="O42" s="87"/>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c r="LZ42"/>
      <c r="MA42"/>
      <c r="MB42"/>
      <c r="MC42"/>
      <c r="MD42"/>
      <c r="ME42"/>
      <c r="MF42"/>
      <c r="MG42"/>
      <c r="MH42"/>
      <c r="MI42"/>
      <c r="MJ42"/>
      <c r="MK42"/>
      <c r="ML42"/>
      <c r="MM42"/>
      <c r="MN42"/>
      <c r="MO42"/>
      <c r="MP42"/>
      <c r="MQ42"/>
      <c r="MR42"/>
      <c r="MS42"/>
      <c r="MT42"/>
      <c r="MU42"/>
      <c r="MV42"/>
      <c r="MW42"/>
      <c r="MX42"/>
      <c r="MY42"/>
      <c r="MZ42"/>
      <c r="NA42"/>
      <c r="NB42"/>
      <c r="NC42"/>
      <c r="ND42"/>
      <c r="NE42"/>
      <c r="NF42"/>
      <c r="NG42"/>
      <c r="NH42"/>
      <c r="NI42"/>
      <c r="NJ42"/>
      <c r="NK42"/>
      <c r="NL42"/>
      <c r="NM42"/>
      <c r="NN42"/>
      <c r="NO42"/>
      <c r="NP42"/>
      <c r="NQ42"/>
      <c r="NR42"/>
      <c r="NS42"/>
      <c r="NT42"/>
      <c r="NU42"/>
      <c r="NV42"/>
      <c r="NW42"/>
      <c r="NX42"/>
      <c r="NY42"/>
      <c r="NZ42"/>
      <c r="OA42"/>
      <c r="OB42"/>
      <c r="OC42"/>
      <c r="OD42"/>
      <c r="OE42"/>
      <c r="OF42"/>
      <c r="OG42"/>
      <c r="OH42"/>
      <c r="OI42"/>
      <c r="OJ42"/>
      <c r="OK42"/>
      <c r="OL42"/>
      <c r="OM42"/>
      <c r="ON42"/>
      <c r="OO42"/>
      <c r="OP42"/>
      <c r="OQ42"/>
      <c r="OR42"/>
      <c r="OS42"/>
      <c r="OT42"/>
      <c r="OU42"/>
      <c r="OV42"/>
      <c r="OW42"/>
      <c r="OX42"/>
      <c r="OY42"/>
      <c r="OZ42"/>
      <c r="PA42"/>
      <c r="PB42"/>
      <c r="PC42"/>
      <c r="PD42"/>
      <c r="PE42"/>
      <c r="PF42"/>
      <c r="PG42"/>
      <c r="PH42"/>
      <c r="PI42"/>
      <c r="PJ42"/>
      <c r="PK42"/>
      <c r="PL42"/>
      <c r="PM42"/>
      <c r="PN42"/>
      <c r="PO42"/>
      <c r="PP42"/>
      <c r="PQ42"/>
      <c r="PR42"/>
      <c r="PS42"/>
      <c r="PT42"/>
      <c r="PU42"/>
      <c r="PV42"/>
      <c r="PW42"/>
      <c r="PX42"/>
      <c r="PY42"/>
      <c r="PZ42"/>
      <c r="QA42"/>
      <c r="QB42"/>
      <c r="QC42"/>
      <c r="QD42"/>
      <c r="QE42"/>
      <c r="QF42"/>
      <c r="QG42"/>
      <c r="QH42"/>
      <c r="QI42"/>
      <c r="QJ42"/>
      <c r="QK42"/>
      <c r="QL42"/>
      <c r="QM42"/>
      <c r="QN42"/>
      <c r="QO42"/>
      <c r="QP42"/>
      <c r="QQ42"/>
      <c r="QR42"/>
      <c r="QS42"/>
      <c r="QT42"/>
      <c r="QU42"/>
      <c r="QV42"/>
      <c r="QW42"/>
      <c r="QX42"/>
      <c r="QY42"/>
      <c r="QZ42"/>
      <c r="RA42"/>
      <c r="RB42"/>
      <c r="RC42"/>
      <c r="RD42"/>
      <c r="RE42"/>
      <c r="RF42"/>
      <c r="RG42"/>
      <c r="RH42"/>
      <c r="RI42"/>
      <c r="RJ42"/>
      <c r="RK42"/>
      <c r="RL42"/>
      <c r="RM42"/>
      <c r="RN42"/>
      <c r="RO42"/>
      <c r="RP42"/>
      <c r="RQ42"/>
      <c r="RR42"/>
      <c r="RS42"/>
      <c r="RT42"/>
      <c r="RU42"/>
      <c r="RV42"/>
      <c r="RW42"/>
      <c r="RX42"/>
      <c r="RY42"/>
      <c r="RZ42"/>
      <c r="SA42"/>
      <c r="SB42"/>
      <c r="SC42"/>
      <c r="SD42"/>
      <c r="SE42"/>
      <c r="SF42"/>
      <c r="SG42"/>
    </row>
    <row r="43" spans="1:501" s="4" customFormat="1" ht="91.5" customHeight="1" x14ac:dyDescent="0.25">
      <c r="A43" s="90" t="s">
        <v>82</v>
      </c>
      <c r="B43" s="336" t="s">
        <v>83</v>
      </c>
      <c r="C43" s="337"/>
      <c r="D43" s="337"/>
      <c r="E43" s="337"/>
      <c r="F43" s="338"/>
      <c r="G43" s="46" t="s">
        <v>84</v>
      </c>
      <c r="H43" s="20"/>
      <c r="I43" s="21"/>
      <c r="J43" s="22"/>
      <c r="K43" s="21"/>
      <c r="L43" s="54"/>
      <c r="M43" s="23">
        <f>H42</f>
        <v>75</v>
      </c>
      <c r="N43" s="21">
        <v>1</v>
      </c>
      <c r="O43" s="87">
        <f>M43*N43</f>
        <v>75</v>
      </c>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c r="LX43"/>
      <c r="LY43"/>
      <c r="LZ43"/>
      <c r="MA43"/>
      <c r="MB43"/>
      <c r="MC43"/>
      <c r="MD43"/>
      <c r="ME43"/>
      <c r="MF43"/>
      <c r="MG43"/>
      <c r="MH43"/>
      <c r="MI43"/>
      <c r="MJ43"/>
      <c r="MK43"/>
      <c r="ML43"/>
      <c r="MM43"/>
      <c r="MN43"/>
      <c r="MO43"/>
      <c r="MP43"/>
      <c r="MQ43"/>
      <c r="MR43"/>
      <c r="MS43"/>
      <c r="MT43"/>
      <c r="MU43"/>
      <c r="MV43"/>
      <c r="MW43"/>
      <c r="MX43"/>
      <c r="MY43"/>
      <c r="MZ43"/>
      <c r="NA43"/>
      <c r="NB43"/>
      <c r="NC43"/>
      <c r="ND43"/>
      <c r="NE43"/>
      <c r="NF43"/>
      <c r="NG43"/>
      <c r="NH43"/>
      <c r="NI43"/>
      <c r="NJ43"/>
      <c r="NK43"/>
      <c r="NL43"/>
      <c r="NM43"/>
      <c r="NN43"/>
      <c r="NO43"/>
      <c r="NP43"/>
      <c r="NQ43"/>
      <c r="NR43"/>
      <c r="NS43"/>
      <c r="NT43"/>
      <c r="NU43"/>
      <c r="NV43"/>
      <c r="NW43"/>
      <c r="NX43"/>
      <c r="NY43"/>
      <c r="NZ43"/>
      <c r="OA43"/>
      <c r="OB43"/>
      <c r="OC43"/>
      <c r="OD43"/>
      <c r="OE43"/>
      <c r="OF43"/>
      <c r="OG43"/>
      <c r="OH43"/>
      <c r="OI43"/>
      <c r="OJ43"/>
      <c r="OK43"/>
      <c r="OL43"/>
      <c r="OM43"/>
      <c r="ON43"/>
      <c r="OO43"/>
      <c r="OP43"/>
      <c r="OQ43"/>
      <c r="OR43"/>
      <c r="OS43"/>
      <c r="OT43"/>
      <c r="OU43"/>
      <c r="OV43"/>
      <c r="OW43"/>
      <c r="OX43"/>
      <c r="OY43"/>
      <c r="OZ43"/>
      <c r="PA43"/>
      <c r="PB43"/>
      <c r="PC43"/>
      <c r="PD43"/>
      <c r="PE43"/>
      <c r="PF43"/>
      <c r="PG43"/>
      <c r="PH43"/>
      <c r="PI43"/>
      <c r="PJ43"/>
      <c r="PK43"/>
      <c r="PL43"/>
      <c r="PM43"/>
      <c r="PN43"/>
      <c r="PO43"/>
      <c r="PP43"/>
      <c r="PQ43"/>
      <c r="PR43"/>
      <c r="PS43"/>
      <c r="PT43"/>
      <c r="PU43"/>
      <c r="PV43"/>
      <c r="PW43"/>
      <c r="PX43"/>
      <c r="PY43"/>
      <c r="PZ43"/>
      <c r="QA43"/>
      <c r="QB43"/>
      <c r="QC43"/>
      <c r="QD43"/>
      <c r="QE43"/>
      <c r="QF43"/>
      <c r="QG43"/>
      <c r="QH43"/>
      <c r="QI43"/>
      <c r="QJ43"/>
      <c r="QK43"/>
      <c r="QL43"/>
      <c r="QM43"/>
      <c r="QN43"/>
      <c r="QO43"/>
      <c r="QP43"/>
      <c r="QQ43"/>
      <c r="QR43"/>
      <c r="QS43"/>
      <c r="QT43"/>
      <c r="QU43"/>
      <c r="QV43"/>
      <c r="QW43"/>
      <c r="QX43"/>
      <c r="QY43"/>
      <c r="QZ43"/>
      <c r="RA43"/>
      <c r="RB43"/>
      <c r="RC43"/>
      <c r="RD43"/>
      <c r="RE43"/>
      <c r="RF43"/>
      <c r="RG43"/>
      <c r="RH43"/>
      <c r="RI43"/>
      <c r="RJ43"/>
      <c r="RK43"/>
      <c r="RL43"/>
      <c r="RM43"/>
      <c r="RN43"/>
      <c r="RO43"/>
      <c r="RP43"/>
      <c r="RQ43"/>
      <c r="RR43"/>
      <c r="RS43"/>
      <c r="RT43"/>
      <c r="RU43"/>
      <c r="RV43"/>
      <c r="RW43"/>
      <c r="RX43"/>
      <c r="RY43"/>
      <c r="RZ43"/>
      <c r="SA43"/>
      <c r="SB43"/>
      <c r="SC43"/>
      <c r="SD43"/>
      <c r="SE43"/>
      <c r="SF43"/>
      <c r="SG43"/>
    </row>
    <row r="44" spans="1:501" s="4" customFormat="1" ht="24.6" customHeight="1" x14ac:dyDescent="0.25">
      <c r="A44" s="86" t="s">
        <v>85</v>
      </c>
      <c r="B44" s="294" t="s">
        <v>86</v>
      </c>
      <c r="C44" s="295"/>
      <c r="D44" s="295"/>
      <c r="E44" s="295"/>
      <c r="F44" s="296"/>
      <c r="G44" s="46"/>
      <c r="H44" s="20">
        <f>H42</f>
        <v>75</v>
      </c>
      <c r="I44" s="21">
        <v>1</v>
      </c>
      <c r="J44" s="22">
        <f>SUM(H44*I44)</f>
        <v>75</v>
      </c>
      <c r="K44" s="21">
        <v>2</v>
      </c>
      <c r="L44" s="54">
        <f>SUM(J44*K44)</f>
        <v>150</v>
      </c>
      <c r="M44" s="23"/>
      <c r="N44" s="21"/>
      <c r="O44" s="87"/>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c r="LX44"/>
      <c r="LY44"/>
      <c r="LZ44"/>
      <c r="MA44"/>
      <c r="MB44"/>
      <c r="MC44"/>
      <c r="MD44"/>
      <c r="ME44"/>
      <c r="MF44"/>
      <c r="MG44"/>
      <c r="MH44"/>
      <c r="MI44"/>
      <c r="MJ44"/>
      <c r="MK44"/>
      <c r="ML44"/>
      <c r="MM44"/>
      <c r="MN44"/>
      <c r="MO44"/>
      <c r="MP44"/>
      <c r="MQ44"/>
      <c r="MR44"/>
      <c r="MS44"/>
      <c r="MT44"/>
      <c r="MU44"/>
      <c r="MV44"/>
      <c r="MW44"/>
      <c r="MX44"/>
      <c r="MY44"/>
      <c r="MZ44"/>
      <c r="NA44"/>
      <c r="NB44"/>
      <c r="NC44"/>
      <c r="ND44"/>
      <c r="NE44"/>
      <c r="NF44"/>
      <c r="NG44"/>
      <c r="NH44"/>
      <c r="NI44"/>
      <c r="NJ44"/>
      <c r="NK44"/>
      <c r="NL44"/>
      <c r="NM44"/>
      <c r="NN44"/>
      <c r="NO44"/>
      <c r="NP44"/>
      <c r="NQ44"/>
      <c r="NR44"/>
      <c r="NS44"/>
      <c r="NT44"/>
      <c r="NU44"/>
      <c r="NV44"/>
      <c r="NW44"/>
      <c r="NX44"/>
      <c r="NY44"/>
      <c r="NZ44"/>
      <c r="OA44"/>
      <c r="OB44"/>
      <c r="OC44"/>
      <c r="OD44"/>
      <c r="OE44"/>
      <c r="OF44"/>
      <c r="OG44"/>
      <c r="OH44"/>
      <c r="OI44"/>
      <c r="OJ44"/>
      <c r="OK44"/>
      <c r="OL44"/>
      <c r="OM44"/>
      <c r="ON44"/>
      <c r="OO44"/>
      <c r="OP44"/>
      <c r="OQ44"/>
      <c r="OR44"/>
      <c r="OS44"/>
      <c r="OT44"/>
      <c r="OU44"/>
      <c r="OV44"/>
      <c r="OW44"/>
      <c r="OX44"/>
      <c r="OY44"/>
      <c r="OZ44"/>
      <c r="PA44"/>
      <c r="PB44"/>
      <c r="PC44"/>
      <c r="PD44"/>
      <c r="PE44"/>
      <c r="PF44"/>
      <c r="PG44"/>
      <c r="PH44"/>
      <c r="PI44"/>
      <c r="PJ44"/>
      <c r="PK44"/>
      <c r="PL44"/>
      <c r="PM44"/>
      <c r="PN44"/>
      <c r="PO44"/>
      <c r="PP44"/>
      <c r="PQ44"/>
      <c r="PR44"/>
      <c r="PS44"/>
      <c r="PT44"/>
      <c r="PU44"/>
      <c r="PV44"/>
      <c r="PW44"/>
      <c r="PX44"/>
      <c r="PY44"/>
      <c r="PZ44"/>
      <c r="QA44"/>
      <c r="QB44"/>
      <c r="QC44"/>
      <c r="QD44"/>
      <c r="QE44"/>
      <c r="QF44"/>
      <c r="QG44"/>
      <c r="QH44"/>
      <c r="QI44"/>
      <c r="QJ44"/>
      <c r="QK44"/>
      <c r="QL44"/>
      <c r="QM44"/>
      <c r="QN44"/>
      <c r="QO44"/>
      <c r="QP44"/>
      <c r="QQ44"/>
      <c r="QR44"/>
      <c r="QS44"/>
      <c r="QT44"/>
      <c r="QU44"/>
      <c r="QV44"/>
      <c r="QW44"/>
      <c r="QX44"/>
      <c r="QY44"/>
      <c r="QZ44"/>
      <c r="RA44"/>
      <c r="RB44"/>
      <c r="RC44"/>
      <c r="RD44"/>
      <c r="RE44"/>
      <c r="RF44"/>
      <c r="RG44"/>
      <c r="RH44"/>
      <c r="RI44"/>
      <c r="RJ44"/>
      <c r="RK44"/>
      <c r="RL44"/>
      <c r="RM44"/>
      <c r="RN44"/>
      <c r="RO44"/>
      <c r="RP44"/>
      <c r="RQ44"/>
      <c r="RR44"/>
      <c r="RS44"/>
      <c r="RT44"/>
      <c r="RU44"/>
      <c r="RV44"/>
      <c r="RW44"/>
      <c r="RX44"/>
      <c r="RY44"/>
      <c r="RZ44"/>
      <c r="SA44"/>
      <c r="SB44"/>
      <c r="SC44"/>
      <c r="SD44"/>
      <c r="SE44"/>
      <c r="SF44"/>
      <c r="SG44"/>
    </row>
    <row r="45" spans="1:501" s="4" customFormat="1" ht="48.75" customHeight="1" x14ac:dyDescent="0.25">
      <c r="A45" s="86" t="s">
        <v>87</v>
      </c>
      <c r="B45" s="294" t="s">
        <v>88</v>
      </c>
      <c r="C45" s="351"/>
      <c r="D45" s="351"/>
      <c r="E45" s="351"/>
      <c r="F45" s="352"/>
      <c r="G45" s="19"/>
      <c r="H45" s="20">
        <f>H42</f>
        <v>75</v>
      </c>
      <c r="I45" s="21">
        <v>1</v>
      </c>
      <c r="J45" s="22">
        <f>H45*I45</f>
        <v>75</v>
      </c>
      <c r="K45" s="21">
        <v>1</v>
      </c>
      <c r="L45" s="54">
        <f>J45*K45</f>
        <v>75</v>
      </c>
      <c r="M45" s="23"/>
      <c r="N45" s="21"/>
      <c r="O45" s="87"/>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c r="LX45"/>
      <c r="LY45"/>
      <c r="LZ45"/>
      <c r="MA45"/>
      <c r="MB45"/>
      <c r="MC45"/>
      <c r="MD45"/>
      <c r="ME45"/>
      <c r="MF45"/>
      <c r="MG45"/>
      <c r="MH45"/>
      <c r="MI45"/>
      <c r="MJ45"/>
      <c r="MK45"/>
      <c r="ML45"/>
      <c r="MM45"/>
      <c r="MN45"/>
      <c r="MO45"/>
      <c r="MP45"/>
      <c r="MQ45"/>
      <c r="MR45"/>
      <c r="MS45"/>
      <c r="MT45"/>
      <c r="MU45"/>
      <c r="MV45"/>
      <c r="MW45"/>
      <c r="MX45"/>
      <c r="MY45"/>
      <c r="MZ45"/>
      <c r="NA45"/>
      <c r="NB45"/>
      <c r="NC45"/>
      <c r="ND45"/>
      <c r="NE45"/>
      <c r="NF45"/>
      <c r="NG45"/>
      <c r="NH45"/>
      <c r="NI45"/>
      <c r="NJ45"/>
      <c r="NK45"/>
      <c r="NL45"/>
      <c r="NM45"/>
      <c r="NN45"/>
      <c r="NO45"/>
      <c r="NP45"/>
      <c r="NQ45"/>
      <c r="NR45"/>
      <c r="NS45"/>
      <c r="NT45"/>
      <c r="NU45"/>
      <c r="NV45"/>
      <c r="NW45"/>
      <c r="NX45"/>
      <c r="NY45"/>
      <c r="NZ45"/>
      <c r="OA45"/>
      <c r="OB45"/>
      <c r="OC45"/>
      <c r="OD45"/>
      <c r="OE45"/>
      <c r="OF45"/>
      <c r="OG45"/>
      <c r="OH45"/>
      <c r="OI45"/>
      <c r="OJ45"/>
      <c r="OK45"/>
      <c r="OL45"/>
      <c r="OM45"/>
      <c r="ON45"/>
      <c r="OO45"/>
      <c r="OP45"/>
      <c r="OQ45"/>
      <c r="OR45"/>
      <c r="OS45"/>
      <c r="OT45"/>
      <c r="OU45"/>
      <c r="OV45"/>
      <c r="OW45"/>
      <c r="OX45"/>
      <c r="OY45"/>
      <c r="OZ45"/>
      <c r="PA45"/>
      <c r="PB45"/>
      <c r="PC45"/>
      <c r="PD45"/>
      <c r="PE45"/>
      <c r="PF45"/>
      <c r="PG45"/>
      <c r="PH45"/>
      <c r="PI45"/>
      <c r="PJ45"/>
      <c r="PK45"/>
      <c r="PL45"/>
      <c r="PM45"/>
      <c r="PN45"/>
      <c r="PO45"/>
      <c r="PP45"/>
      <c r="PQ45"/>
      <c r="PR45"/>
      <c r="PS45"/>
      <c r="PT45"/>
      <c r="PU45"/>
      <c r="PV45"/>
      <c r="PW45"/>
      <c r="PX45"/>
      <c r="PY45"/>
      <c r="PZ45"/>
      <c r="QA45"/>
      <c r="QB45"/>
      <c r="QC45"/>
      <c r="QD45"/>
      <c r="QE45"/>
      <c r="QF45"/>
      <c r="QG45"/>
      <c r="QH45"/>
      <c r="QI45"/>
      <c r="QJ45"/>
      <c r="QK45"/>
      <c r="QL45"/>
      <c r="QM45"/>
      <c r="QN45"/>
      <c r="QO45"/>
      <c r="QP45"/>
      <c r="QQ45"/>
      <c r="QR45"/>
      <c r="QS45"/>
      <c r="QT45"/>
      <c r="QU45"/>
      <c r="QV45"/>
      <c r="QW45"/>
      <c r="QX45"/>
      <c r="QY45"/>
      <c r="QZ45"/>
      <c r="RA45"/>
      <c r="RB45"/>
      <c r="RC45"/>
      <c r="RD45"/>
      <c r="RE45"/>
      <c r="RF45"/>
      <c r="RG45"/>
      <c r="RH45"/>
      <c r="RI45"/>
      <c r="RJ45"/>
      <c r="RK45"/>
      <c r="RL45"/>
      <c r="RM45"/>
      <c r="RN45"/>
      <c r="RO45"/>
      <c r="RP45"/>
      <c r="RQ45"/>
      <c r="RR45"/>
      <c r="RS45"/>
      <c r="RT45"/>
      <c r="RU45"/>
      <c r="RV45"/>
      <c r="RW45"/>
      <c r="RX45"/>
      <c r="RY45"/>
      <c r="RZ45"/>
      <c r="SA45"/>
      <c r="SB45"/>
      <c r="SC45"/>
      <c r="SD45"/>
      <c r="SE45"/>
      <c r="SF45"/>
      <c r="SG45"/>
    </row>
    <row r="46" spans="1:501" s="4" customFormat="1" ht="24" customHeight="1" x14ac:dyDescent="0.25">
      <c r="A46" s="86" t="s">
        <v>89</v>
      </c>
      <c r="B46" s="369" t="s">
        <v>90</v>
      </c>
      <c r="C46" s="370"/>
      <c r="D46" s="370"/>
      <c r="E46" s="370"/>
      <c r="F46" s="371"/>
      <c r="G46" s="19"/>
      <c r="H46" s="65">
        <f>H42</f>
        <v>75</v>
      </c>
      <c r="I46" s="21">
        <v>1</v>
      </c>
      <c r="J46" s="64">
        <f>H46*I46</f>
        <v>75</v>
      </c>
      <c r="K46" s="21">
        <v>1</v>
      </c>
      <c r="L46" s="54">
        <f>J46*K46</f>
        <v>75</v>
      </c>
      <c r="M46" s="23"/>
      <c r="N46" s="21"/>
      <c r="O46" s="147"/>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c r="LX46"/>
      <c r="LY46"/>
      <c r="LZ46"/>
      <c r="MA46"/>
      <c r="MB46"/>
      <c r="MC46"/>
      <c r="MD46"/>
      <c r="ME46"/>
      <c r="MF46"/>
      <c r="MG46"/>
      <c r="MH46"/>
      <c r="MI46"/>
      <c r="MJ46"/>
      <c r="MK46"/>
      <c r="ML46"/>
      <c r="MM46"/>
      <c r="MN46"/>
      <c r="MO46"/>
      <c r="MP46"/>
      <c r="MQ46"/>
      <c r="MR46"/>
      <c r="MS46"/>
      <c r="MT46"/>
      <c r="MU46"/>
      <c r="MV46"/>
      <c r="MW46"/>
      <c r="MX46"/>
      <c r="MY46"/>
      <c r="MZ46"/>
      <c r="NA46"/>
      <c r="NB46"/>
      <c r="NC46"/>
      <c r="ND46"/>
      <c r="NE46"/>
      <c r="NF46"/>
      <c r="NG46"/>
      <c r="NH46"/>
      <c r="NI46"/>
      <c r="NJ46"/>
      <c r="NK46"/>
      <c r="NL46"/>
      <c r="NM46"/>
      <c r="NN46"/>
      <c r="NO46"/>
      <c r="NP46"/>
      <c r="NQ46"/>
      <c r="NR46"/>
      <c r="NS46"/>
      <c r="NT46"/>
      <c r="NU46"/>
      <c r="NV46"/>
      <c r="NW46"/>
      <c r="NX46"/>
      <c r="NY46"/>
      <c r="NZ46"/>
      <c r="OA46"/>
      <c r="OB46"/>
      <c r="OC46"/>
      <c r="OD46"/>
      <c r="OE46"/>
      <c r="OF46"/>
      <c r="OG46"/>
      <c r="OH46"/>
      <c r="OI46"/>
      <c r="OJ46"/>
      <c r="OK46"/>
      <c r="OL46"/>
      <c r="OM46"/>
      <c r="ON46"/>
      <c r="OO46"/>
      <c r="OP46"/>
      <c r="OQ46"/>
      <c r="OR46"/>
      <c r="OS46"/>
      <c r="OT46"/>
      <c r="OU46"/>
      <c r="OV46"/>
      <c r="OW46"/>
      <c r="OX46"/>
      <c r="OY46"/>
      <c r="OZ46"/>
      <c r="PA46"/>
      <c r="PB46"/>
      <c r="PC46"/>
      <c r="PD46"/>
      <c r="PE46"/>
      <c r="PF46"/>
      <c r="PG46"/>
      <c r="PH46"/>
      <c r="PI46"/>
      <c r="PJ46"/>
      <c r="PK46"/>
      <c r="PL46"/>
      <c r="PM46"/>
      <c r="PN46"/>
      <c r="PO46"/>
      <c r="PP46"/>
      <c r="PQ46"/>
      <c r="PR46"/>
      <c r="PS46"/>
      <c r="PT46"/>
      <c r="PU46"/>
      <c r="PV46"/>
      <c r="PW46"/>
      <c r="PX46"/>
      <c r="PY46"/>
      <c r="PZ46"/>
      <c r="QA46"/>
      <c r="QB46"/>
      <c r="QC46"/>
      <c r="QD46"/>
      <c r="QE46"/>
      <c r="QF46"/>
      <c r="QG46"/>
      <c r="QH46"/>
      <c r="QI46"/>
      <c r="QJ46"/>
      <c r="QK46"/>
      <c r="QL46"/>
      <c r="QM46"/>
      <c r="QN46"/>
      <c r="QO46"/>
      <c r="QP46"/>
      <c r="QQ46"/>
      <c r="QR46"/>
      <c r="QS46"/>
      <c r="QT46"/>
      <c r="QU46"/>
      <c r="QV46"/>
      <c r="QW46"/>
      <c r="QX46"/>
      <c r="QY46"/>
      <c r="QZ46"/>
      <c r="RA46"/>
      <c r="RB46"/>
      <c r="RC46"/>
      <c r="RD46"/>
      <c r="RE46"/>
      <c r="RF46"/>
      <c r="RG46"/>
      <c r="RH46"/>
      <c r="RI46"/>
      <c r="RJ46"/>
      <c r="RK46"/>
      <c r="RL46"/>
      <c r="RM46"/>
      <c r="RN46"/>
      <c r="RO46"/>
      <c r="RP46"/>
      <c r="RQ46"/>
      <c r="RR46"/>
      <c r="RS46"/>
      <c r="RT46"/>
      <c r="RU46"/>
      <c r="RV46"/>
      <c r="RW46"/>
      <c r="RX46"/>
      <c r="RY46"/>
      <c r="RZ46"/>
      <c r="SA46"/>
      <c r="SB46"/>
      <c r="SC46"/>
      <c r="SD46"/>
      <c r="SE46"/>
      <c r="SF46"/>
      <c r="SG46"/>
    </row>
    <row r="47" spans="1:501" s="4" customFormat="1" ht="45" customHeight="1" x14ac:dyDescent="0.25">
      <c r="A47" s="86" t="s">
        <v>87</v>
      </c>
      <c r="B47" s="294" t="s">
        <v>91</v>
      </c>
      <c r="C47" s="351"/>
      <c r="D47" s="351"/>
      <c r="E47" s="351"/>
      <c r="F47" s="352"/>
      <c r="G47" s="19"/>
      <c r="H47" s="20">
        <f>H42</f>
        <v>75</v>
      </c>
      <c r="I47" s="21">
        <v>2</v>
      </c>
      <c r="J47" s="22">
        <f>H47*I47</f>
        <v>150</v>
      </c>
      <c r="K47" s="21">
        <v>7.5</v>
      </c>
      <c r="L47" s="54">
        <f>J47*K47</f>
        <v>1125</v>
      </c>
      <c r="M47" s="23"/>
      <c r="N47" s="21"/>
      <c r="O47" s="8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c r="LX47"/>
      <c r="LY47"/>
      <c r="LZ47"/>
      <c r="MA47"/>
      <c r="MB47"/>
      <c r="MC47"/>
      <c r="MD47"/>
      <c r="ME47"/>
      <c r="MF47"/>
      <c r="MG47"/>
      <c r="MH47"/>
      <c r="MI47"/>
      <c r="MJ47"/>
      <c r="MK47"/>
      <c r="ML47"/>
      <c r="MM47"/>
      <c r="MN47"/>
      <c r="MO47"/>
      <c r="MP47"/>
      <c r="MQ47"/>
      <c r="MR47"/>
      <c r="MS47"/>
      <c r="MT47"/>
      <c r="MU47"/>
      <c r="MV47"/>
      <c r="MW47"/>
      <c r="MX47"/>
      <c r="MY47"/>
      <c r="MZ47"/>
      <c r="NA47"/>
      <c r="NB47"/>
      <c r="NC47"/>
      <c r="ND47"/>
      <c r="NE47"/>
      <c r="NF47"/>
      <c r="NG47"/>
      <c r="NH47"/>
      <c r="NI47"/>
      <c r="NJ47"/>
      <c r="NK47"/>
      <c r="NL47"/>
      <c r="NM47"/>
      <c r="NN47"/>
      <c r="NO47"/>
      <c r="NP47"/>
      <c r="NQ47"/>
      <c r="NR47"/>
      <c r="NS47"/>
      <c r="NT47"/>
      <c r="NU47"/>
      <c r="NV47"/>
      <c r="NW47"/>
      <c r="NX47"/>
      <c r="NY47"/>
      <c r="NZ47"/>
      <c r="OA47"/>
      <c r="OB47"/>
      <c r="OC47"/>
      <c r="OD47"/>
      <c r="OE47"/>
      <c r="OF47"/>
      <c r="OG47"/>
      <c r="OH47"/>
      <c r="OI47"/>
      <c r="OJ47"/>
      <c r="OK47"/>
      <c r="OL47"/>
      <c r="OM47"/>
      <c r="ON47"/>
      <c r="OO47"/>
      <c r="OP47"/>
      <c r="OQ47"/>
      <c r="OR47"/>
      <c r="OS47"/>
      <c r="OT47"/>
      <c r="OU47"/>
      <c r="OV47"/>
      <c r="OW47"/>
      <c r="OX47"/>
      <c r="OY47"/>
      <c r="OZ47"/>
      <c r="PA47"/>
      <c r="PB47"/>
      <c r="PC47"/>
      <c r="PD47"/>
      <c r="PE47"/>
      <c r="PF47"/>
      <c r="PG47"/>
      <c r="PH47"/>
      <c r="PI47"/>
      <c r="PJ47"/>
      <c r="PK47"/>
      <c r="PL47"/>
      <c r="PM47"/>
      <c r="PN47"/>
      <c r="PO47"/>
      <c r="PP47"/>
      <c r="PQ47"/>
      <c r="PR47"/>
      <c r="PS47"/>
      <c r="PT47"/>
      <c r="PU47"/>
      <c r="PV47"/>
      <c r="PW47"/>
      <c r="PX47"/>
      <c r="PY47"/>
      <c r="PZ47"/>
      <c r="QA47"/>
      <c r="QB47"/>
      <c r="QC47"/>
      <c r="QD47"/>
      <c r="QE47"/>
      <c r="QF47"/>
      <c r="QG47"/>
      <c r="QH47"/>
      <c r="QI47"/>
      <c r="QJ47"/>
      <c r="QK47"/>
      <c r="QL47"/>
      <c r="QM47"/>
      <c r="QN47"/>
      <c r="QO47"/>
      <c r="QP47"/>
      <c r="QQ47"/>
      <c r="QR47"/>
      <c r="QS47"/>
      <c r="QT47"/>
      <c r="QU47"/>
      <c r="QV47"/>
      <c r="QW47"/>
      <c r="QX47"/>
      <c r="QY47"/>
      <c r="QZ47"/>
      <c r="RA47"/>
      <c r="RB47"/>
      <c r="RC47"/>
      <c r="RD47"/>
      <c r="RE47"/>
      <c r="RF47"/>
      <c r="RG47"/>
      <c r="RH47"/>
      <c r="RI47"/>
      <c r="RJ47"/>
      <c r="RK47"/>
      <c r="RL47"/>
      <c r="RM47"/>
      <c r="RN47"/>
      <c r="RO47"/>
      <c r="RP47"/>
      <c r="RQ47"/>
      <c r="RR47"/>
      <c r="RS47"/>
      <c r="RT47"/>
      <c r="RU47"/>
      <c r="RV47"/>
      <c r="RW47"/>
      <c r="RX47"/>
      <c r="RY47"/>
      <c r="RZ47"/>
      <c r="SA47"/>
      <c r="SB47"/>
      <c r="SC47"/>
      <c r="SD47"/>
      <c r="SE47"/>
      <c r="SF47"/>
      <c r="SG47"/>
    </row>
    <row r="48" spans="1:501" s="4" customFormat="1" ht="84.75" customHeight="1" x14ac:dyDescent="0.25">
      <c r="A48" s="86" t="s">
        <v>87</v>
      </c>
      <c r="B48" s="291" t="s">
        <v>92</v>
      </c>
      <c r="C48" s="292"/>
      <c r="D48" s="292"/>
      <c r="E48" s="292"/>
      <c r="F48" s="293"/>
      <c r="G48" s="162"/>
      <c r="H48" s="163">
        <v>35</v>
      </c>
      <c r="I48" s="164">
        <v>5</v>
      </c>
      <c r="J48" s="22">
        <f>H48*I48</f>
        <v>175</v>
      </c>
      <c r="K48" s="164">
        <v>8</v>
      </c>
      <c r="L48" s="54">
        <f>J48*K48</f>
        <v>1400</v>
      </c>
      <c r="M48" s="165"/>
      <c r="N48" s="164"/>
      <c r="O48" s="166"/>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c r="KL48"/>
      <c r="KM48"/>
      <c r="KN48"/>
      <c r="KO48"/>
      <c r="KP48"/>
      <c r="KQ48"/>
      <c r="KR48"/>
      <c r="KS48"/>
      <c r="KT48"/>
      <c r="KU48"/>
      <c r="KV48"/>
      <c r="KW48"/>
      <c r="KX48"/>
      <c r="KY48"/>
      <c r="KZ48"/>
      <c r="LA48"/>
      <c r="LB48"/>
      <c r="LC48"/>
      <c r="LD48"/>
      <c r="LE48"/>
      <c r="LF48"/>
      <c r="LG48"/>
      <c r="LH48"/>
      <c r="LI48"/>
      <c r="LJ48"/>
      <c r="LK48"/>
      <c r="LL48"/>
      <c r="LM48"/>
      <c r="LN48"/>
      <c r="LO48"/>
      <c r="LP48"/>
      <c r="LQ48"/>
      <c r="LR48"/>
      <c r="LS48"/>
      <c r="LT48"/>
      <c r="LU48"/>
      <c r="LV48"/>
      <c r="LW48"/>
      <c r="LX48"/>
      <c r="LY48"/>
      <c r="LZ48"/>
      <c r="MA48"/>
      <c r="MB48"/>
      <c r="MC48"/>
      <c r="MD48"/>
      <c r="ME48"/>
      <c r="MF48"/>
      <c r="MG48"/>
      <c r="MH48"/>
      <c r="MI48"/>
      <c r="MJ48"/>
      <c r="MK48"/>
      <c r="ML48"/>
      <c r="MM48"/>
      <c r="MN48"/>
      <c r="MO48"/>
      <c r="MP48"/>
      <c r="MQ48"/>
      <c r="MR48"/>
      <c r="MS48"/>
      <c r="MT48"/>
      <c r="MU48"/>
      <c r="MV48"/>
      <c r="MW48"/>
      <c r="MX48"/>
      <c r="MY48"/>
      <c r="MZ48"/>
      <c r="NA48"/>
      <c r="NB48"/>
      <c r="NC48"/>
      <c r="ND48"/>
      <c r="NE48"/>
      <c r="NF48"/>
      <c r="NG48"/>
      <c r="NH48"/>
      <c r="NI48"/>
      <c r="NJ48"/>
      <c r="NK48"/>
      <c r="NL48"/>
      <c r="NM48"/>
      <c r="NN48"/>
      <c r="NO48"/>
      <c r="NP48"/>
      <c r="NQ48"/>
      <c r="NR48"/>
      <c r="NS48"/>
      <c r="NT48"/>
      <c r="NU48"/>
      <c r="NV48"/>
      <c r="NW48"/>
      <c r="NX48"/>
      <c r="NY48"/>
      <c r="NZ48"/>
      <c r="OA48"/>
      <c r="OB48"/>
      <c r="OC48"/>
      <c r="OD48"/>
      <c r="OE48"/>
      <c r="OF48"/>
      <c r="OG48"/>
      <c r="OH48"/>
      <c r="OI48"/>
      <c r="OJ48"/>
      <c r="OK48"/>
      <c r="OL48"/>
      <c r="OM48"/>
      <c r="ON48"/>
      <c r="OO48"/>
      <c r="OP48"/>
      <c r="OQ48"/>
      <c r="OR48"/>
      <c r="OS48"/>
      <c r="OT48"/>
      <c r="OU48"/>
      <c r="OV48"/>
      <c r="OW48"/>
      <c r="OX48"/>
      <c r="OY48"/>
      <c r="OZ48"/>
      <c r="PA48"/>
      <c r="PB48"/>
      <c r="PC48"/>
      <c r="PD48"/>
      <c r="PE48"/>
      <c r="PF48"/>
      <c r="PG48"/>
      <c r="PH48"/>
      <c r="PI48"/>
      <c r="PJ48"/>
      <c r="PK48"/>
      <c r="PL48"/>
      <c r="PM48"/>
      <c r="PN48"/>
      <c r="PO48"/>
      <c r="PP48"/>
      <c r="PQ48"/>
      <c r="PR48"/>
      <c r="PS48"/>
      <c r="PT48"/>
      <c r="PU48"/>
      <c r="PV48"/>
      <c r="PW48"/>
      <c r="PX48"/>
      <c r="PY48"/>
      <c r="PZ48"/>
      <c r="QA48"/>
      <c r="QB48"/>
      <c r="QC48"/>
      <c r="QD48"/>
      <c r="QE48"/>
      <c r="QF48"/>
      <c r="QG48"/>
      <c r="QH48"/>
      <c r="QI48"/>
      <c r="QJ48"/>
      <c r="QK48"/>
      <c r="QL48"/>
      <c r="QM48"/>
      <c r="QN48"/>
      <c r="QO48"/>
      <c r="QP48"/>
      <c r="QQ48"/>
      <c r="QR48"/>
      <c r="QS48"/>
      <c r="QT48"/>
      <c r="QU48"/>
      <c r="QV48"/>
      <c r="QW48"/>
      <c r="QX48"/>
      <c r="QY48"/>
      <c r="QZ48"/>
      <c r="RA48"/>
      <c r="RB48"/>
      <c r="RC48"/>
      <c r="RD48"/>
      <c r="RE48"/>
      <c r="RF48"/>
      <c r="RG48"/>
      <c r="RH48"/>
      <c r="RI48"/>
      <c r="RJ48"/>
      <c r="RK48"/>
      <c r="RL48"/>
      <c r="RM48"/>
      <c r="RN48"/>
      <c r="RO48"/>
      <c r="RP48"/>
      <c r="RQ48"/>
      <c r="RR48"/>
      <c r="RS48"/>
      <c r="RT48"/>
      <c r="RU48"/>
      <c r="RV48"/>
      <c r="RW48"/>
      <c r="RX48"/>
      <c r="RY48"/>
      <c r="RZ48"/>
      <c r="SA48"/>
      <c r="SB48"/>
      <c r="SC48"/>
      <c r="SD48"/>
      <c r="SE48"/>
      <c r="SF48"/>
      <c r="SG48"/>
    </row>
    <row r="49" spans="1:501" s="4" customFormat="1" ht="101.25" customHeight="1" x14ac:dyDescent="0.25">
      <c r="A49" s="86" t="s">
        <v>93</v>
      </c>
      <c r="B49" s="297" t="s">
        <v>94</v>
      </c>
      <c r="C49" s="298"/>
      <c r="D49" s="298"/>
      <c r="E49" s="298"/>
      <c r="F49" s="299"/>
      <c r="G49" s="145" t="s">
        <v>95</v>
      </c>
      <c r="H49" s="20"/>
      <c r="I49" s="21"/>
      <c r="J49" s="64"/>
      <c r="K49" s="21"/>
      <c r="L49" s="54"/>
      <c r="M49" s="23"/>
      <c r="N49" s="21"/>
      <c r="O49" s="87"/>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c r="JN49"/>
      <c r="JO49"/>
      <c r="JP49"/>
      <c r="JQ49"/>
      <c r="JR49"/>
      <c r="JS49"/>
      <c r="JT49"/>
      <c r="JU49"/>
      <c r="JV49"/>
      <c r="JW49"/>
      <c r="JX49"/>
      <c r="JY49"/>
      <c r="JZ49"/>
      <c r="KA49"/>
      <c r="KB49"/>
      <c r="KC49"/>
      <c r="KD49"/>
      <c r="KE49"/>
      <c r="KF49"/>
      <c r="KG49"/>
      <c r="KH49"/>
      <c r="KI49"/>
      <c r="KJ49"/>
      <c r="KK49"/>
      <c r="KL49"/>
      <c r="KM49"/>
      <c r="KN49"/>
      <c r="KO49"/>
      <c r="KP49"/>
      <c r="KQ49"/>
      <c r="KR49"/>
      <c r="KS49"/>
      <c r="KT49"/>
      <c r="KU49"/>
      <c r="KV49"/>
      <c r="KW49"/>
      <c r="KX49"/>
      <c r="KY49"/>
      <c r="KZ49"/>
      <c r="LA49"/>
      <c r="LB49"/>
      <c r="LC49"/>
      <c r="LD49"/>
      <c r="LE49"/>
      <c r="LF49"/>
      <c r="LG49"/>
      <c r="LH49"/>
      <c r="LI49"/>
      <c r="LJ49"/>
      <c r="LK49"/>
      <c r="LL49"/>
      <c r="LM49"/>
      <c r="LN49"/>
      <c r="LO49"/>
      <c r="LP49"/>
      <c r="LQ49"/>
      <c r="LR49"/>
      <c r="LS49"/>
      <c r="LT49"/>
      <c r="LU49"/>
      <c r="LV49"/>
      <c r="LW49"/>
      <c r="LX49"/>
      <c r="LY49"/>
      <c r="LZ49"/>
      <c r="MA49"/>
      <c r="MB49"/>
      <c r="MC49"/>
      <c r="MD49"/>
      <c r="ME49"/>
      <c r="MF49"/>
      <c r="MG49"/>
      <c r="MH49"/>
      <c r="MI49"/>
      <c r="MJ49"/>
      <c r="MK49"/>
      <c r="ML49"/>
      <c r="MM49"/>
      <c r="MN49"/>
      <c r="MO49"/>
      <c r="MP49"/>
      <c r="MQ49"/>
      <c r="MR49"/>
      <c r="MS49"/>
      <c r="MT49"/>
      <c r="MU49"/>
      <c r="MV49"/>
      <c r="MW49"/>
      <c r="MX49"/>
      <c r="MY49"/>
      <c r="MZ49"/>
      <c r="NA49"/>
      <c r="NB49"/>
      <c r="NC49"/>
      <c r="ND49"/>
      <c r="NE49"/>
      <c r="NF49"/>
      <c r="NG49"/>
      <c r="NH49"/>
      <c r="NI49"/>
      <c r="NJ49"/>
      <c r="NK49"/>
      <c r="NL49"/>
      <c r="NM49"/>
      <c r="NN49"/>
      <c r="NO49"/>
      <c r="NP49"/>
      <c r="NQ49"/>
      <c r="NR49"/>
      <c r="NS49"/>
      <c r="NT49"/>
      <c r="NU49"/>
      <c r="NV49"/>
      <c r="NW49"/>
      <c r="NX49"/>
      <c r="NY49"/>
      <c r="NZ49"/>
      <c r="OA49"/>
      <c r="OB49"/>
      <c r="OC49"/>
      <c r="OD49"/>
      <c r="OE49"/>
      <c r="OF49"/>
      <c r="OG49"/>
      <c r="OH49"/>
      <c r="OI49"/>
      <c r="OJ49"/>
      <c r="OK49"/>
      <c r="OL49"/>
      <c r="OM49"/>
      <c r="ON49"/>
      <c r="OO49"/>
      <c r="OP49"/>
      <c r="OQ49"/>
      <c r="OR49"/>
      <c r="OS49"/>
      <c r="OT49"/>
      <c r="OU49"/>
      <c r="OV49"/>
      <c r="OW49"/>
      <c r="OX49"/>
      <c r="OY49"/>
      <c r="OZ49"/>
      <c r="PA49"/>
      <c r="PB49"/>
      <c r="PC49"/>
      <c r="PD49"/>
      <c r="PE49"/>
      <c r="PF49"/>
      <c r="PG49"/>
      <c r="PH49"/>
      <c r="PI49"/>
      <c r="PJ49"/>
      <c r="PK49"/>
      <c r="PL49"/>
      <c r="PM49"/>
      <c r="PN49"/>
      <c r="PO49"/>
      <c r="PP49"/>
      <c r="PQ49"/>
      <c r="PR49"/>
      <c r="PS49"/>
      <c r="PT49"/>
      <c r="PU49"/>
      <c r="PV49"/>
      <c r="PW49"/>
      <c r="PX49"/>
      <c r="PY49"/>
      <c r="PZ49"/>
      <c r="QA49"/>
      <c r="QB49"/>
      <c r="QC49"/>
      <c r="QD49"/>
      <c r="QE49"/>
      <c r="QF49"/>
      <c r="QG49"/>
      <c r="QH49"/>
      <c r="QI49"/>
      <c r="QJ49"/>
      <c r="QK49"/>
      <c r="QL49"/>
      <c r="QM49"/>
      <c r="QN49"/>
      <c r="QO49"/>
      <c r="QP49"/>
      <c r="QQ49"/>
      <c r="QR49"/>
      <c r="QS49"/>
      <c r="QT49"/>
      <c r="QU49"/>
      <c r="QV49"/>
      <c r="QW49"/>
      <c r="QX49"/>
      <c r="QY49"/>
      <c r="QZ49"/>
      <c r="RA49"/>
      <c r="RB49"/>
      <c r="RC49"/>
      <c r="RD49"/>
      <c r="RE49"/>
      <c r="RF49"/>
      <c r="RG49"/>
      <c r="RH49"/>
      <c r="RI49"/>
      <c r="RJ49"/>
      <c r="RK49"/>
      <c r="RL49"/>
      <c r="RM49"/>
      <c r="RN49"/>
      <c r="RO49"/>
      <c r="RP49"/>
      <c r="RQ49"/>
      <c r="RR49"/>
      <c r="RS49"/>
      <c r="RT49"/>
      <c r="RU49"/>
      <c r="RV49"/>
      <c r="RW49"/>
      <c r="RX49"/>
      <c r="RY49"/>
      <c r="RZ49"/>
      <c r="SA49"/>
      <c r="SB49"/>
      <c r="SC49"/>
      <c r="SD49"/>
      <c r="SE49"/>
      <c r="SF49"/>
      <c r="SG49"/>
    </row>
    <row r="50" spans="1:501" s="4" customFormat="1" ht="37.5" customHeight="1" x14ac:dyDescent="0.25">
      <c r="A50" s="95"/>
      <c r="B50" s="303" t="s">
        <v>96</v>
      </c>
      <c r="C50" s="304"/>
      <c r="D50" s="304"/>
      <c r="E50" s="304"/>
      <c r="F50" s="305"/>
      <c r="G50" s="63"/>
      <c r="H50" s="65">
        <v>30</v>
      </c>
      <c r="I50" s="21">
        <v>0</v>
      </c>
      <c r="J50" s="22">
        <v>0</v>
      </c>
      <c r="K50" s="21">
        <v>0.5</v>
      </c>
      <c r="L50" s="54">
        <f>SUM(J50*K50)</f>
        <v>0</v>
      </c>
      <c r="M50" s="23"/>
      <c r="N50" s="21"/>
      <c r="O50" s="87"/>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c r="KL50"/>
      <c r="KM50"/>
      <c r="KN50"/>
      <c r="KO50"/>
      <c r="KP50"/>
      <c r="KQ50"/>
      <c r="KR50"/>
      <c r="KS50"/>
      <c r="KT50"/>
      <c r="KU50"/>
      <c r="KV50"/>
      <c r="KW50"/>
      <c r="KX50"/>
      <c r="KY50"/>
      <c r="KZ50"/>
      <c r="LA50"/>
      <c r="LB50"/>
      <c r="LC50"/>
      <c r="LD50"/>
      <c r="LE50"/>
      <c r="LF50"/>
      <c r="LG50"/>
      <c r="LH50"/>
      <c r="LI50"/>
      <c r="LJ50"/>
      <c r="LK50"/>
      <c r="LL50"/>
      <c r="LM50"/>
      <c r="LN50"/>
      <c r="LO50"/>
      <c r="LP50"/>
      <c r="LQ50"/>
      <c r="LR50"/>
      <c r="LS50"/>
      <c r="LT50"/>
      <c r="LU50"/>
      <c r="LV50"/>
      <c r="LW50"/>
      <c r="LX50"/>
      <c r="LY50"/>
      <c r="LZ50"/>
      <c r="MA50"/>
      <c r="MB50"/>
      <c r="MC50"/>
      <c r="MD50"/>
      <c r="ME50"/>
      <c r="MF50"/>
      <c r="MG50"/>
      <c r="MH50"/>
      <c r="MI50"/>
      <c r="MJ50"/>
      <c r="MK50"/>
      <c r="ML50"/>
      <c r="MM50"/>
      <c r="MN50"/>
      <c r="MO50"/>
      <c r="MP50"/>
      <c r="MQ50"/>
      <c r="MR50"/>
      <c r="MS50"/>
      <c r="MT50"/>
      <c r="MU50"/>
      <c r="MV50"/>
      <c r="MW50"/>
      <c r="MX50"/>
      <c r="MY50"/>
      <c r="MZ50"/>
      <c r="NA50"/>
      <c r="NB50"/>
      <c r="NC50"/>
      <c r="ND50"/>
      <c r="NE50"/>
      <c r="NF50"/>
      <c r="NG50"/>
      <c r="NH50"/>
      <c r="NI50"/>
      <c r="NJ50"/>
      <c r="NK50"/>
      <c r="NL50"/>
      <c r="NM50"/>
      <c r="NN50"/>
      <c r="NO50"/>
      <c r="NP50"/>
      <c r="NQ50"/>
      <c r="NR50"/>
      <c r="NS50"/>
      <c r="NT50"/>
      <c r="NU50"/>
      <c r="NV50"/>
      <c r="NW50"/>
      <c r="NX50"/>
      <c r="NY50"/>
      <c r="NZ50"/>
      <c r="OA50"/>
      <c r="OB50"/>
      <c r="OC50"/>
      <c r="OD50"/>
      <c r="OE50"/>
      <c r="OF50"/>
      <c r="OG50"/>
      <c r="OH50"/>
      <c r="OI50"/>
      <c r="OJ50"/>
      <c r="OK50"/>
      <c r="OL50"/>
      <c r="OM50"/>
      <c r="ON50"/>
      <c r="OO50"/>
      <c r="OP50"/>
      <c r="OQ50"/>
      <c r="OR50"/>
      <c r="OS50"/>
      <c r="OT50"/>
      <c r="OU50"/>
      <c r="OV50"/>
      <c r="OW50"/>
      <c r="OX50"/>
      <c r="OY50"/>
      <c r="OZ50"/>
      <c r="PA50"/>
      <c r="PB50"/>
      <c r="PC50"/>
      <c r="PD50"/>
      <c r="PE50"/>
      <c r="PF50"/>
      <c r="PG50"/>
      <c r="PH50"/>
      <c r="PI50"/>
      <c r="PJ50"/>
      <c r="PK50"/>
      <c r="PL50"/>
      <c r="PM50"/>
      <c r="PN50"/>
      <c r="PO50"/>
      <c r="PP50"/>
      <c r="PQ50"/>
      <c r="PR50"/>
      <c r="PS50"/>
      <c r="PT50"/>
      <c r="PU50"/>
      <c r="PV50"/>
      <c r="PW50"/>
      <c r="PX50"/>
      <c r="PY50"/>
      <c r="PZ50"/>
      <c r="QA50"/>
      <c r="QB50"/>
      <c r="QC50"/>
      <c r="QD50"/>
      <c r="QE50"/>
      <c r="QF50"/>
      <c r="QG50"/>
      <c r="QH50"/>
      <c r="QI50"/>
      <c r="QJ50"/>
      <c r="QK50"/>
      <c r="QL50"/>
      <c r="QM50"/>
      <c r="QN50"/>
      <c r="QO50"/>
      <c r="QP50"/>
      <c r="QQ50"/>
      <c r="QR50"/>
      <c r="QS50"/>
      <c r="QT50"/>
      <c r="QU50"/>
      <c r="QV50"/>
      <c r="QW50"/>
      <c r="QX50"/>
      <c r="QY50"/>
      <c r="QZ50"/>
      <c r="RA50"/>
      <c r="RB50"/>
      <c r="RC50"/>
      <c r="RD50"/>
      <c r="RE50"/>
      <c r="RF50"/>
      <c r="RG50"/>
      <c r="RH50"/>
      <c r="RI50"/>
      <c r="RJ50"/>
      <c r="RK50"/>
      <c r="RL50"/>
      <c r="RM50"/>
      <c r="RN50"/>
      <c r="RO50"/>
      <c r="RP50"/>
      <c r="RQ50"/>
      <c r="RR50"/>
      <c r="RS50"/>
      <c r="RT50"/>
      <c r="RU50"/>
      <c r="RV50"/>
      <c r="RW50"/>
      <c r="RX50"/>
      <c r="RY50"/>
      <c r="RZ50"/>
      <c r="SA50"/>
      <c r="SB50"/>
      <c r="SC50"/>
      <c r="SD50"/>
      <c r="SE50"/>
      <c r="SF50"/>
      <c r="SG50"/>
    </row>
    <row r="51" spans="1:501" s="4" customFormat="1" ht="31.5" customHeight="1" x14ac:dyDescent="0.25">
      <c r="A51" s="96"/>
      <c r="B51" s="303" t="s">
        <v>97</v>
      </c>
      <c r="C51" s="304"/>
      <c r="D51" s="304"/>
      <c r="E51" s="304"/>
      <c r="F51" s="305"/>
      <c r="G51" s="19"/>
      <c r="H51" s="65">
        <v>15</v>
      </c>
      <c r="I51" s="21">
        <f>J51/H51</f>
        <v>427.24799999999999</v>
      </c>
      <c r="J51" s="22">
        <f>J21*0.08</f>
        <v>6408.72</v>
      </c>
      <c r="K51" s="21">
        <v>0.5</v>
      </c>
      <c r="L51" s="54">
        <f>SUM(J51*K51)</f>
        <v>3204.36</v>
      </c>
      <c r="M51" s="23"/>
      <c r="N51" s="21"/>
      <c r="O51" s="87"/>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c r="JK51"/>
      <c r="JL51"/>
      <c r="JM51"/>
      <c r="JN51"/>
      <c r="JO51"/>
      <c r="JP51"/>
      <c r="JQ51"/>
      <c r="JR51"/>
      <c r="JS51"/>
      <c r="JT51"/>
      <c r="JU51"/>
      <c r="JV51"/>
      <c r="JW51"/>
      <c r="JX51"/>
      <c r="JY51"/>
      <c r="JZ51"/>
      <c r="KA51"/>
      <c r="KB51"/>
      <c r="KC51"/>
      <c r="KD51"/>
      <c r="KE51"/>
      <c r="KF51"/>
      <c r="KG51"/>
      <c r="KH51"/>
      <c r="KI51"/>
      <c r="KJ51"/>
      <c r="KK51"/>
      <c r="KL51"/>
      <c r="KM51"/>
      <c r="KN51"/>
      <c r="KO51"/>
      <c r="KP51"/>
      <c r="KQ51"/>
      <c r="KR51"/>
      <c r="KS51"/>
      <c r="KT51"/>
      <c r="KU51"/>
      <c r="KV51"/>
      <c r="KW51"/>
      <c r="KX51"/>
      <c r="KY51"/>
      <c r="KZ51"/>
      <c r="LA51"/>
      <c r="LB51"/>
      <c r="LC51"/>
      <c r="LD51"/>
      <c r="LE51"/>
      <c r="LF51"/>
      <c r="LG51"/>
      <c r="LH51"/>
      <c r="LI51"/>
      <c r="LJ51"/>
      <c r="LK51"/>
      <c r="LL51"/>
      <c r="LM51"/>
      <c r="LN51"/>
      <c r="LO51"/>
      <c r="LP51"/>
      <c r="LQ51"/>
      <c r="LR51"/>
      <c r="LS51"/>
      <c r="LT51"/>
      <c r="LU51"/>
      <c r="LV51"/>
      <c r="LW51"/>
      <c r="LX51"/>
      <c r="LY51"/>
      <c r="LZ51"/>
      <c r="MA51"/>
      <c r="MB51"/>
      <c r="MC51"/>
      <c r="MD51"/>
      <c r="ME51"/>
      <c r="MF51"/>
      <c r="MG51"/>
      <c r="MH51"/>
      <c r="MI51"/>
      <c r="MJ51"/>
      <c r="MK51"/>
      <c r="ML51"/>
      <c r="MM51"/>
      <c r="MN51"/>
      <c r="MO51"/>
      <c r="MP51"/>
      <c r="MQ51"/>
      <c r="MR51"/>
      <c r="MS51"/>
      <c r="MT51"/>
      <c r="MU51"/>
      <c r="MV51"/>
      <c r="MW51"/>
      <c r="MX51"/>
      <c r="MY51"/>
      <c r="MZ51"/>
      <c r="NA51"/>
      <c r="NB51"/>
      <c r="NC51"/>
      <c r="ND51"/>
      <c r="NE51"/>
      <c r="NF51"/>
      <c r="NG51"/>
      <c r="NH51"/>
      <c r="NI51"/>
      <c r="NJ51"/>
      <c r="NK51"/>
      <c r="NL51"/>
      <c r="NM51"/>
      <c r="NN51"/>
      <c r="NO51"/>
      <c r="NP51"/>
      <c r="NQ51"/>
      <c r="NR51"/>
      <c r="NS51"/>
      <c r="NT51"/>
      <c r="NU51"/>
      <c r="NV51"/>
      <c r="NW51"/>
      <c r="NX51"/>
      <c r="NY51"/>
      <c r="NZ51"/>
      <c r="OA51"/>
      <c r="OB51"/>
      <c r="OC51"/>
      <c r="OD51"/>
      <c r="OE51"/>
      <c r="OF51"/>
      <c r="OG51"/>
      <c r="OH51"/>
      <c r="OI51"/>
      <c r="OJ51"/>
      <c r="OK51"/>
      <c r="OL51"/>
      <c r="OM51"/>
      <c r="ON51"/>
      <c r="OO51"/>
      <c r="OP51"/>
      <c r="OQ51"/>
      <c r="OR51"/>
      <c r="OS51"/>
      <c r="OT51"/>
      <c r="OU51"/>
      <c r="OV51"/>
      <c r="OW51"/>
      <c r="OX51"/>
      <c r="OY51"/>
      <c r="OZ51"/>
      <c r="PA51"/>
      <c r="PB51"/>
      <c r="PC51"/>
      <c r="PD51"/>
      <c r="PE51"/>
      <c r="PF51"/>
      <c r="PG51"/>
      <c r="PH51"/>
      <c r="PI51"/>
      <c r="PJ51"/>
      <c r="PK51"/>
      <c r="PL51"/>
      <c r="PM51"/>
      <c r="PN51"/>
      <c r="PO51"/>
      <c r="PP51"/>
      <c r="PQ51"/>
      <c r="PR51"/>
      <c r="PS51"/>
      <c r="PT51"/>
      <c r="PU51"/>
      <c r="PV51"/>
      <c r="PW51"/>
      <c r="PX51"/>
      <c r="PY51"/>
      <c r="PZ51"/>
      <c r="QA51"/>
      <c r="QB51"/>
      <c r="QC51"/>
      <c r="QD51"/>
      <c r="QE51"/>
      <c r="QF51"/>
      <c r="QG51"/>
      <c r="QH51"/>
      <c r="QI51"/>
      <c r="QJ51"/>
      <c r="QK51"/>
      <c r="QL51"/>
      <c r="QM51"/>
      <c r="QN51"/>
      <c r="QO51"/>
      <c r="QP51"/>
      <c r="QQ51"/>
      <c r="QR51"/>
      <c r="QS51"/>
      <c r="QT51"/>
      <c r="QU51"/>
      <c r="QV51"/>
      <c r="QW51"/>
      <c r="QX51"/>
      <c r="QY51"/>
      <c r="QZ51"/>
      <c r="RA51"/>
      <c r="RB51"/>
      <c r="RC51"/>
      <c r="RD51"/>
      <c r="RE51"/>
      <c r="RF51"/>
      <c r="RG51"/>
      <c r="RH51"/>
      <c r="RI51"/>
      <c r="RJ51"/>
      <c r="RK51"/>
      <c r="RL51"/>
      <c r="RM51"/>
      <c r="RN51"/>
      <c r="RO51"/>
      <c r="RP51"/>
      <c r="RQ51"/>
      <c r="RR51"/>
      <c r="RS51"/>
      <c r="RT51"/>
      <c r="RU51"/>
      <c r="RV51"/>
      <c r="RW51"/>
      <c r="RX51"/>
      <c r="RY51"/>
      <c r="RZ51"/>
      <c r="SA51"/>
      <c r="SB51"/>
      <c r="SC51"/>
      <c r="SD51"/>
      <c r="SE51"/>
      <c r="SF51"/>
      <c r="SG51"/>
    </row>
    <row r="52" spans="1:501" s="4" customFormat="1" ht="27" customHeight="1" x14ac:dyDescent="0.25">
      <c r="A52" s="86"/>
      <c r="B52" s="303" t="s">
        <v>98</v>
      </c>
      <c r="C52" s="304"/>
      <c r="D52" s="304"/>
      <c r="E52" s="304"/>
      <c r="F52" s="305"/>
      <c r="G52" s="19"/>
      <c r="H52" s="65">
        <v>30</v>
      </c>
      <c r="I52" s="21">
        <f>J52/H52</f>
        <v>1228.338</v>
      </c>
      <c r="J52" s="22">
        <f>J21*0.92/2</f>
        <v>36850.14</v>
      </c>
      <c r="K52" s="21">
        <v>0.5</v>
      </c>
      <c r="L52" s="54">
        <f>SUM(J52*K52)</f>
        <v>18425.07</v>
      </c>
      <c r="M52" s="23"/>
      <c r="N52" s="21"/>
      <c r="O52" s="87"/>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c r="IW52"/>
      <c r="IX52"/>
      <c r="IY52"/>
      <c r="IZ52"/>
      <c r="JA52"/>
      <c r="JB52"/>
      <c r="JC52"/>
      <c r="JD52"/>
      <c r="JE52"/>
      <c r="JF52"/>
      <c r="JG52"/>
      <c r="JH52"/>
      <c r="JI52"/>
      <c r="JJ52"/>
      <c r="JK52"/>
      <c r="JL52"/>
      <c r="JM52"/>
      <c r="JN52"/>
      <c r="JO52"/>
      <c r="JP52"/>
      <c r="JQ52"/>
      <c r="JR52"/>
      <c r="JS52"/>
      <c r="JT52"/>
      <c r="JU52"/>
      <c r="JV52"/>
      <c r="JW52"/>
      <c r="JX52"/>
      <c r="JY52"/>
      <c r="JZ52"/>
      <c r="KA52"/>
      <c r="KB52"/>
      <c r="KC52"/>
      <c r="KD52"/>
      <c r="KE52"/>
      <c r="KF52"/>
      <c r="KG52"/>
      <c r="KH52"/>
      <c r="KI52"/>
      <c r="KJ52"/>
      <c r="KK52"/>
      <c r="KL52"/>
      <c r="KM52"/>
      <c r="KN52"/>
      <c r="KO52"/>
      <c r="KP52"/>
      <c r="KQ52"/>
      <c r="KR52"/>
      <c r="KS52"/>
      <c r="KT52"/>
      <c r="KU52"/>
      <c r="KV52"/>
      <c r="KW52"/>
      <c r="KX52"/>
      <c r="KY52"/>
      <c r="KZ52"/>
      <c r="LA52"/>
      <c r="LB52"/>
      <c r="LC52"/>
      <c r="LD52"/>
      <c r="LE52"/>
      <c r="LF52"/>
      <c r="LG52"/>
      <c r="LH52"/>
      <c r="LI52"/>
      <c r="LJ52"/>
      <c r="LK52"/>
      <c r="LL52"/>
      <c r="LM52"/>
      <c r="LN52"/>
      <c r="LO52"/>
      <c r="LP52"/>
      <c r="LQ52"/>
      <c r="LR52"/>
      <c r="LS52"/>
      <c r="LT52"/>
      <c r="LU52"/>
      <c r="LV52"/>
      <c r="LW52"/>
      <c r="LX52"/>
      <c r="LY52"/>
      <c r="LZ52"/>
      <c r="MA52"/>
      <c r="MB52"/>
      <c r="MC52"/>
      <c r="MD52"/>
      <c r="ME52"/>
      <c r="MF52"/>
      <c r="MG52"/>
      <c r="MH52"/>
      <c r="MI52"/>
      <c r="MJ52"/>
      <c r="MK52"/>
      <c r="ML52"/>
      <c r="MM52"/>
      <c r="MN52"/>
      <c r="MO52"/>
      <c r="MP52"/>
      <c r="MQ52"/>
      <c r="MR52"/>
      <c r="MS52"/>
      <c r="MT52"/>
      <c r="MU52"/>
      <c r="MV52"/>
      <c r="MW52"/>
      <c r="MX52"/>
      <c r="MY52"/>
      <c r="MZ52"/>
      <c r="NA52"/>
      <c r="NB52"/>
      <c r="NC52"/>
      <c r="ND52"/>
      <c r="NE52"/>
      <c r="NF52"/>
      <c r="NG52"/>
      <c r="NH52"/>
      <c r="NI52"/>
      <c r="NJ52"/>
      <c r="NK52"/>
      <c r="NL52"/>
      <c r="NM52"/>
      <c r="NN52"/>
      <c r="NO52"/>
      <c r="NP52"/>
      <c r="NQ52"/>
      <c r="NR52"/>
      <c r="NS52"/>
      <c r="NT52"/>
      <c r="NU52"/>
      <c r="NV52"/>
      <c r="NW52"/>
      <c r="NX52"/>
      <c r="NY52"/>
      <c r="NZ52"/>
      <c r="OA52"/>
      <c r="OB52"/>
      <c r="OC52"/>
      <c r="OD52"/>
      <c r="OE52"/>
      <c r="OF52"/>
      <c r="OG52"/>
      <c r="OH52"/>
      <c r="OI52"/>
      <c r="OJ52"/>
      <c r="OK52"/>
      <c r="OL52"/>
      <c r="OM52"/>
      <c r="ON52"/>
      <c r="OO52"/>
      <c r="OP52"/>
      <c r="OQ52"/>
      <c r="OR52"/>
      <c r="OS52"/>
      <c r="OT52"/>
      <c r="OU52"/>
      <c r="OV52"/>
      <c r="OW52"/>
      <c r="OX52"/>
      <c r="OY52"/>
      <c r="OZ52"/>
      <c r="PA52"/>
      <c r="PB52"/>
      <c r="PC52"/>
      <c r="PD52"/>
      <c r="PE52"/>
      <c r="PF52"/>
      <c r="PG52"/>
      <c r="PH52"/>
      <c r="PI52"/>
      <c r="PJ52"/>
      <c r="PK52"/>
      <c r="PL52"/>
      <c r="PM52"/>
      <c r="PN52"/>
      <c r="PO52"/>
      <c r="PP52"/>
      <c r="PQ52"/>
      <c r="PR52"/>
      <c r="PS52"/>
      <c r="PT52"/>
      <c r="PU52"/>
      <c r="PV52"/>
      <c r="PW52"/>
      <c r="PX52"/>
      <c r="PY52"/>
      <c r="PZ52"/>
      <c r="QA52"/>
      <c r="QB52"/>
      <c r="QC52"/>
      <c r="QD52"/>
      <c r="QE52"/>
      <c r="QF52"/>
      <c r="QG52"/>
      <c r="QH52"/>
      <c r="QI52"/>
      <c r="QJ52"/>
      <c r="QK52"/>
      <c r="QL52"/>
      <c r="QM52"/>
      <c r="QN52"/>
      <c r="QO52"/>
      <c r="QP52"/>
      <c r="QQ52"/>
      <c r="QR52"/>
      <c r="QS52"/>
      <c r="QT52"/>
      <c r="QU52"/>
      <c r="QV52"/>
      <c r="QW52"/>
      <c r="QX52"/>
      <c r="QY52"/>
      <c r="QZ52"/>
      <c r="RA52"/>
      <c r="RB52"/>
      <c r="RC52"/>
      <c r="RD52"/>
      <c r="RE52"/>
      <c r="RF52"/>
      <c r="RG52"/>
      <c r="RH52"/>
      <c r="RI52"/>
      <c r="RJ52"/>
      <c r="RK52"/>
      <c r="RL52"/>
      <c r="RM52"/>
      <c r="RN52"/>
      <c r="RO52"/>
      <c r="RP52"/>
      <c r="RQ52"/>
      <c r="RR52"/>
      <c r="RS52"/>
      <c r="RT52"/>
      <c r="RU52"/>
      <c r="RV52"/>
      <c r="RW52"/>
      <c r="RX52"/>
      <c r="RY52"/>
      <c r="RZ52"/>
      <c r="SA52"/>
      <c r="SB52"/>
      <c r="SC52"/>
      <c r="SD52"/>
      <c r="SE52"/>
      <c r="SF52"/>
      <c r="SG52"/>
    </row>
    <row r="53" spans="1:501" s="4" customFormat="1" ht="27" customHeight="1" thickBot="1" x14ac:dyDescent="0.3">
      <c r="A53" s="86"/>
      <c r="B53" s="303" t="s">
        <v>99</v>
      </c>
      <c r="C53" s="304"/>
      <c r="D53" s="304"/>
      <c r="E53" s="304"/>
      <c r="F53" s="305"/>
      <c r="G53" s="19"/>
      <c r="H53" s="65">
        <v>30</v>
      </c>
      <c r="I53" s="21">
        <f>J53/H53</f>
        <v>1228.338</v>
      </c>
      <c r="J53" s="64">
        <f>J52</f>
        <v>36850.14</v>
      </c>
      <c r="K53" s="21">
        <v>0.5</v>
      </c>
      <c r="L53" s="54">
        <f>J53*K53</f>
        <v>18425.07</v>
      </c>
      <c r="M53" s="23"/>
      <c r="N53" s="21"/>
      <c r="O53" s="87"/>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c r="IX53"/>
      <c r="IY53"/>
      <c r="IZ53"/>
      <c r="JA53"/>
      <c r="JB53"/>
      <c r="JC53"/>
      <c r="JD53"/>
      <c r="JE53"/>
      <c r="JF53"/>
      <c r="JG53"/>
      <c r="JH53"/>
      <c r="JI53"/>
      <c r="JJ53"/>
      <c r="JK53"/>
      <c r="JL53"/>
      <c r="JM53"/>
      <c r="JN53"/>
      <c r="JO53"/>
      <c r="JP53"/>
      <c r="JQ53"/>
      <c r="JR53"/>
      <c r="JS53"/>
      <c r="JT53"/>
      <c r="JU53"/>
      <c r="JV53"/>
      <c r="JW53"/>
      <c r="JX53"/>
      <c r="JY53"/>
      <c r="JZ53"/>
      <c r="KA53"/>
      <c r="KB53"/>
      <c r="KC53"/>
      <c r="KD53"/>
      <c r="KE53"/>
      <c r="KF53"/>
      <c r="KG53"/>
      <c r="KH53"/>
      <c r="KI53"/>
      <c r="KJ53"/>
      <c r="KK53"/>
      <c r="KL53"/>
      <c r="KM53"/>
      <c r="KN53"/>
      <c r="KO53"/>
      <c r="KP53"/>
      <c r="KQ53"/>
      <c r="KR53"/>
      <c r="KS53"/>
      <c r="KT53"/>
      <c r="KU53"/>
      <c r="KV53"/>
      <c r="KW53"/>
      <c r="KX53"/>
      <c r="KY53"/>
      <c r="KZ53"/>
      <c r="LA53"/>
      <c r="LB53"/>
      <c r="LC53"/>
      <c r="LD53"/>
      <c r="LE53"/>
      <c r="LF53"/>
      <c r="LG53"/>
      <c r="LH53"/>
      <c r="LI53"/>
      <c r="LJ53"/>
      <c r="LK53"/>
      <c r="LL53"/>
      <c r="LM53"/>
      <c r="LN53"/>
      <c r="LO53"/>
      <c r="LP53"/>
      <c r="LQ53"/>
      <c r="LR53"/>
      <c r="LS53"/>
      <c r="LT53"/>
      <c r="LU53"/>
      <c r="LV53"/>
      <c r="LW53"/>
      <c r="LX53"/>
      <c r="LY53"/>
      <c r="LZ53"/>
      <c r="MA53"/>
      <c r="MB53"/>
      <c r="MC53"/>
      <c r="MD53"/>
      <c r="ME53"/>
      <c r="MF53"/>
      <c r="MG53"/>
      <c r="MH53"/>
      <c r="MI53"/>
      <c r="MJ53"/>
      <c r="MK53"/>
      <c r="ML53"/>
      <c r="MM53"/>
      <c r="MN53"/>
      <c r="MO53"/>
      <c r="MP53"/>
      <c r="MQ53"/>
      <c r="MR53"/>
      <c r="MS53"/>
      <c r="MT53"/>
      <c r="MU53"/>
      <c r="MV53"/>
      <c r="MW53"/>
      <c r="MX53"/>
      <c r="MY53"/>
      <c r="MZ53"/>
      <c r="NA53"/>
      <c r="NB53"/>
      <c r="NC53"/>
      <c r="ND53"/>
      <c r="NE53"/>
      <c r="NF53"/>
      <c r="NG53"/>
      <c r="NH53"/>
      <c r="NI53"/>
      <c r="NJ53"/>
      <c r="NK53"/>
      <c r="NL53"/>
      <c r="NM53"/>
      <c r="NN53"/>
      <c r="NO53"/>
      <c r="NP53"/>
      <c r="NQ53"/>
      <c r="NR53"/>
      <c r="NS53"/>
      <c r="NT53"/>
      <c r="NU53"/>
      <c r="NV53"/>
      <c r="NW53"/>
      <c r="NX53"/>
      <c r="NY53"/>
      <c r="NZ53"/>
      <c r="OA53"/>
      <c r="OB53"/>
      <c r="OC53"/>
      <c r="OD53"/>
      <c r="OE53"/>
      <c r="OF53"/>
      <c r="OG53"/>
      <c r="OH53"/>
      <c r="OI53"/>
      <c r="OJ53"/>
      <c r="OK53"/>
      <c r="OL53"/>
      <c r="OM53"/>
      <c r="ON53"/>
      <c r="OO53"/>
      <c r="OP53"/>
      <c r="OQ53"/>
      <c r="OR53"/>
      <c r="OS53"/>
      <c r="OT53"/>
      <c r="OU53"/>
      <c r="OV53"/>
      <c r="OW53"/>
      <c r="OX53"/>
      <c r="OY53"/>
      <c r="OZ53"/>
      <c r="PA53"/>
      <c r="PB53"/>
      <c r="PC53"/>
      <c r="PD53"/>
      <c r="PE53"/>
      <c r="PF53"/>
      <c r="PG53"/>
      <c r="PH53"/>
      <c r="PI53"/>
      <c r="PJ53"/>
      <c r="PK53"/>
      <c r="PL53"/>
      <c r="PM53"/>
      <c r="PN53"/>
      <c r="PO53"/>
      <c r="PP53"/>
      <c r="PQ53"/>
      <c r="PR53"/>
      <c r="PS53"/>
      <c r="PT53"/>
      <c r="PU53"/>
      <c r="PV53"/>
      <c r="PW53"/>
      <c r="PX53"/>
      <c r="PY53"/>
      <c r="PZ53"/>
      <c r="QA53"/>
      <c r="QB53"/>
      <c r="QC53"/>
      <c r="QD53"/>
      <c r="QE53"/>
      <c r="QF53"/>
      <c r="QG53"/>
      <c r="QH53"/>
      <c r="QI53"/>
      <c r="QJ53"/>
      <c r="QK53"/>
      <c r="QL53"/>
      <c r="QM53"/>
      <c r="QN53"/>
      <c r="QO53"/>
      <c r="QP53"/>
      <c r="QQ53"/>
      <c r="QR53"/>
      <c r="QS53"/>
      <c r="QT53"/>
      <c r="QU53"/>
      <c r="QV53"/>
      <c r="QW53"/>
      <c r="QX53"/>
      <c r="QY53"/>
      <c r="QZ53"/>
      <c r="RA53"/>
      <c r="RB53"/>
      <c r="RC53"/>
      <c r="RD53"/>
      <c r="RE53"/>
      <c r="RF53"/>
      <c r="RG53"/>
      <c r="RH53"/>
      <c r="RI53"/>
      <c r="RJ53"/>
      <c r="RK53"/>
      <c r="RL53"/>
      <c r="RM53"/>
      <c r="RN53"/>
      <c r="RO53"/>
      <c r="RP53"/>
      <c r="RQ53"/>
      <c r="RR53"/>
      <c r="RS53"/>
      <c r="RT53"/>
      <c r="RU53"/>
      <c r="RV53"/>
      <c r="RW53"/>
      <c r="RX53"/>
      <c r="RY53"/>
      <c r="RZ53"/>
      <c r="SA53"/>
      <c r="SB53"/>
      <c r="SC53"/>
      <c r="SD53"/>
      <c r="SE53"/>
      <c r="SF53"/>
      <c r="SG53"/>
    </row>
    <row r="54" spans="1:501" s="4" customFormat="1" ht="19.5" customHeight="1" thickBot="1" x14ac:dyDescent="0.3">
      <c r="A54" s="76"/>
      <c r="B54" s="282" t="s">
        <v>100</v>
      </c>
      <c r="C54" s="283"/>
      <c r="D54" s="283"/>
      <c r="E54" s="283"/>
      <c r="F54" s="284"/>
      <c r="G54" s="34"/>
      <c r="H54" s="35">
        <f>H44+H53</f>
        <v>105</v>
      </c>
      <c r="I54" s="36"/>
      <c r="J54" s="38">
        <f>SUM(J42:J53)</f>
        <v>131386.77500000002</v>
      </c>
      <c r="K54" s="38"/>
      <c r="L54" s="38">
        <f>SUM(L42:L53)</f>
        <v>68243.387500000012</v>
      </c>
      <c r="M54" s="38">
        <f>SUM(M42:M53)</f>
        <v>75</v>
      </c>
      <c r="N54" s="36"/>
      <c r="O54" s="38">
        <f>SUM(O42:O53)</f>
        <v>75</v>
      </c>
      <c r="P54"/>
      <c r="Q54"/>
      <c r="R54"/>
      <c r="S54"/>
      <c r="T54"/>
      <c r="U54"/>
      <c r="V54"/>
      <c r="W54"/>
      <c r="X54"/>
      <c r="Y54"/>
      <c r="Z54"/>
      <c r="AA54"/>
      <c r="AB54"/>
      <c r="AC54"/>
      <c r="AD54"/>
      <c r="AE54"/>
      <c r="AF54"/>
      <c r="AG54"/>
      <c r="AH54"/>
      <c r="AI54"/>
      <c r="AJ54"/>
      <c r="AK54"/>
      <c r="AL54"/>
      <c r="AM54"/>
      <c r="AN54"/>
      <c r="AO54"/>
      <c r="AP54"/>
      <c r="AQ54"/>
      <c r="AR54"/>
      <c r="AS54"/>
      <c r="AT54"/>
      <c r="AU54"/>
      <c r="AV54" s="61"/>
      <c r="AW54" s="61"/>
      <c r="AX54" s="61"/>
      <c r="AY54" s="61"/>
      <c r="AZ54" s="61"/>
      <c r="BA54" s="61"/>
      <c r="BB54" s="61"/>
      <c r="BC54" s="61"/>
      <c r="BD54" s="61"/>
      <c r="BE54" s="61"/>
      <c r="BF54" s="61"/>
      <c r="BG54" s="61"/>
      <c r="BH54" s="61"/>
      <c r="BI54" s="61"/>
      <c r="BJ54" s="61"/>
      <c r="BK54" s="61"/>
      <c r="BL54" s="61"/>
      <c r="BM54" s="61"/>
      <c r="BN54" s="61"/>
      <c r="BO54" s="61"/>
      <c r="BP54" s="61"/>
      <c r="BQ54" s="61"/>
      <c r="BR54" s="61"/>
      <c r="BS54" s="61"/>
      <c r="BT54" s="61"/>
      <c r="BU54" s="61"/>
      <c r="BV54" s="61"/>
      <c r="BW54" s="61"/>
      <c r="BX54" s="61"/>
      <c r="BY54" s="61"/>
      <c r="BZ54" s="61"/>
      <c r="CA54" s="61"/>
      <c r="CB54" s="61"/>
      <c r="CC54" s="61"/>
      <c r="CD54" s="61"/>
      <c r="CE54" s="61"/>
      <c r="CF54" s="61"/>
      <c r="CG54" s="61"/>
      <c r="CH54" s="61"/>
      <c r="CI54" s="61"/>
      <c r="CJ54" s="61"/>
      <c r="CK54" s="61"/>
      <c r="CL54" s="61"/>
      <c r="CM54" s="61"/>
      <c r="CN54" s="61"/>
      <c r="CO54" s="61"/>
      <c r="CP54" s="61"/>
      <c r="CQ54" s="61"/>
      <c r="CR54" s="61"/>
      <c r="CS54" s="61"/>
      <c r="CT54" s="61"/>
      <c r="CU54" s="61"/>
      <c r="CV54" s="61"/>
      <c r="CW54" s="61"/>
      <c r="CX54" s="61"/>
      <c r="CY54" s="61"/>
      <c r="CZ54" s="61"/>
      <c r="DA54" s="61"/>
      <c r="DB54" s="61"/>
      <c r="DC54" s="61"/>
      <c r="DD54" s="61"/>
      <c r="DE54" s="61"/>
      <c r="DF54" s="61"/>
      <c r="DG54" s="61"/>
      <c r="DH54" s="61"/>
      <c r="DI54" s="61"/>
      <c r="DJ54" s="61"/>
      <c r="DK54" s="61"/>
      <c r="DL54" s="61"/>
      <c r="DM54" s="61"/>
      <c r="DN54" s="61"/>
      <c r="DO54" s="61"/>
      <c r="DP54" s="61"/>
      <c r="DQ54" s="61"/>
      <c r="DR54" s="61"/>
      <c r="DS54" s="61"/>
      <c r="DT54" s="61"/>
      <c r="DU54" s="61"/>
      <c r="DV54" s="61"/>
      <c r="DW54" s="61"/>
      <c r="DX54" s="61"/>
      <c r="DY54" s="61"/>
      <c r="DZ54" s="61"/>
      <c r="EA54" s="61"/>
      <c r="EB54" s="61"/>
      <c r="EC54" s="61"/>
      <c r="ED54" s="61"/>
      <c r="EE54" s="61"/>
      <c r="EF54" s="61"/>
      <c r="EG54" s="61"/>
      <c r="EH54" s="61"/>
      <c r="EI54" s="61"/>
      <c r="EJ54" s="61"/>
      <c r="EK54" s="61"/>
      <c r="EL54" s="61"/>
      <c r="EM54" s="61"/>
      <c r="EN54" s="61"/>
      <c r="EO54" s="61"/>
      <c r="EP54" s="61"/>
      <c r="EQ54" s="61"/>
      <c r="ER54" s="61"/>
      <c r="ES54" s="61"/>
      <c r="ET54" s="61"/>
      <c r="EU54" s="61"/>
      <c r="EV54" s="61"/>
      <c r="EW54" s="61"/>
      <c r="EX54" s="61"/>
      <c r="EY54" s="61"/>
      <c r="EZ54" s="61"/>
      <c r="FA54" s="61"/>
      <c r="FB54" s="61"/>
      <c r="FC54" s="61"/>
      <c r="FD54" s="61"/>
      <c r="FE54" s="61"/>
      <c r="FF54" s="61"/>
      <c r="FG54" s="61"/>
      <c r="FH54" s="61"/>
      <c r="FI54" s="61"/>
      <c r="FJ54" s="61"/>
      <c r="FK54" s="61"/>
      <c r="FL54" s="61"/>
      <c r="FM54" s="61"/>
      <c r="FN54" s="61"/>
      <c r="FO54" s="61"/>
      <c r="FP54" s="61"/>
      <c r="FQ54" s="61"/>
      <c r="FR54" s="61"/>
      <c r="FS54" s="61"/>
      <c r="FT54" s="61"/>
      <c r="FU54" s="61"/>
      <c r="FV54" s="61"/>
      <c r="FW54" s="61"/>
      <c r="FX54" s="61"/>
      <c r="FY54" s="61"/>
      <c r="FZ54" s="61"/>
      <c r="GA54" s="61"/>
      <c r="GB54" s="61"/>
      <c r="GC54" s="61"/>
      <c r="GD54" s="61"/>
      <c r="GE54" s="61"/>
      <c r="GF54" s="61"/>
      <c r="GG54" s="61"/>
      <c r="GH54" s="61"/>
      <c r="GI54" s="61"/>
      <c r="GJ54" s="61"/>
      <c r="GK54" s="61"/>
      <c r="GL54" s="61"/>
      <c r="GM54" s="61"/>
      <c r="GN54" s="61"/>
      <c r="GO54" s="61"/>
      <c r="GP54" s="61"/>
      <c r="GQ54" s="61"/>
      <c r="GR54" s="61"/>
      <c r="GS54" s="61"/>
      <c r="GT54" s="61"/>
      <c r="GU54" s="61"/>
      <c r="GV54" s="61"/>
      <c r="GW54" s="61"/>
      <c r="GX54" s="61"/>
      <c r="GY54" s="61"/>
      <c r="GZ54" s="61"/>
      <c r="HA54" s="61"/>
      <c r="HB54" s="61"/>
      <c r="HC54" s="61"/>
      <c r="HD54" s="61"/>
      <c r="HE54" s="61"/>
      <c r="HF54" s="61"/>
      <c r="HG54" s="61"/>
      <c r="HH54" s="61"/>
      <c r="HI54" s="61"/>
      <c r="HJ54" s="61"/>
      <c r="HK54" s="61"/>
      <c r="HL54" s="61"/>
      <c r="HM54" s="61"/>
      <c r="HN54" s="61"/>
      <c r="HO54" s="61"/>
      <c r="HP54" s="61"/>
      <c r="HQ54" s="61"/>
      <c r="HR54" s="61"/>
      <c r="HS54" s="61"/>
      <c r="HT54" s="61"/>
      <c r="HU54" s="61"/>
      <c r="HV54" s="61"/>
      <c r="HW54" s="61"/>
      <c r="HX54" s="61"/>
      <c r="HY54" s="61"/>
      <c r="HZ54" s="61"/>
      <c r="IA54" s="61"/>
      <c r="IB54" s="61"/>
      <c r="IC54" s="61"/>
      <c r="ID54" s="61"/>
      <c r="IE54" s="61"/>
      <c r="IF54" s="61"/>
      <c r="IG54" s="61"/>
      <c r="IH54" s="61"/>
      <c r="II54" s="61"/>
      <c r="IJ54" s="61"/>
      <c r="IK54" s="61"/>
      <c r="IL54" s="61"/>
      <c r="IM54" s="61"/>
      <c r="IN54" s="61"/>
      <c r="IO54" s="61"/>
      <c r="IP54" s="61"/>
      <c r="IQ54" s="61"/>
      <c r="IR54" s="61"/>
      <c r="IS54" s="61"/>
      <c r="IT54" s="61"/>
      <c r="IU54" s="61"/>
      <c r="IV54" s="61"/>
      <c r="IW54" s="61"/>
      <c r="IX54" s="61"/>
      <c r="IY54" s="61"/>
      <c r="IZ54" s="61"/>
      <c r="JA54" s="61"/>
      <c r="JB54" s="61"/>
      <c r="JC54" s="61"/>
      <c r="JD54" s="61"/>
      <c r="JE54" s="61"/>
      <c r="JF54" s="61"/>
      <c r="JG54" s="61"/>
      <c r="JH54" s="61"/>
      <c r="JI54" s="61"/>
      <c r="JJ54" s="61"/>
      <c r="JK54" s="61"/>
      <c r="JL54" s="61"/>
      <c r="JM54" s="61"/>
      <c r="JN54" s="61"/>
      <c r="JO54" s="61"/>
      <c r="JP54" s="61"/>
      <c r="JQ54" s="61"/>
      <c r="JR54" s="61"/>
      <c r="JS54" s="61"/>
      <c r="JT54" s="61"/>
      <c r="JU54" s="61"/>
      <c r="JV54" s="61"/>
      <c r="JW54" s="61"/>
      <c r="JX54" s="61"/>
      <c r="JY54" s="61"/>
      <c r="JZ54" s="61"/>
      <c r="KA54" s="61"/>
      <c r="KB54" s="61"/>
      <c r="KC54" s="61"/>
      <c r="KD54" s="61"/>
      <c r="KE54" s="61"/>
      <c r="KF54" s="61"/>
      <c r="KG54" s="61"/>
      <c r="KH54" s="61"/>
      <c r="KI54" s="61"/>
      <c r="KJ54" s="61"/>
      <c r="KK54" s="61"/>
      <c r="KL54" s="61"/>
      <c r="KM54" s="61"/>
      <c r="KN54" s="61"/>
      <c r="KO54" s="61"/>
      <c r="KP54" s="61"/>
      <c r="KQ54" s="61"/>
      <c r="KR54" s="61"/>
      <c r="KS54" s="61"/>
      <c r="KT54" s="61"/>
      <c r="KU54" s="61"/>
      <c r="KV54" s="61"/>
      <c r="KW54" s="61"/>
      <c r="KX54" s="61"/>
      <c r="KY54" s="61"/>
      <c r="KZ54" s="61"/>
      <c r="LA54" s="61"/>
      <c r="LB54" s="61"/>
      <c r="LC54" s="61"/>
      <c r="LD54" s="61"/>
      <c r="LE54" s="61"/>
      <c r="LF54" s="61"/>
      <c r="LG54" s="61"/>
      <c r="LH54" s="61"/>
      <c r="LI54" s="61"/>
      <c r="LJ54" s="61"/>
      <c r="LK54" s="61"/>
      <c r="LL54" s="61"/>
      <c r="LM54" s="61"/>
      <c r="LN54" s="61"/>
      <c r="LO54" s="61"/>
      <c r="LP54" s="61"/>
      <c r="LQ54" s="61"/>
      <c r="LR54" s="61"/>
      <c r="LS54" s="61"/>
      <c r="LT54" s="61"/>
      <c r="LU54" s="61"/>
      <c r="LV54" s="61"/>
      <c r="LW54" s="61"/>
      <c r="LX54" s="61"/>
      <c r="LY54" s="61"/>
      <c r="LZ54" s="61"/>
      <c r="MA54" s="61"/>
      <c r="MB54" s="61"/>
      <c r="MC54" s="61"/>
      <c r="MD54" s="61"/>
      <c r="ME54" s="61"/>
      <c r="MF54" s="61"/>
      <c r="MG54" s="61"/>
      <c r="MH54" s="61"/>
      <c r="MI54" s="61"/>
      <c r="MJ54" s="61"/>
      <c r="MK54" s="61"/>
      <c r="ML54" s="61"/>
      <c r="MM54" s="61"/>
      <c r="MN54" s="61"/>
      <c r="MO54" s="61"/>
      <c r="MP54" s="61"/>
      <c r="MQ54" s="61"/>
      <c r="MR54" s="61"/>
      <c r="MS54" s="61"/>
      <c r="MT54" s="61"/>
      <c r="MU54" s="61"/>
      <c r="MV54" s="61"/>
      <c r="MW54" s="61"/>
      <c r="MX54" s="61"/>
      <c r="MY54" s="61"/>
      <c r="MZ54" s="61"/>
      <c r="NA54" s="61"/>
      <c r="NB54" s="61"/>
      <c r="NC54" s="61"/>
      <c r="ND54" s="61"/>
      <c r="NE54" s="61"/>
      <c r="NF54" s="61"/>
      <c r="NG54" s="61"/>
      <c r="NH54" s="61"/>
      <c r="NI54" s="61"/>
      <c r="NJ54" s="61"/>
      <c r="NK54" s="61"/>
      <c r="NL54" s="61"/>
      <c r="NM54" s="61"/>
      <c r="NN54" s="61"/>
      <c r="NO54" s="61"/>
      <c r="NP54" s="61"/>
      <c r="NQ54" s="61"/>
      <c r="NR54" s="61"/>
      <c r="NS54" s="61"/>
      <c r="NT54" s="61"/>
      <c r="NU54" s="61"/>
      <c r="NV54" s="61"/>
      <c r="NW54" s="61"/>
      <c r="NX54" s="61"/>
      <c r="NY54" s="61"/>
      <c r="NZ54" s="61"/>
      <c r="OA54" s="61"/>
      <c r="OB54" s="61"/>
      <c r="OC54" s="61"/>
      <c r="OD54" s="61"/>
      <c r="OE54" s="61"/>
      <c r="OF54" s="61"/>
      <c r="OG54" s="61"/>
      <c r="OH54" s="61"/>
      <c r="OI54" s="61"/>
      <c r="OJ54" s="61"/>
      <c r="OK54" s="61"/>
      <c r="OL54" s="61"/>
      <c r="OM54" s="61"/>
      <c r="ON54" s="61"/>
      <c r="OO54" s="61"/>
      <c r="OP54" s="61"/>
      <c r="OQ54" s="61"/>
      <c r="OR54" s="61"/>
      <c r="OS54" s="61"/>
      <c r="OT54" s="61"/>
      <c r="OU54" s="61"/>
      <c r="OV54" s="61"/>
      <c r="OW54" s="61"/>
      <c r="OX54" s="61"/>
      <c r="OY54" s="61"/>
      <c r="OZ54" s="61"/>
      <c r="PA54" s="61"/>
      <c r="PB54" s="61"/>
      <c r="PC54" s="61"/>
      <c r="PD54" s="61"/>
      <c r="PE54" s="61"/>
      <c r="PF54" s="61"/>
      <c r="PG54" s="61"/>
      <c r="PH54" s="61"/>
      <c r="PI54" s="61"/>
      <c r="PJ54" s="61"/>
      <c r="PK54" s="61"/>
      <c r="PL54" s="61"/>
      <c r="PM54" s="61"/>
      <c r="PN54" s="61"/>
      <c r="PO54" s="61"/>
      <c r="PP54" s="61"/>
      <c r="PQ54" s="61"/>
      <c r="PR54" s="61"/>
      <c r="PS54" s="61"/>
      <c r="PT54" s="61"/>
      <c r="PU54" s="61"/>
      <c r="PV54" s="61"/>
      <c r="PW54" s="61"/>
      <c r="PX54" s="61"/>
      <c r="PY54" s="61"/>
      <c r="PZ54" s="61"/>
      <c r="QA54" s="61"/>
      <c r="QB54" s="61"/>
      <c r="QC54" s="61"/>
      <c r="QD54" s="61"/>
      <c r="QE54" s="61"/>
      <c r="QF54" s="61"/>
      <c r="QG54" s="61"/>
      <c r="QH54" s="61"/>
      <c r="QI54" s="61"/>
      <c r="QJ54" s="61"/>
      <c r="QK54" s="61"/>
      <c r="QL54" s="61"/>
      <c r="QM54" s="61"/>
      <c r="QN54" s="61"/>
      <c r="QO54" s="61"/>
      <c r="QP54" s="61"/>
      <c r="QQ54" s="61"/>
      <c r="QR54" s="61"/>
      <c r="QS54" s="61"/>
      <c r="QT54" s="61"/>
      <c r="QU54" s="61"/>
      <c r="QV54" s="61"/>
      <c r="QW54" s="61"/>
      <c r="QX54" s="61"/>
      <c r="QY54" s="61"/>
      <c r="QZ54" s="61"/>
      <c r="RA54" s="61"/>
      <c r="RB54" s="61"/>
      <c r="RC54" s="61"/>
      <c r="RD54" s="61"/>
      <c r="RE54" s="61"/>
      <c r="RF54" s="61"/>
      <c r="RG54" s="61"/>
      <c r="RH54" s="61"/>
      <c r="RI54" s="61"/>
      <c r="RJ54" s="61"/>
      <c r="RK54" s="61"/>
      <c r="RL54" s="61"/>
      <c r="RM54" s="61"/>
      <c r="RN54" s="61"/>
      <c r="RO54" s="61"/>
      <c r="RP54" s="61"/>
      <c r="RQ54" s="61"/>
      <c r="RR54" s="61"/>
      <c r="RS54" s="61"/>
      <c r="RT54" s="61"/>
      <c r="RU54" s="61"/>
      <c r="RV54" s="61"/>
      <c r="RW54" s="61"/>
      <c r="RX54" s="61"/>
      <c r="RY54" s="61"/>
      <c r="RZ54" s="61"/>
      <c r="SA54" s="61"/>
      <c r="SB54" s="61"/>
      <c r="SC54" s="61"/>
      <c r="SD54" s="61"/>
      <c r="SE54" s="61"/>
      <c r="SF54" s="61"/>
      <c r="SG54" s="61"/>
    </row>
    <row r="55" spans="1:501" s="4" customFormat="1" ht="15.75" customHeight="1" thickBot="1" x14ac:dyDescent="0.3">
      <c r="A55" s="105"/>
      <c r="B55" s="106"/>
      <c r="C55" s="107"/>
      <c r="D55" s="107"/>
      <c r="E55" s="107"/>
      <c r="F55" s="107"/>
      <c r="G55" s="100"/>
      <c r="H55" s="101"/>
      <c r="I55" s="101"/>
      <c r="J55" s="103"/>
      <c r="K55" s="103"/>
      <c r="L55" s="103"/>
      <c r="M55" s="103"/>
      <c r="N55" s="101"/>
      <c r="O55" s="103"/>
      <c r="P55" s="61"/>
      <c r="Q55"/>
      <c r="R55"/>
      <c r="S55"/>
      <c r="T55"/>
      <c r="U55"/>
      <c r="V55"/>
      <c r="W55"/>
      <c r="X55"/>
      <c r="Y55"/>
      <c r="Z55"/>
      <c r="AA55"/>
      <c r="AB55"/>
      <c r="AC55"/>
      <c r="AD55"/>
      <c r="AE55"/>
      <c r="AF55"/>
      <c r="AG55"/>
      <c r="AH55"/>
      <c r="AI55"/>
      <c r="AJ55"/>
      <c r="AK55"/>
      <c r="AL55"/>
      <c r="AM55"/>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61"/>
      <c r="BS55" s="61"/>
      <c r="BT55" s="61"/>
      <c r="BU55" s="61"/>
      <c r="BV55" s="61"/>
      <c r="BW55" s="61"/>
      <c r="BX55" s="61"/>
      <c r="BY55" s="61"/>
      <c r="BZ55" s="61"/>
      <c r="CA55" s="61"/>
      <c r="CB55" s="61"/>
      <c r="CC55" s="61"/>
      <c r="CD55" s="61"/>
      <c r="CE55" s="61"/>
      <c r="CF55" s="61"/>
      <c r="CG55" s="61"/>
      <c r="CH55" s="61"/>
      <c r="CI55" s="61"/>
      <c r="CJ55" s="61"/>
      <c r="CK55" s="61"/>
      <c r="CL55" s="61"/>
      <c r="CM55" s="61"/>
      <c r="CN55" s="61"/>
      <c r="CO55" s="61"/>
      <c r="CP55" s="61"/>
      <c r="CQ55" s="61"/>
      <c r="CR55" s="61"/>
      <c r="CS55" s="61"/>
      <c r="CT55" s="61"/>
      <c r="CU55" s="61"/>
      <c r="CV55" s="61"/>
      <c r="CW55" s="61"/>
      <c r="CX55" s="61"/>
      <c r="CY55" s="61"/>
      <c r="CZ55" s="61"/>
      <c r="DA55" s="61"/>
      <c r="DB55" s="61"/>
      <c r="DC55" s="61"/>
      <c r="DD55" s="61"/>
      <c r="DE55" s="61"/>
      <c r="DF55" s="61"/>
      <c r="DG55" s="61"/>
      <c r="DH55" s="61"/>
      <c r="DI55" s="61"/>
      <c r="DJ55" s="61"/>
      <c r="DK55" s="61"/>
      <c r="DL55" s="61"/>
      <c r="DM55" s="61"/>
      <c r="DN55" s="61"/>
      <c r="DO55" s="61"/>
      <c r="DP55" s="61"/>
      <c r="DQ55" s="61"/>
      <c r="DR55" s="61"/>
      <c r="DS55" s="61"/>
      <c r="DT55" s="61"/>
      <c r="DU55" s="61"/>
      <c r="DV55" s="61"/>
      <c r="DW55" s="61"/>
      <c r="DX55" s="61"/>
      <c r="DY55" s="61"/>
      <c r="DZ55" s="61"/>
      <c r="EA55" s="61"/>
      <c r="EB55" s="61"/>
      <c r="EC55" s="61"/>
      <c r="ED55" s="61"/>
      <c r="EE55" s="61"/>
      <c r="EF55" s="61"/>
      <c r="EG55" s="61"/>
      <c r="EH55" s="61"/>
      <c r="EI55" s="61"/>
      <c r="EJ55" s="61"/>
      <c r="EK55" s="61"/>
      <c r="EL55" s="61"/>
      <c r="EM55" s="61"/>
      <c r="EN55" s="61"/>
      <c r="EO55" s="61"/>
      <c r="EP55" s="61"/>
      <c r="EQ55" s="61"/>
      <c r="ER55" s="61"/>
      <c r="ES55" s="61"/>
      <c r="ET55" s="61"/>
      <c r="EU55" s="61"/>
      <c r="EV55" s="61"/>
      <c r="EW55" s="61"/>
      <c r="EX55" s="61"/>
      <c r="EY55" s="61"/>
      <c r="EZ55" s="61"/>
      <c r="FA55" s="61"/>
      <c r="FB55" s="61"/>
      <c r="FC55" s="61"/>
      <c r="FD55" s="61"/>
      <c r="FE55" s="61"/>
      <c r="FF55" s="61"/>
      <c r="FG55" s="61"/>
      <c r="FH55" s="61"/>
      <c r="FI55" s="61"/>
      <c r="FJ55" s="61"/>
      <c r="FK55" s="61"/>
      <c r="FL55" s="61"/>
      <c r="FM55" s="61"/>
      <c r="FN55" s="61"/>
      <c r="FO55" s="61"/>
      <c r="FP55" s="61"/>
      <c r="FQ55" s="61"/>
      <c r="FR55" s="61"/>
      <c r="FS55" s="61"/>
      <c r="FT55" s="61"/>
      <c r="FU55" s="61"/>
      <c r="FV55" s="61"/>
      <c r="FW55" s="61"/>
      <c r="FX55" s="61"/>
      <c r="FY55" s="61"/>
      <c r="FZ55" s="61"/>
      <c r="GA55" s="61"/>
      <c r="GB55" s="61"/>
      <c r="GC55" s="61"/>
      <c r="GD55" s="61"/>
      <c r="GE55" s="61"/>
      <c r="GF55" s="61"/>
      <c r="GG55" s="61"/>
      <c r="GH55" s="61"/>
      <c r="GI55" s="61"/>
      <c r="GJ55" s="61"/>
      <c r="GK55" s="61"/>
      <c r="GL55" s="61"/>
      <c r="GM55" s="61"/>
      <c r="GN55" s="61"/>
      <c r="GO55" s="61"/>
      <c r="GP55" s="61"/>
      <c r="GQ55" s="61"/>
      <c r="GR55" s="61"/>
      <c r="GS55" s="61"/>
      <c r="GT55" s="61"/>
      <c r="GU55" s="61"/>
      <c r="GV55" s="61"/>
      <c r="GW55" s="61"/>
      <c r="GX55" s="61"/>
      <c r="GY55" s="61"/>
      <c r="GZ55" s="61"/>
      <c r="HA55" s="61"/>
      <c r="HB55" s="61"/>
      <c r="HC55" s="61"/>
      <c r="HD55" s="61"/>
      <c r="HE55" s="61"/>
      <c r="HF55" s="61"/>
      <c r="HG55" s="61"/>
      <c r="HH55" s="61"/>
      <c r="HI55" s="61"/>
      <c r="HJ55" s="61"/>
      <c r="HK55" s="61"/>
      <c r="HL55" s="61"/>
      <c r="HM55" s="61"/>
      <c r="HN55" s="61"/>
      <c r="HO55" s="61"/>
      <c r="HP55" s="61"/>
      <c r="HQ55" s="61"/>
      <c r="HR55" s="61"/>
      <c r="HS55" s="61"/>
      <c r="HT55" s="61"/>
      <c r="HU55" s="61"/>
      <c r="HV55" s="61"/>
      <c r="HW55" s="61"/>
      <c r="HX55" s="61"/>
      <c r="HY55" s="61"/>
      <c r="HZ55" s="61"/>
      <c r="IA55" s="61"/>
      <c r="IB55" s="61"/>
      <c r="IC55" s="61"/>
      <c r="ID55" s="61"/>
      <c r="IE55" s="61"/>
      <c r="IF55" s="61"/>
      <c r="IG55" s="61"/>
      <c r="IH55" s="61"/>
      <c r="II55" s="61"/>
      <c r="IJ55" s="61"/>
      <c r="IK55" s="61"/>
      <c r="IL55" s="61"/>
      <c r="IM55" s="61"/>
      <c r="IN55" s="61"/>
      <c r="IO55" s="61"/>
      <c r="IP55" s="61"/>
      <c r="IQ55" s="61"/>
      <c r="IR55" s="61"/>
      <c r="IS55" s="61"/>
      <c r="IT55" s="61"/>
      <c r="IU55" s="61"/>
      <c r="IV55" s="61"/>
      <c r="IW55" s="61"/>
      <c r="IX55" s="61"/>
      <c r="IY55" s="61"/>
      <c r="IZ55" s="61"/>
      <c r="JA55" s="61"/>
      <c r="JB55" s="61"/>
      <c r="JC55" s="61"/>
      <c r="JD55" s="61"/>
      <c r="JE55" s="61"/>
      <c r="JF55" s="61"/>
      <c r="JG55" s="61"/>
      <c r="JH55" s="61"/>
      <c r="JI55" s="61"/>
      <c r="JJ55" s="61"/>
      <c r="JK55" s="61"/>
      <c r="JL55" s="61"/>
      <c r="JM55" s="61"/>
      <c r="JN55" s="61"/>
      <c r="JO55" s="61"/>
      <c r="JP55" s="61"/>
      <c r="JQ55" s="61"/>
      <c r="JR55" s="61"/>
      <c r="JS55" s="61"/>
      <c r="JT55" s="61"/>
      <c r="JU55" s="61"/>
      <c r="JV55" s="61"/>
      <c r="JW55" s="61"/>
      <c r="JX55" s="61"/>
      <c r="JY55" s="61"/>
      <c r="JZ55" s="61"/>
      <c r="KA55" s="61"/>
      <c r="KB55" s="61"/>
      <c r="KC55" s="61"/>
      <c r="KD55" s="61"/>
      <c r="KE55" s="61"/>
      <c r="KF55" s="61"/>
      <c r="KG55" s="61"/>
      <c r="KH55" s="61"/>
      <c r="KI55" s="61"/>
      <c r="KJ55" s="61"/>
      <c r="KK55" s="61"/>
      <c r="KL55" s="61"/>
      <c r="KM55" s="61"/>
      <c r="KN55" s="61"/>
      <c r="KO55" s="61"/>
      <c r="KP55" s="61"/>
      <c r="KQ55" s="61"/>
      <c r="KR55" s="61"/>
      <c r="KS55" s="61"/>
      <c r="KT55" s="61"/>
      <c r="KU55" s="61"/>
      <c r="KV55" s="61"/>
      <c r="KW55" s="61"/>
      <c r="KX55" s="61"/>
      <c r="KY55" s="61"/>
      <c r="KZ55" s="61"/>
      <c r="LA55" s="61"/>
      <c r="LB55" s="61"/>
      <c r="LC55" s="61"/>
      <c r="LD55" s="61"/>
      <c r="LE55" s="61"/>
      <c r="LF55" s="61"/>
      <c r="LG55" s="61"/>
      <c r="LH55" s="61"/>
      <c r="LI55" s="61"/>
      <c r="LJ55" s="61"/>
      <c r="LK55" s="61"/>
      <c r="LL55" s="61"/>
      <c r="LM55" s="61"/>
      <c r="LN55" s="61"/>
      <c r="LO55" s="61"/>
      <c r="LP55" s="61"/>
      <c r="LQ55" s="61"/>
      <c r="LR55" s="61"/>
      <c r="LS55" s="61"/>
      <c r="LT55" s="61"/>
      <c r="LU55" s="61"/>
      <c r="LV55" s="61"/>
      <c r="LW55" s="61"/>
      <c r="LX55" s="61"/>
      <c r="LY55" s="61"/>
      <c r="LZ55" s="61"/>
      <c r="MA55" s="61"/>
      <c r="MB55" s="61"/>
      <c r="MC55" s="61"/>
      <c r="MD55" s="61"/>
      <c r="ME55" s="61"/>
      <c r="MF55" s="61"/>
      <c r="MG55" s="61"/>
      <c r="MH55" s="61"/>
      <c r="MI55" s="61"/>
      <c r="MJ55" s="61"/>
      <c r="MK55" s="61"/>
      <c r="ML55" s="61"/>
      <c r="MM55" s="61"/>
      <c r="MN55" s="61"/>
      <c r="MO55" s="61"/>
      <c r="MP55" s="61"/>
      <c r="MQ55" s="61"/>
      <c r="MR55" s="61"/>
      <c r="MS55" s="61"/>
      <c r="MT55" s="61"/>
      <c r="MU55" s="61"/>
      <c r="MV55" s="61"/>
      <c r="MW55" s="61"/>
      <c r="MX55" s="61"/>
      <c r="MY55" s="61"/>
      <c r="MZ55" s="61"/>
      <c r="NA55" s="61"/>
      <c r="NB55" s="61"/>
      <c r="NC55" s="61"/>
      <c r="ND55" s="61"/>
      <c r="NE55" s="61"/>
      <c r="NF55" s="61"/>
      <c r="NG55" s="61"/>
      <c r="NH55" s="61"/>
      <c r="NI55" s="61"/>
      <c r="NJ55" s="61"/>
      <c r="NK55" s="61"/>
      <c r="NL55" s="61"/>
      <c r="NM55" s="61"/>
      <c r="NN55" s="61"/>
      <c r="NO55" s="61"/>
      <c r="NP55" s="61"/>
      <c r="NQ55" s="61"/>
      <c r="NR55" s="61"/>
      <c r="NS55" s="61"/>
      <c r="NT55" s="61"/>
      <c r="NU55" s="61"/>
      <c r="NV55" s="61"/>
      <c r="NW55" s="61"/>
      <c r="NX55" s="61"/>
      <c r="NY55" s="61"/>
      <c r="NZ55" s="61"/>
      <c r="OA55" s="61"/>
      <c r="OB55" s="61"/>
      <c r="OC55" s="61"/>
      <c r="OD55" s="61"/>
      <c r="OE55" s="61"/>
      <c r="OF55" s="61"/>
      <c r="OG55" s="61"/>
      <c r="OH55" s="61"/>
      <c r="OI55" s="61"/>
      <c r="OJ55" s="61"/>
      <c r="OK55" s="61"/>
      <c r="OL55" s="61"/>
      <c r="OM55" s="61"/>
      <c r="ON55" s="61"/>
      <c r="OO55" s="61"/>
      <c r="OP55" s="61"/>
      <c r="OQ55" s="61"/>
      <c r="OR55" s="61"/>
      <c r="OS55" s="61"/>
      <c r="OT55" s="61"/>
      <c r="OU55" s="61"/>
      <c r="OV55" s="61"/>
      <c r="OW55" s="61"/>
      <c r="OX55" s="61"/>
      <c r="OY55" s="61"/>
      <c r="OZ55" s="61"/>
      <c r="PA55" s="61"/>
      <c r="PB55" s="61"/>
      <c r="PC55" s="61"/>
      <c r="PD55" s="61"/>
      <c r="PE55" s="61"/>
      <c r="PF55" s="61"/>
      <c r="PG55" s="61"/>
      <c r="PH55" s="61"/>
      <c r="PI55" s="61"/>
      <c r="PJ55" s="61"/>
      <c r="PK55" s="61"/>
      <c r="PL55" s="61"/>
      <c r="PM55" s="61"/>
      <c r="PN55" s="61"/>
      <c r="PO55" s="61"/>
      <c r="PP55" s="61"/>
      <c r="PQ55" s="61"/>
      <c r="PR55" s="61"/>
      <c r="PS55" s="61"/>
      <c r="PT55" s="61"/>
      <c r="PU55" s="61"/>
      <c r="PV55" s="61"/>
      <c r="PW55" s="61"/>
      <c r="PX55" s="61"/>
      <c r="PY55" s="61"/>
      <c r="PZ55" s="61"/>
      <c r="QA55" s="61"/>
      <c r="QB55" s="61"/>
      <c r="QC55" s="61"/>
      <c r="QD55" s="61"/>
      <c r="QE55" s="61"/>
      <c r="QF55" s="61"/>
      <c r="QG55" s="61"/>
      <c r="QH55" s="61"/>
      <c r="QI55" s="61"/>
      <c r="QJ55" s="61"/>
      <c r="QK55" s="61"/>
      <c r="QL55" s="61"/>
      <c r="QM55" s="61"/>
      <c r="QN55" s="61"/>
      <c r="QO55" s="61"/>
      <c r="QP55" s="61"/>
      <c r="QQ55" s="61"/>
      <c r="QR55" s="61"/>
      <c r="QS55" s="61"/>
      <c r="QT55" s="61"/>
      <c r="QU55" s="61"/>
      <c r="QV55" s="61"/>
      <c r="QW55" s="61"/>
      <c r="QX55" s="61"/>
      <c r="QY55" s="61"/>
      <c r="QZ55" s="61"/>
      <c r="RA55" s="61"/>
      <c r="RB55" s="61"/>
      <c r="RC55" s="61"/>
      <c r="RD55" s="61"/>
      <c r="RE55" s="61"/>
      <c r="RF55" s="61"/>
      <c r="RG55" s="61"/>
      <c r="RH55" s="61"/>
      <c r="RI55" s="61"/>
      <c r="RJ55" s="61"/>
      <c r="RK55" s="61"/>
      <c r="RL55" s="61"/>
      <c r="RM55" s="61"/>
      <c r="RN55" s="61"/>
      <c r="RO55" s="61"/>
      <c r="RP55" s="61"/>
      <c r="RQ55" s="61"/>
      <c r="RR55" s="61"/>
      <c r="RS55" s="61"/>
      <c r="RT55" s="61"/>
      <c r="RU55" s="61"/>
      <c r="RV55" s="61"/>
      <c r="RW55" s="61"/>
      <c r="RX55" s="61"/>
      <c r="RY55" s="61"/>
      <c r="RZ55" s="61"/>
      <c r="SA55" s="61"/>
      <c r="SB55" s="61"/>
      <c r="SC55" s="61"/>
      <c r="SD55" s="61"/>
      <c r="SE55" s="61"/>
      <c r="SF55" s="61"/>
      <c r="SG55" s="61"/>
    </row>
    <row r="56" spans="1:501" s="4" customFormat="1" ht="22.5" customHeight="1" x14ac:dyDescent="0.25">
      <c r="A56" s="264" t="s">
        <v>101</v>
      </c>
      <c r="B56" s="265"/>
      <c r="C56" s="265"/>
      <c r="D56" s="265"/>
      <c r="E56" s="265"/>
      <c r="F56" s="265"/>
      <c r="G56" s="265"/>
      <c r="H56" s="266"/>
      <c r="I56" s="353" t="s">
        <v>1</v>
      </c>
      <c r="J56" s="354"/>
      <c r="K56" s="354"/>
      <c r="L56" s="354"/>
      <c r="M56" s="355"/>
      <c r="N56" s="121" t="s">
        <v>2</v>
      </c>
      <c r="O56" s="116" t="str">
        <f>O1</f>
        <v>0581-0321</v>
      </c>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c r="IW56"/>
      <c r="IX56"/>
      <c r="IY56"/>
      <c r="IZ56"/>
      <c r="JA56"/>
      <c r="JB56"/>
      <c r="JC56"/>
      <c r="JD56"/>
      <c r="JE56"/>
      <c r="JF56"/>
      <c r="JG56"/>
      <c r="JH56"/>
      <c r="JI56"/>
      <c r="JJ56"/>
      <c r="JK56"/>
      <c r="JL56"/>
      <c r="JM56"/>
      <c r="JN56"/>
      <c r="JO56"/>
      <c r="JP56"/>
      <c r="JQ56"/>
      <c r="JR56"/>
      <c r="JS56"/>
      <c r="JT56"/>
      <c r="JU56"/>
      <c r="JV56"/>
      <c r="JW56"/>
      <c r="JX56"/>
      <c r="JY56"/>
      <c r="JZ56"/>
      <c r="KA56"/>
      <c r="KB56"/>
      <c r="KC56"/>
      <c r="KD56"/>
      <c r="KE56"/>
      <c r="KF56"/>
      <c r="KG56"/>
      <c r="KH56"/>
      <c r="KI56"/>
      <c r="KJ56"/>
      <c r="KK56"/>
      <c r="KL56"/>
      <c r="KM56"/>
      <c r="KN56"/>
      <c r="KO56"/>
      <c r="KP56"/>
      <c r="KQ56"/>
      <c r="KR56"/>
      <c r="KS56"/>
      <c r="KT56"/>
      <c r="KU56"/>
      <c r="KV56"/>
      <c r="KW56"/>
      <c r="KX56"/>
      <c r="KY56"/>
      <c r="KZ56"/>
      <c r="LA56"/>
      <c r="LB56"/>
      <c r="LC56"/>
      <c r="LD56"/>
      <c r="LE56"/>
      <c r="LF56"/>
      <c r="LG56"/>
      <c r="LH56"/>
      <c r="LI56"/>
      <c r="LJ56"/>
      <c r="LK56"/>
      <c r="LL56"/>
      <c r="LM56"/>
      <c r="LN56"/>
      <c r="LO56"/>
      <c r="LP56"/>
      <c r="LQ56"/>
      <c r="LR56"/>
      <c r="LS56"/>
      <c r="LT56"/>
      <c r="LU56"/>
      <c r="LV56"/>
      <c r="LW56"/>
      <c r="LX56"/>
      <c r="LY56"/>
      <c r="LZ56"/>
      <c r="MA56"/>
      <c r="MB56"/>
      <c r="MC56"/>
      <c r="MD56"/>
      <c r="ME56"/>
      <c r="MF56"/>
      <c r="MG56"/>
      <c r="MH56"/>
      <c r="MI56"/>
      <c r="MJ56"/>
      <c r="MK56"/>
      <c r="ML56"/>
      <c r="MM56"/>
      <c r="MN56"/>
      <c r="MO56"/>
      <c r="MP56"/>
      <c r="MQ56"/>
      <c r="MR56"/>
      <c r="MS56"/>
      <c r="MT56"/>
      <c r="MU56"/>
      <c r="MV56"/>
      <c r="MW56"/>
      <c r="MX56"/>
      <c r="MY56"/>
      <c r="MZ56"/>
      <c r="NA56"/>
      <c r="NB56"/>
      <c r="NC56"/>
      <c r="ND56"/>
      <c r="NE56"/>
      <c r="NF56"/>
      <c r="NG56"/>
      <c r="NH56"/>
      <c r="NI56"/>
      <c r="NJ56"/>
      <c r="NK56"/>
      <c r="NL56"/>
      <c r="NM56"/>
      <c r="NN56"/>
      <c r="NO56"/>
      <c r="NP56"/>
      <c r="NQ56"/>
      <c r="NR56"/>
      <c r="NS56"/>
      <c r="NT56"/>
      <c r="NU56"/>
      <c r="NV56"/>
      <c r="NW56"/>
      <c r="NX56"/>
      <c r="NY56"/>
      <c r="NZ56"/>
      <c r="OA56"/>
      <c r="OB56"/>
      <c r="OC56"/>
      <c r="OD56"/>
      <c r="OE56"/>
      <c r="OF56"/>
      <c r="OG56"/>
      <c r="OH56"/>
      <c r="OI56"/>
      <c r="OJ56"/>
      <c r="OK56"/>
      <c r="OL56"/>
      <c r="OM56"/>
      <c r="ON56"/>
      <c r="OO56"/>
      <c r="OP56"/>
      <c r="OQ56"/>
      <c r="OR56"/>
      <c r="OS56"/>
      <c r="OT56"/>
      <c r="OU56"/>
      <c r="OV56"/>
      <c r="OW56"/>
      <c r="OX56"/>
      <c r="OY56"/>
      <c r="OZ56"/>
      <c r="PA56"/>
      <c r="PB56"/>
      <c r="PC56"/>
      <c r="PD56"/>
      <c r="PE56"/>
      <c r="PF56"/>
      <c r="PG56"/>
      <c r="PH56"/>
      <c r="PI56"/>
      <c r="PJ56"/>
      <c r="PK56"/>
      <c r="PL56"/>
      <c r="PM56"/>
      <c r="PN56"/>
      <c r="PO56"/>
      <c r="PP56"/>
      <c r="PQ56"/>
      <c r="PR56"/>
      <c r="PS56"/>
      <c r="PT56"/>
      <c r="PU56"/>
      <c r="PV56"/>
      <c r="PW56"/>
      <c r="PX56"/>
      <c r="PY56"/>
      <c r="PZ56"/>
      <c r="QA56"/>
      <c r="QB56"/>
      <c r="QC56"/>
      <c r="QD56"/>
      <c r="QE56"/>
      <c r="QF56"/>
      <c r="QG56"/>
      <c r="QH56"/>
      <c r="QI56"/>
      <c r="QJ56"/>
      <c r="QK56"/>
      <c r="QL56"/>
      <c r="QM56"/>
      <c r="QN56"/>
      <c r="QO56"/>
      <c r="QP56"/>
      <c r="QQ56"/>
      <c r="QR56"/>
      <c r="QS56"/>
      <c r="QT56"/>
      <c r="QU56"/>
      <c r="QV56"/>
      <c r="QW56"/>
      <c r="QX56"/>
      <c r="QY56"/>
      <c r="QZ56"/>
      <c r="RA56"/>
      <c r="RB56"/>
      <c r="RC56"/>
      <c r="RD56"/>
      <c r="RE56"/>
      <c r="RF56"/>
      <c r="RG56"/>
      <c r="RH56"/>
      <c r="RI56"/>
      <c r="RJ56"/>
      <c r="RK56"/>
      <c r="RL56"/>
      <c r="RM56"/>
      <c r="RN56"/>
      <c r="RO56"/>
      <c r="RP56"/>
      <c r="RQ56"/>
      <c r="RR56"/>
      <c r="RS56"/>
      <c r="RT56"/>
      <c r="RU56"/>
      <c r="RV56"/>
      <c r="RW56"/>
      <c r="RX56"/>
      <c r="RY56"/>
      <c r="RZ56"/>
      <c r="SA56"/>
      <c r="SB56"/>
      <c r="SC56"/>
      <c r="SD56"/>
      <c r="SE56"/>
      <c r="SF56"/>
      <c r="SG56"/>
    </row>
    <row r="57" spans="1:501" s="49" customFormat="1" ht="26.25" customHeight="1" x14ac:dyDescent="0.25">
      <c r="A57" s="267"/>
      <c r="B57" s="268"/>
      <c r="C57" s="268"/>
      <c r="D57" s="268"/>
      <c r="E57" s="268"/>
      <c r="F57" s="268"/>
      <c r="G57" s="268"/>
      <c r="H57" s="269"/>
      <c r="I57" s="300" t="s">
        <v>102</v>
      </c>
      <c r="J57" s="301"/>
      <c r="K57" s="301"/>
      <c r="L57" s="301"/>
      <c r="M57" s="302"/>
      <c r="N57" s="122" t="s">
        <v>5</v>
      </c>
      <c r="O57" s="123"/>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c r="IW57"/>
      <c r="IX57"/>
      <c r="IY57"/>
      <c r="IZ57"/>
      <c r="JA57"/>
      <c r="JB57"/>
      <c r="JC57"/>
      <c r="JD57"/>
      <c r="JE57"/>
      <c r="JF57"/>
      <c r="JG57"/>
      <c r="JH57"/>
      <c r="JI57"/>
      <c r="JJ57"/>
      <c r="JK57"/>
      <c r="JL57"/>
      <c r="JM57"/>
      <c r="JN57"/>
      <c r="JO57"/>
      <c r="JP57"/>
      <c r="JQ57"/>
      <c r="JR57"/>
      <c r="JS57"/>
      <c r="JT57"/>
      <c r="JU57"/>
      <c r="JV57"/>
      <c r="JW57"/>
      <c r="JX57"/>
      <c r="JY57"/>
      <c r="JZ57"/>
      <c r="KA57"/>
      <c r="KB57"/>
      <c r="KC57"/>
      <c r="KD57"/>
      <c r="KE57"/>
      <c r="KF57"/>
      <c r="KG57"/>
      <c r="KH57"/>
      <c r="KI57"/>
      <c r="KJ57"/>
      <c r="KK57"/>
      <c r="KL57"/>
      <c r="KM57"/>
      <c r="KN57"/>
      <c r="KO57"/>
      <c r="KP57"/>
      <c r="KQ57"/>
      <c r="KR57"/>
      <c r="KS57"/>
      <c r="KT57"/>
      <c r="KU57"/>
      <c r="KV57"/>
      <c r="KW57"/>
      <c r="KX57"/>
      <c r="KY57"/>
      <c r="KZ57"/>
      <c r="LA57"/>
      <c r="LB57"/>
      <c r="LC57"/>
      <c r="LD57"/>
      <c r="LE57"/>
      <c r="LF57"/>
      <c r="LG57"/>
      <c r="LH57"/>
      <c r="LI57"/>
      <c r="LJ57"/>
      <c r="LK57"/>
      <c r="LL57"/>
      <c r="LM57"/>
      <c r="LN57"/>
      <c r="LO57"/>
      <c r="LP57"/>
      <c r="LQ57"/>
      <c r="LR57"/>
      <c r="LS57"/>
      <c r="LT57"/>
      <c r="LU57"/>
      <c r="LV57"/>
      <c r="LW57"/>
      <c r="LX57"/>
      <c r="LY57"/>
      <c r="LZ57"/>
      <c r="MA57"/>
      <c r="MB57"/>
      <c r="MC57"/>
      <c r="MD57"/>
      <c r="ME57"/>
      <c r="MF57"/>
      <c r="MG57"/>
      <c r="MH57"/>
      <c r="MI57"/>
      <c r="MJ57"/>
      <c r="MK57"/>
      <c r="ML57"/>
      <c r="MM57"/>
      <c r="MN57"/>
      <c r="MO57"/>
      <c r="MP57"/>
      <c r="MQ57"/>
      <c r="MR57"/>
      <c r="MS57"/>
      <c r="MT57"/>
      <c r="MU57"/>
      <c r="MV57"/>
      <c r="MW57"/>
      <c r="MX57"/>
      <c r="MY57"/>
      <c r="MZ57"/>
      <c r="NA57"/>
      <c r="NB57"/>
      <c r="NC57"/>
      <c r="ND57"/>
      <c r="NE57"/>
      <c r="NF57"/>
      <c r="NG57"/>
      <c r="NH57"/>
      <c r="NI57"/>
      <c r="NJ57"/>
      <c r="NK57"/>
      <c r="NL57"/>
      <c r="NM57"/>
      <c r="NN57"/>
      <c r="NO57"/>
      <c r="NP57"/>
      <c r="NQ57"/>
      <c r="NR57"/>
      <c r="NS57"/>
      <c r="NT57"/>
      <c r="NU57"/>
      <c r="NV57"/>
      <c r="NW57"/>
      <c r="NX57"/>
      <c r="NY57"/>
      <c r="NZ57"/>
      <c r="OA57"/>
      <c r="OB57"/>
      <c r="OC57"/>
      <c r="OD57"/>
      <c r="OE57"/>
      <c r="OF57"/>
      <c r="OG57"/>
      <c r="OH57"/>
      <c r="OI57"/>
      <c r="OJ57"/>
      <c r="OK57"/>
      <c r="OL57"/>
      <c r="OM57"/>
      <c r="ON57"/>
      <c r="OO57"/>
      <c r="OP57"/>
      <c r="OQ57"/>
      <c r="OR57"/>
      <c r="OS57"/>
      <c r="OT57"/>
      <c r="OU57"/>
      <c r="OV57"/>
      <c r="OW57"/>
      <c r="OX57"/>
      <c r="OY57"/>
      <c r="OZ57"/>
      <c r="PA57"/>
      <c r="PB57"/>
      <c r="PC57"/>
      <c r="PD57"/>
      <c r="PE57"/>
      <c r="PF57"/>
      <c r="PG57"/>
      <c r="PH57"/>
      <c r="PI57"/>
      <c r="PJ57"/>
      <c r="PK57"/>
      <c r="PL57"/>
      <c r="PM57"/>
      <c r="PN57"/>
      <c r="PO57"/>
      <c r="PP57"/>
      <c r="PQ57"/>
      <c r="PR57"/>
      <c r="PS57"/>
      <c r="PT57"/>
      <c r="PU57"/>
      <c r="PV57"/>
      <c r="PW57"/>
      <c r="PX57"/>
      <c r="PY57"/>
      <c r="PZ57"/>
      <c r="QA57"/>
      <c r="QB57"/>
      <c r="QC57"/>
      <c r="QD57"/>
      <c r="QE57"/>
      <c r="QF57"/>
      <c r="QG57"/>
      <c r="QH57"/>
      <c r="QI57"/>
      <c r="QJ57"/>
      <c r="QK57"/>
      <c r="QL57"/>
      <c r="QM57"/>
      <c r="QN57"/>
      <c r="QO57"/>
      <c r="QP57"/>
      <c r="QQ57"/>
      <c r="QR57"/>
      <c r="QS57"/>
      <c r="QT57"/>
      <c r="QU57"/>
      <c r="QV57"/>
      <c r="QW57"/>
      <c r="QX57"/>
      <c r="QY57"/>
      <c r="QZ57"/>
      <c r="RA57"/>
      <c r="RB57"/>
      <c r="RC57"/>
      <c r="RD57"/>
      <c r="RE57"/>
      <c r="RF57"/>
      <c r="RG57"/>
      <c r="RH57"/>
      <c r="RI57"/>
      <c r="RJ57"/>
      <c r="RK57"/>
      <c r="RL57"/>
      <c r="RM57"/>
      <c r="RN57"/>
      <c r="RO57"/>
      <c r="RP57"/>
      <c r="RQ57"/>
      <c r="RR57"/>
      <c r="RS57"/>
      <c r="RT57"/>
      <c r="RU57"/>
      <c r="RV57"/>
      <c r="RW57"/>
      <c r="RX57"/>
      <c r="RY57"/>
      <c r="RZ57"/>
      <c r="SA57"/>
      <c r="SB57"/>
      <c r="SC57"/>
      <c r="SD57"/>
      <c r="SE57"/>
      <c r="SF57"/>
      <c r="SG57"/>
    </row>
    <row r="58" spans="1:501" s="49" customFormat="1" ht="19.5" customHeight="1" x14ac:dyDescent="0.25">
      <c r="A58" s="267"/>
      <c r="B58" s="268"/>
      <c r="C58" s="268"/>
      <c r="D58" s="268"/>
      <c r="E58" s="268"/>
      <c r="F58" s="268"/>
      <c r="G58" s="268"/>
      <c r="H58" s="269"/>
      <c r="I58" s="300"/>
      <c r="J58" s="301"/>
      <c r="K58" s="301"/>
      <c r="L58" s="301"/>
      <c r="M58" s="302"/>
      <c r="N58" s="328">
        <f>N3</f>
        <v>44440</v>
      </c>
      <c r="O58" s="329"/>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c r="IW58"/>
      <c r="IX58"/>
      <c r="IY58"/>
      <c r="IZ58"/>
      <c r="JA58"/>
      <c r="JB58"/>
      <c r="JC58"/>
      <c r="JD58"/>
      <c r="JE58"/>
      <c r="JF58"/>
      <c r="JG58"/>
      <c r="JH58"/>
      <c r="JI58"/>
      <c r="JJ58"/>
      <c r="JK58"/>
      <c r="JL58"/>
      <c r="JM58"/>
      <c r="JN58"/>
      <c r="JO58"/>
      <c r="JP58"/>
      <c r="JQ58"/>
      <c r="JR58"/>
      <c r="JS58"/>
      <c r="JT58"/>
      <c r="JU58"/>
      <c r="JV58"/>
      <c r="JW58"/>
      <c r="JX58"/>
      <c r="JY58"/>
      <c r="JZ58"/>
      <c r="KA58"/>
      <c r="KB58"/>
      <c r="KC58"/>
      <c r="KD58"/>
      <c r="KE58"/>
      <c r="KF58"/>
      <c r="KG58"/>
      <c r="KH58"/>
      <c r="KI58"/>
      <c r="KJ58"/>
      <c r="KK58"/>
      <c r="KL58"/>
      <c r="KM58"/>
      <c r="KN58"/>
      <c r="KO58"/>
      <c r="KP58"/>
      <c r="KQ58"/>
      <c r="KR58"/>
      <c r="KS58"/>
      <c r="KT58"/>
      <c r="KU58"/>
      <c r="KV58"/>
      <c r="KW58"/>
      <c r="KX58"/>
      <c r="KY58"/>
      <c r="KZ58"/>
      <c r="LA58"/>
      <c r="LB58"/>
      <c r="LC58"/>
      <c r="LD58"/>
      <c r="LE58"/>
      <c r="LF58"/>
      <c r="LG58"/>
      <c r="LH58"/>
      <c r="LI58"/>
      <c r="LJ58"/>
      <c r="LK58"/>
      <c r="LL58"/>
      <c r="LM58"/>
      <c r="LN58"/>
      <c r="LO58"/>
      <c r="LP58"/>
      <c r="LQ58"/>
      <c r="LR58"/>
      <c r="LS58"/>
      <c r="LT58"/>
      <c r="LU58"/>
      <c r="LV58"/>
      <c r="LW58"/>
      <c r="LX58"/>
      <c r="LY58"/>
      <c r="LZ58"/>
      <c r="MA58"/>
      <c r="MB58"/>
      <c r="MC58"/>
      <c r="MD58"/>
      <c r="ME58"/>
      <c r="MF58"/>
      <c r="MG58"/>
      <c r="MH58"/>
      <c r="MI58"/>
      <c r="MJ58"/>
      <c r="MK58"/>
      <c r="ML58"/>
      <c r="MM58"/>
      <c r="MN58"/>
      <c r="MO58"/>
      <c r="MP58"/>
      <c r="MQ58"/>
      <c r="MR58"/>
      <c r="MS58"/>
      <c r="MT58"/>
      <c r="MU58"/>
      <c r="MV58"/>
      <c r="MW58"/>
      <c r="MX58"/>
      <c r="MY58"/>
      <c r="MZ58"/>
      <c r="NA58"/>
      <c r="NB58"/>
      <c r="NC58"/>
      <c r="ND58"/>
      <c r="NE58"/>
      <c r="NF58"/>
      <c r="NG58"/>
      <c r="NH58"/>
      <c r="NI58"/>
      <c r="NJ58"/>
      <c r="NK58"/>
      <c r="NL58"/>
      <c r="NM58"/>
      <c r="NN58"/>
      <c r="NO58"/>
      <c r="NP58"/>
      <c r="NQ58"/>
      <c r="NR58"/>
      <c r="NS58"/>
      <c r="NT58"/>
      <c r="NU58"/>
      <c r="NV58"/>
      <c r="NW58"/>
      <c r="NX58"/>
      <c r="NY58"/>
      <c r="NZ58"/>
      <c r="OA58"/>
      <c r="OB58"/>
      <c r="OC58"/>
      <c r="OD58"/>
      <c r="OE58"/>
      <c r="OF58"/>
      <c r="OG58"/>
      <c r="OH58"/>
      <c r="OI58"/>
      <c r="OJ58"/>
      <c r="OK58"/>
      <c r="OL58"/>
      <c r="OM58"/>
      <c r="ON58"/>
      <c r="OO58"/>
      <c r="OP58"/>
      <c r="OQ58"/>
      <c r="OR58"/>
      <c r="OS58"/>
      <c r="OT58"/>
      <c r="OU58"/>
      <c r="OV58"/>
      <c r="OW58"/>
      <c r="OX58"/>
      <c r="OY58"/>
      <c r="OZ58"/>
      <c r="PA58"/>
      <c r="PB58"/>
      <c r="PC58"/>
      <c r="PD58"/>
      <c r="PE58"/>
      <c r="PF58"/>
      <c r="PG58"/>
      <c r="PH58"/>
      <c r="PI58"/>
      <c r="PJ58"/>
      <c r="PK58"/>
      <c r="PL58"/>
      <c r="PM58"/>
      <c r="PN58"/>
      <c r="PO58"/>
      <c r="PP58"/>
      <c r="PQ58"/>
      <c r="PR58"/>
      <c r="PS58"/>
      <c r="PT58"/>
      <c r="PU58"/>
      <c r="PV58"/>
      <c r="PW58"/>
      <c r="PX58"/>
      <c r="PY58"/>
      <c r="PZ58"/>
      <c r="QA58"/>
      <c r="QB58"/>
      <c r="QC58"/>
      <c r="QD58"/>
      <c r="QE58"/>
      <c r="QF58"/>
      <c r="QG58"/>
      <c r="QH58"/>
      <c r="QI58"/>
      <c r="QJ58"/>
      <c r="QK58"/>
      <c r="QL58"/>
      <c r="QM58"/>
      <c r="QN58"/>
      <c r="QO58"/>
      <c r="QP58"/>
      <c r="QQ58"/>
      <c r="QR58"/>
      <c r="QS58"/>
      <c r="QT58"/>
      <c r="QU58"/>
      <c r="QV58"/>
      <c r="QW58"/>
      <c r="QX58"/>
      <c r="QY58"/>
      <c r="QZ58"/>
      <c r="RA58"/>
      <c r="RB58"/>
      <c r="RC58"/>
      <c r="RD58"/>
      <c r="RE58"/>
      <c r="RF58"/>
      <c r="RG58"/>
      <c r="RH58"/>
      <c r="RI58"/>
      <c r="RJ58"/>
      <c r="RK58"/>
      <c r="RL58"/>
      <c r="RM58"/>
      <c r="RN58"/>
      <c r="RO58"/>
      <c r="RP58"/>
      <c r="RQ58"/>
      <c r="RR58"/>
      <c r="RS58"/>
      <c r="RT58"/>
      <c r="RU58"/>
      <c r="RV58"/>
      <c r="RW58"/>
      <c r="RX58"/>
      <c r="RY58"/>
      <c r="RZ58"/>
      <c r="SA58"/>
      <c r="SB58"/>
      <c r="SC58"/>
      <c r="SD58"/>
      <c r="SE58"/>
      <c r="SF58"/>
      <c r="SG58"/>
    </row>
    <row r="59" spans="1:501" s="49" customFormat="1" ht="18.75" customHeight="1" x14ac:dyDescent="0.25">
      <c r="A59" s="285" t="s">
        <v>6</v>
      </c>
      <c r="B59" s="286"/>
      <c r="C59" s="286"/>
      <c r="D59" s="286"/>
      <c r="E59" s="286"/>
      <c r="F59" s="287"/>
      <c r="G59" s="3"/>
      <c r="H59" s="288" t="s">
        <v>7</v>
      </c>
      <c r="I59" s="289"/>
      <c r="J59" s="289"/>
      <c r="K59" s="289"/>
      <c r="L59" s="289"/>
      <c r="M59" s="289"/>
      <c r="N59" s="289"/>
      <c r="O59" s="290"/>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c r="IW59"/>
      <c r="IX59"/>
      <c r="IY59"/>
      <c r="IZ59"/>
      <c r="JA59"/>
      <c r="JB59"/>
      <c r="JC59"/>
      <c r="JD59"/>
      <c r="JE59"/>
      <c r="JF59"/>
      <c r="JG59"/>
      <c r="JH59"/>
      <c r="JI59"/>
      <c r="JJ59"/>
      <c r="JK59"/>
      <c r="JL59"/>
      <c r="JM59"/>
      <c r="JN59"/>
      <c r="JO59"/>
      <c r="JP59"/>
      <c r="JQ59"/>
      <c r="JR59"/>
      <c r="JS59"/>
      <c r="JT59"/>
      <c r="JU59"/>
      <c r="JV59"/>
      <c r="JW59"/>
      <c r="JX59"/>
      <c r="JY59"/>
      <c r="JZ59"/>
      <c r="KA59"/>
      <c r="KB59"/>
      <c r="KC59"/>
      <c r="KD59"/>
      <c r="KE59"/>
      <c r="KF59"/>
      <c r="KG59"/>
      <c r="KH59"/>
      <c r="KI59"/>
      <c r="KJ59"/>
      <c r="KK59"/>
      <c r="KL59"/>
      <c r="KM59"/>
      <c r="KN59"/>
      <c r="KO59"/>
      <c r="KP59"/>
      <c r="KQ59"/>
      <c r="KR59"/>
      <c r="KS59"/>
      <c r="KT59"/>
      <c r="KU59"/>
      <c r="KV59"/>
      <c r="KW59"/>
      <c r="KX59"/>
      <c r="KY59"/>
      <c r="KZ59"/>
      <c r="LA59"/>
      <c r="LB59"/>
      <c r="LC59"/>
      <c r="LD59"/>
      <c r="LE59"/>
      <c r="LF59"/>
      <c r="LG59"/>
      <c r="LH59"/>
      <c r="LI59"/>
      <c r="LJ59"/>
      <c r="LK59"/>
      <c r="LL59"/>
      <c r="LM59"/>
      <c r="LN59"/>
      <c r="LO59"/>
      <c r="LP59"/>
      <c r="LQ59"/>
      <c r="LR59"/>
      <c r="LS59"/>
      <c r="LT59"/>
      <c r="LU59"/>
      <c r="LV59"/>
      <c r="LW59"/>
      <c r="LX59"/>
      <c r="LY59"/>
      <c r="LZ59"/>
      <c r="MA59"/>
      <c r="MB59"/>
      <c r="MC59"/>
      <c r="MD59"/>
      <c r="ME59"/>
      <c r="MF59"/>
      <c r="MG59"/>
      <c r="MH59"/>
      <c r="MI59"/>
      <c r="MJ59"/>
      <c r="MK59"/>
      <c r="ML59"/>
      <c r="MM59"/>
      <c r="MN59"/>
      <c r="MO59"/>
      <c r="MP59"/>
      <c r="MQ59"/>
      <c r="MR59"/>
      <c r="MS59"/>
      <c r="MT59"/>
      <c r="MU59"/>
      <c r="MV59"/>
      <c r="MW59"/>
      <c r="MX59"/>
      <c r="MY59"/>
      <c r="MZ59"/>
      <c r="NA59"/>
      <c r="NB59"/>
      <c r="NC59"/>
      <c r="ND59"/>
      <c r="NE59"/>
      <c r="NF59"/>
      <c r="NG59"/>
      <c r="NH59"/>
      <c r="NI59"/>
      <c r="NJ59"/>
      <c r="NK59"/>
      <c r="NL59"/>
      <c r="NM59"/>
      <c r="NN59"/>
      <c r="NO59"/>
      <c r="NP59"/>
      <c r="NQ59"/>
      <c r="NR59"/>
      <c r="NS59"/>
      <c r="NT59"/>
      <c r="NU59"/>
      <c r="NV59"/>
      <c r="NW59"/>
      <c r="NX59"/>
      <c r="NY59"/>
      <c r="NZ59"/>
      <c r="OA59"/>
      <c r="OB59"/>
      <c r="OC59"/>
      <c r="OD59"/>
      <c r="OE59"/>
      <c r="OF59"/>
      <c r="OG59"/>
      <c r="OH59"/>
      <c r="OI59"/>
      <c r="OJ59"/>
      <c r="OK59"/>
      <c r="OL59"/>
      <c r="OM59"/>
      <c r="ON59"/>
      <c r="OO59"/>
      <c r="OP59"/>
      <c r="OQ59"/>
      <c r="OR59"/>
      <c r="OS59"/>
      <c r="OT59"/>
      <c r="OU59"/>
      <c r="OV59"/>
      <c r="OW59"/>
      <c r="OX59"/>
      <c r="OY59"/>
      <c r="OZ59"/>
      <c r="PA59"/>
      <c r="PB59"/>
      <c r="PC59"/>
      <c r="PD59"/>
      <c r="PE59"/>
      <c r="PF59"/>
      <c r="PG59"/>
      <c r="PH59"/>
      <c r="PI59"/>
      <c r="PJ59"/>
      <c r="PK59"/>
      <c r="PL59"/>
      <c r="PM59"/>
      <c r="PN59"/>
      <c r="PO59"/>
      <c r="PP59"/>
      <c r="PQ59"/>
      <c r="PR59"/>
      <c r="PS59"/>
      <c r="PT59"/>
      <c r="PU59"/>
      <c r="PV59"/>
      <c r="PW59"/>
      <c r="PX59"/>
      <c r="PY59"/>
      <c r="PZ59"/>
      <c r="QA59"/>
      <c r="QB59"/>
      <c r="QC59"/>
      <c r="QD59"/>
      <c r="QE59"/>
      <c r="QF59"/>
      <c r="QG59"/>
      <c r="QH59"/>
      <c r="QI59"/>
      <c r="QJ59"/>
      <c r="QK59"/>
      <c r="QL59"/>
      <c r="QM59"/>
      <c r="QN59"/>
      <c r="QO59"/>
      <c r="QP59"/>
      <c r="QQ59"/>
      <c r="QR59"/>
      <c r="QS59"/>
      <c r="QT59"/>
      <c r="QU59"/>
      <c r="QV59"/>
      <c r="QW59"/>
      <c r="QX59"/>
      <c r="QY59"/>
      <c r="QZ59"/>
      <c r="RA59"/>
      <c r="RB59"/>
      <c r="RC59"/>
      <c r="RD59"/>
      <c r="RE59"/>
      <c r="RF59"/>
      <c r="RG59"/>
      <c r="RH59"/>
      <c r="RI59"/>
      <c r="RJ59"/>
      <c r="RK59"/>
      <c r="RL59"/>
      <c r="RM59"/>
      <c r="RN59"/>
      <c r="RO59"/>
      <c r="RP59"/>
      <c r="RQ59"/>
      <c r="RR59"/>
      <c r="RS59"/>
      <c r="RT59"/>
      <c r="RU59"/>
      <c r="RV59"/>
      <c r="RW59"/>
      <c r="RX59"/>
      <c r="RY59"/>
      <c r="RZ59"/>
      <c r="SA59"/>
      <c r="SB59"/>
      <c r="SC59"/>
      <c r="SD59"/>
      <c r="SE59"/>
      <c r="SF59"/>
      <c r="SG59"/>
    </row>
    <row r="60" spans="1:501" customFormat="1" x14ac:dyDescent="0.25">
      <c r="A60" s="80"/>
      <c r="B60" s="4"/>
      <c r="C60" s="4"/>
      <c r="D60" s="4"/>
      <c r="E60" s="4"/>
      <c r="F60" s="5"/>
      <c r="G60" s="3"/>
      <c r="H60" s="323" t="s">
        <v>8</v>
      </c>
      <c r="I60" s="289"/>
      <c r="J60" s="289"/>
      <c r="K60" s="289"/>
      <c r="L60" s="324"/>
      <c r="M60" s="325" t="s">
        <v>9</v>
      </c>
      <c r="N60" s="326"/>
      <c r="O60" s="327"/>
    </row>
    <row r="61" spans="1:501" customFormat="1" x14ac:dyDescent="0.25">
      <c r="A61" s="80"/>
      <c r="B61" s="4"/>
      <c r="C61" s="4"/>
      <c r="D61" s="4"/>
      <c r="E61" s="4"/>
      <c r="F61" s="5"/>
      <c r="G61" s="6"/>
      <c r="H61" s="7"/>
      <c r="I61" s="8"/>
      <c r="J61" s="8"/>
      <c r="K61" s="8"/>
      <c r="L61" s="51"/>
      <c r="M61" s="125"/>
      <c r="N61" s="124"/>
      <c r="O61" s="81"/>
    </row>
    <row r="62" spans="1:501" customFormat="1" x14ac:dyDescent="0.25">
      <c r="A62" s="80"/>
      <c r="B62" s="4"/>
      <c r="C62" s="4"/>
      <c r="D62" s="4"/>
      <c r="E62" s="4"/>
      <c r="F62" s="5"/>
      <c r="G62" s="11" t="s">
        <v>10</v>
      </c>
      <c r="H62" s="10" t="s">
        <v>11</v>
      </c>
      <c r="I62" s="12" t="s">
        <v>12</v>
      </c>
      <c r="J62" s="12" t="s">
        <v>13</v>
      </c>
      <c r="K62" s="12" t="s">
        <v>14</v>
      </c>
      <c r="L62" s="52" t="s">
        <v>15</v>
      </c>
      <c r="M62" s="13" t="s">
        <v>16</v>
      </c>
      <c r="N62" s="12" t="s">
        <v>17</v>
      </c>
      <c r="O62" s="81" t="s">
        <v>18</v>
      </c>
    </row>
    <row r="63" spans="1:501" customFormat="1" x14ac:dyDescent="0.25">
      <c r="A63" s="82" t="s">
        <v>19</v>
      </c>
      <c r="B63" s="279" t="s">
        <v>20</v>
      </c>
      <c r="C63" s="280"/>
      <c r="D63" s="280"/>
      <c r="E63" s="280"/>
      <c r="F63" s="281"/>
      <c r="G63" s="11" t="s">
        <v>21</v>
      </c>
      <c r="H63" s="10" t="s">
        <v>22</v>
      </c>
      <c r="I63" s="12" t="s">
        <v>23</v>
      </c>
      <c r="J63" s="12" t="s">
        <v>23</v>
      </c>
      <c r="K63" s="12" t="s">
        <v>24</v>
      </c>
      <c r="L63" s="52" t="s">
        <v>14</v>
      </c>
      <c r="M63" s="13" t="s">
        <v>25</v>
      </c>
      <c r="N63" s="12" t="s">
        <v>26</v>
      </c>
      <c r="O63" s="81" t="s">
        <v>25</v>
      </c>
    </row>
    <row r="64" spans="1:501" customFormat="1" x14ac:dyDescent="0.25">
      <c r="A64" s="82" t="s">
        <v>27</v>
      </c>
      <c r="B64" s="4"/>
      <c r="C64" s="4"/>
      <c r="D64" s="4"/>
      <c r="E64" s="4"/>
      <c r="F64" s="5"/>
      <c r="G64" s="11" t="s">
        <v>28</v>
      </c>
      <c r="H64" s="2"/>
      <c r="I64" s="12" t="s">
        <v>29</v>
      </c>
      <c r="J64" s="12" t="s">
        <v>30</v>
      </c>
      <c r="K64" s="12" t="s">
        <v>31</v>
      </c>
      <c r="L64" s="52" t="s">
        <v>32</v>
      </c>
      <c r="M64" s="13" t="s">
        <v>33</v>
      </c>
      <c r="N64" s="12" t="s">
        <v>25</v>
      </c>
      <c r="O64" s="81" t="s">
        <v>34</v>
      </c>
    </row>
    <row r="65" spans="1:501" customFormat="1" ht="17.25" customHeight="1" x14ac:dyDescent="0.25">
      <c r="A65" s="80"/>
      <c r="B65" s="4"/>
      <c r="C65" s="4"/>
      <c r="D65" s="4"/>
      <c r="E65" s="4"/>
      <c r="F65" s="5"/>
      <c r="G65" s="14"/>
      <c r="H65" s="2"/>
      <c r="I65" s="12" t="s">
        <v>35</v>
      </c>
      <c r="J65" s="12"/>
      <c r="K65" s="12"/>
      <c r="L65" s="52"/>
      <c r="M65" s="13"/>
      <c r="N65" s="12" t="s">
        <v>36</v>
      </c>
      <c r="O65" s="83" t="s">
        <v>37</v>
      </c>
    </row>
    <row r="66" spans="1:501" customFormat="1" ht="21.75" customHeight="1" x14ac:dyDescent="0.25">
      <c r="A66" s="84" t="s">
        <v>38</v>
      </c>
      <c r="B66" s="261" t="s">
        <v>39</v>
      </c>
      <c r="C66" s="262"/>
      <c r="D66" s="262"/>
      <c r="E66" s="262"/>
      <c r="F66" s="263"/>
      <c r="G66" s="15" t="s">
        <v>40</v>
      </c>
      <c r="H66" s="16" t="s">
        <v>41</v>
      </c>
      <c r="I66" s="17" t="s">
        <v>42</v>
      </c>
      <c r="J66" s="17" t="s">
        <v>43</v>
      </c>
      <c r="K66" s="17" t="s">
        <v>44</v>
      </c>
      <c r="L66" s="53" t="s">
        <v>45</v>
      </c>
      <c r="M66" s="18" t="s">
        <v>46</v>
      </c>
      <c r="N66" s="17" t="s">
        <v>47</v>
      </c>
      <c r="O66" s="85" t="s">
        <v>48</v>
      </c>
    </row>
    <row r="67" spans="1:501" s="4" customFormat="1" ht="18" customHeight="1" x14ac:dyDescent="0.25">
      <c r="A67" s="128"/>
      <c r="B67" s="258" t="s">
        <v>103</v>
      </c>
      <c r="C67" s="259"/>
      <c r="D67" s="259"/>
      <c r="E67" s="259"/>
      <c r="F67" s="260"/>
      <c r="G67" s="126"/>
      <c r="H67" s="16"/>
      <c r="I67" s="17"/>
      <c r="J67" s="127"/>
      <c r="K67" s="17"/>
      <c r="L67" s="53"/>
      <c r="M67" s="18"/>
      <c r="N67" s="17"/>
      <c r="O67" s="85"/>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c r="IO67"/>
      <c r="IP67"/>
      <c r="IQ67"/>
      <c r="IR67"/>
      <c r="IS67"/>
      <c r="IT67"/>
      <c r="IU67"/>
      <c r="IV67"/>
      <c r="IW67"/>
      <c r="IX67"/>
      <c r="IY67"/>
      <c r="IZ67"/>
      <c r="JA67"/>
      <c r="JB67"/>
      <c r="JC67"/>
      <c r="JD67"/>
      <c r="JE67"/>
      <c r="JF67"/>
      <c r="JG67"/>
      <c r="JH67"/>
      <c r="JI67"/>
      <c r="JJ67"/>
      <c r="JK67"/>
      <c r="JL67"/>
      <c r="JM67"/>
      <c r="JN67"/>
      <c r="JO67"/>
      <c r="JP67"/>
      <c r="JQ67"/>
      <c r="JR67"/>
      <c r="JS67"/>
      <c r="JT67"/>
      <c r="JU67"/>
      <c r="JV67"/>
      <c r="JW67"/>
      <c r="JX67"/>
      <c r="JY67"/>
      <c r="JZ67"/>
      <c r="KA67"/>
      <c r="KB67"/>
      <c r="KC67"/>
      <c r="KD67"/>
      <c r="KE67"/>
      <c r="KF67"/>
      <c r="KG67"/>
      <c r="KH67"/>
      <c r="KI67"/>
      <c r="KJ67"/>
      <c r="KK67"/>
      <c r="KL67"/>
      <c r="KM67"/>
      <c r="KN67"/>
      <c r="KO67"/>
      <c r="KP67"/>
      <c r="KQ67"/>
      <c r="KR67"/>
      <c r="KS67"/>
      <c r="KT67"/>
      <c r="KU67"/>
      <c r="KV67"/>
      <c r="KW67"/>
      <c r="KX67"/>
      <c r="KY67"/>
      <c r="KZ67"/>
      <c r="LA67"/>
      <c r="LB67"/>
      <c r="LC67"/>
      <c r="LD67"/>
      <c r="LE67"/>
      <c r="LF67"/>
      <c r="LG67"/>
      <c r="LH67"/>
      <c r="LI67"/>
      <c r="LJ67"/>
      <c r="LK67"/>
      <c r="LL67"/>
      <c r="LM67"/>
      <c r="LN67"/>
      <c r="LO67"/>
      <c r="LP67"/>
      <c r="LQ67"/>
      <c r="LR67"/>
      <c r="LS67"/>
      <c r="LT67"/>
      <c r="LU67"/>
      <c r="LV67"/>
      <c r="LW67"/>
      <c r="LX67"/>
      <c r="LY67"/>
      <c r="LZ67"/>
      <c r="MA67"/>
      <c r="MB67"/>
      <c r="MC67"/>
      <c r="MD67"/>
      <c r="ME67"/>
      <c r="MF67"/>
      <c r="MG67"/>
      <c r="MH67"/>
      <c r="MI67"/>
      <c r="MJ67"/>
      <c r="MK67"/>
      <c r="ML67"/>
      <c r="MM67"/>
      <c r="MN67"/>
      <c r="MO67"/>
      <c r="MP67"/>
      <c r="MQ67"/>
      <c r="MR67"/>
      <c r="MS67"/>
      <c r="MT67"/>
      <c r="MU67"/>
      <c r="MV67"/>
      <c r="MW67"/>
      <c r="MX67"/>
      <c r="MY67"/>
      <c r="MZ67"/>
      <c r="NA67"/>
      <c r="NB67"/>
      <c r="NC67"/>
      <c r="ND67"/>
      <c r="NE67"/>
      <c r="NF67"/>
      <c r="NG67"/>
      <c r="NH67"/>
      <c r="NI67"/>
      <c r="NJ67"/>
      <c r="NK67"/>
      <c r="NL67"/>
      <c r="NM67"/>
      <c r="NN67"/>
      <c r="NO67"/>
      <c r="NP67"/>
      <c r="NQ67"/>
      <c r="NR67"/>
      <c r="NS67"/>
      <c r="NT67"/>
      <c r="NU67"/>
      <c r="NV67"/>
      <c r="NW67"/>
      <c r="NX67"/>
      <c r="NY67"/>
      <c r="NZ67"/>
      <c r="OA67"/>
      <c r="OB67"/>
      <c r="OC67"/>
      <c r="OD67"/>
      <c r="OE67"/>
      <c r="OF67"/>
      <c r="OG67"/>
      <c r="OH67"/>
      <c r="OI67"/>
      <c r="OJ67"/>
      <c r="OK67"/>
      <c r="OL67"/>
      <c r="OM67"/>
      <c r="ON67"/>
      <c r="OO67"/>
      <c r="OP67"/>
      <c r="OQ67"/>
      <c r="OR67"/>
      <c r="OS67"/>
      <c r="OT67"/>
      <c r="OU67"/>
      <c r="OV67"/>
      <c r="OW67"/>
      <c r="OX67"/>
      <c r="OY67"/>
      <c r="OZ67"/>
      <c r="PA67"/>
      <c r="PB67"/>
      <c r="PC67"/>
      <c r="PD67"/>
      <c r="PE67"/>
      <c r="PF67"/>
      <c r="PG67"/>
      <c r="PH67"/>
      <c r="PI67"/>
      <c r="PJ67"/>
      <c r="PK67"/>
      <c r="PL67"/>
      <c r="PM67"/>
      <c r="PN67"/>
      <c r="PO67"/>
      <c r="PP67"/>
      <c r="PQ67"/>
      <c r="PR67"/>
      <c r="PS67"/>
      <c r="PT67"/>
      <c r="PU67"/>
      <c r="PV67"/>
      <c r="PW67"/>
      <c r="PX67"/>
      <c r="PY67"/>
      <c r="PZ67"/>
      <c r="QA67"/>
      <c r="QB67"/>
      <c r="QC67"/>
      <c r="QD67"/>
      <c r="QE67"/>
      <c r="QF67"/>
      <c r="QG67"/>
      <c r="QH67"/>
      <c r="QI67"/>
      <c r="QJ67"/>
      <c r="QK67"/>
      <c r="QL67"/>
      <c r="QM67"/>
      <c r="QN67"/>
      <c r="QO67"/>
      <c r="QP67"/>
      <c r="QQ67"/>
      <c r="QR67"/>
      <c r="QS67"/>
      <c r="QT67"/>
      <c r="QU67"/>
      <c r="QV67"/>
      <c r="QW67"/>
      <c r="QX67"/>
      <c r="QY67"/>
      <c r="QZ67"/>
      <c r="RA67"/>
      <c r="RB67"/>
      <c r="RC67"/>
      <c r="RD67"/>
      <c r="RE67"/>
      <c r="RF67"/>
      <c r="RG67"/>
      <c r="RH67"/>
      <c r="RI67"/>
      <c r="RJ67"/>
      <c r="RK67"/>
      <c r="RL67"/>
      <c r="RM67"/>
      <c r="RN67"/>
      <c r="RO67"/>
      <c r="RP67"/>
      <c r="RQ67"/>
      <c r="RR67"/>
      <c r="RS67"/>
      <c r="RT67"/>
      <c r="RU67"/>
      <c r="RV67"/>
      <c r="RW67"/>
      <c r="RX67"/>
      <c r="RY67"/>
      <c r="RZ67"/>
      <c r="SA67"/>
      <c r="SB67"/>
      <c r="SC67"/>
      <c r="SD67"/>
      <c r="SE67"/>
      <c r="SF67"/>
      <c r="SG67"/>
    </row>
    <row r="68" spans="1:501" customFormat="1" ht="111" customHeight="1" x14ac:dyDescent="0.25">
      <c r="A68" s="86" t="s">
        <v>104</v>
      </c>
      <c r="B68" s="294" t="s">
        <v>105</v>
      </c>
      <c r="C68" s="295"/>
      <c r="D68" s="295"/>
      <c r="E68" s="295"/>
      <c r="F68" s="296"/>
      <c r="G68" s="19"/>
      <c r="H68" s="20">
        <v>250</v>
      </c>
      <c r="I68" s="21">
        <f>J42/H68*0.025</f>
        <v>5.0727775000000008</v>
      </c>
      <c r="J68" s="22">
        <f>H68*I68</f>
        <v>1268.1943750000003</v>
      </c>
      <c r="K68" s="21">
        <v>5</v>
      </c>
      <c r="L68" s="54">
        <f>SUM(J68*K68)</f>
        <v>6340.9718750000011</v>
      </c>
      <c r="M68" s="23"/>
      <c r="N68" s="21"/>
      <c r="O68" s="87"/>
    </row>
    <row r="69" spans="1:501" customFormat="1" ht="72" customHeight="1" thickBot="1" x14ac:dyDescent="0.3">
      <c r="A69" s="86" t="s">
        <v>87</v>
      </c>
      <c r="B69" s="291" t="s">
        <v>106</v>
      </c>
      <c r="C69" s="292"/>
      <c r="D69" s="292"/>
      <c r="E69" s="292"/>
      <c r="F69" s="293"/>
      <c r="G69" s="47"/>
      <c r="H69" s="167">
        <v>35</v>
      </c>
      <c r="I69" s="168">
        <v>5</v>
      </c>
      <c r="J69" s="22">
        <f>H69*I69</f>
        <v>175</v>
      </c>
      <c r="K69" s="168">
        <v>8</v>
      </c>
      <c r="L69" s="54">
        <f>SUM(J69*K69)</f>
        <v>1400</v>
      </c>
      <c r="M69" s="169"/>
      <c r="N69" s="168"/>
      <c r="O69" s="170"/>
    </row>
    <row r="70" spans="1:501" customFormat="1" ht="15.75" thickBot="1" x14ac:dyDescent="0.3">
      <c r="A70" s="76"/>
      <c r="B70" s="282" t="s">
        <v>100</v>
      </c>
      <c r="C70" s="283"/>
      <c r="D70" s="283"/>
      <c r="E70" s="283"/>
      <c r="F70" s="284"/>
      <c r="G70" s="34"/>
      <c r="H70" s="36">
        <v>250</v>
      </c>
      <c r="I70" s="36"/>
      <c r="J70" s="36">
        <f>SUM(J68:J69)</f>
        <v>1443.1943750000003</v>
      </c>
      <c r="K70" s="36"/>
      <c r="L70" s="36">
        <f>SUM(L68:L69)</f>
        <v>7740.9718750000011</v>
      </c>
      <c r="M70" s="36"/>
      <c r="N70" s="36"/>
      <c r="O70" s="78"/>
    </row>
    <row r="71" spans="1:501" s="61" customFormat="1" x14ac:dyDescent="0.25">
      <c r="A71" s="105"/>
      <c r="B71" s="106"/>
      <c r="C71" s="107"/>
      <c r="D71" s="107"/>
      <c r="E71" s="107"/>
      <c r="F71" s="107"/>
      <c r="G71" s="100"/>
      <c r="H71" s="101"/>
      <c r="I71" s="101"/>
      <c r="J71" s="101"/>
      <c r="K71" s="101"/>
      <c r="L71" s="101"/>
      <c r="M71" s="101"/>
      <c r="N71" s="101"/>
      <c r="O71" s="101"/>
      <c r="Q71"/>
      <c r="R71"/>
      <c r="S71"/>
      <c r="T71"/>
      <c r="U71"/>
      <c r="V71"/>
      <c r="W71"/>
      <c r="X71"/>
      <c r="Y71"/>
      <c r="Z71"/>
      <c r="AA71"/>
      <c r="AB71"/>
      <c r="AC71"/>
      <c r="AD71"/>
      <c r="AE71"/>
      <c r="AF71"/>
      <c r="AG71"/>
      <c r="AH71"/>
      <c r="AI71"/>
      <c r="AJ71"/>
      <c r="AK71"/>
      <c r="AL71"/>
      <c r="AM71"/>
    </row>
    <row r="72" spans="1:501" customFormat="1" ht="15" customHeight="1" thickBot="1" x14ac:dyDescent="0.3">
      <c r="A72" s="41"/>
      <c r="B72" s="42"/>
      <c r="C72" s="43"/>
      <c r="D72" s="43"/>
      <c r="E72" s="43"/>
      <c r="F72" s="43"/>
      <c r="G72" s="44"/>
      <c r="H72" s="22"/>
      <c r="I72" s="22"/>
      <c r="J72" s="22"/>
      <c r="K72" s="22"/>
      <c r="L72" s="22"/>
      <c r="M72" s="22"/>
      <c r="N72" s="22"/>
      <c r="O72" s="22"/>
    </row>
    <row r="73" spans="1:501" customFormat="1" x14ac:dyDescent="0.25">
      <c r="A73" s="270" t="s">
        <v>107</v>
      </c>
      <c r="B73" s="271"/>
      <c r="C73" s="271"/>
      <c r="D73" s="271"/>
      <c r="E73" s="271"/>
      <c r="F73" s="271"/>
      <c r="G73" s="271"/>
      <c r="H73" s="272"/>
      <c r="I73" s="353" t="s">
        <v>1</v>
      </c>
      <c r="J73" s="354"/>
      <c r="K73" s="354"/>
      <c r="L73" s="354"/>
      <c r="M73" s="355"/>
      <c r="N73" s="121" t="s">
        <v>2</v>
      </c>
      <c r="O73" s="116" t="str">
        <f>O1</f>
        <v>0581-0321</v>
      </c>
    </row>
    <row r="74" spans="1:501" customFormat="1" x14ac:dyDescent="0.25">
      <c r="A74" s="273"/>
      <c r="B74" s="274"/>
      <c r="C74" s="274"/>
      <c r="D74" s="274"/>
      <c r="E74" s="274"/>
      <c r="F74" s="274"/>
      <c r="G74" s="274"/>
      <c r="H74" s="275"/>
      <c r="I74" s="300" t="s">
        <v>102</v>
      </c>
      <c r="J74" s="301"/>
      <c r="K74" s="301"/>
      <c r="L74" s="301"/>
      <c r="M74" s="302"/>
      <c r="N74" s="252"/>
      <c r="O74" s="120"/>
    </row>
    <row r="75" spans="1:501" customFormat="1" x14ac:dyDescent="0.25">
      <c r="A75" s="273"/>
      <c r="B75" s="274"/>
      <c r="C75" s="274"/>
      <c r="D75" s="274"/>
      <c r="E75" s="274"/>
      <c r="F75" s="274"/>
      <c r="G75" s="274"/>
      <c r="H75" s="275"/>
      <c r="I75" s="300"/>
      <c r="J75" s="301"/>
      <c r="K75" s="301"/>
      <c r="L75" s="301"/>
      <c r="M75" s="302"/>
      <c r="N75" s="122" t="s">
        <v>5</v>
      </c>
      <c r="O75" s="123"/>
    </row>
    <row r="76" spans="1:501" customFormat="1" ht="8.25" customHeight="1" x14ac:dyDescent="0.25">
      <c r="A76" s="273"/>
      <c r="B76" s="274"/>
      <c r="C76" s="274"/>
      <c r="D76" s="274"/>
      <c r="E76" s="274"/>
      <c r="F76" s="274"/>
      <c r="G76" s="274"/>
      <c r="H76" s="275"/>
      <c r="I76" s="300"/>
      <c r="J76" s="301"/>
      <c r="K76" s="301"/>
      <c r="L76" s="301"/>
      <c r="M76" s="302"/>
      <c r="N76" s="328">
        <f>N3</f>
        <v>44440</v>
      </c>
      <c r="O76" s="329"/>
    </row>
    <row r="77" spans="1:501" customFormat="1" x14ac:dyDescent="0.25">
      <c r="A77" s="276"/>
      <c r="B77" s="277"/>
      <c r="C77" s="277"/>
      <c r="D77" s="277"/>
      <c r="E77" s="277"/>
      <c r="F77" s="277"/>
      <c r="G77" s="277"/>
      <c r="H77" s="278"/>
      <c r="I77" s="366"/>
      <c r="J77" s="367"/>
      <c r="K77" s="367"/>
      <c r="L77" s="367"/>
      <c r="M77" s="368"/>
      <c r="N77" s="358"/>
      <c r="O77" s="359"/>
    </row>
    <row r="78" spans="1:501" customFormat="1" ht="9" customHeight="1" x14ac:dyDescent="0.25">
      <c r="A78" s="317" t="s">
        <v>6</v>
      </c>
      <c r="B78" s="318"/>
      <c r="C78" s="318"/>
      <c r="D78" s="318"/>
      <c r="E78" s="318"/>
      <c r="F78" s="319"/>
      <c r="G78" s="3"/>
      <c r="H78" s="288" t="s">
        <v>7</v>
      </c>
      <c r="I78" s="289"/>
      <c r="J78" s="289"/>
      <c r="K78" s="289"/>
      <c r="L78" s="289"/>
      <c r="M78" s="289"/>
      <c r="N78" s="289"/>
      <c r="O78" s="290"/>
    </row>
    <row r="79" spans="1:501" customFormat="1" x14ac:dyDescent="0.25">
      <c r="A79" s="360"/>
      <c r="B79" s="361"/>
      <c r="C79" s="361"/>
      <c r="D79" s="361"/>
      <c r="E79" s="361"/>
      <c r="F79" s="362"/>
      <c r="G79" s="3"/>
      <c r="H79" s="363"/>
      <c r="I79" s="364"/>
      <c r="J79" s="364"/>
      <c r="K79" s="364"/>
      <c r="L79" s="364"/>
      <c r="M79" s="364"/>
      <c r="N79" s="364"/>
      <c r="O79" s="365"/>
    </row>
    <row r="80" spans="1:501" customFormat="1" x14ac:dyDescent="0.25">
      <c r="A80" s="79"/>
      <c r="B80" s="4"/>
      <c r="C80" s="4"/>
      <c r="D80" s="4"/>
      <c r="E80" s="4"/>
      <c r="F80" s="5"/>
      <c r="G80" s="3"/>
      <c r="H80" s="323" t="s">
        <v>8</v>
      </c>
      <c r="I80" s="289"/>
      <c r="J80" s="289"/>
      <c r="K80" s="289"/>
      <c r="L80" s="324"/>
      <c r="M80" s="323" t="s">
        <v>9</v>
      </c>
      <c r="N80" s="289"/>
      <c r="O80" s="290"/>
    </row>
    <row r="81" spans="1:501" customFormat="1" x14ac:dyDescent="0.25">
      <c r="A81" s="80"/>
      <c r="B81" s="4"/>
      <c r="C81" s="4"/>
      <c r="D81" s="4"/>
      <c r="E81" s="4"/>
      <c r="F81" s="5"/>
      <c r="G81" s="6"/>
      <c r="H81" s="7"/>
      <c r="I81" s="8"/>
      <c r="J81" s="8"/>
      <c r="K81" s="8"/>
      <c r="L81" s="51"/>
      <c r="M81" s="9"/>
      <c r="N81" s="8"/>
      <c r="O81" s="81"/>
    </row>
    <row r="82" spans="1:501" customFormat="1" x14ac:dyDescent="0.25">
      <c r="A82" s="80"/>
      <c r="B82" s="4"/>
      <c r="C82" s="4"/>
      <c r="D82" s="4"/>
      <c r="E82" s="4"/>
      <c r="F82" s="5"/>
      <c r="G82" s="11" t="s">
        <v>10</v>
      </c>
      <c r="H82" s="10" t="s">
        <v>11</v>
      </c>
      <c r="I82" s="12" t="s">
        <v>12</v>
      </c>
      <c r="J82" s="12" t="s">
        <v>13</v>
      </c>
      <c r="K82" s="12" t="s">
        <v>14</v>
      </c>
      <c r="L82" s="52" t="s">
        <v>15</v>
      </c>
      <c r="M82" s="13" t="s">
        <v>16</v>
      </c>
      <c r="N82" s="12" t="s">
        <v>17</v>
      </c>
      <c r="O82" s="81" t="s">
        <v>18</v>
      </c>
    </row>
    <row r="83" spans="1:501" customFormat="1" x14ac:dyDescent="0.25">
      <c r="A83" s="82" t="s">
        <v>19</v>
      </c>
      <c r="B83" s="279" t="s">
        <v>20</v>
      </c>
      <c r="C83" s="280"/>
      <c r="D83" s="280"/>
      <c r="E83" s="280"/>
      <c r="F83" s="281"/>
      <c r="G83" s="11" t="s">
        <v>21</v>
      </c>
      <c r="H83" s="10" t="s">
        <v>22</v>
      </c>
      <c r="I83" s="12" t="s">
        <v>23</v>
      </c>
      <c r="J83" s="12" t="s">
        <v>23</v>
      </c>
      <c r="K83" s="12" t="s">
        <v>24</v>
      </c>
      <c r="L83" s="52" t="s">
        <v>14</v>
      </c>
      <c r="M83" s="13" t="s">
        <v>25</v>
      </c>
      <c r="N83" s="12" t="s">
        <v>26</v>
      </c>
      <c r="O83" s="81" t="s">
        <v>25</v>
      </c>
    </row>
    <row r="84" spans="1:501" customFormat="1" x14ac:dyDescent="0.25">
      <c r="A84" s="82" t="s">
        <v>27</v>
      </c>
      <c r="B84" s="4"/>
      <c r="C84" s="4"/>
      <c r="D84" s="4"/>
      <c r="E84" s="4"/>
      <c r="F84" s="5"/>
      <c r="G84" s="11" t="s">
        <v>28</v>
      </c>
      <c r="H84" s="2"/>
      <c r="I84" s="12" t="s">
        <v>29</v>
      </c>
      <c r="J84" s="12" t="s">
        <v>30</v>
      </c>
      <c r="K84" s="12" t="s">
        <v>31</v>
      </c>
      <c r="L84" s="52" t="s">
        <v>32</v>
      </c>
      <c r="M84" s="13" t="s">
        <v>33</v>
      </c>
      <c r="N84" s="12" t="s">
        <v>25</v>
      </c>
      <c r="O84" s="81" t="s">
        <v>34</v>
      </c>
    </row>
    <row r="85" spans="1:501" customFormat="1" x14ac:dyDescent="0.25">
      <c r="A85" s="80"/>
      <c r="B85" s="4"/>
      <c r="C85" s="4"/>
      <c r="D85" s="4"/>
      <c r="E85" s="4"/>
      <c r="F85" s="5"/>
      <c r="G85" s="14"/>
      <c r="H85" s="2"/>
      <c r="I85" s="12" t="s">
        <v>35</v>
      </c>
      <c r="J85" s="12"/>
      <c r="K85" s="12"/>
      <c r="L85" s="52"/>
      <c r="M85" s="13"/>
      <c r="N85" s="12" t="s">
        <v>36</v>
      </c>
      <c r="O85" s="83" t="s">
        <v>37</v>
      </c>
    </row>
    <row r="86" spans="1:501" customFormat="1" ht="27" customHeight="1" x14ac:dyDescent="0.25">
      <c r="A86" s="84" t="s">
        <v>38</v>
      </c>
      <c r="B86" s="261" t="s">
        <v>39</v>
      </c>
      <c r="C86" s="262"/>
      <c r="D86" s="262"/>
      <c r="E86" s="262"/>
      <c r="F86" s="263"/>
      <c r="G86" s="15" t="s">
        <v>40</v>
      </c>
      <c r="H86" s="16" t="s">
        <v>41</v>
      </c>
      <c r="I86" s="17" t="s">
        <v>42</v>
      </c>
      <c r="J86" s="17" t="s">
        <v>43</v>
      </c>
      <c r="K86" s="17" t="s">
        <v>44</v>
      </c>
      <c r="L86" s="53" t="s">
        <v>45</v>
      </c>
      <c r="M86" s="18" t="s">
        <v>46</v>
      </c>
      <c r="N86" s="17" t="s">
        <v>47</v>
      </c>
      <c r="O86" s="85" t="s">
        <v>48</v>
      </c>
    </row>
    <row r="87" spans="1:501" s="4" customFormat="1" ht="18" customHeight="1" x14ac:dyDescent="0.25">
      <c r="A87" s="128"/>
      <c r="B87" s="258" t="s">
        <v>108</v>
      </c>
      <c r="C87" s="259"/>
      <c r="D87" s="259"/>
      <c r="E87" s="259"/>
      <c r="F87" s="260"/>
      <c r="G87" s="126"/>
      <c r="H87" s="16"/>
      <c r="I87" s="17"/>
      <c r="J87" s="127"/>
      <c r="K87" s="17"/>
      <c r="L87" s="53"/>
      <c r="M87" s="18"/>
      <c r="N87" s="17"/>
      <c r="O87" s="85"/>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c r="GJ87"/>
      <c r="GK87"/>
      <c r="GL87"/>
      <c r="GM87"/>
      <c r="GN87"/>
      <c r="GO87"/>
      <c r="GP87"/>
      <c r="GQ87"/>
      <c r="GR87"/>
      <c r="GS87"/>
      <c r="GT87"/>
      <c r="GU87"/>
      <c r="GV87"/>
      <c r="GW87"/>
      <c r="GX87"/>
      <c r="GY87"/>
      <c r="GZ87"/>
      <c r="HA87"/>
      <c r="HB87"/>
      <c r="HC87"/>
      <c r="HD87"/>
      <c r="HE87"/>
      <c r="HF87"/>
      <c r="HG87"/>
      <c r="HH87"/>
      <c r="HI87"/>
      <c r="HJ87"/>
      <c r="HK87"/>
      <c r="HL87"/>
      <c r="HM87"/>
      <c r="HN87"/>
      <c r="HO87"/>
      <c r="HP87"/>
      <c r="HQ87"/>
      <c r="HR87"/>
      <c r="HS87"/>
      <c r="HT87"/>
      <c r="HU87"/>
      <c r="HV87"/>
      <c r="HW87"/>
      <c r="HX87"/>
      <c r="HY87"/>
      <c r="HZ87"/>
      <c r="IA87"/>
      <c r="IB87"/>
      <c r="IC87"/>
      <c r="ID87"/>
      <c r="IE87"/>
      <c r="IF87"/>
      <c r="IG87"/>
      <c r="IH87"/>
      <c r="II87"/>
      <c r="IJ87"/>
      <c r="IK87"/>
      <c r="IL87"/>
      <c r="IM87"/>
      <c r="IN87"/>
      <c r="IO87"/>
      <c r="IP87"/>
      <c r="IQ87"/>
      <c r="IR87"/>
      <c r="IS87"/>
      <c r="IT87"/>
      <c r="IU87"/>
      <c r="IV87"/>
      <c r="IW87"/>
      <c r="IX87"/>
      <c r="IY87"/>
      <c r="IZ87"/>
      <c r="JA87"/>
      <c r="JB87"/>
      <c r="JC87"/>
      <c r="JD87"/>
      <c r="JE87"/>
      <c r="JF87"/>
      <c r="JG87"/>
      <c r="JH87"/>
      <c r="JI87"/>
      <c r="JJ87"/>
      <c r="JK87"/>
      <c r="JL87"/>
      <c r="JM87"/>
      <c r="JN87"/>
      <c r="JO87"/>
      <c r="JP87"/>
      <c r="JQ87"/>
      <c r="JR87"/>
      <c r="JS87"/>
      <c r="JT87"/>
      <c r="JU87"/>
      <c r="JV87"/>
      <c r="JW87"/>
      <c r="JX87"/>
      <c r="JY87"/>
      <c r="JZ87"/>
      <c r="KA87"/>
      <c r="KB87"/>
      <c r="KC87"/>
      <c r="KD87"/>
      <c r="KE87"/>
      <c r="KF87"/>
      <c r="KG87"/>
      <c r="KH87"/>
      <c r="KI87"/>
      <c r="KJ87"/>
      <c r="KK87"/>
      <c r="KL87"/>
      <c r="KM87"/>
      <c r="KN87"/>
      <c r="KO87"/>
      <c r="KP87"/>
      <c r="KQ87"/>
      <c r="KR87"/>
      <c r="KS87"/>
      <c r="KT87"/>
      <c r="KU87"/>
      <c r="KV87"/>
      <c r="KW87"/>
      <c r="KX87"/>
      <c r="KY87"/>
      <c r="KZ87"/>
      <c r="LA87"/>
      <c r="LB87"/>
      <c r="LC87"/>
      <c r="LD87"/>
      <c r="LE87"/>
      <c r="LF87"/>
      <c r="LG87"/>
      <c r="LH87"/>
      <c r="LI87"/>
      <c r="LJ87"/>
      <c r="LK87"/>
      <c r="LL87"/>
      <c r="LM87"/>
      <c r="LN87"/>
      <c r="LO87"/>
      <c r="LP87"/>
      <c r="LQ87"/>
      <c r="LR87"/>
      <c r="LS87"/>
      <c r="LT87"/>
      <c r="LU87"/>
      <c r="LV87"/>
      <c r="LW87"/>
      <c r="LX87"/>
      <c r="LY87"/>
      <c r="LZ87"/>
      <c r="MA87"/>
      <c r="MB87"/>
      <c r="MC87"/>
      <c r="MD87"/>
      <c r="ME87"/>
      <c r="MF87"/>
      <c r="MG87"/>
      <c r="MH87"/>
      <c r="MI87"/>
      <c r="MJ87"/>
      <c r="MK87"/>
      <c r="ML87"/>
      <c r="MM87"/>
      <c r="MN87"/>
      <c r="MO87"/>
      <c r="MP87"/>
      <c r="MQ87"/>
      <c r="MR87"/>
      <c r="MS87"/>
      <c r="MT87"/>
      <c r="MU87"/>
      <c r="MV87"/>
      <c r="MW87"/>
      <c r="MX87"/>
      <c r="MY87"/>
      <c r="MZ87"/>
      <c r="NA87"/>
      <c r="NB87"/>
      <c r="NC87"/>
      <c r="ND87"/>
      <c r="NE87"/>
      <c r="NF87"/>
      <c r="NG87"/>
      <c r="NH87"/>
      <c r="NI87"/>
      <c r="NJ87"/>
      <c r="NK87"/>
      <c r="NL87"/>
      <c r="NM87"/>
      <c r="NN87"/>
      <c r="NO87"/>
      <c r="NP87"/>
      <c r="NQ87"/>
      <c r="NR87"/>
      <c r="NS87"/>
      <c r="NT87"/>
      <c r="NU87"/>
      <c r="NV87"/>
      <c r="NW87"/>
      <c r="NX87"/>
      <c r="NY87"/>
      <c r="NZ87"/>
      <c r="OA87"/>
      <c r="OB87"/>
      <c r="OC87"/>
      <c r="OD87"/>
      <c r="OE87"/>
      <c r="OF87"/>
      <c r="OG87"/>
      <c r="OH87"/>
      <c r="OI87"/>
      <c r="OJ87"/>
      <c r="OK87"/>
      <c r="OL87"/>
      <c r="OM87"/>
      <c r="ON87"/>
      <c r="OO87"/>
      <c r="OP87"/>
      <c r="OQ87"/>
      <c r="OR87"/>
      <c r="OS87"/>
      <c r="OT87"/>
      <c r="OU87"/>
      <c r="OV87"/>
      <c r="OW87"/>
      <c r="OX87"/>
      <c r="OY87"/>
      <c r="OZ87"/>
      <c r="PA87"/>
      <c r="PB87"/>
      <c r="PC87"/>
      <c r="PD87"/>
      <c r="PE87"/>
      <c r="PF87"/>
      <c r="PG87"/>
      <c r="PH87"/>
      <c r="PI87"/>
      <c r="PJ87"/>
      <c r="PK87"/>
      <c r="PL87"/>
      <c r="PM87"/>
      <c r="PN87"/>
      <c r="PO87"/>
      <c r="PP87"/>
      <c r="PQ87"/>
      <c r="PR87"/>
      <c r="PS87"/>
      <c r="PT87"/>
      <c r="PU87"/>
      <c r="PV87"/>
      <c r="PW87"/>
      <c r="PX87"/>
      <c r="PY87"/>
      <c r="PZ87"/>
      <c r="QA87"/>
      <c r="QB87"/>
      <c r="QC87"/>
      <c r="QD87"/>
      <c r="QE87"/>
      <c r="QF87"/>
      <c r="QG87"/>
      <c r="QH87"/>
      <c r="QI87"/>
      <c r="QJ87"/>
      <c r="QK87"/>
      <c r="QL87"/>
      <c r="QM87"/>
      <c r="QN87"/>
      <c r="QO87"/>
      <c r="QP87"/>
      <c r="QQ87"/>
      <c r="QR87"/>
      <c r="QS87"/>
      <c r="QT87"/>
      <c r="QU87"/>
      <c r="QV87"/>
      <c r="QW87"/>
      <c r="QX87"/>
      <c r="QY87"/>
      <c r="QZ87"/>
      <c r="RA87"/>
      <c r="RB87"/>
      <c r="RC87"/>
      <c r="RD87"/>
      <c r="RE87"/>
      <c r="RF87"/>
      <c r="RG87"/>
      <c r="RH87"/>
      <c r="RI87"/>
      <c r="RJ87"/>
      <c r="RK87"/>
      <c r="RL87"/>
      <c r="RM87"/>
      <c r="RN87"/>
      <c r="RO87"/>
      <c r="RP87"/>
      <c r="RQ87"/>
      <c r="RR87"/>
      <c r="RS87"/>
      <c r="RT87"/>
      <c r="RU87"/>
      <c r="RV87"/>
      <c r="RW87"/>
      <c r="RX87"/>
      <c r="RY87"/>
      <c r="RZ87"/>
      <c r="SA87"/>
      <c r="SB87"/>
      <c r="SC87"/>
      <c r="SD87"/>
      <c r="SE87"/>
      <c r="SF87"/>
      <c r="SG87"/>
    </row>
    <row r="88" spans="1:501" s="4" customFormat="1" ht="133.5" customHeight="1" x14ac:dyDescent="0.25">
      <c r="A88" s="86" t="s">
        <v>109</v>
      </c>
      <c r="B88" s="255" t="s">
        <v>110</v>
      </c>
      <c r="C88" s="256"/>
      <c r="D88" s="256"/>
      <c r="E88" s="256"/>
      <c r="F88" s="257"/>
      <c r="G88" s="187"/>
      <c r="H88" s="48">
        <v>8</v>
      </c>
      <c r="I88" s="21">
        <v>1</v>
      </c>
      <c r="J88" s="22">
        <v>1</v>
      </c>
      <c r="K88" s="21">
        <v>60</v>
      </c>
      <c r="L88" s="54">
        <f>SUM(J88*K88)</f>
        <v>60</v>
      </c>
      <c r="M88" s="189"/>
      <c r="N88" s="188"/>
      <c r="O88" s="190"/>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c r="GO88"/>
      <c r="GP88"/>
      <c r="GQ88"/>
      <c r="GR88"/>
      <c r="GS88"/>
      <c r="GT88"/>
      <c r="GU88"/>
      <c r="GV88"/>
      <c r="GW88"/>
      <c r="GX88"/>
      <c r="GY88"/>
      <c r="GZ88"/>
      <c r="HA88"/>
      <c r="HB88"/>
      <c r="HC88"/>
      <c r="HD88"/>
      <c r="HE88"/>
      <c r="HF88"/>
      <c r="HG88"/>
      <c r="HH88"/>
      <c r="HI88"/>
      <c r="HJ88"/>
      <c r="HK88"/>
      <c r="HL88"/>
      <c r="HM88"/>
      <c r="HN88"/>
      <c r="HO88"/>
      <c r="HP88"/>
      <c r="HQ88"/>
      <c r="HR88"/>
      <c r="HS88"/>
      <c r="HT88"/>
      <c r="HU88"/>
      <c r="HV88"/>
      <c r="HW88"/>
      <c r="HX88"/>
      <c r="HY88"/>
      <c r="HZ88"/>
      <c r="IA88"/>
      <c r="IB88"/>
      <c r="IC88"/>
      <c r="ID88"/>
      <c r="IE88"/>
      <c r="IF88"/>
      <c r="IG88"/>
      <c r="IH88"/>
      <c r="II88"/>
      <c r="IJ88"/>
      <c r="IK88"/>
      <c r="IL88"/>
      <c r="IM88"/>
      <c r="IN88"/>
      <c r="IO88"/>
      <c r="IP88"/>
      <c r="IQ88"/>
      <c r="IR88"/>
      <c r="IS88"/>
      <c r="IT88"/>
      <c r="IU88"/>
      <c r="IV88"/>
      <c r="IW88"/>
      <c r="IX88"/>
      <c r="IY88"/>
      <c r="IZ88"/>
      <c r="JA88"/>
      <c r="JB88"/>
      <c r="JC88"/>
      <c r="JD88"/>
      <c r="JE88"/>
      <c r="JF88"/>
      <c r="JG88"/>
      <c r="JH88"/>
      <c r="JI88"/>
      <c r="JJ88"/>
      <c r="JK88"/>
      <c r="JL88"/>
      <c r="JM88"/>
      <c r="JN88"/>
      <c r="JO88"/>
      <c r="JP88"/>
      <c r="JQ88"/>
      <c r="JR88"/>
      <c r="JS88"/>
      <c r="JT88"/>
      <c r="JU88"/>
      <c r="JV88"/>
      <c r="JW88"/>
      <c r="JX88"/>
      <c r="JY88"/>
      <c r="JZ88"/>
      <c r="KA88"/>
      <c r="KB88"/>
      <c r="KC88"/>
      <c r="KD88"/>
      <c r="KE88"/>
      <c r="KF88"/>
      <c r="KG88"/>
      <c r="KH88"/>
      <c r="KI88"/>
      <c r="KJ88"/>
      <c r="KK88"/>
      <c r="KL88"/>
      <c r="KM88"/>
      <c r="KN88"/>
      <c r="KO88"/>
      <c r="KP88"/>
      <c r="KQ88"/>
      <c r="KR88"/>
      <c r="KS88"/>
      <c r="KT88"/>
      <c r="KU88"/>
      <c r="KV88"/>
      <c r="KW88"/>
      <c r="KX88"/>
      <c r="KY88"/>
      <c r="KZ88"/>
      <c r="LA88"/>
      <c r="LB88"/>
      <c r="LC88"/>
      <c r="LD88"/>
      <c r="LE88"/>
      <c r="LF88"/>
      <c r="LG88"/>
      <c r="LH88"/>
      <c r="LI88"/>
      <c r="LJ88"/>
      <c r="LK88"/>
      <c r="LL88"/>
      <c r="LM88"/>
      <c r="LN88"/>
      <c r="LO88"/>
      <c r="LP88"/>
      <c r="LQ88"/>
      <c r="LR88"/>
      <c r="LS88"/>
      <c r="LT88"/>
      <c r="LU88"/>
      <c r="LV88"/>
      <c r="LW88"/>
      <c r="LX88"/>
      <c r="LY88"/>
      <c r="LZ88"/>
      <c r="MA88"/>
      <c r="MB88"/>
      <c r="MC88"/>
      <c r="MD88"/>
      <c r="ME88"/>
      <c r="MF88"/>
      <c r="MG88"/>
      <c r="MH88"/>
      <c r="MI88"/>
      <c r="MJ88"/>
      <c r="MK88"/>
      <c r="ML88"/>
      <c r="MM88"/>
      <c r="MN88"/>
      <c r="MO88"/>
      <c r="MP88"/>
      <c r="MQ88"/>
      <c r="MR88"/>
      <c r="MS88"/>
      <c r="MT88"/>
      <c r="MU88"/>
      <c r="MV88"/>
      <c r="MW88"/>
      <c r="MX88"/>
      <c r="MY88"/>
      <c r="MZ88"/>
      <c r="NA88"/>
      <c r="NB88"/>
      <c r="NC88"/>
      <c r="ND88"/>
      <c r="NE88"/>
      <c r="NF88"/>
      <c r="NG88"/>
      <c r="NH88"/>
      <c r="NI88"/>
      <c r="NJ88"/>
      <c r="NK88"/>
      <c r="NL88"/>
      <c r="NM88"/>
      <c r="NN88"/>
      <c r="NO88"/>
      <c r="NP88"/>
      <c r="NQ88"/>
      <c r="NR88"/>
      <c r="NS88"/>
      <c r="NT88"/>
      <c r="NU88"/>
      <c r="NV88"/>
      <c r="NW88"/>
      <c r="NX88"/>
      <c r="NY88"/>
      <c r="NZ88"/>
      <c r="OA88"/>
      <c r="OB88"/>
      <c r="OC88"/>
      <c r="OD88"/>
      <c r="OE88"/>
      <c r="OF88"/>
      <c r="OG88"/>
      <c r="OH88"/>
      <c r="OI88"/>
      <c r="OJ88"/>
      <c r="OK88"/>
      <c r="OL88"/>
      <c r="OM88"/>
      <c r="ON88"/>
      <c r="OO88"/>
      <c r="OP88"/>
      <c r="OQ88"/>
      <c r="OR88"/>
      <c r="OS88"/>
      <c r="OT88"/>
      <c r="OU88"/>
      <c r="OV88"/>
      <c r="OW88"/>
      <c r="OX88"/>
      <c r="OY88"/>
      <c r="OZ88"/>
      <c r="PA88"/>
      <c r="PB88"/>
      <c r="PC88"/>
      <c r="PD88"/>
      <c r="PE88"/>
      <c r="PF88"/>
      <c r="PG88"/>
      <c r="PH88"/>
      <c r="PI88"/>
      <c r="PJ88"/>
      <c r="PK88"/>
      <c r="PL88"/>
      <c r="PM88"/>
      <c r="PN88"/>
      <c r="PO88"/>
      <c r="PP88"/>
      <c r="PQ88"/>
      <c r="PR88"/>
      <c r="PS88"/>
      <c r="PT88"/>
      <c r="PU88"/>
      <c r="PV88"/>
      <c r="PW88"/>
      <c r="PX88"/>
      <c r="PY88"/>
      <c r="PZ88"/>
      <c r="QA88"/>
      <c r="QB88"/>
      <c r="QC88"/>
      <c r="QD88"/>
      <c r="QE88"/>
      <c r="QF88"/>
      <c r="QG88"/>
      <c r="QH88"/>
      <c r="QI88"/>
      <c r="QJ88"/>
      <c r="QK88"/>
      <c r="QL88"/>
      <c r="QM88"/>
      <c r="QN88"/>
      <c r="QO88"/>
      <c r="QP88"/>
      <c r="QQ88"/>
      <c r="QR88"/>
      <c r="QS88"/>
      <c r="QT88"/>
      <c r="QU88"/>
      <c r="QV88"/>
      <c r="QW88"/>
      <c r="QX88"/>
      <c r="QY88"/>
      <c r="QZ88"/>
      <c r="RA88"/>
      <c r="RB88"/>
      <c r="RC88"/>
      <c r="RD88"/>
      <c r="RE88"/>
      <c r="RF88"/>
      <c r="RG88"/>
      <c r="RH88"/>
      <c r="RI88"/>
      <c r="RJ88"/>
      <c r="RK88"/>
      <c r="RL88"/>
      <c r="RM88"/>
      <c r="RN88"/>
      <c r="RO88"/>
      <c r="RP88"/>
      <c r="RQ88"/>
      <c r="RR88"/>
      <c r="RS88"/>
      <c r="RT88"/>
      <c r="RU88"/>
      <c r="RV88"/>
      <c r="RW88"/>
      <c r="RX88"/>
      <c r="RY88"/>
      <c r="RZ88"/>
      <c r="SA88"/>
      <c r="SB88"/>
      <c r="SC88"/>
      <c r="SD88"/>
      <c r="SE88"/>
      <c r="SF88"/>
      <c r="SG88"/>
    </row>
    <row r="89" spans="1:501" customFormat="1" ht="139.5" customHeight="1" thickBot="1" x14ac:dyDescent="0.3">
      <c r="A89" s="86" t="s">
        <v>109</v>
      </c>
      <c r="B89" s="255" t="s">
        <v>111</v>
      </c>
      <c r="C89" s="256"/>
      <c r="D89" s="256"/>
      <c r="E89" s="256"/>
      <c r="F89" s="257"/>
      <c r="G89" s="19"/>
      <c r="H89" s="48">
        <v>8</v>
      </c>
      <c r="I89" s="21"/>
      <c r="J89" s="22"/>
      <c r="K89" s="21"/>
      <c r="L89" s="54"/>
      <c r="M89" s="23">
        <v>8</v>
      </c>
      <c r="N89" s="21">
        <v>10</v>
      </c>
      <c r="O89" s="87">
        <f>M89*N89</f>
        <v>80</v>
      </c>
    </row>
    <row r="90" spans="1:501" customFormat="1" ht="15.75" thickBot="1" x14ac:dyDescent="0.3">
      <c r="A90" s="76"/>
      <c r="B90" s="282" t="s">
        <v>100</v>
      </c>
      <c r="C90" s="356"/>
      <c r="D90" s="356"/>
      <c r="E90" s="356"/>
      <c r="F90" s="357"/>
      <c r="G90" s="34"/>
      <c r="H90" s="35">
        <v>8</v>
      </c>
      <c r="I90" s="35">
        <f t="shared" ref="I90:O90" si="0">SUM(I88:I89)</f>
        <v>1</v>
      </c>
      <c r="J90" s="35">
        <f t="shared" si="0"/>
        <v>1</v>
      </c>
      <c r="K90" s="35">
        <f t="shared" si="0"/>
        <v>60</v>
      </c>
      <c r="L90" s="35">
        <f t="shared" si="0"/>
        <v>60</v>
      </c>
      <c r="M90" s="35">
        <f t="shared" si="0"/>
        <v>8</v>
      </c>
      <c r="N90" s="35">
        <f t="shared" si="0"/>
        <v>10</v>
      </c>
      <c r="O90" s="35">
        <f t="shared" si="0"/>
        <v>80</v>
      </c>
    </row>
    <row r="91" spans="1:501" customFormat="1" x14ac:dyDescent="0.25">
      <c r="A91" s="41"/>
      <c r="B91" s="42"/>
      <c r="C91" s="43"/>
      <c r="D91" s="43"/>
      <c r="E91" s="43"/>
      <c r="F91" s="43"/>
      <c r="G91" s="44"/>
      <c r="H91" s="22"/>
      <c r="I91" s="22"/>
      <c r="J91" s="22"/>
      <c r="K91" s="22"/>
      <c r="L91" s="58"/>
      <c r="M91" s="45"/>
      <c r="N91" s="22"/>
      <c r="O91" s="22"/>
    </row>
    <row r="92" spans="1:501" customFormat="1" x14ac:dyDescent="0.25">
      <c r="A92" s="41"/>
      <c r="B92" s="42"/>
      <c r="C92" s="43"/>
      <c r="D92" s="43"/>
      <c r="E92" s="43"/>
      <c r="F92" s="43"/>
      <c r="G92" s="44"/>
      <c r="H92" s="22"/>
      <c r="I92" s="22"/>
      <c r="J92" s="22"/>
      <c r="K92" s="22"/>
      <c r="L92" s="58"/>
      <c r="M92" s="45"/>
      <c r="N92" s="22"/>
      <c r="O92" s="22"/>
    </row>
    <row r="93" spans="1:501" customFormat="1" x14ac:dyDescent="0.25"/>
    <row r="94" spans="1:501" customFormat="1" x14ac:dyDescent="0.25"/>
    <row r="95" spans="1:501" customFormat="1" x14ac:dyDescent="0.25">
      <c r="L95" s="59"/>
    </row>
    <row r="96" spans="1:501" customFormat="1" x14ac:dyDescent="0.25">
      <c r="L96" s="59"/>
    </row>
    <row r="97" spans="12:12" customFormat="1" x14ac:dyDescent="0.25">
      <c r="L97" s="59"/>
    </row>
    <row r="98" spans="12:12" customFormat="1" x14ac:dyDescent="0.25">
      <c r="L98" s="59"/>
    </row>
    <row r="99" spans="12:12" customFormat="1" x14ac:dyDescent="0.25">
      <c r="L99" s="59"/>
    </row>
    <row r="100" spans="12:12" customFormat="1" x14ac:dyDescent="0.25">
      <c r="L100" s="59"/>
    </row>
    <row r="101" spans="12:12" customFormat="1" x14ac:dyDescent="0.25">
      <c r="L101" s="59"/>
    </row>
    <row r="102" spans="12:12" customFormat="1" x14ac:dyDescent="0.25">
      <c r="L102" s="59"/>
    </row>
    <row r="103" spans="12:12" customFormat="1" x14ac:dyDescent="0.25">
      <c r="L103" s="59"/>
    </row>
    <row r="104" spans="12:12" customFormat="1" x14ac:dyDescent="0.25">
      <c r="L104" s="59"/>
    </row>
    <row r="105" spans="12:12" customFormat="1" x14ac:dyDescent="0.25">
      <c r="L105" s="59"/>
    </row>
    <row r="106" spans="12:12" customFormat="1" x14ac:dyDescent="0.25">
      <c r="L106" s="59"/>
    </row>
    <row r="107" spans="12:12" customFormat="1" x14ac:dyDescent="0.25">
      <c r="L107" s="59"/>
    </row>
    <row r="108" spans="12:12" customFormat="1" x14ac:dyDescent="0.25">
      <c r="L108" s="59"/>
    </row>
    <row r="109" spans="12:12" customFormat="1" x14ac:dyDescent="0.25">
      <c r="L109" s="59"/>
    </row>
    <row r="110" spans="12:12" customFormat="1" x14ac:dyDescent="0.25">
      <c r="L110" s="59"/>
    </row>
    <row r="111" spans="12:12" customFormat="1" x14ac:dyDescent="0.25">
      <c r="L111" s="59"/>
    </row>
    <row r="112" spans="12:12" customFormat="1" x14ac:dyDescent="0.25">
      <c r="L112" s="59"/>
    </row>
    <row r="113" spans="12:12" customFormat="1" x14ac:dyDescent="0.25">
      <c r="L113" s="59"/>
    </row>
    <row r="114" spans="12:12" customFormat="1" x14ac:dyDescent="0.25">
      <c r="L114" s="59"/>
    </row>
    <row r="115" spans="12:12" customFormat="1" x14ac:dyDescent="0.25">
      <c r="L115" s="59"/>
    </row>
    <row r="116" spans="12:12" customFormat="1" x14ac:dyDescent="0.25">
      <c r="L116" s="59"/>
    </row>
    <row r="117" spans="12:12" customFormat="1" x14ac:dyDescent="0.25">
      <c r="L117" s="59"/>
    </row>
    <row r="118" spans="12:12" customFormat="1" x14ac:dyDescent="0.25">
      <c r="L118" s="59"/>
    </row>
    <row r="119" spans="12:12" customFormat="1" x14ac:dyDescent="0.25">
      <c r="L119" s="59"/>
    </row>
    <row r="120" spans="12:12" customFormat="1" x14ac:dyDescent="0.25">
      <c r="L120" s="59"/>
    </row>
    <row r="121" spans="12:12" customFormat="1" x14ac:dyDescent="0.25">
      <c r="L121" s="59"/>
    </row>
    <row r="122" spans="12:12" customFormat="1" x14ac:dyDescent="0.25">
      <c r="L122" s="59"/>
    </row>
    <row r="123" spans="12:12" customFormat="1" x14ac:dyDescent="0.25">
      <c r="L123" s="59"/>
    </row>
    <row r="124" spans="12:12" customFormat="1" x14ac:dyDescent="0.25">
      <c r="L124" s="59"/>
    </row>
    <row r="125" spans="12:12" customFormat="1" x14ac:dyDescent="0.25">
      <c r="L125" s="59"/>
    </row>
    <row r="126" spans="12:12" customFormat="1" x14ac:dyDescent="0.25">
      <c r="L126" s="59"/>
    </row>
    <row r="127" spans="12:12" customFormat="1" x14ac:dyDescent="0.25">
      <c r="L127" s="59"/>
    </row>
    <row r="128" spans="12:12" customFormat="1" x14ac:dyDescent="0.25">
      <c r="L128" s="59"/>
    </row>
    <row r="129" spans="12:12" customFormat="1" x14ac:dyDescent="0.25">
      <c r="L129" s="59"/>
    </row>
    <row r="130" spans="12:12" customFormat="1" x14ac:dyDescent="0.25">
      <c r="L130" s="59"/>
    </row>
    <row r="131" spans="12:12" customFormat="1" x14ac:dyDescent="0.25">
      <c r="L131" s="59"/>
    </row>
    <row r="132" spans="12:12" customFormat="1" x14ac:dyDescent="0.25">
      <c r="L132" s="59"/>
    </row>
    <row r="133" spans="12:12" customFormat="1" x14ac:dyDescent="0.25">
      <c r="L133" s="59"/>
    </row>
    <row r="134" spans="12:12" customFormat="1" x14ac:dyDescent="0.25">
      <c r="L134" s="59"/>
    </row>
    <row r="135" spans="12:12" customFormat="1" x14ac:dyDescent="0.25">
      <c r="L135" s="59"/>
    </row>
    <row r="136" spans="12:12" customFormat="1" x14ac:dyDescent="0.25">
      <c r="L136" s="59"/>
    </row>
    <row r="137" spans="12:12" customFormat="1" x14ac:dyDescent="0.25">
      <c r="L137" s="59"/>
    </row>
    <row r="138" spans="12:12" customFormat="1" x14ac:dyDescent="0.25">
      <c r="L138" s="59"/>
    </row>
    <row r="139" spans="12:12" customFormat="1" x14ac:dyDescent="0.25">
      <c r="L139" s="59"/>
    </row>
    <row r="140" spans="12:12" customFormat="1" x14ac:dyDescent="0.25">
      <c r="L140" s="59"/>
    </row>
    <row r="141" spans="12:12" customFormat="1" x14ac:dyDescent="0.25">
      <c r="L141" s="59"/>
    </row>
    <row r="142" spans="12:12" customFormat="1" x14ac:dyDescent="0.25">
      <c r="L142" s="59"/>
    </row>
    <row r="143" spans="12:12" customFormat="1" x14ac:dyDescent="0.25">
      <c r="L143" s="59"/>
    </row>
    <row r="144" spans="12:12" customFormat="1" x14ac:dyDescent="0.25">
      <c r="L144" s="59"/>
    </row>
    <row r="145" spans="12:12" customFormat="1" x14ac:dyDescent="0.25">
      <c r="L145" s="59"/>
    </row>
    <row r="146" spans="12:12" customFormat="1" x14ac:dyDescent="0.25">
      <c r="L146" s="59"/>
    </row>
    <row r="147" spans="12:12" customFormat="1" x14ac:dyDescent="0.25">
      <c r="L147" s="59"/>
    </row>
    <row r="148" spans="12:12" customFormat="1" x14ac:dyDescent="0.25">
      <c r="L148" s="59"/>
    </row>
    <row r="149" spans="12:12" customFormat="1" x14ac:dyDescent="0.25">
      <c r="L149" s="59"/>
    </row>
    <row r="150" spans="12:12" customFormat="1" x14ac:dyDescent="0.25">
      <c r="L150" s="59"/>
    </row>
    <row r="151" spans="12:12" customFormat="1" x14ac:dyDescent="0.25">
      <c r="L151" s="59"/>
    </row>
    <row r="152" spans="12:12" customFormat="1" x14ac:dyDescent="0.25">
      <c r="L152" s="59"/>
    </row>
    <row r="153" spans="12:12" customFormat="1" x14ac:dyDescent="0.25">
      <c r="L153" s="59"/>
    </row>
    <row r="154" spans="12:12" customFormat="1" x14ac:dyDescent="0.25">
      <c r="L154" s="59"/>
    </row>
    <row r="155" spans="12:12" customFormat="1" x14ac:dyDescent="0.25">
      <c r="L155" s="59"/>
    </row>
    <row r="156" spans="12:12" customFormat="1" x14ac:dyDescent="0.25">
      <c r="L156" s="59"/>
    </row>
    <row r="157" spans="12:12" customFormat="1" x14ac:dyDescent="0.25">
      <c r="L157" s="59"/>
    </row>
    <row r="158" spans="12:12" customFormat="1" x14ac:dyDescent="0.25">
      <c r="L158" s="59"/>
    </row>
    <row r="159" spans="12:12" customFormat="1" x14ac:dyDescent="0.25">
      <c r="L159" s="59"/>
    </row>
    <row r="160" spans="12:12" customFormat="1" x14ac:dyDescent="0.25">
      <c r="L160" s="59"/>
    </row>
    <row r="161" spans="12:12" customFormat="1" x14ac:dyDescent="0.25">
      <c r="L161" s="59"/>
    </row>
    <row r="162" spans="12:12" customFormat="1" x14ac:dyDescent="0.25">
      <c r="L162" s="59"/>
    </row>
    <row r="163" spans="12:12" customFormat="1" x14ac:dyDescent="0.25">
      <c r="L163" s="59"/>
    </row>
    <row r="164" spans="12:12" customFormat="1" x14ac:dyDescent="0.25">
      <c r="L164" s="59"/>
    </row>
    <row r="165" spans="12:12" customFormat="1" x14ac:dyDescent="0.25">
      <c r="L165" s="59"/>
    </row>
    <row r="166" spans="12:12" customFormat="1" x14ac:dyDescent="0.25">
      <c r="L166" s="59"/>
    </row>
    <row r="167" spans="12:12" customFormat="1" x14ac:dyDescent="0.25">
      <c r="L167" s="59"/>
    </row>
    <row r="168" spans="12:12" customFormat="1" x14ac:dyDescent="0.25">
      <c r="L168" s="59"/>
    </row>
    <row r="169" spans="12:12" customFormat="1" x14ac:dyDescent="0.25">
      <c r="L169" s="59"/>
    </row>
    <row r="170" spans="12:12" customFormat="1" x14ac:dyDescent="0.25">
      <c r="L170" s="59"/>
    </row>
    <row r="171" spans="12:12" customFormat="1" x14ac:dyDescent="0.25">
      <c r="L171" s="59"/>
    </row>
    <row r="172" spans="12:12" customFormat="1" x14ac:dyDescent="0.25">
      <c r="L172" s="59"/>
    </row>
    <row r="173" spans="12:12" customFormat="1" x14ac:dyDescent="0.25">
      <c r="L173" s="59"/>
    </row>
    <row r="174" spans="12:12" customFormat="1" x14ac:dyDescent="0.25">
      <c r="L174" s="59"/>
    </row>
    <row r="175" spans="12:12" customFormat="1" x14ac:dyDescent="0.25">
      <c r="L175" s="59"/>
    </row>
    <row r="176" spans="12:12" customFormat="1" x14ac:dyDescent="0.25">
      <c r="L176" s="59"/>
    </row>
    <row r="177" spans="12:12" customFormat="1" x14ac:dyDescent="0.25">
      <c r="L177" s="59"/>
    </row>
    <row r="178" spans="12:12" customFormat="1" x14ac:dyDescent="0.25">
      <c r="L178" s="59"/>
    </row>
    <row r="179" spans="12:12" customFormat="1" x14ac:dyDescent="0.25">
      <c r="L179" s="59"/>
    </row>
    <row r="180" spans="12:12" customFormat="1" x14ac:dyDescent="0.25">
      <c r="L180" s="59"/>
    </row>
    <row r="181" spans="12:12" customFormat="1" x14ac:dyDescent="0.25">
      <c r="L181" s="59"/>
    </row>
    <row r="182" spans="12:12" customFormat="1" x14ac:dyDescent="0.25">
      <c r="L182" s="59"/>
    </row>
    <row r="183" spans="12:12" customFormat="1" x14ac:dyDescent="0.25">
      <c r="L183" s="59"/>
    </row>
    <row r="184" spans="12:12" customFormat="1" x14ac:dyDescent="0.25">
      <c r="L184" s="59"/>
    </row>
    <row r="185" spans="12:12" customFormat="1" x14ac:dyDescent="0.25">
      <c r="L185" s="59"/>
    </row>
    <row r="186" spans="12:12" customFormat="1" x14ac:dyDescent="0.25">
      <c r="L186" s="59"/>
    </row>
    <row r="187" spans="12:12" customFormat="1" x14ac:dyDescent="0.25">
      <c r="L187" s="59"/>
    </row>
    <row r="188" spans="12:12" customFormat="1" x14ac:dyDescent="0.25">
      <c r="L188" s="59"/>
    </row>
    <row r="189" spans="12:12" customFormat="1" x14ac:dyDescent="0.25">
      <c r="L189" s="59"/>
    </row>
    <row r="190" spans="12:12" customFormat="1" x14ac:dyDescent="0.25">
      <c r="L190" s="59"/>
    </row>
    <row r="191" spans="12:12" customFormat="1" x14ac:dyDescent="0.25">
      <c r="L191" s="59"/>
    </row>
    <row r="192" spans="12:12" customFormat="1" x14ac:dyDescent="0.25">
      <c r="L192" s="59"/>
    </row>
    <row r="193" spans="12:12" customFormat="1" x14ac:dyDescent="0.25">
      <c r="L193" s="59"/>
    </row>
    <row r="194" spans="12:12" customFormat="1" x14ac:dyDescent="0.25">
      <c r="L194" s="59"/>
    </row>
    <row r="195" spans="12:12" customFormat="1" x14ac:dyDescent="0.25">
      <c r="L195" s="59"/>
    </row>
    <row r="196" spans="12:12" customFormat="1" x14ac:dyDescent="0.25">
      <c r="L196" s="59"/>
    </row>
    <row r="197" spans="12:12" customFormat="1" x14ac:dyDescent="0.25">
      <c r="L197" s="59"/>
    </row>
    <row r="198" spans="12:12" customFormat="1" x14ac:dyDescent="0.25">
      <c r="L198" s="59"/>
    </row>
    <row r="199" spans="12:12" customFormat="1" x14ac:dyDescent="0.25">
      <c r="L199" s="59"/>
    </row>
    <row r="200" spans="12:12" customFormat="1" x14ac:dyDescent="0.25">
      <c r="L200" s="59"/>
    </row>
    <row r="201" spans="12:12" customFormat="1" x14ac:dyDescent="0.25">
      <c r="L201" s="59"/>
    </row>
    <row r="202" spans="12:12" customFormat="1" x14ac:dyDescent="0.25">
      <c r="L202" s="59"/>
    </row>
    <row r="203" spans="12:12" customFormat="1" x14ac:dyDescent="0.25">
      <c r="L203" s="59"/>
    </row>
    <row r="204" spans="12:12" customFormat="1" x14ac:dyDescent="0.25">
      <c r="L204" s="59"/>
    </row>
    <row r="205" spans="12:12" customFormat="1" x14ac:dyDescent="0.25">
      <c r="L205" s="59"/>
    </row>
    <row r="206" spans="12:12" customFormat="1" x14ac:dyDescent="0.25">
      <c r="L206" s="59"/>
    </row>
    <row r="207" spans="12:12" customFormat="1" x14ac:dyDescent="0.25">
      <c r="L207" s="59"/>
    </row>
    <row r="208" spans="12:12" customFormat="1" x14ac:dyDescent="0.25">
      <c r="L208" s="59"/>
    </row>
    <row r="209" spans="12:12" customFormat="1" x14ac:dyDescent="0.25">
      <c r="L209" s="59"/>
    </row>
    <row r="210" spans="12:12" customFormat="1" x14ac:dyDescent="0.25">
      <c r="L210" s="59"/>
    </row>
    <row r="211" spans="12:12" customFormat="1" x14ac:dyDescent="0.25">
      <c r="L211" s="59"/>
    </row>
    <row r="212" spans="12:12" customFormat="1" x14ac:dyDescent="0.25">
      <c r="L212" s="59"/>
    </row>
    <row r="213" spans="12:12" customFormat="1" x14ac:dyDescent="0.25">
      <c r="L213" s="59"/>
    </row>
    <row r="214" spans="12:12" customFormat="1" x14ac:dyDescent="0.25">
      <c r="L214" s="59"/>
    </row>
    <row r="215" spans="12:12" customFormat="1" x14ac:dyDescent="0.25">
      <c r="L215" s="59"/>
    </row>
    <row r="216" spans="12:12" customFormat="1" x14ac:dyDescent="0.25">
      <c r="L216" s="59"/>
    </row>
    <row r="217" spans="12:12" customFormat="1" x14ac:dyDescent="0.25">
      <c r="L217" s="59"/>
    </row>
    <row r="218" spans="12:12" customFormat="1" x14ac:dyDescent="0.25">
      <c r="L218" s="59"/>
    </row>
    <row r="219" spans="12:12" customFormat="1" x14ac:dyDescent="0.25">
      <c r="L219" s="59"/>
    </row>
    <row r="220" spans="12:12" customFormat="1" x14ac:dyDescent="0.25">
      <c r="L220" s="59"/>
    </row>
    <row r="221" spans="12:12" customFormat="1" x14ac:dyDescent="0.25">
      <c r="L221" s="59"/>
    </row>
    <row r="222" spans="12:12" customFormat="1" x14ac:dyDescent="0.25">
      <c r="L222" s="59"/>
    </row>
    <row r="223" spans="12:12" customFormat="1" x14ac:dyDescent="0.25">
      <c r="L223" s="59"/>
    </row>
    <row r="224" spans="12:12" customFormat="1" x14ac:dyDescent="0.25">
      <c r="L224" s="59"/>
    </row>
    <row r="225" spans="12:12" customFormat="1" x14ac:dyDescent="0.25">
      <c r="L225" s="59"/>
    </row>
    <row r="226" spans="12:12" customFormat="1" x14ac:dyDescent="0.25">
      <c r="L226" s="59"/>
    </row>
    <row r="227" spans="12:12" customFormat="1" x14ac:dyDescent="0.25">
      <c r="L227" s="59"/>
    </row>
    <row r="228" spans="12:12" customFormat="1" x14ac:dyDescent="0.25">
      <c r="L228" s="59"/>
    </row>
    <row r="229" spans="12:12" customFormat="1" x14ac:dyDescent="0.25">
      <c r="L229" s="59"/>
    </row>
    <row r="230" spans="12:12" customFormat="1" x14ac:dyDescent="0.25">
      <c r="L230" s="59"/>
    </row>
    <row r="231" spans="12:12" customFormat="1" x14ac:dyDescent="0.25">
      <c r="L231" s="59"/>
    </row>
    <row r="232" spans="12:12" customFormat="1" x14ac:dyDescent="0.25">
      <c r="L232" s="59"/>
    </row>
    <row r="233" spans="12:12" customFormat="1" x14ac:dyDescent="0.25">
      <c r="L233" s="59"/>
    </row>
    <row r="234" spans="12:12" customFormat="1" x14ac:dyDescent="0.25">
      <c r="L234" s="59"/>
    </row>
    <row r="235" spans="12:12" customFormat="1" x14ac:dyDescent="0.25">
      <c r="L235" s="59"/>
    </row>
    <row r="236" spans="12:12" customFormat="1" x14ac:dyDescent="0.25">
      <c r="L236" s="59"/>
    </row>
    <row r="237" spans="12:12" customFormat="1" x14ac:dyDescent="0.25">
      <c r="L237" s="59"/>
    </row>
    <row r="238" spans="12:12" customFormat="1" x14ac:dyDescent="0.25">
      <c r="L238" s="59"/>
    </row>
    <row r="239" spans="12:12" customFormat="1" x14ac:dyDescent="0.25">
      <c r="L239" s="59"/>
    </row>
    <row r="240" spans="12:12" customFormat="1" x14ac:dyDescent="0.25">
      <c r="L240" s="59"/>
    </row>
    <row r="241" spans="12:12" customFormat="1" x14ac:dyDescent="0.25">
      <c r="L241" s="59"/>
    </row>
    <row r="242" spans="12:12" customFormat="1" x14ac:dyDescent="0.25">
      <c r="L242" s="59"/>
    </row>
    <row r="243" spans="12:12" customFormat="1" x14ac:dyDescent="0.25">
      <c r="L243" s="59"/>
    </row>
    <row r="244" spans="12:12" customFormat="1" x14ac:dyDescent="0.25">
      <c r="L244" s="59"/>
    </row>
    <row r="245" spans="12:12" customFormat="1" x14ac:dyDescent="0.25">
      <c r="L245" s="59"/>
    </row>
    <row r="246" spans="12:12" customFormat="1" x14ac:dyDescent="0.25">
      <c r="L246" s="59"/>
    </row>
    <row r="247" spans="12:12" customFormat="1" x14ac:dyDescent="0.25">
      <c r="L247" s="59"/>
    </row>
    <row r="248" spans="12:12" customFormat="1" x14ac:dyDescent="0.25">
      <c r="L248" s="59"/>
    </row>
    <row r="249" spans="12:12" customFormat="1" x14ac:dyDescent="0.25">
      <c r="L249" s="59"/>
    </row>
    <row r="250" spans="12:12" customFormat="1" x14ac:dyDescent="0.25">
      <c r="L250" s="59"/>
    </row>
    <row r="251" spans="12:12" customFormat="1" x14ac:dyDescent="0.25">
      <c r="L251" s="59"/>
    </row>
    <row r="252" spans="12:12" customFormat="1" x14ac:dyDescent="0.25">
      <c r="L252" s="59"/>
    </row>
    <row r="253" spans="12:12" customFormat="1" x14ac:dyDescent="0.25">
      <c r="L253" s="59"/>
    </row>
    <row r="254" spans="12:12" customFormat="1" x14ac:dyDescent="0.25">
      <c r="L254" s="59"/>
    </row>
    <row r="255" spans="12:12" customFormat="1" x14ac:dyDescent="0.25">
      <c r="L255" s="59"/>
    </row>
    <row r="256" spans="12:12" customFormat="1" x14ac:dyDescent="0.25">
      <c r="L256" s="59"/>
    </row>
    <row r="257" spans="12:12" customFormat="1" x14ac:dyDescent="0.25">
      <c r="L257" s="59"/>
    </row>
    <row r="258" spans="12:12" customFormat="1" x14ac:dyDescent="0.25">
      <c r="L258" s="59"/>
    </row>
    <row r="259" spans="12:12" customFormat="1" x14ac:dyDescent="0.25">
      <c r="L259" s="59"/>
    </row>
    <row r="260" spans="12:12" customFormat="1" x14ac:dyDescent="0.25">
      <c r="L260" s="59"/>
    </row>
    <row r="261" spans="12:12" customFormat="1" x14ac:dyDescent="0.25">
      <c r="L261" s="59"/>
    </row>
    <row r="262" spans="12:12" customFormat="1" x14ac:dyDescent="0.25">
      <c r="L262" s="59"/>
    </row>
    <row r="263" spans="12:12" customFormat="1" x14ac:dyDescent="0.25">
      <c r="L263" s="59"/>
    </row>
    <row r="264" spans="12:12" customFormat="1" x14ac:dyDescent="0.25">
      <c r="L264" s="59"/>
    </row>
    <row r="265" spans="12:12" customFormat="1" x14ac:dyDescent="0.25">
      <c r="L265" s="59"/>
    </row>
    <row r="266" spans="12:12" customFormat="1" x14ac:dyDescent="0.25">
      <c r="L266" s="59"/>
    </row>
    <row r="267" spans="12:12" customFormat="1" x14ac:dyDescent="0.25">
      <c r="L267" s="59"/>
    </row>
    <row r="268" spans="12:12" customFormat="1" x14ac:dyDescent="0.25">
      <c r="L268" s="59"/>
    </row>
    <row r="269" spans="12:12" customFormat="1" x14ac:dyDescent="0.25">
      <c r="L269" s="59"/>
    </row>
    <row r="270" spans="12:12" customFormat="1" x14ac:dyDescent="0.25">
      <c r="L270" s="59"/>
    </row>
    <row r="271" spans="12:12" customFormat="1" x14ac:dyDescent="0.25">
      <c r="L271" s="59"/>
    </row>
    <row r="272" spans="12:12" customFormat="1" x14ac:dyDescent="0.25">
      <c r="L272" s="59"/>
    </row>
    <row r="273" spans="12:12" customFormat="1" x14ac:dyDescent="0.25">
      <c r="L273" s="59"/>
    </row>
    <row r="274" spans="12:12" customFormat="1" x14ac:dyDescent="0.25">
      <c r="L274" s="59"/>
    </row>
    <row r="275" spans="12:12" customFormat="1" x14ac:dyDescent="0.25">
      <c r="L275" s="59"/>
    </row>
    <row r="276" spans="12:12" customFormat="1" x14ac:dyDescent="0.25">
      <c r="L276" s="59"/>
    </row>
    <row r="277" spans="12:12" customFormat="1" x14ac:dyDescent="0.25">
      <c r="L277" s="59"/>
    </row>
    <row r="278" spans="12:12" customFormat="1" x14ac:dyDescent="0.25">
      <c r="L278" s="59"/>
    </row>
    <row r="279" spans="12:12" customFormat="1" x14ac:dyDescent="0.25">
      <c r="L279" s="59"/>
    </row>
    <row r="280" spans="12:12" customFormat="1" x14ac:dyDescent="0.25">
      <c r="L280" s="59"/>
    </row>
    <row r="281" spans="12:12" customFormat="1" x14ac:dyDescent="0.25">
      <c r="L281" s="59"/>
    </row>
    <row r="282" spans="12:12" customFormat="1" x14ac:dyDescent="0.25">
      <c r="L282" s="59"/>
    </row>
    <row r="283" spans="12:12" customFormat="1" x14ac:dyDescent="0.25">
      <c r="L283" s="59"/>
    </row>
    <row r="284" spans="12:12" customFormat="1" x14ac:dyDescent="0.25">
      <c r="L284" s="59"/>
    </row>
    <row r="285" spans="12:12" customFormat="1" x14ac:dyDescent="0.25">
      <c r="L285" s="59"/>
    </row>
    <row r="286" spans="12:12" customFormat="1" x14ac:dyDescent="0.25">
      <c r="L286" s="59"/>
    </row>
    <row r="287" spans="12:12" customFormat="1" x14ac:dyDescent="0.25">
      <c r="L287" s="59"/>
    </row>
    <row r="288" spans="12:12" customFormat="1" x14ac:dyDescent="0.25">
      <c r="L288" s="59"/>
    </row>
    <row r="289" spans="12:12" customFormat="1" x14ac:dyDescent="0.25">
      <c r="L289" s="59"/>
    </row>
    <row r="290" spans="12:12" customFormat="1" x14ac:dyDescent="0.25">
      <c r="L290" s="59"/>
    </row>
    <row r="291" spans="12:12" customFormat="1" x14ac:dyDescent="0.25">
      <c r="L291" s="59"/>
    </row>
    <row r="292" spans="12:12" customFormat="1" x14ac:dyDescent="0.25">
      <c r="L292" s="59"/>
    </row>
    <row r="293" spans="12:12" customFormat="1" x14ac:dyDescent="0.25">
      <c r="L293" s="59"/>
    </row>
    <row r="294" spans="12:12" customFormat="1" x14ac:dyDescent="0.25">
      <c r="L294" s="59"/>
    </row>
    <row r="295" spans="12:12" customFormat="1" x14ac:dyDescent="0.25">
      <c r="L295" s="59"/>
    </row>
    <row r="296" spans="12:12" customFormat="1" x14ac:dyDescent="0.25">
      <c r="L296" s="59"/>
    </row>
    <row r="297" spans="12:12" customFormat="1" x14ac:dyDescent="0.25">
      <c r="L297" s="59"/>
    </row>
    <row r="298" spans="12:12" customFormat="1" x14ac:dyDescent="0.25">
      <c r="L298" s="59"/>
    </row>
    <row r="299" spans="12:12" customFormat="1" x14ac:dyDescent="0.25">
      <c r="L299" s="59"/>
    </row>
    <row r="300" spans="12:12" customFormat="1" x14ac:dyDescent="0.25">
      <c r="L300" s="59"/>
    </row>
    <row r="301" spans="12:12" customFormat="1" x14ac:dyDescent="0.25">
      <c r="L301" s="59"/>
    </row>
    <row r="302" spans="12:12" customFormat="1" x14ac:dyDescent="0.25">
      <c r="L302" s="59"/>
    </row>
    <row r="303" spans="12:12" customFormat="1" x14ac:dyDescent="0.25">
      <c r="L303" s="59"/>
    </row>
    <row r="304" spans="12:12" customFormat="1" x14ac:dyDescent="0.25">
      <c r="L304" s="59"/>
    </row>
    <row r="305" spans="12:12" customFormat="1" x14ac:dyDescent="0.25">
      <c r="L305" s="59"/>
    </row>
    <row r="306" spans="12:12" customFormat="1" x14ac:dyDescent="0.25">
      <c r="L306" s="59"/>
    </row>
    <row r="307" spans="12:12" customFormat="1" x14ac:dyDescent="0.25">
      <c r="L307" s="59"/>
    </row>
    <row r="308" spans="12:12" customFormat="1" x14ac:dyDescent="0.25">
      <c r="L308" s="59"/>
    </row>
    <row r="309" spans="12:12" customFormat="1" x14ac:dyDescent="0.25">
      <c r="L309" s="59"/>
    </row>
    <row r="310" spans="12:12" customFormat="1" x14ac:dyDescent="0.25">
      <c r="L310" s="59"/>
    </row>
    <row r="311" spans="12:12" customFormat="1" x14ac:dyDescent="0.25">
      <c r="L311" s="59"/>
    </row>
    <row r="312" spans="12:12" customFormat="1" x14ac:dyDescent="0.25">
      <c r="L312" s="59"/>
    </row>
    <row r="313" spans="12:12" customFormat="1" x14ac:dyDescent="0.25">
      <c r="L313" s="59"/>
    </row>
    <row r="314" spans="12:12" customFormat="1" x14ac:dyDescent="0.25">
      <c r="L314" s="59"/>
    </row>
    <row r="315" spans="12:12" customFormat="1" x14ac:dyDescent="0.25">
      <c r="L315" s="59"/>
    </row>
    <row r="316" spans="12:12" customFormat="1" x14ac:dyDescent="0.25">
      <c r="L316" s="59"/>
    </row>
    <row r="317" spans="12:12" customFormat="1" x14ac:dyDescent="0.25">
      <c r="L317" s="59"/>
    </row>
    <row r="318" spans="12:12" customFormat="1" x14ac:dyDescent="0.25">
      <c r="L318" s="59"/>
    </row>
    <row r="319" spans="12:12" customFormat="1" x14ac:dyDescent="0.25">
      <c r="L319" s="59"/>
    </row>
    <row r="320" spans="12:12" customFormat="1" x14ac:dyDescent="0.25">
      <c r="L320" s="59"/>
    </row>
    <row r="321" spans="12:12" customFormat="1" x14ac:dyDescent="0.25">
      <c r="L321" s="59"/>
    </row>
    <row r="322" spans="12:12" customFormat="1" x14ac:dyDescent="0.25">
      <c r="L322" s="59"/>
    </row>
    <row r="323" spans="12:12" customFormat="1" x14ac:dyDescent="0.25">
      <c r="L323" s="59"/>
    </row>
    <row r="324" spans="12:12" customFormat="1" x14ac:dyDescent="0.25">
      <c r="L324" s="59"/>
    </row>
    <row r="325" spans="12:12" customFormat="1" x14ac:dyDescent="0.25">
      <c r="L325" s="59"/>
    </row>
    <row r="326" spans="12:12" customFormat="1" x14ac:dyDescent="0.25">
      <c r="L326" s="59"/>
    </row>
    <row r="327" spans="12:12" customFormat="1" x14ac:dyDescent="0.25">
      <c r="L327" s="59"/>
    </row>
    <row r="328" spans="12:12" customFormat="1" x14ac:dyDescent="0.25">
      <c r="L328" s="59"/>
    </row>
    <row r="329" spans="12:12" customFormat="1" x14ac:dyDescent="0.25">
      <c r="L329" s="59"/>
    </row>
    <row r="330" spans="12:12" customFormat="1" x14ac:dyDescent="0.25">
      <c r="L330" s="59"/>
    </row>
    <row r="331" spans="12:12" customFormat="1" x14ac:dyDescent="0.25">
      <c r="L331" s="59"/>
    </row>
    <row r="332" spans="12:12" customFormat="1" x14ac:dyDescent="0.25">
      <c r="L332" s="59"/>
    </row>
    <row r="333" spans="12:12" customFormat="1" x14ac:dyDescent="0.25">
      <c r="L333" s="59"/>
    </row>
    <row r="334" spans="12:12" customFormat="1" x14ac:dyDescent="0.25">
      <c r="L334" s="59"/>
    </row>
    <row r="335" spans="12:12" customFormat="1" x14ac:dyDescent="0.25">
      <c r="L335" s="59"/>
    </row>
    <row r="336" spans="12:12" customFormat="1" x14ac:dyDescent="0.25">
      <c r="L336" s="59"/>
    </row>
    <row r="337" spans="12:12" customFormat="1" x14ac:dyDescent="0.25">
      <c r="L337" s="59"/>
    </row>
    <row r="338" spans="12:12" customFormat="1" x14ac:dyDescent="0.25">
      <c r="L338" s="59"/>
    </row>
    <row r="339" spans="12:12" customFormat="1" x14ac:dyDescent="0.25">
      <c r="L339" s="59"/>
    </row>
    <row r="340" spans="12:12" customFormat="1" x14ac:dyDescent="0.25">
      <c r="L340" s="59"/>
    </row>
    <row r="341" spans="12:12" customFormat="1" x14ac:dyDescent="0.25">
      <c r="L341" s="59"/>
    </row>
    <row r="342" spans="12:12" customFormat="1" x14ac:dyDescent="0.25">
      <c r="L342" s="59"/>
    </row>
    <row r="343" spans="12:12" customFormat="1" x14ac:dyDescent="0.25">
      <c r="L343" s="59"/>
    </row>
    <row r="344" spans="12:12" customFormat="1" x14ac:dyDescent="0.25">
      <c r="L344" s="59"/>
    </row>
    <row r="345" spans="12:12" customFormat="1" x14ac:dyDescent="0.25">
      <c r="L345" s="59"/>
    </row>
    <row r="346" spans="12:12" customFormat="1" x14ac:dyDescent="0.25">
      <c r="L346" s="59"/>
    </row>
    <row r="347" spans="12:12" customFormat="1" x14ac:dyDescent="0.25">
      <c r="L347" s="59"/>
    </row>
    <row r="348" spans="12:12" customFormat="1" x14ac:dyDescent="0.25">
      <c r="L348" s="59"/>
    </row>
    <row r="349" spans="12:12" customFormat="1" x14ac:dyDescent="0.25">
      <c r="L349" s="59"/>
    </row>
    <row r="350" spans="12:12" customFormat="1" x14ac:dyDescent="0.25">
      <c r="L350" s="59"/>
    </row>
    <row r="351" spans="12:12" customFormat="1" x14ac:dyDescent="0.25">
      <c r="L351" s="59"/>
    </row>
    <row r="352" spans="12:12" customFormat="1" x14ac:dyDescent="0.25">
      <c r="L352" s="59"/>
    </row>
    <row r="353" spans="12:12" customFormat="1" x14ac:dyDescent="0.25">
      <c r="L353" s="59"/>
    </row>
    <row r="354" spans="12:12" customFormat="1" x14ac:dyDescent="0.25">
      <c r="L354" s="59"/>
    </row>
    <row r="355" spans="12:12" customFormat="1" x14ac:dyDescent="0.25">
      <c r="L355" s="59"/>
    </row>
    <row r="356" spans="12:12" customFormat="1" x14ac:dyDescent="0.25">
      <c r="L356" s="59"/>
    </row>
    <row r="357" spans="12:12" customFormat="1" x14ac:dyDescent="0.25">
      <c r="L357" s="59"/>
    </row>
    <row r="358" spans="12:12" customFormat="1" x14ac:dyDescent="0.25">
      <c r="L358" s="59"/>
    </row>
    <row r="359" spans="12:12" customFormat="1" x14ac:dyDescent="0.25">
      <c r="L359" s="59"/>
    </row>
    <row r="360" spans="12:12" customFormat="1" x14ac:dyDescent="0.25">
      <c r="L360" s="59"/>
    </row>
    <row r="361" spans="12:12" customFormat="1" x14ac:dyDescent="0.25">
      <c r="L361" s="59"/>
    </row>
    <row r="362" spans="12:12" customFormat="1" x14ac:dyDescent="0.25">
      <c r="L362" s="59"/>
    </row>
    <row r="363" spans="12:12" customFormat="1" x14ac:dyDescent="0.25">
      <c r="L363" s="59"/>
    </row>
    <row r="364" spans="12:12" customFormat="1" x14ac:dyDescent="0.25">
      <c r="L364" s="59"/>
    </row>
    <row r="365" spans="12:12" customFormat="1" x14ac:dyDescent="0.25">
      <c r="L365" s="59"/>
    </row>
    <row r="366" spans="12:12" customFormat="1" x14ac:dyDescent="0.25">
      <c r="L366" s="59"/>
    </row>
    <row r="367" spans="12:12" customFormat="1" x14ac:dyDescent="0.25">
      <c r="L367" s="59"/>
    </row>
    <row r="368" spans="12:12" customFormat="1" x14ac:dyDescent="0.25">
      <c r="L368" s="59"/>
    </row>
    <row r="369" spans="12:12" customFormat="1" x14ac:dyDescent="0.25">
      <c r="L369" s="59"/>
    </row>
    <row r="370" spans="12:12" customFormat="1" x14ac:dyDescent="0.25">
      <c r="L370" s="59"/>
    </row>
    <row r="371" spans="12:12" customFormat="1" x14ac:dyDescent="0.25">
      <c r="L371" s="59"/>
    </row>
    <row r="372" spans="12:12" customFormat="1" x14ac:dyDescent="0.25">
      <c r="L372" s="59"/>
    </row>
    <row r="373" spans="12:12" customFormat="1" x14ac:dyDescent="0.25">
      <c r="L373" s="59"/>
    </row>
    <row r="374" spans="12:12" customFormat="1" x14ac:dyDescent="0.25">
      <c r="L374" s="59"/>
    </row>
    <row r="375" spans="12:12" customFormat="1" x14ac:dyDescent="0.25">
      <c r="L375" s="59"/>
    </row>
    <row r="376" spans="12:12" customFormat="1" x14ac:dyDescent="0.25">
      <c r="L376" s="59"/>
    </row>
    <row r="377" spans="12:12" customFormat="1" x14ac:dyDescent="0.25">
      <c r="L377" s="59"/>
    </row>
    <row r="378" spans="12:12" customFormat="1" x14ac:dyDescent="0.25">
      <c r="L378" s="59"/>
    </row>
    <row r="379" spans="12:12" customFormat="1" x14ac:dyDescent="0.25">
      <c r="L379" s="59"/>
    </row>
    <row r="380" spans="12:12" customFormat="1" x14ac:dyDescent="0.25">
      <c r="L380" s="59"/>
    </row>
    <row r="381" spans="12:12" customFormat="1" x14ac:dyDescent="0.25">
      <c r="L381" s="59"/>
    </row>
    <row r="382" spans="12:12" customFormat="1" x14ac:dyDescent="0.25">
      <c r="L382" s="59"/>
    </row>
    <row r="383" spans="12:12" customFormat="1" x14ac:dyDescent="0.25">
      <c r="L383" s="59"/>
    </row>
    <row r="384" spans="12:12" customFormat="1" x14ac:dyDescent="0.25">
      <c r="L384" s="59"/>
    </row>
    <row r="385" spans="12:12" customFormat="1" x14ac:dyDescent="0.25">
      <c r="L385" s="59"/>
    </row>
    <row r="386" spans="12:12" customFormat="1" x14ac:dyDescent="0.25">
      <c r="L386" s="59"/>
    </row>
    <row r="387" spans="12:12" customFormat="1" x14ac:dyDescent="0.25">
      <c r="L387" s="59"/>
    </row>
    <row r="388" spans="12:12" customFormat="1" x14ac:dyDescent="0.25">
      <c r="L388" s="59"/>
    </row>
    <row r="389" spans="12:12" customFormat="1" x14ac:dyDescent="0.25">
      <c r="L389" s="59"/>
    </row>
    <row r="390" spans="12:12" customFormat="1" x14ac:dyDescent="0.25">
      <c r="L390" s="59"/>
    </row>
    <row r="391" spans="12:12" customFormat="1" x14ac:dyDescent="0.25">
      <c r="L391" s="59"/>
    </row>
    <row r="392" spans="12:12" customFormat="1" x14ac:dyDescent="0.25">
      <c r="L392" s="59"/>
    </row>
    <row r="393" spans="12:12" customFormat="1" x14ac:dyDescent="0.25">
      <c r="L393" s="59"/>
    </row>
    <row r="394" spans="12:12" customFormat="1" x14ac:dyDescent="0.25">
      <c r="L394" s="59"/>
    </row>
    <row r="395" spans="12:12" customFormat="1" x14ac:dyDescent="0.25">
      <c r="L395" s="59"/>
    </row>
    <row r="396" spans="12:12" customFormat="1" x14ac:dyDescent="0.25">
      <c r="L396" s="59"/>
    </row>
    <row r="397" spans="12:12" customFormat="1" x14ac:dyDescent="0.25">
      <c r="L397" s="59"/>
    </row>
    <row r="398" spans="12:12" customFormat="1" x14ac:dyDescent="0.25">
      <c r="L398" s="59"/>
    </row>
    <row r="399" spans="12:12" customFormat="1" x14ac:dyDescent="0.25">
      <c r="L399" s="59"/>
    </row>
    <row r="400" spans="12:12" customFormat="1" x14ac:dyDescent="0.25">
      <c r="L400" s="59"/>
    </row>
    <row r="401" spans="12:12" customFormat="1" x14ac:dyDescent="0.25">
      <c r="L401" s="59"/>
    </row>
    <row r="402" spans="12:12" customFormat="1" x14ac:dyDescent="0.25">
      <c r="L402" s="59"/>
    </row>
    <row r="403" spans="12:12" customFormat="1" x14ac:dyDescent="0.25">
      <c r="L403" s="59"/>
    </row>
    <row r="404" spans="12:12" customFormat="1" x14ac:dyDescent="0.25">
      <c r="L404" s="59"/>
    </row>
    <row r="405" spans="12:12" customFormat="1" x14ac:dyDescent="0.25">
      <c r="L405" s="59"/>
    </row>
    <row r="406" spans="12:12" customFormat="1" x14ac:dyDescent="0.25">
      <c r="L406" s="59"/>
    </row>
    <row r="407" spans="12:12" customFormat="1" x14ac:dyDescent="0.25">
      <c r="L407" s="59"/>
    </row>
    <row r="408" spans="12:12" customFormat="1" x14ac:dyDescent="0.25">
      <c r="L408" s="59"/>
    </row>
    <row r="409" spans="12:12" customFormat="1" x14ac:dyDescent="0.25">
      <c r="L409" s="59"/>
    </row>
    <row r="410" spans="12:12" customFormat="1" x14ac:dyDescent="0.25">
      <c r="L410" s="59"/>
    </row>
    <row r="411" spans="12:12" customFormat="1" x14ac:dyDescent="0.25">
      <c r="L411" s="59"/>
    </row>
    <row r="412" spans="12:12" customFormat="1" x14ac:dyDescent="0.25">
      <c r="L412" s="59"/>
    </row>
    <row r="413" spans="12:12" customFormat="1" x14ac:dyDescent="0.25">
      <c r="L413" s="59"/>
    </row>
    <row r="414" spans="12:12" customFormat="1" x14ac:dyDescent="0.25">
      <c r="L414" s="59"/>
    </row>
    <row r="415" spans="12:12" customFormat="1" x14ac:dyDescent="0.25">
      <c r="L415" s="59"/>
    </row>
    <row r="416" spans="12:12" customFormat="1" x14ac:dyDescent="0.25">
      <c r="L416" s="59"/>
    </row>
    <row r="417" spans="12:12" customFormat="1" x14ac:dyDescent="0.25">
      <c r="L417" s="59"/>
    </row>
    <row r="418" spans="12:12" customFormat="1" x14ac:dyDescent="0.25">
      <c r="L418" s="59"/>
    </row>
    <row r="419" spans="12:12" customFormat="1" x14ac:dyDescent="0.25">
      <c r="L419" s="59"/>
    </row>
    <row r="420" spans="12:12" customFormat="1" x14ac:dyDescent="0.25">
      <c r="L420" s="59"/>
    </row>
    <row r="421" spans="12:12" customFormat="1" x14ac:dyDescent="0.25">
      <c r="L421" s="59"/>
    </row>
    <row r="422" spans="12:12" customFormat="1" x14ac:dyDescent="0.25">
      <c r="L422" s="59"/>
    </row>
    <row r="423" spans="12:12" customFormat="1" x14ac:dyDescent="0.25">
      <c r="L423" s="59"/>
    </row>
    <row r="424" spans="12:12" customFormat="1" x14ac:dyDescent="0.25">
      <c r="L424" s="59"/>
    </row>
    <row r="425" spans="12:12" customFormat="1" x14ac:dyDescent="0.25">
      <c r="L425" s="59"/>
    </row>
    <row r="426" spans="12:12" customFormat="1" x14ac:dyDescent="0.25">
      <c r="L426" s="59"/>
    </row>
    <row r="427" spans="12:12" customFormat="1" x14ac:dyDescent="0.25">
      <c r="L427" s="59"/>
    </row>
    <row r="428" spans="12:12" customFormat="1" x14ac:dyDescent="0.25">
      <c r="L428" s="59"/>
    </row>
    <row r="429" spans="12:12" customFormat="1" x14ac:dyDescent="0.25">
      <c r="L429" s="59"/>
    </row>
    <row r="430" spans="12:12" customFormat="1" x14ac:dyDescent="0.25">
      <c r="L430" s="59"/>
    </row>
    <row r="431" spans="12:12" customFormat="1" x14ac:dyDescent="0.25">
      <c r="L431" s="59"/>
    </row>
    <row r="432" spans="12:12" customFormat="1" x14ac:dyDescent="0.25">
      <c r="L432" s="59"/>
    </row>
    <row r="433" spans="12:12" customFormat="1" x14ac:dyDescent="0.25">
      <c r="L433" s="59"/>
    </row>
    <row r="434" spans="12:12" customFormat="1" x14ac:dyDescent="0.25">
      <c r="L434" s="59"/>
    </row>
    <row r="435" spans="12:12" customFormat="1" x14ac:dyDescent="0.25">
      <c r="L435" s="59"/>
    </row>
    <row r="436" spans="12:12" customFormat="1" x14ac:dyDescent="0.25">
      <c r="L436" s="59"/>
    </row>
    <row r="437" spans="12:12" customFormat="1" x14ac:dyDescent="0.25">
      <c r="L437" s="59"/>
    </row>
    <row r="438" spans="12:12" customFormat="1" x14ac:dyDescent="0.25">
      <c r="L438" s="59"/>
    </row>
    <row r="439" spans="12:12" customFormat="1" x14ac:dyDescent="0.25">
      <c r="L439" s="59"/>
    </row>
    <row r="440" spans="12:12" customFormat="1" x14ac:dyDescent="0.25">
      <c r="L440" s="59"/>
    </row>
    <row r="441" spans="12:12" customFormat="1" x14ac:dyDescent="0.25">
      <c r="L441" s="59"/>
    </row>
    <row r="442" spans="12:12" customFormat="1" x14ac:dyDescent="0.25">
      <c r="L442" s="59"/>
    </row>
    <row r="443" spans="12:12" customFormat="1" x14ac:dyDescent="0.25">
      <c r="L443" s="59"/>
    </row>
    <row r="444" spans="12:12" customFormat="1" x14ac:dyDescent="0.25">
      <c r="L444" s="59"/>
    </row>
    <row r="445" spans="12:12" customFormat="1" x14ac:dyDescent="0.25">
      <c r="L445" s="59"/>
    </row>
    <row r="446" spans="12:12" customFormat="1" x14ac:dyDescent="0.25">
      <c r="L446" s="59"/>
    </row>
    <row r="447" spans="12:12" customFormat="1" x14ac:dyDescent="0.25">
      <c r="L447" s="59"/>
    </row>
    <row r="448" spans="12:12" customFormat="1" x14ac:dyDescent="0.25">
      <c r="L448" s="59"/>
    </row>
    <row r="449" spans="12:12" customFormat="1" x14ac:dyDescent="0.25">
      <c r="L449" s="59"/>
    </row>
    <row r="450" spans="12:12" customFormat="1" x14ac:dyDescent="0.25">
      <c r="L450" s="59"/>
    </row>
    <row r="451" spans="12:12" customFormat="1" x14ac:dyDescent="0.25">
      <c r="L451" s="59"/>
    </row>
    <row r="452" spans="12:12" customFormat="1" x14ac:dyDescent="0.25">
      <c r="L452" s="59"/>
    </row>
    <row r="453" spans="12:12" customFormat="1" x14ac:dyDescent="0.25">
      <c r="L453" s="59"/>
    </row>
    <row r="454" spans="12:12" customFormat="1" x14ac:dyDescent="0.25">
      <c r="L454" s="59"/>
    </row>
    <row r="455" spans="12:12" customFormat="1" x14ac:dyDescent="0.25">
      <c r="L455" s="59"/>
    </row>
    <row r="456" spans="12:12" customFormat="1" x14ac:dyDescent="0.25">
      <c r="L456" s="59"/>
    </row>
    <row r="457" spans="12:12" customFormat="1" x14ac:dyDescent="0.25">
      <c r="L457" s="59"/>
    </row>
    <row r="458" spans="12:12" customFormat="1" x14ac:dyDescent="0.25">
      <c r="L458" s="59"/>
    </row>
    <row r="459" spans="12:12" customFormat="1" x14ac:dyDescent="0.25">
      <c r="L459" s="59"/>
    </row>
    <row r="460" spans="12:12" customFormat="1" x14ac:dyDescent="0.25">
      <c r="L460" s="59"/>
    </row>
    <row r="461" spans="12:12" customFormat="1" x14ac:dyDescent="0.25">
      <c r="L461" s="59"/>
    </row>
    <row r="462" spans="12:12" customFormat="1" x14ac:dyDescent="0.25">
      <c r="L462" s="59"/>
    </row>
    <row r="463" spans="12:12" customFormat="1" x14ac:dyDescent="0.25">
      <c r="L463" s="59"/>
    </row>
    <row r="464" spans="12:12" customFormat="1" x14ac:dyDescent="0.25">
      <c r="L464" s="59"/>
    </row>
    <row r="465" spans="12:12" customFormat="1" x14ac:dyDescent="0.25">
      <c r="L465" s="59"/>
    </row>
    <row r="466" spans="12:12" customFormat="1" x14ac:dyDescent="0.25">
      <c r="L466" s="59"/>
    </row>
    <row r="467" spans="12:12" customFormat="1" x14ac:dyDescent="0.25">
      <c r="L467" s="59"/>
    </row>
    <row r="468" spans="12:12" customFormat="1" x14ac:dyDescent="0.25">
      <c r="L468" s="59"/>
    </row>
    <row r="469" spans="12:12" customFormat="1" x14ac:dyDescent="0.25">
      <c r="L469" s="59"/>
    </row>
    <row r="470" spans="12:12" customFormat="1" x14ac:dyDescent="0.25">
      <c r="L470" s="59"/>
    </row>
    <row r="471" spans="12:12" customFormat="1" x14ac:dyDescent="0.25">
      <c r="L471" s="59"/>
    </row>
    <row r="472" spans="12:12" customFormat="1" x14ac:dyDescent="0.25">
      <c r="L472" s="59"/>
    </row>
    <row r="473" spans="12:12" customFormat="1" x14ac:dyDescent="0.25">
      <c r="L473" s="59"/>
    </row>
    <row r="474" spans="12:12" customFormat="1" x14ac:dyDescent="0.25">
      <c r="L474" s="59"/>
    </row>
    <row r="475" spans="12:12" customFormat="1" x14ac:dyDescent="0.25">
      <c r="L475" s="59"/>
    </row>
    <row r="476" spans="12:12" customFormat="1" x14ac:dyDescent="0.25">
      <c r="L476" s="59"/>
    </row>
    <row r="477" spans="12:12" customFormat="1" x14ac:dyDescent="0.25">
      <c r="L477" s="59"/>
    </row>
    <row r="478" spans="12:12" customFormat="1" x14ac:dyDescent="0.25">
      <c r="L478" s="59"/>
    </row>
    <row r="479" spans="12:12" customFormat="1" x14ac:dyDescent="0.25">
      <c r="L479" s="59"/>
    </row>
    <row r="480" spans="12:12" customFormat="1" x14ac:dyDescent="0.25">
      <c r="L480" s="59"/>
    </row>
    <row r="481" spans="12:12" customFormat="1" x14ac:dyDescent="0.25">
      <c r="L481" s="59"/>
    </row>
    <row r="482" spans="12:12" customFormat="1" x14ac:dyDescent="0.25">
      <c r="L482" s="59"/>
    </row>
    <row r="483" spans="12:12" customFormat="1" x14ac:dyDescent="0.25">
      <c r="L483" s="59"/>
    </row>
    <row r="484" spans="12:12" customFormat="1" x14ac:dyDescent="0.25">
      <c r="L484" s="59"/>
    </row>
    <row r="485" spans="12:12" customFormat="1" x14ac:dyDescent="0.25">
      <c r="L485" s="59"/>
    </row>
    <row r="486" spans="12:12" customFormat="1" x14ac:dyDescent="0.25">
      <c r="L486" s="59"/>
    </row>
    <row r="487" spans="12:12" customFormat="1" x14ac:dyDescent="0.25">
      <c r="L487" s="59"/>
    </row>
    <row r="488" spans="12:12" customFormat="1" x14ac:dyDescent="0.25">
      <c r="L488" s="59"/>
    </row>
    <row r="489" spans="12:12" customFormat="1" x14ac:dyDescent="0.25">
      <c r="L489" s="59"/>
    </row>
    <row r="490" spans="12:12" customFormat="1" x14ac:dyDescent="0.25">
      <c r="L490" s="59"/>
    </row>
    <row r="491" spans="12:12" customFormat="1" x14ac:dyDescent="0.25">
      <c r="L491" s="59"/>
    </row>
    <row r="492" spans="12:12" customFormat="1" x14ac:dyDescent="0.25">
      <c r="L492" s="59"/>
    </row>
    <row r="493" spans="12:12" customFormat="1" x14ac:dyDescent="0.25">
      <c r="L493" s="59"/>
    </row>
    <row r="494" spans="12:12" customFormat="1" x14ac:dyDescent="0.25">
      <c r="L494" s="59"/>
    </row>
    <row r="495" spans="12:12" customFormat="1" x14ac:dyDescent="0.25">
      <c r="L495" s="59"/>
    </row>
    <row r="496" spans="12:12" customFormat="1" x14ac:dyDescent="0.25">
      <c r="L496" s="59"/>
    </row>
    <row r="497" spans="12:12" customFormat="1" x14ac:dyDescent="0.25">
      <c r="L497" s="59"/>
    </row>
    <row r="498" spans="12:12" customFormat="1" x14ac:dyDescent="0.25">
      <c r="L498" s="59"/>
    </row>
    <row r="499" spans="12:12" customFormat="1" x14ac:dyDescent="0.25">
      <c r="L499" s="59"/>
    </row>
    <row r="500" spans="12:12" customFormat="1" x14ac:dyDescent="0.25">
      <c r="L500" s="59"/>
    </row>
    <row r="501" spans="12:12" customFormat="1" x14ac:dyDescent="0.25">
      <c r="L501" s="59"/>
    </row>
    <row r="502" spans="12:12" customFormat="1" x14ac:dyDescent="0.25">
      <c r="L502" s="59"/>
    </row>
    <row r="503" spans="12:12" customFormat="1" x14ac:dyDescent="0.25">
      <c r="L503" s="59"/>
    </row>
    <row r="504" spans="12:12" customFormat="1" x14ac:dyDescent="0.25">
      <c r="L504" s="59"/>
    </row>
    <row r="505" spans="12:12" customFormat="1" x14ac:dyDescent="0.25">
      <c r="L505" s="59"/>
    </row>
    <row r="506" spans="12:12" customFormat="1" x14ac:dyDescent="0.25">
      <c r="L506" s="59"/>
    </row>
    <row r="507" spans="12:12" customFormat="1" x14ac:dyDescent="0.25">
      <c r="L507" s="59"/>
    </row>
    <row r="508" spans="12:12" customFormat="1" x14ac:dyDescent="0.25">
      <c r="L508" s="59"/>
    </row>
    <row r="509" spans="12:12" customFormat="1" x14ac:dyDescent="0.25">
      <c r="L509" s="59"/>
    </row>
    <row r="510" spans="12:12" customFormat="1" x14ac:dyDescent="0.25">
      <c r="L510" s="59"/>
    </row>
    <row r="511" spans="12:12" customFormat="1" x14ac:dyDescent="0.25">
      <c r="L511" s="59"/>
    </row>
    <row r="512" spans="12:12" customFormat="1" x14ac:dyDescent="0.25">
      <c r="L512" s="59"/>
    </row>
    <row r="513" spans="12:12" customFormat="1" x14ac:dyDescent="0.25">
      <c r="L513" s="59"/>
    </row>
    <row r="514" spans="12:12" customFormat="1" x14ac:dyDescent="0.25">
      <c r="L514" s="59"/>
    </row>
    <row r="515" spans="12:12" customFormat="1" x14ac:dyDescent="0.25">
      <c r="L515" s="59"/>
    </row>
    <row r="516" spans="12:12" customFormat="1" x14ac:dyDescent="0.25">
      <c r="L516" s="59"/>
    </row>
    <row r="517" spans="12:12" customFormat="1" x14ac:dyDescent="0.25">
      <c r="L517" s="59"/>
    </row>
    <row r="518" spans="12:12" customFormat="1" x14ac:dyDescent="0.25">
      <c r="L518" s="59"/>
    </row>
    <row r="519" spans="12:12" customFormat="1" x14ac:dyDescent="0.25">
      <c r="L519" s="59"/>
    </row>
    <row r="520" spans="12:12" customFormat="1" x14ac:dyDescent="0.25">
      <c r="L520" s="59"/>
    </row>
    <row r="521" spans="12:12" customFormat="1" x14ac:dyDescent="0.25">
      <c r="L521" s="59"/>
    </row>
    <row r="522" spans="12:12" customFormat="1" x14ac:dyDescent="0.25">
      <c r="L522" s="59"/>
    </row>
    <row r="523" spans="12:12" customFormat="1" x14ac:dyDescent="0.25">
      <c r="L523" s="59"/>
    </row>
    <row r="524" spans="12:12" customFormat="1" x14ac:dyDescent="0.25">
      <c r="L524" s="59"/>
    </row>
    <row r="525" spans="12:12" customFormat="1" x14ac:dyDescent="0.25">
      <c r="L525" s="59"/>
    </row>
    <row r="526" spans="12:12" customFormat="1" x14ac:dyDescent="0.25">
      <c r="L526" s="59"/>
    </row>
    <row r="527" spans="12:12" customFormat="1" x14ac:dyDescent="0.25">
      <c r="L527" s="59"/>
    </row>
    <row r="528" spans="12:12" customFormat="1" x14ac:dyDescent="0.25">
      <c r="L528" s="59"/>
    </row>
    <row r="529" spans="12:12" customFormat="1" x14ac:dyDescent="0.25">
      <c r="L529" s="59"/>
    </row>
    <row r="530" spans="12:12" customFormat="1" x14ac:dyDescent="0.25">
      <c r="L530" s="59"/>
    </row>
    <row r="531" spans="12:12" customFormat="1" x14ac:dyDescent="0.25">
      <c r="L531" s="59"/>
    </row>
    <row r="532" spans="12:12" customFormat="1" x14ac:dyDescent="0.25">
      <c r="L532" s="59"/>
    </row>
    <row r="533" spans="12:12" customFormat="1" x14ac:dyDescent="0.25">
      <c r="L533" s="59"/>
    </row>
    <row r="534" spans="12:12" customFormat="1" x14ac:dyDescent="0.25">
      <c r="L534" s="59"/>
    </row>
    <row r="535" spans="12:12" customFormat="1" x14ac:dyDescent="0.25">
      <c r="L535" s="59"/>
    </row>
    <row r="536" spans="12:12" customFormat="1" x14ac:dyDescent="0.25">
      <c r="L536" s="59"/>
    </row>
    <row r="537" spans="12:12" customFormat="1" x14ac:dyDescent="0.25">
      <c r="L537" s="59"/>
    </row>
    <row r="538" spans="12:12" customFormat="1" x14ac:dyDescent="0.25">
      <c r="L538" s="59"/>
    </row>
    <row r="539" spans="12:12" customFormat="1" x14ac:dyDescent="0.25">
      <c r="L539" s="59"/>
    </row>
    <row r="540" spans="12:12" customFormat="1" x14ac:dyDescent="0.25">
      <c r="L540" s="59"/>
    </row>
    <row r="541" spans="12:12" customFormat="1" x14ac:dyDescent="0.25">
      <c r="L541" s="59"/>
    </row>
    <row r="542" spans="12:12" customFormat="1" x14ac:dyDescent="0.25">
      <c r="L542" s="59"/>
    </row>
    <row r="543" spans="12:12" customFormat="1" x14ac:dyDescent="0.25">
      <c r="L543" s="59"/>
    </row>
    <row r="544" spans="12:12" customFormat="1" x14ac:dyDescent="0.25">
      <c r="L544" s="59"/>
    </row>
    <row r="545" spans="12:12" customFormat="1" x14ac:dyDescent="0.25">
      <c r="L545" s="59"/>
    </row>
    <row r="546" spans="12:12" customFormat="1" x14ac:dyDescent="0.25">
      <c r="L546" s="59"/>
    </row>
    <row r="547" spans="12:12" customFormat="1" x14ac:dyDescent="0.25">
      <c r="L547" s="59"/>
    </row>
    <row r="548" spans="12:12" customFormat="1" x14ac:dyDescent="0.25">
      <c r="L548" s="59"/>
    </row>
    <row r="549" spans="12:12" customFormat="1" x14ac:dyDescent="0.25">
      <c r="L549" s="59"/>
    </row>
    <row r="550" spans="12:12" customFormat="1" x14ac:dyDescent="0.25">
      <c r="L550" s="59"/>
    </row>
    <row r="551" spans="12:12" customFormat="1" x14ac:dyDescent="0.25">
      <c r="L551" s="59"/>
    </row>
    <row r="552" spans="12:12" customFormat="1" x14ac:dyDescent="0.25">
      <c r="L552" s="59"/>
    </row>
    <row r="553" spans="12:12" customFormat="1" x14ac:dyDescent="0.25">
      <c r="L553" s="59"/>
    </row>
    <row r="554" spans="12:12" customFormat="1" x14ac:dyDescent="0.25">
      <c r="L554" s="59"/>
    </row>
    <row r="555" spans="12:12" customFormat="1" x14ac:dyDescent="0.25">
      <c r="L555" s="59"/>
    </row>
    <row r="556" spans="12:12" customFormat="1" x14ac:dyDescent="0.25">
      <c r="L556" s="59"/>
    </row>
    <row r="557" spans="12:12" customFormat="1" x14ac:dyDescent="0.25">
      <c r="L557" s="59"/>
    </row>
    <row r="558" spans="12:12" customFormat="1" x14ac:dyDescent="0.25">
      <c r="L558" s="59"/>
    </row>
    <row r="559" spans="12:12" customFormat="1" x14ac:dyDescent="0.25">
      <c r="L559" s="59"/>
    </row>
    <row r="560" spans="12:12" customFormat="1" x14ac:dyDescent="0.25">
      <c r="L560" s="59"/>
    </row>
    <row r="561" spans="12:12" customFormat="1" x14ac:dyDescent="0.25">
      <c r="L561" s="59"/>
    </row>
    <row r="562" spans="12:12" customFormat="1" x14ac:dyDescent="0.25">
      <c r="L562" s="59"/>
    </row>
    <row r="563" spans="12:12" customFormat="1" x14ac:dyDescent="0.25">
      <c r="L563" s="59"/>
    </row>
    <row r="564" spans="12:12" customFormat="1" x14ac:dyDescent="0.25">
      <c r="L564" s="59"/>
    </row>
    <row r="565" spans="12:12" customFormat="1" x14ac:dyDescent="0.25">
      <c r="L565" s="59"/>
    </row>
    <row r="566" spans="12:12" customFormat="1" x14ac:dyDescent="0.25">
      <c r="L566" s="59"/>
    </row>
    <row r="567" spans="12:12" customFormat="1" x14ac:dyDescent="0.25">
      <c r="L567" s="59"/>
    </row>
    <row r="568" spans="12:12" customFormat="1" x14ac:dyDescent="0.25">
      <c r="L568" s="59"/>
    </row>
    <row r="569" spans="12:12" customFormat="1" x14ac:dyDescent="0.25">
      <c r="L569" s="59"/>
    </row>
    <row r="570" spans="12:12" customFormat="1" x14ac:dyDescent="0.25">
      <c r="L570" s="59"/>
    </row>
    <row r="571" spans="12:12" customFormat="1" x14ac:dyDescent="0.25">
      <c r="L571" s="59"/>
    </row>
    <row r="572" spans="12:12" customFormat="1" x14ac:dyDescent="0.25">
      <c r="L572" s="59"/>
    </row>
    <row r="573" spans="12:12" customFormat="1" x14ac:dyDescent="0.25">
      <c r="L573" s="59"/>
    </row>
    <row r="574" spans="12:12" customFormat="1" x14ac:dyDescent="0.25">
      <c r="L574" s="59"/>
    </row>
    <row r="575" spans="12:12" customFormat="1" x14ac:dyDescent="0.25">
      <c r="L575" s="59"/>
    </row>
    <row r="576" spans="12:12" customFormat="1" x14ac:dyDescent="0.25">
      <c r="L576" s="59"/>
    </row>
    <row r="577" spans="12:12" customFormat="1" x14ac:dyDescent="0.25">
      <c r="L577" s="59"/>
    </row>
    <row r="578" spans="12:12" customFormat="1" x14ac:dyDescent="0.25">
      <c r="L578" s="59"/>
    </row>
    <row r="579" spans="12:12" customFormat="1" x14ac:dyDescent="0.25">
      <c r="L579" s="59"/>
    </row>
    <row r="580" spans="12:12" customFormat="1" x14ac:dyDescent="0.25">
      <c r="L580" s="59"/>
    </row>
    <row r="581" spans="12:12" customFormat="1" x14ac:dyDescent="0.25">
      <c r="L581" s="59"/>
    </row>
    <row r="582" spans="12:12" customFormat="1" x14ac:dyDescent="0.25">
      <c r="L582" s="59"/>
    </row>
    <row r="583" spans="12:12" customFormat="1" x14ac:dyDescent="0.25">
      <c r="L583" s="59"/>
    </row>
    <row r="584" spans="12:12" customFormat="1" x14ac:dyDescent="0.25">
      <c r="L584" s="59"/>
    </row>
    <row r="585" spans="12:12" customFormat="1" x14ac:dyDescent="0.25">
      <c r="L585" s="59"/>
    </row>
    <row r="586" spans="12:12" customFormat="1" x14ac:dyDescent="0.25">
      <c r="L586" s="59"/>
    </row>
    <row r="587" spans="12:12" customFormat="1" x14ac:dyDescent="0.25">
      <c r="L587" s="59"/>
    </row>
    <row r="588" spans="12:12" customFormat="1" x14ac:dyDescent="0.25">
      <c r="L588" s="59"/>
    </row>
    <row r="589" spans="12:12" customFormat="1" x14ac:dyDescent="0.25">
      <c r="L589" s="59"/>
    </row>
    <row r="590" spans="12:12" customFormat="1" x14ac:dyDescent="0.25">
      <c r="L590" s="59"/>
    </row>
    <row r="591" spans="12:12" customFormat="1" x14ac:dyDescent="0.25">
      <c r="L591" s="59"/>
    </row>
    <row r="592" spans="12:12" customFormat="1" x14ac:dyDescent="0.25">
      <c r="L592" s="59"/>
    </row>
    <row r="593" spans="12:12" customFormat="1" x14ac:dyDescent="0.25">
      <c r="L593" s="59"/>
    </row>
    <row r="594" spans="12:12" customFormat="1" x14ac:dyDescent="0.25">
      <c r="L594" s="59"/>
    </row>
    <row r="595" spans="12:12" customFormat="1" x14ac:dyDescent="0.25">
      <c r="L595" s="59"/>
    </row>
    <row r="596" spans="12:12" customFormat="1" x14ac:dyDescent="0.25">
      <c r="L596" s="59"/>
    </row>
    <row r="597" spans="12:12" customFormat="1" x14ac:dyDescent="0.25">
      <c r="L597" s="59"/>
    </row>
    <row r="598" spans="12:12" customFormat="1" x14ac:dyDescent="0.25">
      <c r="L598" s="59"/>
    </row>
    <row r="599" spans="12:12" customFormat="1" x14ac:dyDescent="0.25">
      <c r="L599" s="59"/>
    </row>
    <row r="600" spans="12:12" customFormat="1" x14ac:dyDescent="0.25">
      <c r="L600" s="59"/>
    </row>
    <row r="601" spans="12:12" customFormat="1" x14ac:dyDescent="0.25">
      <c r="L601" s="59"/>
    </row>
    <row r="602" spans="12:12" customFormat="1" x14ac:dyDescent="0.25">
      <c r="L602" s="59"/>
    </row>
    <row r="603" spans="12:12" customFormat="1" x14ac:dyDescent="0.25">
      <c r="L603" s="59"/>
    </row>
    <row r="604" spans="12:12" customFormat="1" x14ac:dyDescent="0.25">
      <c r="L604" s="59"/>
    </row>
    <row r="605" spans="12:12" customFormat="1" x14ac:dyDescent="0.25">
      <c r="L605" s="59"/>
    </row>
    <row r="606" spans="12:12" customFormat="1" x14ac:dyDescent="0.25">
      <c r="L606" s="59"/>
    </row>
    <row r="607" spans="12:12" customFormat="1" x14ac:dyDescent="0.25">
      <c r="L607" s="59"/>
    </row>
    <row r="608" spans="12:12" customFormat="1" x14ac:dyDescent="0.25">
      <c r="L608" s="59"/>
    </row>
    <row r="609" spans="12:12" customFormat="1" x14ac:dyDescent="0.25">
      <c r="L609" s="59"/>
    </row>
    <row r="610" spans="12:12" customFormat="1" x14ac:dyDescent="0.25">
      <c r="L610" s="59"/>
    </row>
    <row r="611" spans="12:12" customFormat="1" x14ac:dyDescent="0.25">
      <c r="L611" s="59"/>
    </row>
    <row r="612" spans="12:12" customFormat="1" x14ac:dyDescent="0.25">
      <c r="L612" s="59"/>
    </row>
    <row r="613" spans="12:12" customFormat="1" x14ac:dyDescent="0.25">
      <c r="L613" s="59"/>
    </row>
    <row r="614" spans="12:12" customFormat="1" x14ac:dyDescent="0.25">
      <c r="L614" s="59"/>
    </row>
    <row r="615" spans="12:12" customFormat="1" x14ac:dyDescent="0.25">
      <c r="L615" s="59"/>
    </row>
    <row r="616" spans="12:12" customFormat="1" x14ac:dyDescent="0.25">
      <c r="L616" s="59"/>
    </row>
    <row r="617" spans="12:12" customFormat="1" x14ac:dyDescent="0.25">
      <c r="L617" s="59"/>
    </row>
    <row r="618" spans="12:12" customFormat="1" x14ac:dyDescent="0.25">
      <c r="L618" s="59"/>
    </row>
    <row r="619" spans="12:12" customFormat="1" x14ac:dyDescent="0.25">
      <c r="L619" s="59"/>
    </row>
    <row r="620" spans="12:12" customFormat="1" x14ac:dyDescent="0.25">
      <c r="L620" s="59"/>
    </row>
    <row r="621" spans="12:12" customFormat="1" x14ac:dyDescent="0.25">
      <c r="L621" s="59"/>
    </row>
    <row r="622" spans="12:12" customFormat="1" x14ac:dyDescent="0.25">
      <c r="L622" s="59"/>
    </row>
    <row r="623" spans="12:12" customFormat="1" x14ac:dyDescent="0.25">
      <c r="L623" s="59"/>
    </row>
    <row r="624" spans="12:12" customFormat="1" x14ac:dyDescent="0.25">
      <c r="L624" s="59"/>
    </row>
    <row r="625" spans="12:12" customFormat="1" x14ac:dyDescent="0.25">
      <c r="L625" s="59"/>
    </row>
    <row r="626" spans="12:12" customFormat="1" x14ac:dyDescent="0.25">
      <c r="L626" s="59"/>
    </row>
    <row r="627" spans="12:12" customFormat="1" x14ac:dyDescent="0.25">
      <c r="L627" s="59"/>
    </row>
    <row r="628" spans="12:12" customFormat="1" x14ac:dyDescent="0.25">
      <c r="L628" s="59"/>
    </row>
    <row r="629" spans="12:12" customFormat="1" x14ac:dyDescent="0.25">
      <c r="L629" s="59"/>
    </row>
    <row r="630" spans="12:12" customFormat="1" x14ac:dyDescent="0.25">
      <c r="L630" s="59"/>
    </row>
    <row r="631" spans="12:12" customFormat="1" x14ac:dyDescent="0.25">
      <c r="L631" s="59"/>
    </row>
    <row r="632" spans="12:12" customFormat="1" x14ac:dyDescent="0.25">
      <c r="L632" s="59"/>
    </row>
    <row r="633" spans="12:12" customFormat="1" x14ac:dyDescent="0.25">
      <c r="L633" s="59"/>
    </row>
    <row r="634" spans="12:12" customFormat="1" x14ac:dyDescent="0.25">
      <c r="L634" s="59"/>
    </row>
    <row r="635" spans="12:12" customFormat="1" x14ac:dyDescent="0.25">
      <c r="L635" s="59"/>
    </row>
    <row r="636" spans="12:12" customFormat="1" x14ac:dyDescent="0.25">
      <c r="L636" s="59"/>
    </row>
    <row r="637" spans="12:12" customFormat="1" x14ac:dyDescent="0.25">
      <c r="L637" s="59"/>
    </row>
    <row r="638" spans="12:12" customFormat="1" x14ac:dyDescent="0.25">
      <c r="L638" s="59"/>
    </row>
    <row r="639" spans="12:12" customFormat="1" x14ac:dyDescent="0.25">
      <c r="L639" s="59"/>
    </row>
    <row r="640" spans="12:12" customFormat="1" x14ac:dyDescent="0.25">
      <c r="L640" s="59"/>
    </row>
    <row r="641" spans="12:12" customFormat="1" x14ac:dyDescent="0.25">
      <c r="L641" s="59"/>
    </row>
    <row r="642" spans="12:12" customFormat="1" x14ac:dyDescent="0.25">
      <c r="L642" s="59"/>
    </row>
    <row r="643" spans="12:12" customFormat="1" x14ac:dyDescent="0.25">
      <c r="L643" s="59"/>
    </row>
    <row r="644" spans="12:12" customFormat="1" x14ac:dyDescent="0.25">
      <c r="L644" s="59"/>
    </row>
    <row r="645" spans="12:12" customFormat="1" x14ac:dyDescent="0.25">
      <c r="L645" s="59"/>
    </row>
    <row r="646" spans="12:12" customFormat="1" x14ac:dyDescent="0.25">
      <c r="L646" s="59"/>
    </row>
    <row r="647" spans="12:12" customFormat="1" x14ac:dyDescent="0.25">
      <c r="L647" s="59"/>
    </row>
    <row r="648" spans="12:12" customFormat="1" x14ac:dyDescent="0.25">
      <c r="L648" s="59"/>
    </row>
    <row r="649" spans="12:12" customFormat="1" x14ac:dyDescent="0.25">
      <c r="L649" s="59"/>
    </row>
    <row r="650" spans="12:12" customFormat="1" x14ac:dyDescent="0.25">
      <c r="L650" s="59"/>
    </row>
    <row r="651" spans="12:12" customFormat="1" x14ac:dyDescent="0.25">
      <c r="L651" s="59"/>
    </row>
    <row r="652" spans="12:12" customFormat="1" x14ac:dyDescent="0.25">
      <c r="L652" s="59"/>
    </row>
    <row r="653" spans="12:12" customFormat="1" x14ac:dyDescent="0.25">
      <c r="L653" s="59"/>
    </row>
    <row r="654" spans="12:12" customFormat="1" x14ac:dyDescent="0.25">
      <c r="L654" s="59"/>
    </row>
    <row r="655" spans="12:12" customFormat="1" x14ac:dyDescent="0.25">
      <c r="L655" s="59"/>
    </row>
    <row r="656" spans="12:12" customFormat="1" x14ac:dyDescent="0.25">
      <c r="L656" s="59"/>
    </row>
    <row r="657" spans="12:12" customFormat="1" x14ac:dyDescent="0.25">
      <c r="L657" s="59"/>
    </row>
    <row r="658" spans="12:12" customFormat="1" x14ac:dyDescent="0.25">
      <c r="L658" s="59"/>
    </row>
    <row r="659" spans="12:12" customFormat="1" x14ac:dyDescent="0.25">
      <c r="L659" s="59"/>
    </row>
    <row r="660" spans="12:12" customFormat="1" x14ac:dyDescent="0.25">
      <c r="L660" s="59"/>
    </row>
    <row r="661" spans="12:12" customFormat="1" x14ac:dyDescent="0.25">
      <c r="L661" s="59"/>
    </row>
    <row r="662" spans="12:12" customFormat="1" x14ac:dyDescent="0.25">
      <c r="L662" s="59"/>
    </row>
    <row r="663" spans="12:12" customFormat="1" x14ac:dyDescent="0.25">
      <c r="L663" s="59"/>
    </row>
    <row r="664" spans="12:12" customFormat="1" x14ac:dyDescent="0.25">
      <c r="L664" s="59"/>
    </row>
    <row r="665" spans="12:12" customFormat="1" x14ac:dyDescent="0.25">
      <c r="L665" s="59"/>
    </row>
    <row r="666" spans="12:12" customFormat="1" x14ac:dyDescent="0.25">
      <c r="L666" s="59"/>
    </row>
    <row r="667" spans="12:12" customFormat="1" x14ac:dyDescent="0.25">
      <c r="L667" s="59"/>
    </row>
    <row r="668" spans="12:12" customFormat="1" x14ac:dyDescent="0.25">
      <c r="L668" s="59"/>
    </row>
    <row r="669" spans="12:12" customFormat="1" x14ac:dyDescent="0.25">
      <c r="L669" s="59"/>
    </row>
    <row r="670" spans="12:12" customFormat="1" x14ac:dyDescent="0.25">
      <c r="L670" s="59"/>
    </row>
    <row r="671" spans="12:12" customFormat="1" x14ac:dyDescent="0.25">
      <c r="L671" s="59"/>
    </row>
    <row r="672" spans="12:12" customFormat="1" x14ac:dyDescent="0.25">
      <c r="L672" s="59"/>
    </row>
    <row r="673" spans="12:12" customFormat="1" x14ac:dyDescent="0.25">
      <c r="L673" s="59"/>
    </row>
    <row r="674" spans="12:12" customFormat="1" x14ac:dyDescent="0.25">
      <c r="L674" s="59"/>
    </row>
    <row r="675" spans="12:12" customFormat="1" x14ac:dyDescent="0.25">
      <c r="L675" s="59"/>
    </row>
    <row r="676" spans="12:12" customFormat="1" x14ac:dyDescent="0.25">
      <c r="L676" s="59"/>
    </row>
    <row r="677" spans="12:12" customFormat="1" x14ac:dyDescent="0.25">
      <c r="L677" s="59"/>
    </row>
    <row r="678" spans="12:12" customFormat="1" x14ac:dyDescent="0.25">
      <c r="L678" s="59"/>
    </row>
    <row r="679" spans="12:12" customFormat="1" x14ac:dyDescent="0.25">
      <c r="L679" s="59"/>
    </row>
    <row r="680" spans="12:12" customFormat="1" x14ac:dyDescent="0.25">
      <c r="L680" s="59"/>
    </row>
    <row r="681" spans="12:12" customFormat="1" x14ac:dyDescent="0.25">
      <c r="L681" s="59"/>
    </row>
    <row r="682" spans="12:12" customFormat="1" x14ac:dyDescent="0.25">
      <c r="L682" s="59"/>
    </row>
    <row r="683" spans="12:12" customFormat="1" x14ac:dyDescent="0.25">
      <c r="L683" s="59"/>
    </row>
    <row r="684" spans="12:12" customFormat="1" x14ac:dyDescent="0.25">
      <c r="L684" s="59"/>
    </row>
    <row r="685" spans="12:12" customFormat="1" x14ac:dyDescent="0.25">
      <c r="L685" s="59"/>
    </row>
    <row r="686" spans="12:12" customFormat="1" x14ac:dyDescent="0.25">
      <c r="L686" s="59"/>
    </row>
    <row r="687" spans="12:12" customFormat="1" x14ac:dyDescent="0.25">
      <c r="L687" s="59"/>
    </row>
    <row r="688" spans="12:12" customFormat="1" x14ac:dyDescent="0.25">
      <c r="L688" s="59"/>
    </row>
    <row r="689" spans="12:12" customFormat="1" x14ac:dyDescent="0.25">
      <c r="L689" s="59"/>
    </row>
    <row r="690" spans="12:12" customFormat="1" x14ac:dyDescent="0.25">
      <c r="L690" s="59"/>
    </row>
    <row r="691" spans="12:12" customFormat="1" x14ac:dyDescent="0.25">
      <c r="L691" s="59"/>
    </row>
    <row r="692" spans="12:12" customFormat="1" x14ac:dyDescent="0.25">
      <c r="L692" s="59"/>
    </row>
    <row r="693" spans="12:12" customFormat="1" x14ac:dyDescent="0.25">
      <c r="L693" s="59"/>
    </row>
    <row r="694" spans="12:12" customFormat="1" x14ac:dyDescent="0.25">
      <c r="L694" s="59"/>
    </row>
    <row r="695" spans="12:12" customFormat="1" x14ac:dyDescent="0.25">
      <c r="L695" s="59"/>
    </row>
    <row r="696" spans="12:12" customFormat="1" x14ac:dyDescent="0.25">
      <c r="L696" s="59"/>
    </row>
    <row r="697" spans="12:12" customFormat="1" x14ac:dyDescent="0.25">
      <c r="L697" s="59"/>
    </row>
    <row r="698" spans="12:12" customFormat="1" x14ac:dyDescent="0.25">
      <c r="L698" s="59"/>
    </row>
    <row r="699" spans="12:12" customFormat="1" x14ac:dyDescent="0.25">
      <c r="L699" s="59"/>
    </row>
    <row r="700" spans="12:12" customFormat="1" x14ac:dyDescent="0.25">
      <c r="L700" s="59"/>
    </row>
    <row r="701" spans="12:12" customFormat="1" x14ac:dyDescent="0.25">
      <c r="L701" s="59"/>
    </row>
    <row r="702" spans="12:12" customFormat="1" x14ac:dyDescent="0.25">
      <c r="L702" s="59"/>
    </row>
    <row r="703" spans="12:12" customFormat="1" x14ac:dyDescent="0.25">
      <c r="L703" s="59"/>
    </row>
    <row r="704" spans="12:12" customFormat="1" x14ac:dyDescent="0.25">
      <c r="L704" s="59"/>
    </row>
    <row r="705" spans="12:12" customFormat="1" x14ac:dyDescent="0.25">
      <c r="L705" s="59"/>
    </row>
    <row r="706" spans="12:12" customFormat="1" x14ac:dyDescent="0.25">
      <c r="L706" s="59"/>
    </row>
    <row r="707" spans="12:12" customFormat="1" x14ac:dyDescent="0.25">
      <c r="L707" s="59"/>
    </row>
    <row r="708" spans="12:12" customFormat="1" x14ac:dyDescent="0.25">
      <c r="L708" s="59"/>
    </row>
    <row r="709" spans="12:12" customFormat="1" x14ac:dyDescent="0.25">
      <c r="L709" s="59"/>
    </row>
    <row r="710" spans="12:12" customFormat="1" x14ac:dyDescent="0.25">
      <c r="L710" s="59"/>
    </row>
    <row r="711" spans="12:12" customFormat="1" x14ac:dyDescent="0.25">
      <c r="L711" s="59"/>
    </row>
    <row r="712" spans="12:12" customFormat="1" x14ac:dyDescent="0.25">
      <c r="L712" s="59"/>
    </row>
    <row r="713" spans="12:12" customFormat="1" x14ac:dyDescent="0.25">
      <c r="L713" s="59"/>
    </row>
    <row r="714" spans="12:12" customFormat="1" x14ac:dyDescent="0.25">
      <c r="L714" s="59"/>
    </row>
    <row r="715" spans="12:12" customFormat="1" x14ac:dyDescent="0.25">
      <c r="L715" s="59"/>
    </row>
    <row r="716" spans="12:12" customFormat="1" x14ac:dyDescent="0.25">
      <c r="L716" s="59"/>
    </row>
    <row r="717" spans="12:12" customFormat="1" x14ac:dyDescent="0.25">
      <c r="L717" s="59"/>
    </row>
    <row r="718" spans="12:12" customFormat="1" x14ac:dyDescent="0.25">
      <c r="L718" s="59"/>
    </row>
    <row r="719" spans="12:12" customFormat="1" x14ac:dyDescent="0.25">
      <c r="L719" s="59"/>
    </row>
    <row r="720" spans="12:12" customFormat="1" x14ac:dyDescent="0.25">
      <c r="L720" s="59"/>
    </row>
    <row r="721" spans="12:12" customFormat="1" x14ac:dyDescent="0.25">
      <c r="L721" s="59"/>
    </row>
    <row r="722" spans="12:12" customFormat="1" x14ac:dyDescent="0.25">
      <c r="L722" s="59"/>
    </row>
    <row r="723" spans="12:12" customFormat="1" x14ac:dyDescent="0.25">
      <c r="L723" s="59"/>
    </row>
    <row r="724" spans="12:12" customFormat="1" x14ac:dyDescent="0.25">
      <c r="L724" s="59"/>
    </row>
    <row r="725" spans="12:12" customFormat="1" x14ac:dyDescent="0.25">
      <c r="L725" s="59"/>
    </row>
    <row r="726" spans="12:12" customFormat="1" x14ac:dyDescent="0.25">
      <c r="L726" s="59"/>
    </row>
    <row r="727" spans="12:12" customFormat="1" x14ac:dyDescent="0.25">
      <c r="L727" s="59"/>
    </row>
    <row r="728" spans="12:12" customFormat="1" x14ac:dyDescent="0.25">
      <c r="L728" s="59"/>
    </row>
    <row r="729" spans="12:12" customFormat="1" x14ac:dyDescent="0.25">
      <c r="L729" s="59"/>
    </row>
    <row r="730" spans="12:12" customFormat="1" x14ac:dyDescent="0.25">
      <c r="L730" s="59"/>
    </row>
    <row r="731" spans="12:12" customFormat="1" x14ac:dyDescent="0.25">
      <c r="L731" s="59"/>
    </row>
    <row r="732" spans="12:12" customFormat="1" x14ac:dyDescent="0.25">
      <c r="L732" s="59"/>
    </row>
    <row r="733" spans="12:12" customFormat="1" x14ac:dyDescent="0.25">
      <c r="L733" s="59"/>
    </row>
    <row r="734" spans="12:12" customFormat="1" x14ac:dyDescent="0.25">
      <c r="L734" s="59"/>
    </row>
    <row r="735" spans="12:12" customFormat="1" x14ac:dyDescent="0.25">
      <c r="L735" s="59"/>
    </row>
    <row r="736" spans="12:12" customFormat="1" x14ac:dyDescent="0.25">
      <c r="L736" s="59"/>
    </row>
    <row r="737" spans="12:12" customFormat="1" x14ac:dyDescent="0.25">
      <c r="L737" s="59"/>
    </row>
    <row r="738" spans="12:12" customFormat="1" x14ac:dyDescent="0.25">
      <c r="L738" s="59"/>
    </row>
    <row r="739" spans="12:12" customFormat="1" x14ac:dyDescent="0.25">
      <c r="L739" s="59"/>
    </row>
    <row r="740" spans="12:12" customFormat="1" x14ac:dyDescent="0.25">
      <c r="L740" s="59"/>
    </row>
    <row r="741" spans="12:12" customFormat="1" x14ac:dyDescent="0.25">
      <c r="L741" s="59"/>
    </row>
    <row r="742" spans="12:12" customFormat="1" x14ac:dyDescent="0.25">
      <c r="L742" s="59"/>
    </row>
    <row r="743" spans="12:12" customFormat="1" x14ac:dyDescent="0.25">
      <c r="L743" s="59"/>
    </row>
    <row r="744" spans="12:12" customFormat="1" x14ac:dyDescent="0.25">
      <c r="L744" s="59"/>
    </row>
    <row r="745" spans="12:12" customFormat="1" x14ac:dyDescent="0.25">
      <c r="L745" s="59"/>
    </row>
    <row r="746" spans="12:12" customFormat="1" x14ac:dyDescent="0.25">
      <c r="L746" s="59"/>
    </row>
    <row r="747" spans="12:12" customFormat="1" x14ac:dyDescent="0.25">
      <c r="L747" s="59"/>
    </row>
    <row r="748" spans="12:12" customFormat="1" x14ac:dyDescent="0.25">
      <c r="L748" s="59"/>
    </row>
    <row r="749" spans="12:12" customFormat="1" x14ac:dyDescent="0.25">
      <c r="L749" s="59"/>
    </row>
    <row r="750" spans="12:12" customFormat="1" x14ac:dyDescent="0.25">
      <c r="L750" s="59"/>
    </row>
    <row r="751" spans="12:12" customFormat="1" x14ac:dyDescent="0.25">
      <c r="L751" s="59"/>
    </row>
    <row r="752" spans="12:12" customFormat="1" x14ac:dyDescent="0.25">
      <c r="L752" s="59"/>
    </row>
    <row r="753" spans="12:12" customFormat="1" x14ac:dyDescent="0.25">
      <c r="L753" s="59"/>
    </row>
    <row r="754" spans="12:12" customFormat="1" x14ac:dyDescent="0.25">
      <c r="L754" s="59"/>
    </row>
    <row r="755" spans="12:12" customFormat="1" x14ac:dyDescent="0.25">
      <c r="L755" s="59"/>
    </row>
    <row r="756" spans="12:12" customFormat="1" x14ac:dyDescent="0.25">
      <c r="L756" s="59"/>
    </row>
    <row r="757" spans="12:12" customFormat="1" x14ac:dyDescent="0.25">
      <c r="L757" s="59"/>
    </row>
    <row r="758" spans="12:12" customFormat="1" x14ac:dyDescent="0.25">
      <c r="L758" s="59"/>
    </row>
    <row r="759" spans="12:12" customFormat="1" x14ac:dyDescent="0.25">
      <c r="L759" s="59"/>
    </row>
    <row r="760" spans="12:12" customFormat="1" x14ac:dyDescent="0.25">
      <c r="L760" s="59"/>
    </row>
    <row r="761" spans="12:12" customFormat="1" x14ac:dyDescent="0.25">
      <c r="L761" s="59"/>
    </row>
    <row r="762" spans="12:12" customFormat="1" x14ac:dyDescent="0.25">
      <c r="L762" s="59"/>
    </row>
    <row r="763" spans="12:12" customFormat="1" x14ac:dyDescent="0.25">
      <c r="L763" s="59"/>
    </row>
    <row r="764" spans="12:12" customFormat="1" x14ac:dyDescent="0.25">
      <c r="L764" s="59"/>
    </row>
    <row r="765" spans="12:12" customFormat="1" x14ac:dyDescent="0.25">
      <c r="L765" s="59"/>
    </row>
    <row r="766" spans="12:12" customFormat="1" x14ac:dyDescent="0.25">
      <c r="L766" s="59"/>
    </row>
    <row r="767" spans="12:12" customFormat="1" x14ac:dyDescent="0.25">
      <c r="L767" s="59"/>
    </row>
    <row r="768" spans="12:12" customFormat="1" x14ac:dyDescent="0.25">
      <c r="L768" s="59"/>
    </row>
    <row r="769" spans="12:12" customFormat="1" x14ac:dyDescent="0.25">
      <c r="L769" s="59"/>
    </row>
    <row r="770" spans="12:12" customFormat="1" x14ac:dyDescent="0.25">
      <c r="L770" s="59"/>
    </row>
    <row r="771" spans="12:12" customFormat="1" x14ac:dyDescent="0.25">
      <c r="L771" s="59"/>
    </row>
    <row r="772" spans="12:12" customFormat="1" x14ac:dyDescent="0.25">
      <c r="L772" s="59"/>
    </row>
    <row r="773" spans="12:12" customFormat="1" x14ac:dyDescent="0.25">
      <c r="L773" s="59"/>
    </row>
    <row r="774" spans="12:12" customFormat="1" x14ac:dyDescent="0.25">
      <c r="L774" s="59"/>
    </row>
    <row r="775" spans="12:12" customFormat="1" x14ac:dyDescent="0.25">
      <c r="L775" s="59"/>
    </row>
    <row r="776" spans="12:12" customFormat="1" x14ac:dyDescent="0.25">
      <c r="L776" s="59"/>
    </row>
    <row r="777" spans="12:12" customFormat="1" x14ac:dyDescent="0.25">
      <c r="L777" s="59"/>
    </row>
    <row r="778" spans="12:12" customFormat="1" x14ac:dyDescent="0.25">
      <c r="L778" s="59"/>
    </row>
    <row r="779" spans="12:12" customFormat="1" x14ac:dyDescent="0.25">
      <c r="L779" s="59"/>
    </row>
    <row r="780" spans="12:12" customFormat="1" x14ac:dyDescent="0.25">
      <c r="L780" s="59"/>
    </row>
    <row r="781" spans="12:12" customFormat="1" x14ac:dyDescent="0.25">
      <c r="L781" s="59"/>
    </row>
    <row r="782" spans="12:12" customFormat="1" x14ac:dyDescent="0.25">
      <c r="L782" s="59"/>
    </row>
    <row r="783" spans="12:12" customFormat="1" x14ac:dyDescent="0.25">
      <c r="L783" s="59"/>
    </row>
    <row r="784" spans="12:12" customFormat="1" x14ac:dyDescent="0.25">
      <c r="L784" s="59"/>
    </row>
    <row r="785" spans="12:12" customFormat="1" x14ac:dyDescent="0.25">
      <c r="L785" s="59"/>
    </row>
    <row r="786" spans="12:12" customFormat="1" x14ac:dyDescent="0.25">
      <c r="L786" s="59"/>
    </row>
    <row r="787" spans="12:12" customFormat="1" x14ac:dyDescent="0.25">
      <c r="L787" s="59"/>
    </row>
    <row r="788" spans="12:12" customFormat="1" x14ac:dyDescent="0.25">
      <c r="L788" s="59"/>
    </row>
    <row r="789" spans="12:12" customFormat="1" x14ac:dyDescent="0.25">
      <c r="L789" s="59"/>
    </row>
    <row r="790" spans="12:12" customFormat="1" x14ac:dyDescent="0.25">
      <c r="L790" s="59"/>
    </row>
    <row r="791" spans="12:12" customFormat="1" x14ac:dyDescent="0.25">
      <c r="L791" s="59"/>
    </row>
    <row r="792" spans="12:12" customFormat="1" x14ac:dyDescent="0.25">
      <c r="L792" s="59"/>
    </row>
    <row r="793" spans="12:12" customFormat="1" x14ac:dyDescent="0.25">
      <c r="L793" s="59"/>
    </row>
    <row r="794" spans="12:12" customFormat="1" x14ac:dyDescent="0.25">
      <c r="L794" s="59"/>
    </row>
    <row r="795" spans="12:12" customFormat="1" x14ac:dyDescent="0.25">
      <c r="L795" s="59"/>
    </row>
    <row r="796" spans="12:12" customFormat="1" x14ac:dyDescent="0.25">
      <c r="L796" s="59"/>
    </row>
    <row r="797" spans="12:12" customFormat="1" x14ac:dyDescent="0.25">
      <c r="L797" s="59"/>
    </row>
    <row r="798" spans="12:12" customFormat="1" x14ac:dyDescent="0.25">
      <c r="L798" s="59"/>
    </row>
    <row r="799" spans="12:12" customFormat="1" x14ac:dyDescent="0.25">
      <c r="L799" s="59"/>
    </row>
    <row r="800" spans="12:12" customFormat="1" x14ac:dyDescent="0.25">
      <c r="L800" s="59"/>
    </row>
    <row r="801" spans="12:12" customFormat="1" x14ac:dyDescent="0.25">
      <c r="L801" s="59"/>
    </row>
    <row r="802" spans="12:12" customFormat="1" x14ac:dyDescent="0.25">
      <c r="L802" s="59"/>
    </row>
    <row r="803" spans="12:12" customFormat="1" x14ac:dyDescent="0.25">
      <c r="L803" s="59"/>
    </row>
    <row r="804" spans="12:12" customFormat="1" x14ac:dyDescent="0.25">
      <c r="L804" s="59"/>
    </row>
    <row r="805" spans="12:12" customFormat="1" x14ac:dyDescent="0.25">
      <c r="L805" s="59"/>
    </row>
    <row r="806" spans="12:12" customFormat="1" x14ac:dyDescent="0.25">
      <c r="L806" s="59"/>
    </row>
    <row r="807" spans="12:12" customFormat="1" x14ac:dyDescent="0.25">
      <c r="L807" s="59"/>
    </row>
    <row r="808" spans="12:12" customFormat="1" x14ac:dyDescent="0.25">
      <c r="L808" s="59"/>
    </row>
    <row r="809" spans="12:12" customFormat="1" x14ac:dyDescent="0.25">
      <c r="L809" s="59"/>
    </row>
    <row r="810" spans="12:12" customFormat="1" x14ac:dyDescent="0.25">
      <c r="L810" s="59"/>
    </row>
    <row r="811" spans="12:12" customFormat="1" x14ac:dyDescent="0.25">
      <c r="L811" s="59"/>
    </row>
    <row r="812" spans="12:12" customFormat="1" x14ac:dyDescent="0.25">
      <c r="L812" s="59"/>
    </row>
    <row r="813" spans="12:12" customFormat="1" x14ac:dyDescent="0.25">
      <c r="L813" s="59"/>
    </row>
    <row r="814" spans="12:12" customFormat="1" x14ac:dyDescent="0.25">
      <c r="L814" s="59"/>
    </row>
    <row r="815" spans="12:12" customFormat="1" x14ac:dyDescent="0.25">
      <c r="L815" s="59"/>
    </row>
    <row r="816" spans="12:12" customFormat="1" x14ac:dyDescent="0.25">
      <c r="L816" s="59"/>
    </row>
    <row r="817" spans="12:12" customFormat="1" x14ac:dyDescent="0.25">
      <c r="L817" s="59"/>
    </row>
    <row r="818" spans="12:12" customFormat="1" x14ac:dyDescent="0.25">
      <c r="L818" s="59"/>
    </row>
    <row r="819" spans="12:12" customFormat="1" x14ac:dyDescent="0.25">
      <c r="L819" s="59"/>
    </row>
    <row r="820" spans="12:12" customFormat="1" x14ac:dyDescent="0.25">
      <c r="L820" s="59"/>
    </row>
    <row r="821" spans="12:12" customFormat="1" x14ac:dyDescent="0.25">
      <c r="L821" s="59"/>
    </row>
    <row r="822" spans="12:12" customFormat="1" x14ac:dyDescent="0.25">
      <c r="L822" s="59"/>
    </row>
    <row r="823" spans="12:12" customFormat="1" x14ac:dyDescent="0.25">
      <c r="L823" s="59"/>
    </row>
    <row r="824" spans="12:12" customFormat="1" x14ac:dyDescent="0.25">
      <c r="L824" s="59"/>
    </row>
    <row r="825" spans="12:12" customFormat="1" x14ac:dyDescent="0.25">
      <c r="L825" s="59"/>
    </row>
    <row r="826" spans="12:12" customFormat="1" x14ac:dyDescent="0.25">
      <c r="L826" s="59"/>
    </row>
    <row r="827" spans="12:12" customFormat="1" x14ac:dyDescent="0.25">
      <c r="L827" s="59"/>
    </row>
    <row r="828" spans="12:12" customFormat="1" x14ac:dyDescent="0.25">
      <c r="L828" s="59"/>
    </row>
    <row r="829" spans="12:12" customFormat="1" x14ac:dyDescent="0.25">
      <c r="L829" s="59"/>
    </row>
    <row r="830" spans="12:12" customFormat="1" x14ac:dyDescent="0.25">
      <c r="L830" s="59"/>
    </row>
    <row r="831" spans="12:12" customFormat="1" x14ac:dyDescent="0.25">
      <c r="L831" s="59"/>
    </row>
    <row r="832" spans="12:12" customFormat="1" x14ac:dyDescent="0.25">
      <c r="L832" s="59"/>
    </row>
    <row r="833" spans="12:12" customFormat="1" x14ac:dyDescent="0.25">
      <c r="L833" s="59"/>
    </row>
    <row r="834" spans="12:12" customFormat="1" x14ac:dyDescent="0.25">
      <c r="L834" s="59"/>
    </row>
    <row r="835" spans="12:12" customFormat="1" x14ac:dyDescent="0.25">
      <c r="L835" s="59"/>
    </row>
    <row r="836" spans="12:12" customFormat="1" x14ac:dyDescent="0.25">
      <c r="L836" s="59"/>
    </row>
    <row r="837" spans="12:12" customFormat="1" x14ac:dyDescent="0.25">
      <c r="L837" s="59"/>
    </row>
    <row r="838" spans="12:12" customFormat="1" x14ac:dyDescent="0.25">
      <c r="L838" s="59"/>
    </row>
    <row r="839" spans="12:12" customFormat="1" x14ac:dyDescent="0.25">
      <c r="L839" s="59"/>
    </row>
    <row r="840" spans="12:12" customFormat="1" x14ac:dyDescent="0.25">
      <c r="L840" s="59"/>
    </row>
    <row r="841" spans="12:12" customFormat="1" x14ac:dyDescent="0.25">
      <c r="L841" s="59"/>
    </row>
    <row r="842" spans="12:12" customFormat="1" x14ac:dyDescent="0.25">
      <c r="L842" s="59"/>
    </row>
    <row r="843" spans="12:12" customFormat="1" x14ac:dyDescent="0.25">
      <c r="L843" s="59"/>
    </row>
    <row r="844" spans="12:12" customFormat="1" x14ac:dyDescent="0.25">
      <c r="L844" s="59"/>
    </row>
    <row r="845" spans="12:12" customFormat="1" x14ac:dyDescent="0.25">
      <c r="L845" s="59"/>
    </row>
    <row r="846" spans="12:12" customFormat="1" x14ac:dyDescent="0.25">
      <c r="L846" s="59"/>
    </row>
    <row r="847" spans="12:12" customFormat="1" x14ac:dyDescent="0.25">
      <c r="L847" s="59"/>
    </row>
    <row r="848" spans="12:12" customFormat="1" x14ac:dyDescent="0.25">
      <c r="L848" s="59"/>
    </row>
    <row r="849" spans="12:12" customFormat="1" x14ac:dyDescent="0.25">
      <c r="L849" s="59"/>
    </row>
    <row r="850" spans="12:12" customFormat="1" x14ac:dyDescent="0.25">
      <c r="L850" s="59"/>
    </row>
    <row r="851" spans="12:12" customFormat="1" x14ac:dyDescent="0.25">
      <c r="L851" s="59"/>
    </row>
    <row r="852" spans="12:12" customFormat="1" x14ac:dyDescent="0.25">
      <c r="L852" s="59"/>
    </row>
    <row r="853" spans="12:12" customFormat="1" x14ac:dyDescent="0.25">
      <c r="L853" s="59"/>
    </row>
    <row r="854" spans="12:12" customFormat="1" x14ac:dyDescent="0.25">
      <c r="L854" s="59"/>
    </row>
    <row r="855" spans="12:12" customFormat="1" x14ac:dyDescent="0.25">
      <c r="L855" s="59"/>
    </row>
    <row r="856" spans="12:12" customFormat="1" x14ac:dyDescent="0.25">
      <c r="L856" s="59"/>
    </row>
    <row r="857" spans="12:12" customFormat="1" x14ac:dyDescent="0.25">
      <c r="L857" s="59"/>
    </row>
    <row r="858" spans="12:12" customFormat="1" x14ac:dyDescent="0.25">
      <c r="L858" s="59"/>
    </row>
    <row r="859" spans="12:12" customFormat="1" x14ac:dyDescent="0.25">
      <c r="L859" s="59"/>
    </row>
    <row r="860" spans="12:12" customFormat="1" x14ac:dyDescent="0.25">
      <c r="L860" s="59"/>
    </row>
    <row r="861" spans="12:12" customFormat="1" x14ac:dyDescent="0.25">
      <c r="L861" s="59"/>
    </row>
    <row r="862" spans="12:12" customFormat="1" x14ac:dyDescent="0.25">
      <c r="L862" s="59"/>
    </row>
    <row r="863" spans="12:12" customFormat="1" x14ac:dyDescent="0.25">
      <c r="L863" s="59"/>
    </row>
    <row r="864" spans="12:12" customFormat="1" x14ac:dyDescent="0.25">
      <c r="L864" s="59"/>
    </row>
    <row r="865" spans="12:12" customFormat="1" x14ac:dyDescent="0.25">
      <c r="L865" s="59"/>
    </row>
    <row r="866" spans="12:12" customFormat="1" x14ac:dyDescent="0.25">
      <c r="L866" s="59"/>
    </row>
    <row r="867" spans="12:12" customFormat="1" x14ac:dyDescent="0.25">
      <c r="L867" s="59"/>
    </row>
    <row r="868" spans="12:12" customFormat="1" x14ac:dyDescent="0.25">
      <c r="L868" s="59"/>
    </row>
    <row r="869" spans="12:12" customFormat="1" x14ac:dyDescent="0.25">
      <c r="L869" s="59"/>
    </row>
    <row r="870" spans="12:12" customFormat="1" x14ac:dyDescent="0.25">
      <c r="L870" s="59"/>
    </row>
    <row r="871" spans="12:12" customFormat="1" x14ac:dyDescent="0.25">
      <c r="L871" s="59"/>
    </row>
    <row r="872" spans="12:12" customFormat="1" x14ac:dyDescent="0.25">
      <c r="L872" s="59"/>
    </row>
    <row r="873" spans="12:12" customFormat="1" x14ac:dyDescent="0.25">
      <c r="L873" s="59"/>
    </row>
    <row r="874" spans="12:12" customFormat="1" x14ac:dyDescent="0.25">
      <c r="L874" s="59"/>
    </row>
    <row r="875" spans="12:12" customFormat="1" x14ac:dyDescent="0.25">
      <c r="L875" s="59"/>
    </row>
    <row r="876" spans="12:12" customFormat="1" x14ac:dyDescent="0.25">
      <c r="L876" s="59"/>
    </row>
    <row r="877" spans="12:12" customFormat="1" x14ac:dyDescent="0.25">
      <c r="L877" s="59"/>
    </row>
    <row r="878" spans="12:12" customFormat="1" x14ac:dyDescent="0.25">
      <c r="L878" s="59"/>
    </row>
    <row r="879" spans="12:12" customFormat="1" x14ac:dyDescent="0.25">
      <c r="L879" s="59"/>
    </row>
    <row r="880" spans="12:12" customFormat="1" x14ac:dyDescent="0.25">
      <c r="L880" s="59"/>
    </row>
    <row r="881" spans="12:12" customFormat="1" x14ac:dyDescent="0.25">
      <c r="L881" s="59"/>
    </row>
    <row r="882" spans="12:12" customFormat="1" x14ac:dyDescent="0.25">
      <c r="L882" s="59"/>
    </row>
    <row r="883" spans="12:12" customFormat="1" x14ac:dyDescent="0.25">
      <c r="L883" s="59"/>
    </row>
    <row r="884" spans="12:12" customFormat="1" x14ac:dyDescent="0.25">
      <c r="L884" s="59"/>
    </row>
    <row r="885" spans="12:12" customFormat="1" x14ac:dyDescent="0.25">
      <c r="L885" s="59"/>
    </row>
    <row r="886" spans="12:12" customFormat="1" x14ac:dyDescent="0.25">
      <c r="L886" s="59"/>
    </row>
    <row r="887" spans="12:12" customFormat="1" x14ac:dyDescent="0.25">
      <c r="L887" s="59"/>
    </row>
    <row r="888" spans="12:12" customFormat="1" x14ac:dyDescent="0.25">
      <c r="L888" s="59"/>
    </row>
    <row r="889" spans="12:12" customFormat="1" x14ac:dyDescent="0.25">
      <c r="L889" s="59"/>
    </row>
    <row r="890" spans="12:12" customFormat="1" x14ac:dyDescent="0.25">
      <c r="L890" s="59"/>
    </row>
    <row r="891" spans="12:12" customFormat="1" x14ac:dyDescent="0.25">
      <c r="L891" s="59"/>
    </row>
    <row r="892" spans="12:12" customFormat="1" x14ac:dyDescent="0.25">
      <c r="L892" s="59"/>
    </row>
    <row r="893" spans="12:12" customFormat="1" x14ac:dyDescent="0.25">
      <c r="L893" s="59"/>
    </row>
    <row r="894" spans="12:12" customFormat="1" x14ac:dyDescent="0.25">
      <c r="L894" s="59"/>
    </row>
    <row r="895" spans="12:12" customFormat="1" x14ac:dyDescent="0.25">
      <c r="L895" s="59"/>
    </row>
    <row r="896" spans="12:12" customFormat="1" x14ac:dyDescent="0.25">
      <c r="L896" s="59"/>
    </row>
    <row r="897" spans="12:12" customFormat="1" x14ac:dyDescent="0.25">
      <c r="L897" s="59"/>
    </row>
    <row r="898" spans="12:12" customFormat="1" x14ac:dyDescent="0.25">
      <c r="L898" s="59"/>
    </row>
    <row r="899" spans="12:12" customFormat="1" x14ac:dyDescent="0.25">
      <c r="L899" s="59"/>
    </row>
    <row r="900" spans="12:12" customFormat="1" x14ac:dyDescent="0.25">
      <c r="L900" s="59"/>
    </row>
    <row r="901" spans="12:12" customFormat="1" x14ac:dyDescent="0.25">
      <c r="L901" s="59"/>
    </row>
    <row r="902" spans="12:12" customFormat="1" x14ac:dyDescent="0.25">
      <c r="L902" s="59"/>
    </row>
    <row r="903" spans="12:12" customFormat="1" x14ac:dyDescent="0.25">
      <c r="L903" s="59"/>
    </row>
    <row r="904" spans="12:12" customFormat="1" x14ac:dyDescent="0.25">
      <c r="L904" s="59"/>
    </row>
    <row r="905" spans="12:12" customFormat="1" x14ac:dyDescent="0.25">
      <c r="L905" s="59"/>
    </row>
    <row r="906" spans="12:12" customFormat="1" x14ac:dyDescent="0.25">
      <c r="L906" s="59"/>
    </row>
    <row r="907" spans="12:12" customFormat="1" x14ac:dyDescent="0.25">
      <c r="L907" s="59"/>
    </row>
    <row r="908" spans="12:12" customFormat="1" x14ac:dyDescent="0.25">
      <c r="L908" s="59"/>
    </row>
    <row r="909" spans="12:12" customFormat="1" x14ac:dyDescent="0.25">
      <c r="L909" s="59"/>
    </row>
    <row r="910" spans="12:12" customFormat="1" x14ac:dyDescent="0.25">
      <c r="L910" s="59"/>
    </row>
    <row r="911" spans="12:12" customFormat="1" x14ac:dyDescent="0.25">
      <c r="L911" s="59"/>
    </row>
    <row r="912" spans="12:12" customFormat="1" x14ac:dyDescent="0.25">
      <c r="L912" s="59"/>
    </row>
    <row r="913" spans="12:12" customFormat="1" x14ac:dyDescent="0.25">
      <c r="L913" s="59"/>
    </row>
    <row r="914" spans="12:12" customFormat="1" x14ac:dyDescent="0.25">
      <c r="L914" s="59"/>
    </row>
    <row r="915" spans="12:12" customFormat="1" x14ac:dyDescent="0.25">
      <c r="L915" s="59"/>
    </row>
    <row r="916" spans="12:12" customFormat="1" x14ac:dyDescent="0.25">
      <c r="L916" s="59"/>
    </row>
    <row r="917" spans="12:12" customFormat="1" x14ac:dyDescent="0.25">
      <c r="L917" s="59"/>
    </row>
    <row r="918" spans="12:12" customFormat="1" x14ac:dyDescent="0.25">
      <c r="L918" s="59"/>
    </row>
    <row r="919" spans="12:12" customFormat="1" x14ac:dyDescent="0.25">
      <c r="L919" s="59"/>
    </row>
    <row r="920" spans="12:12" customFormat="1" x14ac:dyDescent="0.25">
      <c r="L920" s="59"/>
    </row>
    <row r="921" spans="12:12" customFormat="1" x14ac:dyDescent="0.25">
      <c r="L921" s="59"/>
    </row>
    <row r="922" spans="12:12" customFormat="1" x14ac:dyDescent="0.25">
      <c r="L922" s="59"/>
    </row>
    <row r="923" spans="12:12" customFormat="1" x14ac:dyDescent="0.25">
      <c r="L923" s="59"/>
    </row>
    <row r="924" spans="12:12" customFormat="1" x14ac:dyDescent="0.25">
      <c r="L924" s="59"/>
    </row>
    <row r="925" spans="12:12" customFormat="1" x14ac:dyDescent="0.25">
      <c r="L925" s="59"/>
    </row>
    <row r="926" spans="12:12" customFormat="1" x14ac:dyDescent="0.25">
      <c r="L926" s="59"/>
    </row>
    <row r="927" spans="12:12" customFormat="1" x14ac:dyDescent="0.25">
      <c r="L927" s="59"/>
    </row>
    <row r="928" spans="12:12" customFormat="1" x14ac:dyDescent="0.25">
      <c r="L928" s="59"/>
    </row>
    <row r="929" spans="12:12" customFormat="1" x14ac:dyDescent="0.25">
      <c r="L929" s="59"/>
    </row>
    <row r="930" spans="12:12" customFormat="1" x14ac:dyDescent="0.25">
      <c r="L930" s="59"/>
    </row>
    <row r="931" spans="12:12" customFormat="1" x14ac:dyDescent="0.25">
      <c r="L931" s="59"/>
    </row>
    <row r="932" spans="12:12" customFormat="1" x14ac:dyDescent="0.25">
      <c r="L932" s="59"/>
    </row>
    <row r="933" spans="12:12" customFormat="1" x14ac:dyDescent="0.25">
      <c r="L933" s="59"/>
    </row>
    <row r="934" spans="12:12" customFormat="1" x14ac:dyDescent="0.25">
      <c r="L934" s="59"/>
    </row>
    <row r="935" spans="12:12" customFormat="1" x14ac:dyDescent="0.25">
      <c r="L935" s="59"/>
    </row>
    <row r="936" spans="12:12" customFormat="1" x14ac:dyDescent="0.25">
      <c r="L936" s="59"/>
    </row>
    <row r="937" spans="12:12" customFormat="1" x14ac:dyDescent="0.25">
      <c r="L937" s="59"/>
    </row>
    <row r="938" spans="12:12" customFormat="1" x14ac:dyDescent="0.25">
      <c r="L938" s="59"/>
    </row>
    <row r="939" spans="12:12" customFormat="1" x14ac:dyDescent="0.25">
      <c r="L939" s="59"/>
    </row>
    <row r="940" spans="12:12" customFormat="1" x14ac:dyDescent="0.25">
      <c r="L940" s="59"/>
    </row>
    <row r="941" spans="12:12" customFormat="1" x14ac:dyDescent="0.25">
      <c r="L941" s="59"/>
    </row>
    <row r="942" spans="12:12" customFormat="1" x14ac:dyDescent="0.25">
      <c r="L942" s="59"/>
    </row>
    <row r="943" spans="12:12" customFormat="1" x14ac:dyDescent="0.25">
      <c r="L943" s="59"/>
    </row>
    <row r="944" spans="12:12" customFormat="1" x14ac:dyDescent="0.25">
      <c r="L944" s="59"/>
    </row>
    <row r="945" spans="12:12" customFormat="1" x14ac:dyDescent="0.25">
      <c r="L945" s="59"/>
    </row>
    <row r="946" spans="12:12" customFormat="1" x14ac:dyDescent="0.25">
      <c r="L946" s="59"/>
    </row>
    <row r="947" spans="12:12" customFormat="1" x14ac:dyDescent="0.25">
      <c r="L947" s="59"/>
    </row>
    <row r="948" spans="12:12" customFormat="1" x14ac:dyDescent="0.25">
      <c r="L948" s="59"/>
    </row>
    <row r="949" spans="12:12" customFormat="1" x14ac:dyDescent="0.25">
      <c r="L949" s="59"/>
    </row>
    <row r="950" spans="12:12" customFormat="1" x14ac:dyDescent="0.25">
      <c r="L950" s="59"/>
    </row>
    <row r="951" spans="12:12" customFormat="1" x14ac:dyDescent="0.25">
      <c r="L951" s="59"/>
    </row>
    <row r="952" spans="12:12" customFormat="1" x14ac:dyDescent="0.25">
      <c r="L952" s="59"/>
    </row>
    <row r="953" spans="12:12" customFormat="1" x14ac:dyDescent="0.25">
      <c r="L953" s="59"/>
    </row>
    <row r="954" spans="12:12" customFormat="1" x14ac:dyDescent="0.25">
      <c r="L954" s="59"/>
    </row>
    <row r="955" spans="12:12" customFormat="1" x14ac:dyDescent="0.25">
      <c r="L955" s="59"/>
    </row>
    <row r="956" spans="12:12" customFormat="1" x14ac:dyDescent="0.25">
      <c r="L956" s="59"/>
    </row>
    <row r="957" spans="12:12" customFormat="1" x14ac:dyDescent="0.25">
      <c r="L957" s="59"/>
    </row>
    <row r="958" spans="12:12" customFormat="1" x14ac:dyDescent="0.25">
      <c r="L958" s="59"/>
    </row>
    <row r="959" spans="12:12" customFormat="1" x14ac:dyDescent="0.25">
      <c r="L959" s="59"/>
    </row>
    <row r="960" spans="12:12" customFormat="1" x14ac:dyDescent="0.25">
      <c r="L960" s="59"/>
    </row>
    <row r="961" spans="12:12" customFormat="1" x14ac:dyDescent="0.25">
      <c r="L961" s="59"/>
    </row>
    <row r="962" spans="12:12" customFormat="1" x14ac:dyDescent="0.25">
      <c r="L962" s="59"/>
    </row>
    <row r="963" spans="12:12" customFormat="1" x14ac:dyDescent="0.25">
      <c r="L963" s="59"/>
    </row>
    <row r="964" spans="12:12" customFormat="1" x14ac:dyDescent="0.25">
      <c r="L964" s="59"/>
    </row>
    <row r="965" spans="12:12" customFormat="1" x14ac:dyDescent="0.25">
      <c r="L965" s="59"/>
    </row>
    <row r="966" spans="12:12" customFormat="1" x14ac:dyDescent="0.25">
      <c r="L966" s="59"/>
    </row>
    <row r="967" spans="12:12" customFormat="1" x14ac:dyDescent="0.25">
      <c r="L967" s="59"/>
    </row>
    <row r="968" spans="12:12" customFormat="1" x14ac:dyDescent="0.25">
      <c r="L968" s="59"/>
    </row>
    <row r="969" spans="12:12" customFormat="1" x14ac:dyDescent="0.25">
      <c r="L969" s="59"/>
    </row>
    <row r="970" spans="12:12" customFormat="1" x14ac:dyDescent="0.25">
      <c r="L970" s="59"/>
    </row>
    <row r="971" spans="12:12" customFormat="1" x14ac:dyDescent="0.25">
      <c r="L971" s="59"/>
    </row>
    <row r="972" spans="12:12" customFormat="1" x14ac:dyDescent="0.25">
      <c r="L972" s="59"/>
    </row>
    <row r="973" spans="12:12" customFormat="1" x14ac:dyDescent="0.25">
      <c r="L973" s="59"/>
    </row>
    <row r="974" spans="12:12" customFormat="1" x14ac:dyDescent="0.25">
      <c r="L974" s="59"/>
    </row>
    <row r="975" spans="12:12" customFormat="1" x14ac:dyDescent="0.25">
      <c r="L975" s="59"/>
    </row>
    <row r="976" spans="12:12" customFormat="1" x14ac:dyDescent="0.25">
      <c r="L976" s="59"/>
    </row>
    <row r="977" spans="12:12" customFormat="1" x14ac:dyDescent="0.25">
      <c r="L977" s="59"/>
    </row>
    <row r="978" spans="12:12" customFormat="1" x14ac:dyDescent="0.25">
      <c r="L978" s="59"/>
    </row>
    <row r="979" spans="12:12" customFormat="1" x14ac:dyDescent="0.25">
      <c r="L979" s="59"/>
    </row>
    <row r="980" spans="12:12" customFormat="1" x14ac:dyDescent="0.25">
      <c r="L980" s="59"/>
    </row>
    <row r="981" spans="12:12" customFormat="1" x14ac:dyDescent="0.25">
      <c r="L981" s="59"/>
    </row>
    <row r="982" spans="12:12" customFormat="1" x14ac:dyDescent="0.25">
      <c r="L982" s="59"/>
    </row>
    <row r="983" spans="12:12" customFormat="1" x14ac:dyDescent="0.25">
      <c r="L983" s="59"/>
    </row>
    <row r="984" spans="12:12" customFormat="1" x14ac:dyDescent="0.25">
      <c r="L984" s="59"/>
    </row>
    <row r="985" spans="12:12" customFormat="1" x14ac:dyDescent="0.25">
      <c r="L985" s="59"/>
    </row>
    <row r="986" spans="12:12" customFormat="1" x14ac:dyDescent="0.25">
      <c r="L986" s="59"/>
    </row>
    <row r="987" spans="12:12" customFormat="1" x14ac:dyDescent="0.25">
      <c r="L987" s="59"/>
    </row>
    <row r="988" spans="12:12" customFormat="1" x14ac:dyDescent="0.25">
      <c r="L988" s="59"/>
    </row>
    <row r="989" spans="12:12" customFormat="1" x14ac:dyDescent="0.25">
      <c r="L989" s="59"/>
    </row>
    <row r="990" spans="12:12" customFormat="1" x14ac:dyDescent="0.25">
      <c r="L990" s="59"/>
    </row>
    <row r="991" spans="12:12" customFormat="1" x14ac:dyDescent="0.25">
      <c r="L991" s="59"/>
    </row>
    <row r="992" spans="12:12" customFormat="1" x14ac:dyDescent="0.25">
      <c r="L992" s="59"/>
    </row>
    <row r="993" spans="12:12" customFormat="1" x14ac:dyDescent="0.25">
      <c r="L993" s="59"/>
    </row>
    <row r="994" spans="12:12" customFormat="1" x14ac:dyDescent="0.25">
      <c r="L994" s="59"/>
    </row>
    <row r="995" spans="12:12" customFormat="1" x14ac:dyDescent="0.25">
      <c r="L995" s="59"/>
    </row>
    <row r="996" spans="12:12" customFormat="1" x14ac:dyDescent="0.25">
      <c r="L996" s="59"/>
    </row>
    <row r="997" spans="12:12" customFormat="1" x14ac:dyDescent="0.25">
      <c r="L997" s="59"/>
    </row>
    <row r="998" spans="12:12" customFormat="1" x14ac:dyDescent="0.25">
      <c r="L998" s="59"/>
    </row>
    <row r="999" spans="12:12" customFormat="1" x14ac:dyDescent="0.25">
      <c r="L999" s="59"/>
    </row>
    <row r="1000" spans="12:12" customFormat="1" x14ac:dyDescent="0.25">
      <c r="L1000" s="59"/>
    </row>
    <row r="1001" spans="12:12" customFormat="1" x14ac:dyDescent="0.25">
      <c r="L1001" s="59"/>
    </row>
    <row r="1002" spans="12:12" customFormat="1" x14ac:dyDescent="0.25">
      <c r="L1002" s="59"/>
    </row>
    <row r="1003" spans="12:12" customFormat="1" x14ac:dyDescent="0.25">
      <c r="L1003" s="59"/>
    </row>
    <row r="1004" spans="12:12" customFormat="1" x14ac:dyDescent="0.25">
      <c r="L1004" s="59"/>
    </row>
    <row r="1005" spans="12:12" customFormat="1" x14ac:dyDescent="0.25">
      <c r="L1005" s="59"/>
    </row>
    <row r="1006" spans="12:12" customFormat="1" x14ac:dyDescent="0.25">
      <c r="L1006" s="59"/>
    </row>
    <row r="1007" spans="12:12" customFormat="1" x14ac:dyDescent="0.25">
      <c r="L1007" s="59"/>
    </row>
    <row r="1008" spans="12:12" customFormat="1" x14ac:dyDescent="0.25">
      <c r="L1008" s="59"/>
    </row>
    <row r="1009" spans="12:12" customFormat="1" x14ac:dyDescent="0.25">
      <c r="L1009" s="59"/>
    </row>
    <row r="1010" spans="12:12" customFormat="1" x14ac:dyDescent="0.25">
      <c r="L1010" s="59"/>
    </row>
    <row r="1011" spans="12:12" customFormat="1" x14ac:dyDescent="0.25">
      <c r="L1011" s="59"/>
    </row>
    <row r="1012" spans="12:12" customFormat="1" x14ac:dyDescent="0.25">
      <c r="L1012" s="59"/>
    </row>
    <row r="1013" spans="12:12" customFormat="1" x14ac:dyDescent="0.25">
      <c r="L1013" s="59"/>
    </row>
    <row r="1014" spans="12:12" customFormat="1" x14ac:dyDescent="0.25">
      <c r="L1014" s="59"/>
    </row>
    <row r="1015" spans="12:12" customFormat="1" x14ac:dyDescent="0.25">
      <c r="L1015" s="59"/>
    </row>
    <row r="1016" spans="12:12" customFormat="1" x14ac:dyDescent="0.25">
      <c r="L1016" s="59"/>
    </row>
    <row r="1017" spans="12:12" customFormat="1" x14ac:dyDescent="0.25">
      <c r="L1017" s="59"/>
    </row>
    <row r="1018" spans="12:12" customFormat="1" x14ac:dyDescent="0.25">
      <c r="L1018" s="59"/>
    </row>
    <row r="1019" spans="12:12" customFormat="1" x14ac:dyDescent="0.25">
      <c r="L1019" s="59"/>
    </row>
    <row r="1020" spans="12:12" customFormat="1" x14ac:dyDescent="0.25">
      <c r="L1020" s="59"/>
    </row>
    <row r="1021" spans="12:12" customFormat="1" x14ac:dyDescent="0.25">
      <c r="L1021" s="59"/>
    </row>
    <row r="1022" spans="12:12" customFormat="1" x14ac:dyDescent="0.25">
      <c r="L1022" s="59"/>
    </row>
    <row r="1023" spans="12:12" customFormat="1" x14ac:dyDescent="0.25">
      <c r="L1023" s="59"/>
    </row>
    <row r="1024" spans="12:12" customFormat="1" x14ac:dyDescent="0.25">
      <c r="L1024" s="59"/>
    </row>
    <row r="1025" spans="12:12" customFormat="1" x14ac:dyDescent="0.25">
      <c r="L1025" s="59"/>
    </row>
    <row r="1026" spans="12:12" customFormat="1" x14ac:dyDescent="0.25">
      <c r="L1026" s="59"/>
    </row>
    <row r="1027" spans="12:12" customFormat="1" x14ac:dyDescent="0.25">
      <c r="L1027" s="59"/>
    </row>
    <row r="1028" spans="12:12" customFormat="1" x14ac:dyDescent="0.25">
      <c r="L1028" s="59"/>
    </row>
    <row r="1029" spans="12:12" customFormat="1" x14ac:dyDescent="0.25">
      <c r="L1029" s="59"/>
    </row>
    <row r="1030" spans="12:12" customFormat="1" x14ac:dyDescent="0.25">
      <c r="L1030" s="59"/>
    </row>
    <row r="1031" spans="12:12" customFormat="1" x14ac:dyDescent="0.25">
      <c r="L1031" s="59"/>
    </row>
    <row r="1032" spans="12:12" customFormat="1" x14ac:dyDescent="0.25">
      <c r="L1032" s="59"/>
    </row>
    <row r="1033" spans="12:12" customFormat="1" x14ac:dyDescent="0.25">
      <c r="L1033" s="59"/>
    </row>
    <row r="1034" spans="12:12" customFormat="1" x14ac:dyDescent="0.25">
      <c r="L1034" s="59"/>
    </row>
    <row r="1035" spans="12:12" customFormat="1" x14ac:dyDescent="0.25">
      <c r="L1035" s="59"/>
    </row>
    <row r="1036" spans="12:12" customFormat="1" x14ac:dyDescent="0.25">
      <c r="L1036" s="59"/>
    </row>
    <row r="1037" spans="12:12" customFormat="1" x14ac:dyDescent="0.25">
      <c r="L1037" s="59"/>
    </row>
    <row r="1038" spans="12:12" customFormat="1" x14ac:dyDescent="0.25">
      <c r="L1038" s="59"/>
    </row>
    <row r="1039" spans="12:12" customFormat="1" x14ac:dyDescent="0.25">
      <c r="L1039" s="59"/>
    </row>
    <row r="1040" spans="12:12" customFormat="1" x14ac:dyDescent="0.25">
      <c r="L1040" s="59"/>
    </row>
    <row r="1041" spans="12:12" customFormat="1" x14ac:dyDescent="0.25">
      <c r="L1041" s="59"/>
    </row>
    <row r="1042" spans="12:12" customFormat="1" x14ac:dyDescent="0.25">
      <c r="L1042" s="59"/>
    </row>
    <row r="1043" spans="12:12" customFormat="1" x14ac:dyDescent="0.25">
      <c r="L1043" s="59"/>
    </row>
    <row r="1044" spans="12:12" customFormat="1" x14ac:dyDescent="0.25">
      <c r="L1044" s="59"/>
    </row>
    <row r="1045" spans="12:12" customFormat="1" x14ac:dyDescent="0.25">
      <c r="L1045" s="59"/>
    </row>
    <row r="1046" spans="12:12" customFormat="1" x14ac:dyDescent="0.25">
      <c r="L1046" s="59"/>
    </row>
    <row r="1047" spans="12:12" customFormat="1" x14ac:dyDescent="0.25">
      <c r="L1047" s="59"/>
    </row>
    <row r="1048" spans="12:12" customFormat="1" x14ac:dyDescent="0.25">
      <c r="L1048" s="59"/>
    </row>
    <row r="1049" spans="12:12" customFormat="1" x14ac:dyDescent="0.25">
      <c r="L1049" s="59"/>
    </row>
    <row r="1050" spans="12:12" customFormat="1" x14ac:dyDescent="0.25">
      <c r="L1050" s="59"/>
    </row>
    <row r="1051" spans="12:12" customFormat="1" x14ac:dyDescent="0.25">
      <c r="L1051" s="59"/>
    </row>
    <row r="1052" spans="12:12" customFormat="1" x14ac:dyDescent="0.25">
      <c r="L1052" s="59"/>
    </row>
    <row r="1053" spans="12:12" customFormat="1" x14ac:dyDescent="0.25">
      <c r="L1053" s="59"/>
    </row>
    <row r="1054" spans="12:12" customFormat="1" x14ac:dyDescent="0.25">
      <c r="L1054" s="59"/>
    </row>
    <row r="1055" spans="12:12" customFormat="1" x14ac:dyDescent="0.25">
      <c r="L1055" s="59"/>
    </row>
    <row r="1056" spans="12:12" customFormat="1" x14ac:dyDescent="0.25">
      <c r="L1056" s="59"/>
    </row>
    <row r="1057" spans="12:12" customFormat="1" x14ac:dyDescent="0.25">
      <c r="L1057" s="59"/>
    </row>
    <row r="1058" spans="12:12" customFormat="1" x14ac:dyDescent="0.25">
      <c r="L1058" s="59"/>
    </row>
    <row r="1059" spans="12:12" customFormat="1" x14ac:dyDescent="0.25">
      <c r="L1059" s="59"/>
    </row>
    <row r="1060" spans="12:12" customFormat="1" x14ac:dyDescent="0.25">
      <c r="L1060" s="59"/>
    </row>
    <row r="1061" spans="12:12" customFormat="1" x14ac:dyDescent="0.25">
      <c r="L1061" s="59"/>
    </row>
    <row r="1062" spans="12:12" customFormat="1" x14ac:dyDescent="0.25">
      <c r="L1062" s="59"/>
    </row>
    <row r="1063" spans="12:12" customFormat="1" x14ac:dyDescent="0.25">
      <c r="L1063" s="59"/>
    </row>
    <row r="1064" spans="12:12" customFormat="1" x14ac:dyDescent="0.25">
      <c r="L1064" s="59"/>
    </row>
    <row r="1065" spans="12:12" customFormat="1" x14ac:dyDescent="0.25">
      <c r="L1065" s="59"/>
    </row>
    <row r="1066" spans="12:12" customFormat="1" x14ac:dyDescent="0.25">
      <c r="L1066" s="59"/>
    </row>
    <row r="1067" spans="12:12" customFormat="1" x14ac:dyDescent="0.25">
      <c r="L1067" s="59"/>
    </row>
    <row r="1068" spans="12:12" customFormat="1" x14ac:dyDescent="0.25">
      <c r="L1068" s="59"/>
    </row>
    <row r="1069" spans="12:12" customFormat="1" x14ac:dyDescent="0.25">
      <c r="L1069" s="59"/>
    </row>
    <row r="1070" spans="12:12" customFormat="1" x14ac:dyDescent="0.25">
      <c r="L1070" s="59"/>
    </row>
    <row r="1071" spans="12:12" customFormat="1" x14ac:dyDescent="0.25">
      <c r="L1071" s="59"/>
    </row>
    <row r="1072" spans="12:12" customFormat="1" x14ac:dyDescent="0.25">
      <c r="L1072" s="59"/>
    </row>
    <row r="1073" spans="12:12" customFormat="1" x14ac:dyDescent="0.25">
      <c r="L1073" s="59"/>
    </row>
    <row r="1074" spans="12:12" customFormat="1" x14ac:dyDescent="0.25">
      <c r="L1074" s="59"/>
    </row>
    <row r="1075" spans="12:12" customFormat="1" x14ac:dyDescent="0.25">
      <c r="L1075" s="59"/>
    </row>
    <row r="1076" spans="12:12" customFormat="1" x14ac:dyDescent="0.25">
      <c r="L1076" s="59"/>
    </row>
    <row r="1077" spans="12:12" customFormat="1" x14ac:dyDescent="0.25">
      <c r="L1077" s="59"/>
    </row>
    <row r="1078" spans="12:12" customFormat="1" x14ac:dyDescent="0.25">
      <c r="L1078" s="59"/>
    </row>
    <row r="1079" spans="12:12" customFormat="1" x14ac:dyDescent="0.25">
      <c r="L1079" s="59"/>
    </row>
    <row r="1080" spans="12:12" customFormat="1" x14ac:dyDescent="0.25">
      <c r="L1080" s="59"/>
    </row>
    <row r="1081" spans="12:12" customFormat="1" x14ac:dyDescent="0.25">
      <c r="L1081" s="59"/>
    </row>
    <row r="1082" spans="12:12" customFormat="1" x14ac:dyDescent="0.25">
      <c r="L1082" s="59"/>
    </row>
    <row r="1083" spans="12:12" customFormat="1" x14ac:dyDescent="0.25">
      <c r="L1083" s="59"/>
    </row>
    <row r="1084" spans="12:12" customFormat="1" x14ac:dyDescent="0.25">
      <c r="L1084" s="59"/>
    </row>
    <row r="1085" spans="12:12" customFormat="1" x14ac:dyDescent="0.25">
      <c r="L1085" s="59"/>
    </row>
    <row r="1086" spans="12:12" customFormat="1" x14ac:dyDescent="0.25">
      <c r="L1086" s="59"/>
    </row>
    <row r="1087" spans="12:12" customFormat="1" x14ac:dyDescent="0.25">
      <c r="L1087" s="59"/>
    </row>
    <row r="1088" spans="12:12" customFormat="1" x14ac:dyDescent="0.25">
      <c r="L1088" s="59"/>
    </row>
    <row r="1089" spans="12:12" customFormat="1" x14ac:dyDescent="0.25">
      <c r="L1089" s="59"/>
    </row>
    <row r="1090" spans="12:12" customFormat="1" x14ac:dyDescent="0.25">
      <c r="L1090" s="59"/>
    </row>
    <row r="1091" spans="12:12" customFormat="1" x14ac:dyDescent="0.25">
      <c r="L1091" s="59"/>
    </row>
    <row r="1092" spans="12:12" customFormat="1" x14ac:dyDescent="0.25">
      <c r="L1092" s="59"/>
    </row>
    <row r="1093" spans="12:12" customFormat="1" x14ac:dyDescent="0.25">
      <c r="L1093" s="59"/>
    </row>
    <row r="1094" spans="12:12" customFormat="1" x14ac:dyDescent="0.25">
      <c r="L1094" s="59"/>
    </row>
    <row r="1095" spans="12:12" customFormat="1" x14ac:dyDescent="0.25">
      <c r="L1095" s="59"/>
    </row>
    <row r="1096" spans="12:12" customFormat="1" x14ac:dyDescent="0.25">
      <c r="L1096" s="59"/>
    </row>
    <row r="1097" spans="12:12" customFormat="1" x14ac:dyDescent="0.25">
      <c r="L1097" s="59"/>
    </row>
    <row r="1098" spans="12:12" customFormat="1" x14ac:dyDescent="0.25">
      <c r="L1098" s="59"/>
    </row>
    <row r="1099" spans="12:12" customFormat="1" x14ac:dyDescent="0.25">
      <c r="L1099" s="59"/>
    </row>
    <row r="1100" spans="12:12" customFormat="1" x14ac:dyDescent="0.25">
      <c r="L1100" s="59"/>
    </row>
    <row r="1101" spans="12:12" customFormat="1" x14ac:dyDescent="0.25">
      <c r="L1101" s="59"/>
    </row>
    <row r="1102" spans="12:12" customFormat="1" x14ac:dyDescent="0.25">
      <c r="L1102" s="59"/>
    </row>
    <row r="1103" spans="12:12" customFormat="1" x14ac:dyDescent="0.25">
      <c r="L1103" s="59"/>
    </row>
    <row r="1104" spans="12:12" customFormat="1" x14ac:dyDescent="0.25">
      <c r="L1104" s="59"/>
    </row>
    <row r="1105" spans="12:12" customFormat="1" x14ac:dyDescent="0.25">
      <c r="L1105" s="59"/>
    </row>
    <row r="1106" spans="12:12" customFormat="1" x14ac:dyDescent="0.25">
      <c r="L1106" s="59"/>
    </row>
    <row r="1107" spans="12:12" customFormat="1" x14ac:dyDescent="0.25">
      <c r="L1107" s="59"/>
    </row>
    <row r="1108" spans="12:12" customFormat="1" x14ac:dyDescent="0.25">
      <c r="L1108" s="59"/>
    </row>
    <row r="1109" spans="12:12" customFormat="1" x14ac:dyDescent="0.25">
      <c r="L1109" s="59"/>
    </row>
    <row r="1110" spans="12:12" customFormat="1" x14ac:dyDescent="0.25">
      <c r="L1110" s="59"/>
    </row>
    <row r="1111" spans="12:12" customFormat="1" x14ac:dyDescent="0.25">
      <c r="L1111" s="59"/>
    </row>
    <row r="1112" spans="12:12" customFormat="1" x14ac:dyDescent="0.25">
      <c r="L1112" s="59"/>
    </row>
    <row r="1113" spans="12:12" customFormat="1" x14ac:dyDescent="0.25">
      <c r="L1113" s="59"/>
    </row>
    <row r="1114" spans="12:12" customFormat="1" x14ac:dyDescent="0.25">
      <c r="L1114" s="59"/>
    </row>
    <row r="1115" spans="12:12" customFormat="1" x14ac:dyDescent="0.25">
      <c r="L1115" s="59"/>
    </row>
    <row r="1116" spans="12:12" customFormat="1" x14ac:dyDescent="0.25">
      <c r="L1116" s="59"/>
    </row>
    <row r="1117" spans="12:12" customFormat="1" x14ac:dyDescent="0.25">
      <c r="L1117" s="59"/>
    </row>
    <row r="1118" spans="12:12" customFormat="1" x14ac:dyDescent="0.25">
      <c r="L1118" s="59"/>
    </row>
    <row r="1119" spans="12:12" customFormat="1" x14ac:dyDescent="0.25">
      <c r="L1119" s="59"/>
    </row>
    <row r="1120" spans="12:12" customFormat="1" x14ac:dyDescent="0.25">
      <c r="L1120" s="59"/>
    </row>
    <row r="1121" spans="12:12" customFormat="1" x14ac:dyDescent="0.25">
      <c r="L1121" s="59"/>
    </row>
    <row r="1122" spans="12:12" customFormat="1" x14ac:dyDescent="0.25">
      <c r="L1122" s="59"/>
    </row>
    <row r="1123" spans="12:12" customFormat="1" x14ac:dyDescent="0.25">
      <c r="L1123" s="59"/>
    </row>
    <row r="1124" spans="12:12" customFormat="1" x14ac:dyDescent="0.25">
      <c r="L1124" s="59"/>
    </row>
    <row r="1125" spans="12:12" customFormat="1" x14ac:dyDescent="0.25">
      <c r="L1125" s="59"/>
    </row>
    <row r="1126" spans="12:12" customFormat="1" x14ac:dyDescent="0.25">
      <c r="L1126" s="59"/>
    </row>
    <row r="1127" spans="12:12" customFormat="1" x14ac:dyDescent="0.25">
      <c r="L1127" s="59"/>
    </row>
    <row r="1128" spans="12:12" customFormat="1" x14ac:dyDescent="0.25">
      <c r="L1128" s="59"/>
    </row>
    <row r="1129" spans="12:12" customFormat="1" x14ac:dyDescent="0.25">
      <c r="L1129" s="59"/>
    </row>
    <row r="1130" spans="12:12" customFormat="1" x14ac:dyDescent="0.25">
      <c r="L1130" s="59"/>
    </row>
    <row r="1131" spans="12:12" customFormat="1" x14ac:dyDescent="0.25">
      <c r="L1131" s="59"/>
    </row>
    <row r="1132" spans="12:12" customFormat="1" x14ac:dyDescent="0.25">
      <c r="L1132" s="59"/>
    </row>
    <row r="1133" spans="12:12" customFormat="1" x14ac:dyDescent="0.25">
      <c r="L1133" s="59"/>
    </row>
    <row r="1134" spans="12:12" customFormat="1" x14ac:dyDescent="0.25">
      <c r="L1134" s="59"/>
    </row>
    <row r="1135" spans="12:12" customFormat="1" x14ac:dyDescent="0.25">
      <c r="L1135" s="59"/>
    </row>
    <row r="1136" spans="12:12" customFormat="1" x14ac:dyDescent="0.25">
      <c r="L1136" s="59"/>
    </row>
    <row r="1137" spans="12:12" customFormat="1" x14ac:dyDescent="0.25">
      <c r="L1137" s="59"/>
    </row>
    <row r="1138" spans="12:12" customFormat="1" x14ac:dyDescent="0.25">
      <c r="L1138" s="59"/>
    </row>
    <row r="1139" spans="12:12" customFormat="1" x14ac:dyDescent="0.25">
      <c r="L1139" s="59"/>
    </row>
    <row r="1140" spans="12:12" customFormat="1" x14ac:dyDescent="0.25">
      <c r="L1140" s="59"/>
    </row>
    <row r="1141" spans="12:12" customFormat="1" x14ac:dyDescent="0.25">
      <c r="L1141" s="59"/>
    </row>
    <row r="1142" spans="12:12" customFormat="1" x14ac:dyDescent="0.25">
      <c r="L1142" s="59"/>
    </row>
    <row r="1143" spans="12:12" customFormat="1" x14ac:dyDescent="0.25">
      <c r="L1143" s="59"/>
    </row>
    <row r="1144" spans="12:12" customFormat="1" x14ac:dyDescent="0.25">
      <c r="L1144" s="59"/>
    </row>
    <row r="1145" spans="12:12" customFormat="1" x14ac:dyDescent="0.25">
      <c r="L1145" s="59"/>
    </row>
    <row r="1146" spans="12:12" customFormat="1" x14ac:dyDescent="0.25">
      <c r="L1146" s="59"/>
    </row>
    <row r="1147" spans="12:12" customFormat="1" x14ac:dyDescent="0.25">
      <c r="L1147" s="59"/>
    </row>
    <row r="1148" spans="12:12" customFormat="1" x14ac:dyDescent="0.25">
      <c r="L1148" s="59"/>
    </row>
    <row r="1149" spans="12:12" customFormat="1" x14ac:dyDescent="0.25">
      <c r="L1149" s="59"/>
    </row>
    <row r="1150" spans="12:12" customFormat="1" x14ac:dyDescent="0.25">
      <c r="L1150" s="59"/>
    </row>
    <row r="1151" spans="12:12" customFormat="1" x14ac:dyDescent="0.25">
      <c r="L1151" s="59"/>
    </row>
    <row r="1152" spans="12:12" customFormat="1" x14ac:dyDescent="0.25">
      <c r="L1152" s="59"/>
    </row>
    <row r="1153" spans="12:12" customFormat="1" x14ac:dyDescent="0.25">
      <c r="L1153" s="59"/>
    </row>
    <row r="1154" spans="12:12" customFormat="1" x14ac:dyDescent="0.25">
      <c r="L1154" s="59"/>
    </row>
    <row r="1155" spans="12:12" customFormat="1" x14ac:dyDescent="0.25">
      <c r="L1155" s="59"/>
    </row>
    <row r="1156" spans="12:12" customFormat="1" x14ac:dyDescent="0.25">
      <c r="L1156" s="59"/>
    </row>
    <row r="1157" spans="12:12" customFormat="1" x14ac:dyDescent="0.25">
      <c r="L1157" s="59"/>
    </row>
    <row r="1158" spans="12:12" customFormat="1" x14ac:dyDescent="0.25">
      <c r="L1158" s="59"/>
    </row>
    <row r="1159" spans="12:12" customFormat="1" x14ac:dyDescent="0.25">
      <c r="L1159" s="59"/>
    </row>
    <row r="1160" spans="12:12" customFormat="1" x14ac:dyDescent="0.25">
      <c r="L1160" s="59"/>
    </row>
    <row r="1161" spans="12:12" customFormat="1" x14ac:dyDescent="0.25">
      <c r="L1161" s="59"/>
    </row>
    <row r="1162" spans="12:12" customFormat="1" x14ac:dyDescent="0.25">
      <c r="L1162" s="59"/>
    </row>
    <row r="1163" spans="12:12" customFormat="1" x14ac:dyDescent="0.25">
      <c r="L1163" s="59"/>
    </row>
    <row r="1164" spans="12:12" customFormat="1" x14ac:dyDescent="0.25">
      <c r="L1164" s="59"/>
    </row>
    <row r="1165" spans="12:12" customFormat="1" x14ac:dyDescent="0.25">
      <c r="L1165" s="59"/>
    </row>
    <row r="1166" spans="12:12" customFormat="1" x14ac:dyDescent="0.25">
      <c r="L1166" s="59"/>
    </row>
    <row r="1167" spans="12:12" customFormat="1" x14ac:dyDescent="0.25">
      <c r="L1167" s="59"/>
    </row>
    <row r="1168" spans="12:12" customFormat="1" x14ac:dyDescent="0.25">
      <c r="L1168" s="59"/>
    </row>
    <row r="1169" spans="12:12" customFormat="1" x14ac:dyDescent="0.25">
      <c r="L1169" s="59"/>
    </row>
    <row r="1170" spans="12:12" customFormat="1" x14ac:dyDescent="0.25">
      <c r="L1170" s="59"/>
    </row>
    <row r="1171" spans="12:12" customFormat="1" x14ac:dyDescent="0.25">
      <c r="L1171" s="59"/>
    </row>
    <row r="1172" spans="12:12" customFormat="1" x14ac:dyDescent="0.25">
      <c r="L1172" s="59"/>
    </row>
    <row r="1173" spans="12:12" customFormat="1" x14ac:dyDescent="0.25">
      <c r="L1173" s="59"/>
    </row>
    <row r="1174" spans="12:12" customFormat="1" x14ac:dyDescent="0.25">
      <c r="L1174" s="59"/>
    </row>
    <row r="1175" spans="12:12" customFormat="1" x14ac:dyDescent="0.25">
      <c r="L1175" s="59"/>
    </row>
    <row r="1176" spans="12:12" customFormat="1" x14ac:dyDescent="0.25">
      <c r="L1176" s="59"/>
    </row>
    <row r="1177" spans="12:12" customFormat="1" x14ac:dyDescent="0.25">
      <c r="L1177" s="59"/>
    </row>
    <row r="1178" spans="12:12" customFormat="1" x14ac:dyDescent="0.25">
      <c r="L1178" s="59"/>
    </row>
    <row r="1179" spans="12:12" customFormat="1" x14ac:dyDescent="0.25">
      <c r="L1179" s="59"/>
    </row>
    <row r="1180" spans="12:12" customFormat="1" x14ac:dyDescent="0.25">
      <c r="L1180" s="59"/>
    </row>
    <row r="1181" spans="12:12" customFormat="1" x14ac:dyDescent="0.25">
      <c r="L1181" s="59"/>
    </row>
    <row r="1182" spans="12:12" customFormat="1" x14ac:dyDescent="0.25">
      <c r="L1182" s="59"/>
    </row>
    <row r="1183" spans="12:12" customFormat="1" x14ac:dyDescent="0.25">
      <c r="L1183" s="59"/>
    </row>
    <row r="1184" spans="12:12" customFormat="1" x14ac:dyDescent="0.25">
      <c r="L1184" s="59"/>
    </row>
    <row r="1185" spans="12:12" customFormat="1" x14ac:dyDescent="0.25">
      <c r="L1185" s="59"/>
    </row>
    <row r="1186" spans="12:12" customFormat="1" x14ac:dyDescent="0.25">
      <c r="L1186" s="59"/>
    </row>
    <row r="1187" spans="12:12" customFormat="1" x14ac:dyDescent="0.25">
      <c r="L1187" s="59"/>
    </row>
    <row r="1188" spans="12:12" customFormat="1" x14ac:dyDescent="0.25">
      <c r="L1188" s="59"/>
    </row>
    <row r="1189" spans="12:12" customFormat="1" x14ac:dyDescent="0.25">
      <c r="L1189" s="59"/>
    </row>
    <row r="1190" spans="12:12" customFormat="1" x14ac:dyDescent="0.25">
      <c r="L1190" s="59"/>
    </row>
    <row r="1191" spans="12:12" customFormat="1" x14ac:dyDescent="0.25">
      <c r="L1191" s="59"/>
    </row>
    <row r="1192" spans="12:12" customFormat="1" x14ac:dyDescent="0.25">
      <c r="L1192" s="59"/>
    </row>
    <row r="1193" spans="12:12" customFormat="1" x14ac:dyDescent="0.25">
      <c r="L1193" s="59"/>
    </row>
    <row r="1194" spans="12:12" customFormat="1" x14ac:dyDescent="0.25">
      <c r="L1194" s="59"/>
    </row>
    <row r="1195" spans="12:12" customFormat="1" x14ac:dyDescent="0.25">
      <c r="L1195" s="59"/>
    </row>
    <row r="1196" spans="12:12" customFormat="1" x14ac:dyDescent="0.25">
      <c r="L1196" s="59"/>
    </row>
    <row r="1197" spans="12:12" customFormat="1" x14ac:dyDescent="0.25">
      <c r="L1197" s="59"/>
    </row>
    <row r="1198" spans="12:12" customFormat="1" x14ac:dyDescent="0.25">
      <c r="L1198" s="59"/>
    </row>
    <row r="1199" spans="12:12" customFormat="1" x14ac:dyDescent="0.25">
      <c r="L1199" s="59"/>
    </row>
    <row r="1200" spans="12:12" customFormat="1" x14ac:dyDescent="0.25">
      <c r="L1200" s="59"/>
    </row>
    <row r="1201" spans="12:12" customFormat="1" x14ac:dyDescent="0.25">
      <c r="L1201" s="59"/>
    </row>
    <row r="1202" spans="12:12" customFormat="1" x14ac:dyDescent="0.25">
      <c r="L1202" s="59"/>
    </row>
    <row r="1203" spans="12:12" customFormat="1" x14ac:dyDescent="0.25">
      <c r="L1203" s="59"/>
    </row>
    <row r="1204" spans="12:12" customFormat="1" x14ac:dyDescent="0.25">
      <c r="L1204" s="59"/>
    </row>
    <row r="1205" spans="12:12" customFormat="1" x14ac:dyDescent="0.25">
      <c r="L1205" s="59"/>
    </row>
    <row r="1206" spans="12:12" customFormat="1" x14ac:dyDescent="0.25">
      <c r="L1206" s="59"/>
    </row>
    <row r="1207" spans="12:12" customFormat="1" x14ac:dyDescent="0.25">
      <c r="L1207" s="59"/>
    </row>
    <row r="1208" spans="12:12" customFormat="1" x14ac:dyDescent="0.25">
      <c r="L1208" s="59"/>
    </row>
    <row r="1209" spans="12:12" customFormat="1" x14ac:dyDescent="0.25">
      <c r="L1209" s="59"/>
    </row>
    <row r="1210" spans="12:12" customFormat="1" x14ac:dyDescent="0.25">
      <c r="L1210" s="59"/>
    </row>
    <row r="1211" spans="12:12" customFormat="1" x14ac:dyDescent="0.25">
      <c r="L1211" s="59"/>
    </row>
    <row r="1212" spans="12:12" customFormat="1" x14ac:dyDescent="0.25">
      <c r="L1212" s="59"/>
    </row>
    <row r="1213" spans="12:12" customFormat="1" x14ac:dyDescent="0.25">
      <c r="L1213" s="59"/>
    </row>
    <row r="1214" spans="12:12" customFormat="1" x14ac:dyDescent="0.25">
      <c r="L1214" s="59"/>
    </row>
    <row r="1215" spans="12:12" customFormat="1" x14ac:dyDescent="0.25">
      <c r="L1215" s="59"/>
    </row>
    <row r="1216" spans="12:12" customFormat="1" x14ac:dyDescent="0.25">
      <c r="L1216" s="59"/>
    </row>
    <row r="1217" spans="12:12" customFormat="1" x14ac:dyDescent="0.25">
      <c r="L1217" s="59"/>
    </row>
    <row r="1218" spans="12:12" customFormat="1" x14ac:dyDescent="0.25">
      <c r="L1218" s="59"/>
    </row>
    <row r="1219" spans="12:12" customFormat="1" x14ac:dyDescent="0.25">
      <c r="L1219" s="59"/>
    </row>
    <row r="1220" spans="12:12" customFormat="1" x14ac:dyDescent="0.25">
      <c r="L1220" s="59"/>
    </row>
    <row r="1221" spans="12:12" customFormat="1" x14ac:dyDescent="0.25">
      <c r="L1221" s="59"/>
    </row>
    <row r="1222" spans="12:12" customFormat="1" x14ac:dyDescent="0.25">
      <c r="L1222" s="59"/>
    </row>
    <row r="1223" spans="12:12" customFormat="1" x14ac:dyDescent="0.25">
      <c r="L1223" s="59"/>
    </row>
    <row r="1224" spans="12:12" customFormat="1" x14ac:dyDescent="0.25">
      <c r="L1224" s="59"/>
    </row>
    <row r="1225" spans="12:12" customFormat="1" x14ac:dyDescent="0.25">
      <c r="L1225" s="59"/>
    </row>
    <row r="1226" spans="12:12" customFormat="1" x14ac:dyDescent="0.25">
      <c r="L1226" s="59"/>
    </row>
    <row r="1227" spans="12:12" customFormat="1" x14ac:dyDescent="0.25">
      <c r="L1227" s="59"/>
    </row>
    <row r="1228" spans="12:12" customFormat="1" x14ac:dyDescent="0.25">
      <c r="L1228" s="59"/>
    </row>
    <row r="1229" spans="12:12" customFormat="1" x14ac:dyDescent="0.25">
      <c r="L1229" s="59"/>
    </row>
    <row r="1230" spans="12:12" customFormat="1" x14ac:dyDescent="0.25">
      <c r="L1230" s="59"/>
    </row>
    <row r="1231" spans="12:12" customFormat="1" x14ac:dyDescent="0.25">
      <c r="L1231" s="59"/>
    </row>
    <row r="1232" spans="12:12" customFormat="1" x14ac:dyDescent="0.25">
      <c r="L1232" s="59"/>
    </row>
    <row r="1233" spans="12:12" customFormat="1" x14ac:dyDescent="0.25">
      <c r="L1233" s="59"/>
    </row>
    <row r="1234" spans="12:12" customFormat="1" x14ac:dyDescent="0.25">
      <c r="L1234" s="59"/>
    </row>
    <row r="1235" spans="12:12" customFormat="1" x14ac:dyDescent="0.25">
      <c r="L1235" s="59"/>
    </row>
    <row r="1236" spans="12:12" customFormat="1" x14ac:dyDescent="0.25">
      <c r="L1236" s="59"/>
    </row>
    <row r="1237" spans="12:12" customFormat="1" x14ac:dyDescent="0.25">
      <c r="L1237" s="59"/>
    </row>
    <row r="1238" spans="12:12" customFormat="1" x14ac:dyDescent="0.25">
      <c r="L1238" s="59"/>
    </row>
    <row r="1239" spans="12:12" customFormat="1" x14ac:dyDescent="0.25">
      <c r="L1239" s="59"/>
    </row>
    <row r="1240" spans="12:12" customFormat="1" x14ac:dyDescent="0.25">
      <c r="L1240" s="59"/>
    </row>
    <row r="1241" spans="12:12" customFormat="1" x14ac:dyDescent="0.25">
      <c r="L1241" s="59"/>
    </row>
    <row r="1242" spans="12:12" customFormat="1" x14ac:dyDescent="0.25">
      <c r="L1242" s="59"/>
    </row>
    <row r="1243" spans="12:12" customFormat="1" x14ac:dyDescent="0.25">
      <c r="L1243" s="59"/>
    </row>
    <row r="1244" spans="12:12" customFormat="1" x14ac:dyDescent="0.25">
      <c r="L1244" s="59"/>
    </row>
    <row r="1245" spans="12:12" customFormat="1" x14ac:dyDescent="0.25">
      <c r="L1245" s="59"/>
    </row>
    <row r="1246" spans="12:12" customFormat="1" x14ac:dyDescent="0.25">
      <c r="L1246" s="59"/>
    </row>
    <row r="1247" spans="12:12" customFormat="1" x14ac:dyDescent="0.25">
      <c r="L1247" s="59"/>
    </row>
    <row r="1248" spans="12:12" customFormat="1" x14ac:dyDescent="0.25">
      <c r="L1248" s="59"/>
    </row>
    <row r="1249" spans="12:12" customFormat="1" x14ac:dyDescent="0.25">
      <c r="L1249" s="59"/>
    </row>
    <row r="1250" spans="12:12" customFormat="1" x14ac:dyDescent="0.25">
      <c r="L1250" s="59"/>
    </row>
    <row r="1251" spans="12:12" customFormat="1" x14ac:dyDescent="0.25">
      <c r="L1251" s="59"/>
    </row>
    <row r="1252" spans="12:12" customFormat="1" x14ac:dyDescent="0.25">
      <c r="L1252" s="59"/>
    </row>
    <row r="1253" spans="12:12" customFormat="1" x14ac:dyDescent="0.25">
      <c r="L1253" s="59"/>
    </row>
    <row r="1254" spans="12:12" customFormat="1" x14ac:dyDescent="0.25">
      <c r="L1254" s="59"/>
    </row>
    <row r="1255" spans="12:12" customFormat="1" x14ac:dyDescent="0.25">
      <c r="L1255" s="59"/>
    </row>
    <row r="1256" spans="12:12" customFormat="1" x14ac:dyDescent="0.25">
      <c r="L1256" s="59"/>
    </row>
    <row r="1257" spans="12:12" customFormat="1" x14ac:dyDescent="0.25">
      <c r="L1257" s="59"/>
    </row>
    <row r="1258" spans="12:12" customFormat="1" x14ac:dyDescent="0.25">
      <c r="L1258" s="59"/>
    </row>
    <row r="1259" spans="12:12" customFormat="1" x14ac:dyDescent="0.25">
      <c r="L1259" s="59"/>
    </row>
    <row r="1260" spans="12:12" customFormat="1" x14ac:dyDescent="0.25">
      <c r="L1260" s="59"/>
    </row>
    <row r="1261" spans="12:12" customFormat="1" x14ac:dyDescent="0.25">
      <c r="L1261" s="59"/>
    </row>
    <row r="1262" spans="12:12" customFormat="1" x14ac:dyDescent="0.25">
      <c r="L1262" s="59"/>
    </row>
    <row r="1263" spans="12:12" customFormat="1" x14ac:dyDescent="0.25">
      <c r="L1263" s="59"/>
    </row>
    <row r="1264" spans="12:12" customFormat="1" x14ac:dyDescent="0.25">
      <c r="L1264" s="59"/>
    </row>
    <row r="1265" spans="12:12" customFormat="1" x14ac:dyDescent="0.25">
      <c r="L1265" s="59"/>
    </row>
    <row r="1266" spans="12:12" customFormat="1" x14ac:dyDescent="0.25">
      <c r="L1266" s="59"/>
    </row>
    <row r="1267" spans="12:12" customFormat="1" x14ac:dyDescent="0.25">
      <c r="L1267" s="59"/>
    </row>
    <row r="1268" spans="12:12" customFormat="1" x14ac:dyDescent="0.25">
      <c r="L1268" s="59"/>
    </row>
    <row r="1269" spans="12:12" customFormat="1" x14ac:dyDescent="0.25">
      <c r="L1269" s="59"/>
    </row>
    <row r="1270" spans="12:12" customFormat="1" x14ac:dyDescent="0.25">
      <c r="L1270" s="59"/>
    </row>
    <row r="1271" spans="12:12" customFormat="1" x14ac:dyDescent="0.25">
      <c r="L1271" s="59"/>
    </row>
    <row r="1272" spans="12:12" customFormat="1" x14ac:dyDescent="0.25">
      <c r="L1272" s="59"/>
    </row>
    <row r="1273" spans="12:12" customFormat="1" x14ac:dyDescent="0.25">
      <c r="L1273" s="59"/>
    </row>
    <row r="1274" spans="12:12" customFormat="1" x14ac:dyDescent="0.25">
      <c r="L1274" s="59"/>
    </row>
    <row r="1275" spans="12:12" customFormat="1" x14ac:dyDescent="0.25">
      <c r="L1275" s="59"/>
    </row>
    <row r="1276" spans="12:12" customFormat="1" x14ac:dyDescent="0.25">
      <c r="L1276" s="59"/>
    </row>
    <row r="1277" spans="12:12" customFormat="1" x14ac:dyDescent="0.25">
      <c r="L1277" s="59"/>
    </row>
    <row r="1278" spans="12:12" customFormat="1" x14ac:dyDescent="0.25">
      <c r="L1278" s="59"/>
    </row>
    <row r="1279" spans="12:12" customFormat="1" x14ac:dyDescent="0.25">
      <c r="L1279" s="59"/>
    </row>
    <row r="1280" spans="12:12" customFormat="1" x14ac:dyDescent="0.25">
      <c r="L1280" s="59"/>
    </row>
    <row r="1281" spans="12:12" customFormat="1" x14ac:dyDescent="0.25">
      <c r="L1281" s="59"/>
    </row>
    <row r="1282" spans="12:12" customFormat="1" x14ac:dyDescent="0.25">
      <c r="L1282" s="59"/>
    </row>
    <row r="1283" spans="12:12" customFormat="1" x14ac:dyDescent="0.25">
      <c r="L1283" s="59"/>
    </row>
    <row r="1284" spans="12:12" customFormat="1" x14ac:dyDescent="0.25">
      <c r="L1284" s="59"/>
    </row>
    <row r="1285" spans="12:12" customFormat="1" x14ac:dyDescent="0.25">
      <c r="L1285" s="59"/>
    </row>
    <row r="1286" spans="12:12" customFormat="1" x14ac:dyDescent="0.25">
      <c r="L1286" s="59"/>
    </row>
    <row r="1287" spans="12:12" customFormat="1" x14ac:dyDescent="0.25">
      <c r="L1287" s="59"/>
    </row>
    <row r="1288" spans="12:12" customFormat="1" x14ac:dyDescent="0.25">
      <c r="L1288" s="59"/>
    </row>
    <row r="1289" spans="12:12" customFormat="1" x14ac:dyDescent="0.25">
      <c r="L1289" s="59"/>
    </row>
    <row r="1290" spans="12:12" customFormat="1" x14ac:dyDescent="0.25">
      <c r="L1290" s="59"/>
    </row>
    <row r="1291" spans="12:12" customFormat="1" x14ac:dyDescent="0.25">
      <c r="L1291" s="59"/>
    </row>
    <row r="1292" spans="12:12" customFormat="1" x14ac:dyDescent="0.25">
      <c r="L1292" s="59"/>
    </row>
    <row r="1293" spans="12:12" customFormat="1" x14ac:dyDescent="0.25">
      <c r="L1293" s="59"/>
    </row>
    <row r="1294" spans="12:12" customFormat="1" x14ac:dyDescent="0.25">
      <c r="L1294" s="59"/>
    </row>
    <row r="1295" spans="12:12" customFormat="1" x14ac:dyDescent="0.25">
      <c r="L1295" s="59"/>
    </row>
    <row r="1296" spans="12:12" customFormat="1" x14ac:dyDescent="0.25">
      <c r="L1296" s="59"/>
    </row>
    <row r="1297" spans="12:12" customFormat="1" x14ac:dyDescent="0.25">
      <c r="L1297" s="59"/>
    </row>
    <row r="1298" spans="12:12" customFormat="1" x14ac:dyDescent="0.25">
      <c r="L1298" s="59"/>
    </row>
    <row r="1299" spans="12:12" customFormat="1" x14ac:dyDescent="0.25">
      <c r="L1299" s="59"/>
    </row>
    <row r="1300" spans="12:12" customFormat="1" x14ac:dyDescent="0.25">
      <c r="L1300" s="59"/>
    </row>
    <row r="1301" spans="12:12" customFormat="1" x14ac:dyDescent="0.25">
      <c r="L1301" s="59"/>
    </row>
    <row r="1302" spans="12:12" customFormat="1" x14ac:dyDescent="0.25">
      <c r="L1302" s="59"/>
    </row>
    <row r="1303" spans="12:12" customFormat="1" x14ac:dyDescent="0.25">
      <c r="L1303" s="59"/>
    </row>
    <row r="1304" spans="12:12" customFormat="1" x14ac:dyDescent="0.25">
      <c r="L1304" s="59"/>
    </row>
    <row r="1305" spans="12:12" customFormat="1" x14ac:dyDescent="0.25">
      <c r="L1305" s="59"/>
    </row>
    <row r="1306" spans="12:12" customFormat="1" x14ac:dyDescent="0.25">
      <c r="L1306" s="59"/>
    </row>
    <row r="1307" spans="12:12" customFormat="1" x14ac:dyDescent="0.25">
      <c r="L1307" s="59"/>
    </row>
    <row r="1308" spans="12:12" customFormat="1" x14ac:dyDescent="0.25">
      <c r="L1308" s="59"/>
    </row>
    <row r="1309" spans="12:12" customFormat="1" x14ac:dyDescent="0.25">
      <c r="L1309" s="59"/>
    </row>
    <row r="1310" spans="12:12" customFormat="1" x14ac:dyDescent="0.25">
      <c r="L1310" s="59"/>
    </row>
    <row r="1311" spans="12:12" customFormat="1" x14ac:dyDescent="0.25">
      <c r="L1311" s="59"/>
    </row>
    <row r="1312" spans="12:12" customFormat="1" x14ac:dyDescent="0.25">
      <c r="L1312" s="59"/>
    </row>
    <row r="1313" spans="12:12" customFormat="1" x14ac:dyDescent="0.25">
      <c r="L1313" s="59"/>
    </row>
    <row r="1314" spans="12:12" customFormat="1" x14ac:dyDescent="0.25">
      <c r="L1314" s="59"/>
    </row>
    <row r="1315" spans="12:12" customFormat="1" x14ac:dyDescent="0.25">
      <c r="L1315" s="59"/>
    </row>
    <row r="1316" spans="12:12" customFormat="1" x14ac:dyDescent="0.25">
      <c r="L1316" s="59"/>
    </row>
    <row r="1317" spans="12:12" customFormat="1" x14ac:dyDescent="0.25">
      <c r="L1317" s="59"/>
    </row>
    <row r="1318" spans="12:12" customFormat="1" x14ac:dyDescent="0.25">
      <c r="L1318" s="59"/>
    </row>
    <row r="1319" spans="12:12" customFormat="1" x14ac:dyDescent="0.25">
      <c r="L1319" s="59"/>
    </row>
    <row r="1320" spans="12:12" customFormat="1" x14ac:dyDescent="0.25">
      <c r="L1320" s="59"/>
    </row>
    <row r="1321" spans="12:12" customFormat="1" x14ac:dyDescent="0.25">
      <c r="L1321" s="59"/>
    </row>
    <row r="1322" spans="12:12" customFormat="1" x14ac:dyDescent="0.25">
      <c r="L1322" s="59"/>
    </row>
    <row r="1323" spans="12:12" customFormat="1" x14ac:dyDescent="0.25">
      <c r="L1323" s="59"/>
    </row>
    <row r="1324" spans="12:12" customFormat="1" x14ac:dyDescent="0.25">
      <c r="L1324" s="59"/>
    </row>
    <row r="1325" spans="12:12" customFormat="1" x14ac:dyDescent="0.25">
      <c r="L1325" s="59"/>
    </row>
    <row r="1326" spans="12:12" customFormat="1" x14ac:dyDescent="0.25">
      <c r="L1326" s="59"/>
    </row>
    <row r="1327" spans="12:12" customFormat="1" x14ac:dyDescent="0.25">
      <c r="L1327" s="59"/>
    </row>
    <row r="1328" spans="12:12" customFormat="1" x14ac:dyDescent="0.25">
      <c r="L1328" s="59"/>
    </row>
    <row r="1329" spans="12:12" customFormat="1" x14ac:dyDescent="0.25">
      <c r="L1329" s="59"/>
    </row>
    <row r="1330" spans="12:12" customFormat="1" x14ac:dyDescent="0.25">
      <c r="L1330" s="59"/>
    </row>
    <row r="1331" spans="12:12" customFormat="1" x14ac:dyDescent="0.25">
      <c r="L1331" s="59"/>
    </row>
    <row r="1332" spans="12:12" customFormat="1" x14ac:dyDescent="0.25">
      <c r="L1332" s="59"/>
    </row>
    <row r="1333" spans="12:12" customFormat="1" x14ac:dyDescent="0.25">
      <c r="L1333" s="59"/>
    </row>
    <row r="1334" spans="12:12" customFormat="1" x14ac:dyDescent="0.25">
      <c r="L1334" s="59"/>
    </row>
    <row r="1335" spans="12:12" customFormat="1" x14ac:dyDescent="0.25">
      <c r="L1335" s="59"/>
    </row>
    <row r="1336" spans="12:12" customFormat="1" x14ac:dyDescent="0.25">
      <c r="L1336" s="59"/>
    </row>
    <row r="1337" spans="12:12" customFormat="1" x14ac:dyDescent="0.25">
      <c r="L1337" s="59"/>
    </row>
    <row r="1338" spans="12:12" customFormat="1" x14ac:dyDescent="0.25">
      <c r="L1338" s="59"/>
    </row>
    <row r="1339" spans="12:12" customFormat="1" x14ac:dyDescent="0.25">
      <c r="L1339" s="59"/>
    </row>
    <row r="1340" spans="12:12" customFormat="1" x14ac:dyDescent="0.25">
      <c r="L1340" s="59"/>
    </row>
    <row r="1341" spans="12:12" customFormat="1" x14ac:dyDescent="0.25">
      <c r="L1341" s="59"/>
    </row>
    <row r="1342" spans="12:12" customFormat="1" x14ac:dyDescent="0.25">
      <c r="L1342" s="59"/>
    </row>
    <row r="1343" spans="12:12" customFormat="1" x14ac:dyDescent="0.25">
      <c r="L1343" s="59"/>
    </row>
    <row r="1344" spans="12:12" customFormat="1" x14ac:dyDescent="0.25">
      <c r="L1344" s="59"/>
    </row>
    <row r="1345" spans="12:12" customFormat="1" x14ac:dyDescent="0.25">
      <c r="L1345" s="59"/>
    </row>
    <row r="1346" spans="12:12" customFormat="1" x14ac:dyDescent="0.25">
      <c r="L1346" s="59"/>
    </row>
    <row r="1347" spans="12:12" customFormat="1" x14ac:dyDescent="0.25">
      <c r="L1347" s="59"/>
    </row>
    <row r="1348" spans="12:12" customFormat="1" x14ac:dyDescent="0.25">
      <c r="L1348" s="59"/>
    </row>
    <row r="1349" spans="12:12" customFormat="1" x14ac:dyDescent="0.25">
      <c r="L1349" s="59"/>
    </row>
    <row r="1350" spans="12:12" customFormat="1" x14ac:dyDescent="0.25">
      <c r="L1350" s="59"/>
    </row>
    <row r="1351" spans="12:12" customFormat="1" x14ac:dyDescent="0.25">
      <c r="L1351" s="59"/>
    </row>
    <row r="1352" spans="12:12" customFormat="1" x14ac:dyDescent="0.25">
      <c r="L1352" s="59"/>
    </row>
    <row r="1353" spans="12:12" customFormat="1" x14ac:dyDescent="0.25">
      <c r="L1353" s="59"/>
    </row>
    <row r="1354" spans="12:12" customFormat="1" x14ac:dyDescent="0.25">
      <c r="L1354" s="59"/>
    </row>
    <row r="1355" spans="12:12" customFormat="1" x14ac:dyDescent="0.25">
      <c r="L1355" s="59"/>
    </row>
    <row r="1356" spans="12:12" customFormat="1" x14ac:dyDescent="0.25">
      <c r="L1356" s="59"/>
    </row>
    <row r="1357" spans="12:12" customFormat="1" x14ac:dyDescent="0.25">
      <c r="L1357" s="59"/>
    </row>
    <row r="1358" spans="12:12" customFormat="1" x14ac:dyDescent="0.25">
      <c r="L1358" s="59"/>
    </row>
    <row r="1359" spans="12:12" customFormat="1" x14ac:dyDescent="0.25">
      <c r="L1359" s="59"/>
    </row>
    <row r="1360" spans="12:12" customFormat="1" x14ac:dyDescent="0.25">
      <c r="L1360" s="59"/>
    </row>
    <row r="1361" spans="12:12" customFormat="1" x14ac:dyDescent="0.25">
      <c r="L1361" s="59"/>
    </row>
    <row r="1362" spans="12:12" customFormat="1" x14ac:dyDescent="0.25">
      <c r="L1362" s="59"/>
    </row>
    <row r="1363" spans="12:12" customFormat="1" x14ac:dyDescent="0.25">
      <c r="L1363" s="59"/>
    </row>
    <row r="1364" spans="12:12" customFormat="1" x14ac:dyDescent="0.25">
      <c r="L1364" s="59"/>
    </row>
    <row r="1365" spans="12:12" customFormat="1" x14ac:dyDescent="0.25">
      <c r="L1365" s="59"/>
    </row>
    <row r="1366" spans="12:12" customFormat="1" x14ac:dyDescent="0.25">
      <c r="L1366" s="59"/>
    </row>
    <row r="1367" spans="12:12" customFormat="1" x14ac:dyDescent="0.25">
      <c r="L1367" s="59"/>
    </row>
    <row r="1368" spans="12:12" customFormat="1" x14ac:dyDescent="0.25">
      <c r="L1368" s="59"/>
    </row>
    <row r="1369" spans="12:12" customFormat="1" x14ac:dyDescent="0.25">
      <c r="L1369" s="59"/>
    </row>
    <row r="1370" spans="12:12" customFormat="1" x14ac:dyDescent="0.25">
      <c r="L1370" s="59"/>
    </row>
    <row r="1371" spans="12:12" customFormat="1" x14ac:dyDescent="0.25">
      <c r="L1371" s="59"/>
    </row>
    <row r="1372" spans="12:12" customFormat="1" x14ac:dyDescent="0.25">
      <c r="L1372" s="59"/>
    </row>
    <row r="1373" spans="12:12" customFormat="1" x14ac:dyDescent="0.25">
      <c r="L1373" s="59"/>
    </row>
    <row r="1374" spans="12:12" customFormat="1" x14ac:dyDescent="0.25">
      <c r="L1374" s="59"/>
    </row>
    <row r="1375" spans="12:12" customFormat="1" x14ac:dyDescent="0.25">
      <c r="L1375" s="59"/>
    </row>
    <row r="1376" spans="12:12" customFormat="1" x14ac:dyDescent="0.25">
      <c r="L1376" s="59"/>
    </row>
    <row r="1377" spans="12:12" customFormat="1" x14ac:dyDescent="0.25">
      <c r="L1377" s="59"/>
    </row>
    <row r="1378" spans="12:12" customFormat="1" x14ac:dyDescent="0.25">
      <c r="L1378" s="59"/>
    </row>
    <row r="1379" spans="12:12" customFormat="1" x14ac:dyDescent="0.25">
      <c r="L1379" s="59"/>
    </row>
    <row r="1380" spans="12:12" customFormat="1" x14ac:dyDescent="0.25">
      <c r="L1380" s="59"/>
    </row>
    <row r="1381" spans="12:12" customFormat="1" x14ac:dyDescent="0.25">
      <c r="L1381" s="59"/>
    </row>
    <row r="1382" spans="12:12" customFormat="1" x14ac:dyDescent="0.25">
      <c r="L1382" s="59"/>
    </row>
    <row r="1383" spans="12:12" customFormat="1" x14ac:dyDescent="0.25">
      <c r="L1383" s="59"/>
    </row>
    <row r="1384" spans="12:12" customFormat="1" x14ac:dyDescent="0.25">
      <c r="L1384" s="59"/>
    </row>
    <row r="1385" spans="12:12" customFormat="1" x14ac:dyDescent="0.25">
      <c r="L1385" s="59"/>
    </row>
    <row r="1386" spans="12:12" customFormat="1" x14ac:dyDescent="0.25">
      <c r="L1386" s="59"/>
    </row>
    <row r="1387" spans="12:12" customFormat="1" x14ac:dyDescent="0.25">
      <c r="L1387" s="59"/>
    </row>
    <row r="1388" spans="12:12" customFormat="1" x14ac:dyDescent="0.25">
      <c r="L1388" s="59"/>
    </row>
    <row r="1389" spans="12:12" customFormat="1" x14ac:dyDescent="0.25">
      <c r="L1389" s="59"/>
    </row>
    <row r="1390" spans="12:12" customFormat="1" x14ac:dyDescent="0.25">
      <c r="L1390" s="59"/>
    </row>
    <row r="1391" spans="12:12" customFormat="1" x14ac:dyDescent="0.25">
      <c r="L1391" s="59"/>
    </row>
    <row r="1392" spans="12:12" customFormat="1" x14ac:dyDescent="0.25">
      <c r="L1392" s="59"/>
    </row>
    <row r="1393" spans="12:12" customFormat="1" x14ac:dyDescent="0.25">
      <c r="L1393" s="59"/>
    </row>
    <row r="1394" spans="12:12" customFormat="1" x14ac:dyDescent="0.25">
      <c r="L1394" s="59"/>
    </row>
    <row r="1395" spans="12:12" customFormat="1" x14ac:dyDescent="0.25">
      <c r="L1395" s="59"/>
    </row>
    <row r="1396" spans="12:12" customFormat="1" x14ac:dyDescent="0.25">
      <c r="L1396" s="59"/>
    </row>
    <row r="1397" spans="12:12" customFormat="1" x14ac:dyDescent="0.25">
      <c r="L1397" s="59"/>
    </row>
    <row r="1398" spans="12:12" customFormat="1" x14ac:dyDescent="0.25">
      <c r="L1398" s="59"/>
    </row>
    <row r="1399" spans="12:12" customFormat="1" x14ac:dyDescent="0.25">
      <c r="L1399" s="59"/>
    </row>
    <row r="1400" spans="12:12" customFormat="1" x14ac:dyDescent="0.25">
      <c r="L1400" s="59"/>
    </row>
    <row r="1401" spans="12:12" customFormat="1" x14ac:dyDescent="0.25">
      <c r="L1401" s="59"/>
    </row>
    <row r="1402" spans="12:12" customFormat="1" x14ac:dyDescent="0.25">
      <c r="L1402" s="59"/>
    </row>
    <row r="1403" spans="12:12" customFormat="1" x14ac:dyDescent="0.25">
      <c r="L1403" s="59"/>
    </row>
    <row r="1404" spans="12:12" customFormat="1" x14ac:dyDescent="0.25">
      <c r="L1404" s="59"/>
    </row>
    <row r="1405" spans="12:12" customFormat="1" x14ac:dyDescent="0.25">
      <c r="L1405" s="59"/>
    </row>
    <row r="1406" spans="12:12" customFormat="1" x14ac:dyDescent="0.25">
      <c r="L1406" s="59"/>
    </row>
    <row r="1407" spans="12:12" customFormat="1" x14ac:dyDescent="0.25">
      <c r="L1407" s="59"/>
    </row>
    <row r="1408" spans="12:12" customFormat="1" x14ac:dyDescent="0.25">
      <c r="L1408" s="59"/>
    </row>
    <row r="1409" spans="12:12" customFormat="1" x14ac:dyDescent="0.25">
      <c r="L1409" s="59"/>
    </row>
    <row r="1410" spans="12:12" customFormat="1" x14ac:dyDescent="0.25">
      <c r="L1410" s="59"/>
    </row>
    <row r="1411" spans="12:12" customFormat="1" x14ac:dyDescent="0.25">
      <c r="L1411" s="59"/>
    </row>
    <row r="1412" spans="12:12" customFormat="1" x14ac:dyDescent="0.25">
      <c r="L1412" s="59"/>
    </row>
    <row r="1413" spans="12:12" customFormat="1" x14ac:dyDescent="0.25">
      <c r="L1413" s="59"/>
    </row>
    <row r="1414" spans="12:12" customFormat="1" x14ac:dyDescent="0.25">
      <c r="L1414" s="59"/>
    </row>
    <row r="1415" spans="12:12" customFormat="1" x14ac:dyDescent="0.25">
      <c r="L1415" s="59"/>
    </row>
    <row r="1416" spans="12:12" customFormat="1" x14ac:dyDescent="0.25">
      <c r="L1416" s="59"/>
    </row>
    <row r="1417" spans="12:12" customFormat="1" x14ac:dyDescent="0.25">
      <c r="L1417" s="59"/>
    </row>
    <row r="1418" spans="12:12" customFormat="1" x14ac:dyDescent="0.25">
      <c r="L1418" s="59"/>
    </row>
    <row r="1419" spans="12:12" customFormat="1" x14ac:dyDescent="0.25">
      <c r="L1419" s="59"/>
    </row>
    <row r="1420" spans="12:12" customFormat="1" x14ac:dyDescent="0.25">
      <c r="L1420" s="59"/>
    </row>
    <row r="1421" spans="12:12" customFormat="1" x14ac:dyDescent="0.25">
      <c r="L1421" s="59"/>
    </row>
    <row r="1422" spans="12:12" customFormat="1" x14ac:dyDescent="0.25">
      <c r="L1422" s="59"/>
    </row>
    <row r="1423" spans="12:12" customFormat="1" x14ac:dyDescent="0.25">
      <c r="L1423" s="59"/>
    </row>
    <row r="1424" spans="12:12" customFormat="1" x14ac:dyDescent="0.25">
      <c r="L1424" s="59"/>
    </row>
    <row r="1425" spans="12:12" customFormat="1" x14ac:dyDescent="0.25">
      <c r="L1425" s="59"/>
    </row>
    <row r="1426" spans="12:12" customFormat="1" x14ac:dyDescent="0.25">
      <c r="L1426" s="59"/>
    </row>
    <row r="1427" spans="12:12" customFormat="1" x14ac:dyDescent="0.25">
      <c r="L1427" s="59"/>
    </row>
    <row r="1428" spans="12:12" customFormat="1" x14ac:dyDescent="0.25">
      <c r="L1428" s="59"/>
    </row>
    <row r="1429" spans="12:12" customFormat="1" x14ac:dyDescent="0.25">
      <c r="L1429" s="59"/>
    </row>
    <row r="1430" spans="12:12" customFormat="1" x14ac:dyDescent="0.25">
      <c r="L1430" s="59"/>
    </row>
    <row r="1431" spans="12:12" customFormat="1" x14ac:dyDescent="0.25">
      <c r="L1431" s="59"/>
    </row>
    <row r="1432" spans="12:12" customFormat="1" x14ac:dyDescent="0.25">
      <c r="L1432" s="59"/>
    </row>
    <row r="1433" spans="12:12" customFormat="1" x14ac:dyDescent="0.25">
      <c r="L1433" s="59"/>
    </row>
    <row r="1434" spans="12:12" customFormat="1" x14ac:dyDescent="0.25">
      <c r="L1434" s="59"/>
    </row>
    <row r="1435" spans="12:12" customFormat="1" x14ac:dyDescent="0.25">
      <c r="L1435" s="59"/>
    </row>
    <row r="1436" spans="12:12" customFormat="1" x14ac:dyDescent="0.25">
      <c r="L1436" s="59"/>
    </row>
    <row r="1437" spans="12:12" customFormat="1" x14ac:dyDescent="0.25">
      <c r="L1437" s="59"/>
    </row>
    <row r="1438" spans="12:12" customFormat="1" x14ac:dyDescent="0.25">
      <c r="L1438" s="59"/>
    </row>
    <row r="1439" spans="12:12" customFormat="1" x14ac:dyDescent="0.25">
      <c r="L1439" s="59"/>
    </row>
    <row r="1440" spans="12:12" customFormat="1" x14ac:dyDescent="0.25">
      <c r="L1440" s="59"/>
    </row>
    <row r="1441" spans="12:12" customFormat="1" x14ac:dyDescent="0.25">
      <c r="L1441" s="59"/>
    </row>
    <row r="1442" spans="12:12" customFormat="1" x14ac:dyDescent="0.25">
      <c r="L1442" s="59"/>
    </row>
    <row r="1443" spans="12:12" customFormat="1" x14ac:dyDescent="0.25">
      <c r="L1443" s="59"/>
    </row>
    <row r="1444" spans="12:12" customFormat="1" x14ac:dyDescent="0.25">
      <c r="L1444" s="59"/>
    </row>
    <row r="1445" spans="12:12" customFormat="1" x14ac:dyDescent="0.25">
      <c r="L1445" s="59"/>
    </row>
    <row r="1446" spans="12:12" customFormat="1" x14ac:dyDescent="0.25">
      <c r="L1446" s="59"/>
    </row>
    <row r="1447" spans="12:12" customFormat="1" x14ac:dyDescent="0.25">
      <c r="L1447" s="59"/>
    </row>
    <row r="1448" spans="12:12" customFormat="1" x14ac:dyDescent="0.25">
      <c r="L1448" s="59"/>
    </row>
    <row r="1449" spans="12:12" customFormat="1" x14ac:dyDescent="0.25">
      <c r="L1449" s="59"/>
    </row>
    <row r="1450" spans="12:12" customFormat="1" x14ac:dyDescent="0.25">
      <c r="L1450" s="59"/>
    </row>
    <row r="1451" spans="12:12" customFormat="1" x14ac:dyDescent="0.25">
      <c r="L1451" s="59"/>
    </row>
    <row r="1452" spans="12:12" customFormat="1" x14ac:dyDescent="0.25">
      <c r="L1452" s="59"/>
    </row>
    <row r="1453" spans="12:12" customFormat="1" x14ac:dyDescent="0.25">
      <c r="L1453" s="59"/>
    </row>
    <row r="1454" spans="12:12" customFormat="1" x14ac:dyDescent="0.25">
      <c r="L1454" s="59"/>
    </row>
    <row r="1455" spans="12:12" customFormat="1" x14ac:dyDescent="0.25">
      <c r="L1455" s="59"/>
    </row>
    <row r="1456" spans="12:12" customFormat="1" x14ac:dyDescent="0.25">
      <c r="L1456" s="59"/>
    </row>
    <row r="1457" spans="12:12" customFormat="1" x14ac:dyDescent="0.25">
      <c r="L1457" s="59"/>
    </row>
    <row r="1458" spans="12:12" customFormat="1" x14ac:dyDescent="0.25">
      <c r="L1458" s="59"/>
    </row>
    <row r="1459" spans="12:12" customFormat="1" x14ac:dyDescent="0.25">
      <c r="L1459" s="59"/>
    </row>
    <row r="1460" spans="12:12" customFormat="1" x14ac:dyDescent="0.25">
      <c r="L1460" s="59"/>
    </row>
    <row r="1461" spans="12:12" customFormat="1" x14ac:dyDescent="0.25">
      <c r="L1461" s="59"/>
    </row>
    <row r="1462" spans="12:12" customFormat="1" x14ac:dyDescent="0.25">
      <c r="L1462" s="59"/>
    </row>
    <row r="1463" spans="12:12" customFormat="1" x14ac:dyDescent="0.25">
      <c r="L1463" s="59"/>
    </row>
    <row r="1464" spans="12:12" customFormat="1" x14ac:dyDescent="0.25">
      <c r="L1464" s="59"/>
    </row>
    <row r="1465" spans="12:12" customFormat="1" x14ac:dyDescent="0.25">
      <c r="L1465" s="59"/>
    </row>
    <row r="1466" spans="12:12" customFormat="1" x14ac:dyDescent="0.25">
      <c r="L1466" s="59"/>
    </row>
    <row r="1467" spans="12:12" customFormat="1" x14ac:dyDescent="0.25">
      <c r="L1467" s="59"/>
    </row>
    <row r="1468" spans="12:12" customFormat="1" x14ac:dyDescent="0.25">
      <c r="L1468" s="59"/>
    </row>
    <row r="1469" spans="12:12" customFormat="1" x14ac:dyDescent="0.25">
      <c r="L1469" s="59"/>
    </row>
    <row r="1470" spans="12:12" customFormat="1" x14ac:dyDescent="0.25">
      <c r="L1470" s="59"/>
    </row>
    <row r="1471" spans="12:12" customFormat="1" x14ac:dyDescent="0.25">
      <c r="L1471" s="59"/>
    </row>
    <row r="1472" spans="12:12" customFormat="1" x14ac:dyDescent="0.25">
      <c r="L1472" s="59"/>
    </row>
    <row r="1473" spans="12:12" customFormat="1" x14ac:dyDescent="0.25">
      <c r="L1473" s="59"/>
    </row>
    <row r="1474" spans="12:12" customFormat="1" x14ac:dyDescent="0.25">
      <c r="L1474" s="59"/>
    </row>
    <row r="1475" spans="12:12" customFormat="1" x14ac:dyDescent="0.25">
      <c r="L1475" s="59"/>
    </row>
    <row r="1476" spans="12:12" customFormat="1" x14ac:dyDescent="0.25">
      <c r="L1476" s="59"/>
    </row>
    <row r="1477" spans="12:12" customFormat="1" x14ac:dyDescent="0.25">
      <c r="L1477" s="59"/>
    </row>
    <row r="1478" spans="12:12" customFormat="1" x14ac:dyDescent="0.25">
      <c r="L1478" s="59"/>
    </row>
    <row r="1479" spans="12:12" customFormat="1" x14ac:dyDescent="0.25">
      <c r="L1479" s="59"/>
    </row>
    <row r="1480" spans="12:12" customFormat="1" x14ac:dyDescent="0.25">
      <c r="L1480" s="59"/>
    </row>
    <row r="1481" spans="12:12" customFormat="1" x14ac:dyDescent="0.25">
      <c r="L1481" s="59"/>
    </row>
    <row r="1482" spans="12:12" customFormat="1" x14ac:dyDescent="0.25">
      <c r="L1482" s="59"/>
    </row>
    <row r="1483" spans="12:12" customFormat="1" x14ac:dyDescent="0.25">
      <c r="L1483" s="59"/>
    </row>
    <row r="1484" spans="12:12" customFormat="1" x14ac:dyDescent="0.25">
      <c r="L1484" s="59"/>
    </row>
    <row r="1485" spans="12:12" customFormat="1" x14ac:dyDescent="0.25">
      <c r="L1485" s="59"/>
    </row>
    <row r="1486" spans="12:12" customFormat="1" x14ac:dyDescent="0.25">
      <c r="L1486" s="59"/>
    </row>
    <row r="1487" spans="12:12" customFormat="1" x14ac:dyDescent="0.25">
      <c r="L1487" s="59"/>
    </row>
    <row r="1488" spans="12:12" customFormat="1" x14ac:dyDescent="0.25">
      <c r="L1488" s="59"/>
    </row>
    <row r="1489" spans="12:12" customFormat="1" x14ac:dyDescent="0.25">
      <c r="L1489" s="59"/>
    </row>
    <row r="1490" spans="12:12" customFormat="1" x14ac:dyDescent="0.25">
      <c r="L1490" s="59"/>
    </row>
    <row r="1491" spans="12:12" customFormat="1" x14ac:dyDescent="0.25">
      <c r="L1491" s="59"/>
    </row>
    <row r="1492" spans="12:12" customFormat="1" x14ac:dyDescent="0.25">
      <c r="L1492" s="59"/>
    </row>
    <row r="1493" spans="12:12" customFormat="1" x14ac:dyDescent="0.25">
      <c r="L1493" s="59"/>
    </row>
    <row r="1494" spans="12:12" customFormat="1" x14ac:dyDescent="0.25">
      <c r="L1494" s="59"/>
    </row>
    <row r="1495" spans="12:12" customFormat="1" x14ac:dyDescent="0.25">
      <c r="L1495" s="59"/>
    </row>
    <row r="1496" spans="12:12" customFormat="1" x14ac:dyDescent="0.25">
      <c r="L1496" s="59"/>
    </row>
    <row r="1497" spans="12:12" customFormat="1" x14ac:dyDescent="0.25">
      <c r="L1497" s="59"/>
    </row>
    <row r="1498" spans="12:12" customFormat="1" x14ac:dyDescent="0.25">
      <c r="L1498" s="59"/>
    </row>
    <row r="1499" spans="12:12" customFormat="1" x14ac:dyDescent="0.25">
      <c r="L1499" s="59"/>
    </row>
    <row r="1500" spans="12:12" customFormat="1" x14ac:dyDescent="0.25">
      <c r="L1500" s="59"/>
    </row>
    <row r="1501" spans="12:12" customFormat="1" x14ac:dyDescent="0.25">
      <c r="L1501" s="59"/>
    </row>
    <row r="1502" spans="12:12" customFormat="1" x14ac:dyDescent="0.25">
      <c r="L1502" s="59"/>
    </row>
    <row r="1503" spans="12:12" customFormat="1" x14ac:dyDescent="0.25">
      <c r="L1503" s="59"/>
    </row>
    <row r="1504" spans="12:12" customFormat="1" x14ac:dyDescent="0.25">
      <c r="L1504" s="59"/>
    </row>
    <row r="1505" spans="12:12" customFormat="1" x14ac:dyDescent="0.25">
      <c r="L1505" s="59"/>
    </row>
    <row r="1506" spans="12:12" customFormat="1" x14ac:dyDescent="0.25">
      <c r="L1506" s="59"/>
    </row>
    <row r="1507" spans="12:12" customFormat="1" x14ac:dyDescent="0.25">
      <c r="L1507" s="59"/>
    </row>
    <row r="1508" spans="12:12" customFormat="1" x14ac:dyDescent="0.25">
      <c r="L1508" s="59"/>
    </row>
    <row r="1509" spans="12:12" customFormat="1" x14ac:dyDescent="0.25">
      <c r="L1509" s="59"/>
    </row>
    <row r="1510" spans="12:12" customFormat="1" x14ac:dyDescent="0.25">
      <c r="L1510" s="59"/>
    </row>
    <row r="1511" spans="12:12" customFormat="1" x14ac:dyDescent="0.25">
      <c r="L1511" s="59"/>
    </row>
    <row r="1512" spans="12:12" customFormat="1" x14ac:dyDescent="0.25">
      <c r="L1512" s="59"/>
    </row>
    <row r="1513" spans="12:12" customFormat="1" x14ac:dyDescent="0.25">
      <c r="L1513" s="59"/>
    </row>
    <row r="1514" spans="12:12" customFormat="1" x14ac:dyDescent="0.25">
      <c r="L1514" s="59"/>
    </row>
    <row r="1515" spans="12:12" customFormat="1" x14ac:dyDescent="0.25">
      <c r="L1515" s="59"/>
    </row>
    <row r="1516" spans="12:12" customFormat="1" x14ac:dyDescent="0.25">
      <c r="L1516" s="59"/>
    </row>
    <row r="1517" spans="12:12" customFormat="1" x14ac:dyDescent="0.25">
      <c r="L1517" s="59"/>
    </row>
    <row r="1518" spans="12:12" customFormat="1" x14ac:dyDescent="0.25">
      <c r="L1518" s="59"/>
    </row>
    <row r="1519" spans="12:12" customFormat="1" x14ac:dyDescent="0.25">
      <c r="L1519" s="59"/>
    </row>
    <row r="1520" spans="12:12" customFormat="1" x14ac:dyDescent="0.25">
      <c r="L1520" s="59"/>
    </row>
    <row r="1521" spans="12:12" customFormat="1" x14ac:dyDescent="0.25">
      <c r="L1521" s="59"/>
    </row>
    <row r="1522" spans="12:12" customFormat="1" x14ac:dyDescent="0.25">
      <c r="L1522" s="59"/>
    </row>
    <row r="1523" spans="12:12" customFormat="1" x14ac:dyDescent="0.25">
      <c r="L1523" s="59"/>
    </row>
    <row r="1524" spans="12:12" customFormat="1" x14ac:dyDescent="0.25">
      <c r="L1524" s="59"/>
    </row>
    <row r="1525" spans="12:12" customFormat="1" x14ac:dyDescent="0.25">
      <c r="L1525" s="59"/>
    </row>
    <row r="1526" spans="12:12" customFormat="1" x14ac:dyDescent="0.25">
      <c r="L1526" s="59"/>
    </row>
    <row r="1527" spans="12:12" customFormat="1" x14ac:dyDescent="0.25">
      <c r="L1527" s="59"/>
    </row>
    <row r="1528" spans="12:12" customFormat="1" x14ac:dyDescent="0.25">
      <c r="L1528" s="59"/>
    </row>
    <row r="1529" spans="12:12" customFormat="1" x14ac:dyDescent="0.25">
      <c r="L1529" s="59"/>
    </row>
    <row r="1530" spans="12:12" customFormat="1" x14ac:dyDescent="0.25">
      <c r="L1530" s="59"/>
    </row>
    <row r="1531" spans="12:12" customFormat="1" x14ac:dyDescent="0.25">
      <c r="L1531" s="59"/>
    </row>
    <row r="1532" spans="12:12" customFormat="1" x14ac:dyDescent="0.25">
      <c r="L1532" s="59"/>
    </row>
    <row r="1533" spans="12:12" customFormat="1" x14ac:dyDescent="0.25">
      <c r="L1533" s="59"/>
    </row>
    <row r="1534" spans="12:12" customFormat="1" x14ac:dyDescent="0.25">
      <c r="L1534" s="59"/>
    </row>
    <row r="1535" spans="12:12" customFormat="1" x14ac:dyDescent="0.25">
      <c r="L1535" s="59"/>
    </row>
    <row r="1536" spans="12:12" customFormat="1" x14ac:dyDescent="0.25">
      <c r="L1536" s="59"/>
    </row>
    <row r="1537" spans="12:12" customFormat="1" x14ac:dyDescent="0.25">
      <c r="L1537" s="59"/>
    </row>
    <row r="1538" spans="12:12" customFormat="1" x14ac:dyDescent="0.25">
      <c r="L1538" s="59"/>
    </row>
    <row r="1539" spans="12:12" customFormat="1" x14ac:dyDescent="0.25">
      <c r="L1539" s="59"/>
    </row>
    <row r="1540" spans="12:12" customFormat="1" x14ac:dyDescent="0.25">
      <c r="L1540" s="59"/>
    </row>
    <row r="1541" spans="12:12" customFormat="1" x14ac:dyDescent="0.25">
      <c r="L1541" s="59"/>
    </row>
    <row r="1542" spans="12:12" customFormat="1" x14ac:dyDescent="0.25">
      <c r="L1542" s="59"/>
    </row>
    <row r="1543" spans="12:12" customFormat="1" x14ac:dyDescent="0.25">
      <c r="L1543" s="59"/>
    </row>
    <row r="1544" spans="12:12" customFormat="1" x14ac:dyDescent="0.25">
      <c r="L1544" s="59"/>
    </row>
    <row r="1545" spans="12:12" customFormat="1" x14ac:dyDescent="0.25">
      <c r="L1545" s="59"/>
    </row>
    <row r="1546" spans="12:12" customFormat="1" x14ac:dyDescent="0.25">
      <c r="L1546" s="59"/>
    </row>
    <row r="1547" spans="12:12" customFormat="1" x14ac:dyDescent="0.25">
      <c r="L1547" s="59"/>
    </row>
    <row r="1548" spans="12:12" customFormat="1" x14ac:dyDescent="0.25">
      <c r="L1548" s="59"/>
    </row>
    <row r="1549" spans="12:12" customFormat="1" x14ac:dyDescent="0.25">
      <c r="L1549" s="59"/>
    </row>
    <row r="1550" spans="12:12" customFormat="1" x14ac:dyDescent="0.25">
      <c r="L1550" s="59"/>
    </row>
    <row r="1551" spans="12:12" customFormat="1" x14ac:dyDescent="0.25">
      <c r="L1551" s="59"/>
    </row>
    <row r="1552" spans="12:12" customFormat="1" x14ac:dyDescent="0.25">
      <c r="L1552" s="59"/>
    </row>
    <row r="1553" spans="12:12" customFormat="1" x14ac:dyDescent="0.25">
      <c r="L1553" s="59"/>
    </row>
    <row r="1554" spans="12:12" customFormat="1" x14ac:dyDescent="0.25">
      <c r="L1554" s="59"/>
    </row>
    <row r="1555" spans="12:12" customFormat="1" x14ac:dyDescent="0.25">
      <c r="L1555" s="59"/>
    </row>
    <row r="1556" spans="12:12" customFormat="1" x14ac:dyDescent="0.25">
      <c r="L1556" s="59"/>
    </row>
    <row r="1557" spans="12:12" customFormat="1" x14ac:dyDescent="0.25">
      <c r="L1557" s="59"/>
    </row>
    <row r="1558" spans="12:12" customFormat="1" x14ac:dyDescent="0.25">
      <c r="L1558" s="59"/>
    </row>
    <row r="1559" spans="12:12" customFormat="1" x14ac:dyDescent="0.25">
      <c r="L1559" s="59"/>
    </row>
    <row r="1560" spans="12:12" customFormat="1" x14ac:dyDescent="0.25">
      <c r="L1560" s="59"/>
    </row>
    <row r="1561" spans="12:12" customFormat="1" x14ac:dyDescent="0.25">
      <c r="L1561" s="59"/>
    </row>
    <row r="1562" spans="12:12" customFormat="1" x14ac:dyDescent="0.25">
      <c r="L1562" s="59"/>
    </row>
    <row r="1563" spans="12:12" customFormat="1" x14ac:dyDescent="0.25">
      <c r="L1563" s="59"/>
    </row>
    <row r="1564" spans="12:12" customFormat="1" x14ac:dyDescent="0.25">
      <c r="L1564" s="59"/>
    </row>
    <row r="1565" spans="12:12" customFormat="1" x14ac:dyDescent="0.25">
      <c r="L1565" s="59"/>
    </row>
    <row r="1566" spans="12:12" customFormat="1" x14ac:dyDescent="0.25">
      <c r="L1566" s="59"/>
    </row>
    <row r="1567" spans="12:12" customFormat="1" x14ac:dyDescent="0.25">
      <c r="L1567" s="59"/>
    </row>
    <row r="1568" spans="12:12" customFormat="1" x14ac:dyDescent="0.25">
      <c r="L1568" s="59"/>
    </row>
    <row r="1569" spans="12:12" customFormat="1" x14ac:dyDescent="0.25">
      <c r="L1569" s="59"/>
    </row>
    <row r="1570" spans="12:12" customFormat="1" x14ac:dyDescent="0.25">
      <c r="L1570" s="59"/>
    </row>
    <row r="1571" spans="12:12" customFormat="1" x14ac:dyDescent="0.25">
      <c r="L1571" s="59"/>
    </row>
    <row r="1572" spans="12:12" customFormat="1" x14ac:dyDescent="0.25">
      <c r="L1572" s="59"/>
    </row>
    <row r="1573" spans="12:12" customFormat="1" x14ac:dyDescent="0.25">
      <c r="L1573" s="59"/>
    </row>
    <row r="1574" spans="12:12" customFormat="1" x14ac:dyDescent="0.25">
      <c r="L1574" s="59"/>
    </row>
    <row r="1575" spans="12:12" customFormat="1" x14ac:dyDescent="0.25">
      <c r="L1575" s="59"/>
    </row>
    <row r="1576" spans="12:12" customFormat="1" x14ac:dyDescent="0.25">
      <c r="L1576" s="59"/>
    </row>
    <row r="1577" spans="12:12" customFormat="1" x14ac:dyDescent="0.25">
      <c r="L1577" s="59"/>
    </row>
    <row r="1578" spans="12:12" customFormat="1" x14ac:dyDescent="0.25">
      <c r="L1578" s="59"/>
    </row>
    <row r="1579" spans="12:12" customFormat="1" x14ac:dyDescent="0.25">
      <c r="L1579" s="59"/>
    </row>
    <row r="1580" spans="12:12" customFormat="1" x14ac:dyDescent="0.25">
      <c r="L1580" s="59"/>
    </row>
    <row r="1581" spans="12:12" customFormat="1" x14ac:dyDescent="0.25">
      <c r="L1581" s="59"/>
    </row>
    <row r="1582" spans="12:12" customFormat="1" x14ac:dyDescent="0.25">
      <c r="L1582" s="59"/>
    </row>
    <row r="1583" spans="12:12" customFormat="1" x14ac:dyDescent="0.25">
      <c r="L1583" s="59"/>
    </row>
    <row r="1584" spans="12:12" customFormat="1" x14ac:dyDescent="0.25">
      <c r="L1584" s="59"/>
    </row>
    <row r="1585" spans="12:12" customFormat="1" x14ac:dyDescent="0.25">
      <c r="L1585" s="59"/>
    </row>
    <row r="1586" spans="12:12" customFormat="1" x14ac:dyDescent="0.25">
      <c r="L1586" s="59"/>
    </row>
    <row r="1587" spans="12:12" customFormat="1" x14ac:dyDescent="0.25">
      <c r="L1587" s="59"/>
    </row>
    <row r="1588" spans="12:12" customFormat="1" x14ac:dyDescent="0.25">
      <c r="L1588" s="59"/>
    </row>
    <row r="1589" spans="12:12" customFormat="1" x14ac:dyDescent="0.25">
      <c r="L1589" s="59"/>
    </row>
    <row r="1590" spans="12:12" customFormat="1" x14ac:dyDescent="0.25">
      <c r="L1590" s="59"/>
    </row>
    <row r="1591" spans="12:12" customFormat="1" x14ac:dyDescent="0.25">
      <c r="L1591" s="59"/>
    </row>
    <row r="1592" spans="12:12" customFormat="1" x14ac:dyDescent="0.25">
      <c r="L1592" s="59"/>
    </row>
    <row r="1593" spans="12:12" customFormat="1" x14ac:dyDescent="0.25">
      <c r="L1593" s="59"/>
    </row>
    <row r="1594" spans="12:12" customFormat="1" x14ac:dyDescent="0.25">
      <c r="L1594" s="59"/>
    </row>
    <row r="1595" spans="12:12" customFormat="1" x14ac:dyDescent="0.25">
      <c r="L1595" s="59"/>
    </row>
    <row r="1596" spans="12:12" customFormat="1" x14ac:dyDescent="0.25">
      <c r="L1596" s="59"/>
    </row>
    <row r="1597" spans="12:12" customFormat="1" x14ac:dyDescent="0.25">
      <c r="L1597" s="59"/>
    </row>
    <row r="1598" spans="12:12" customFormat="1" x14ac:dyDescent="0.25">
      <c r="L1598" s="59"/>
    </row>
    <row r="1599" spans="12:12" customFormat="1" x14ac:dyDescent="0.25">
      <c r="L1599" s="59"/>
    </row>
    <row r="1600" spans="12:12" customFormat="1" x14ac:dyDescent="0.25">
      <c r="L1600" s="59"/>
    </row>
    <row r="1601" spans="12:12" customFormat="1" x14ac:dyDescent="0.25">
      <c r="L1601" s="59"/>
    </row>
    <row r="1602" spans="12:12" customFormat="1" x14ac:dyDescent="0.25">
      <c r="L1602" s="59"/>
    </row>
    <row r="1603" spans="12:12" customFormat="1" x14ac:dyDescent="0.25">
      <c r="L1603" s="59"/>
    </row>
    <row r="1604" spans="12:12" customFormat="1" x14ac:dyDescent="0.25">
      <c r="L1604" s="59"/>
    </row>
    <row r="1605" spans="12:12" customFormat="1" x14ac:dyDescent="0.25">
      <c r="L1605" s="59"/>
    </row>
    <row r="1606" spans="12:12" customFormat="1" x14ac:dyDescent="0.25">
      <c r="L1606" s="59"/>
    </row>
    <row r="1607" spans="12:12" customFormat="1" x14ac:dyDescent="0.25">
      <c r="L1607" s="59"/>
    </row>
    <row r="1608" spans="12:12" customFormat="1" x14ac:dyDescent="0.25">
      <c r="L1608" s="59"/>
    </row>
    <row r="1609" spans="12:12" customFormat="1" x14ac:dyDescent="0.25">
      <c r="L1609" s="59"/>
    </row>
    <row r="1610" spans="12:12" customFormat="1" x14ac:dyDescent="0.25">
      <c r="L1610" s="59"/>
    </row>
    <row r="1611" spans="12:12" customFormat="1" x14ac:dyDescent="0.25">
      <c r="L1611" s="59"/>
    </row>
    <row r="1612" spans="12:12" customFormat="1" x14ac:dyDescent="0.25">
      <c r="L1612" s="59"/>
    </row>
    <row r="1613" spans="12:12" customFormat="1" x14ac:dyDescent="0.25">
      <c r="L1613" s="59"/>
    </row>
    <row r="1614" spans="12:12" customFormat="1" x14ac:dyDescent="0.25">
      <c r="L1614" s="59"/>
    </row>
    <row r="1615" spans="12:12" customFormat="1" x14ac:dyDescent="0.25">
      <c r="L1615" s="59"/>
    </row>
    <row r="1616" spans="12:12" customFormat="1" x14ac:dyDescent="0.25">
      <c r="L1616" s="59"/>
    </row>
    <row r="1617" spans="1:15" customFormat="1" x14ac:dyDescent="0.25">
      <c r="L1617" s="59"/>
    </row>
    <row r="1618" spans="1:15" customFormat="1" x14ac:dyDescent="0.25">
      <c r="L1618" s="59"/>
    </row>
    <row r="1619" spans="1:15" customFormat="1" x14ac:dyDescent="0.25">
      <c r="L1619" s="59"/>
    </row>
    <row r="1620" spans="1:15" customFormat="1" x14ac:dyDescent="0.25">
      <c r="L1620" s="59"/>
    </row>
    <row r="1621" spans="1:15" customFormat="1" x14ac:dyDescent="0.25">
      <c r="L1621" s="59"/>
    </row>
    <row r="1622" spans="1:15" customFormat="1" x14ac:dyDescent="0.25">
      <c r="L1622" s="59"/>
    </row>
    <row r="1623" spans="1:15" customFormat="1" x14ac:dyDescent="0.25">
      <c r="L1623" s="59"/>
    </row>
    <row r="1624" spans="1:15" customFormat="1" x14ac:dyDescent="0.25">
      <c r="L1624" s="59"/>
    </row>
    <row r="1625" spans="1:15" x14ac:dyDescent="0.25">
      <c r="A1625"/>
      <c r="B1625"/>
      <c r="C1625"/>
      <c r="D1625"/>
      <c r="E1625"/>
      <c r="F1625"/>
      <c r="G1625"/>
      <c r="H1625"/>
      <c r="I1625"/>
      <c r="J1625"/>
      <c r="K1625"/>
      <c r="L1625" s="59"/>
      <c r="M1625"/>
      <c r="N1625"/>
      <c r="O1625"/>
    </row>
    <row r="1626" spans="1:15" x14ac:dyDescent="0.25">
      <c r="A1626"/>
      <c r="B1626"/>
      <c r="C1626"/>
      <c r="D1626"/>
      <c r="E1626"/>
      <c r="F1626"/>
      <c r="G1626"/>
      <c r="H1626"/>
      <c r="I1626"/>
      <c r="J1626"/>
      <c r="K1626"/>
      <c r="L1626" s="59"/>
      <c r="M1626"/>
      <c r="N1626"/>
      <c r="O1626"/>
    </row>
    <row r="1627" spans="1:15" x14ac:dyDescent="0.25">
      <c r="A1627"/>
      <c r="B1627"/>
      <c r="C1627"/>
      <c r="D1627"/>
      <c r="E1627"/>
      <c r="F1627"/>
      <c r="G1627"/>
      <c r="H1627"/>
      <c r="I1627"/>
      <c r="J1627"/>
      <c r="K1627"/>
      <c r="L1627" s="59"/>
      <c r="M1627"/>
      <c r="N1627"/>
      <c r="O1627"/>
    </row>
    <row r="1628" spans="1:15" x14ac:dyDescent="0.25">
      <c r="A1628"/>
      <c r="B1628"/>
      <c r="C1628"/>
      <c r="D1628"/>
      <c r="E1628"/>
      <c r="F1628"/>
      <c r="G1628"/>
      <c r="H1628"/>
      <c r="I1628"/>
      <c r="J1628"/>
      <c r="K1628"/>
      <c r="L1628" s="59"/>
      <c r="M1628"/>
      <c r="N1628"/>
      <c r="O1628"/>
    </row>
    <row r="1629" spans="1:15" x14ac:dyDescent="0.25">
      <c r="A1629"/>
      <c r="B1629"/>
      <c r="C1629"/>
      <c r="D1629"/>
      <c r="E1629"/>
      <c r="F1629"/>
      <c r="G1629"/>
      <c r="H1629"/>
      <c r="I1629"/>
      <c r="J1629"/>
      <c r="K1629"/>
      <c r="L1629" s="59"/>
      <c r="M1629"/>
      <c r="N1629"/>
      <c r="O1629"/>
    </row>
    <row r="1630" spans="1:15" x14ac:dyDescent="0.25">
      <c r="A1630"/>
      <c r="B1630"/>
      <c r="C1630"/>
      <c r="D1630"/>
      <c r="E1630"/>
      <c r="F1630"/>
      <c r="G1630"/>
      <c r="H1630"/>
      <c r="I1630"/>
      <c r="J1630"/>
      <c r="K1630"/>
      <c r="L1630" s="59"/>
      <c r="M1630"/>
      <c r="N1630"/>
      <c r="O1630"/>
    </row>
    <row r="1631" spans="1:15" x14ac:dyDescent="0.25">
      <c r="A1631"/>
      <c r="B1631"/>
      <c r="C1631"/>
      <c r="D1631"/>
      <c r="E1631"/>
      <c r="F1631"/>
      <c r="G1631"/>
      <c r="H1631"/>
      <c r="I1631"/>
      <c r="J1631"/>
      <c r="K1631"/>
      <c r="L1631" s="59"/>
      <c r="M1631"/>
      <c r="N1631"/>
      <c r="O1631"/>
    </row>
    <row r="1632" spans="1:15" x14ac:dyDescent="0.25">
      <c r="A1632"/>
      <c r="B1632"/>
      <c r="C1632"/>
      <c r="D1632"/>
      <c r="E1632"/>
      <c r="F1632"/>
      <c r="G1632"/>
      <c r="H1632"/>
      <c r="I1632"/>
      <c r="J1632"/>
      <c r="K1632"/>
      <c r="L1632" s="59"/>
      <c r="M1632"/>
      <c r="N1632"/>
      <c r="O1632"/>
    </row>
    <row r="1633" spans="1:15" x14ac:dyDescent="0.25">
      <c r="A1633"/>
      <c r="B1633"/>
      <c r="C1633"/>
      <c r="D1633"/>
      <c r="E1633"/>
      <c r="F1633"/>
      <c r="G1633"/>
      <c r="H1633"/>
      <c r="I1633"/>
      <c r="J1633"/>
      <c r="K1633"/>
      <c r="L1633" s="59"/>
      <c r="M1633"/>
      <c r="N1633"/>
      <c r="O1633"/>
    </row>
    <row r="1634" spans="1:15" x14ac:dyDescent="0.25">
      <c r="A1634"/>
      <c r="B1634"/>
      <c r="C1634"/>
      <c r="D1634"/>
      <c r="E1634"/>
      <c r="F1634"/>
      <c r="G1634"/>
      <c r="H1634"/>
      <c r="I1634"/>
      <c r="J1634"/>
      <c r="K1634"/>
      <c r="L1634" s="59"/>
      <c r="M1634"/>
      <c r="N1634"/>
      <c r="O1634"/>
    </row>
    <row r="1635" spans="1:15" x14ac:dyDescent="0.25">
      <c r="A1635"/>
      <c r="B1635"/>
      <c r="C1635"/>
      <c r="D1635"/>
      <c r="E1635"/>
      <c r="F1635"/>
      <c r="G1635"/>
      <c r="H1635"/>
      <c r="I1635"/>
      <c r="J1635"/>
      <c r="K1635"/>
      <c r="L1635" s="59"/>
      <c r="M1635"/>
      <c r="N1635"/>
      <c r="O1635"/>
    </row>
    <row r="1636" spans="1:15" x14ac:dyDescent="0.25">
      <c r="A1636"/>
      <c r="B1636"/>
      <c r="C1636"/>
      <c r="D1636"/>
      <c r="E1636"/>
      <c r="F1636"/>
      <c r="G1636"/>
      <c r="H1636"/>
      <c r="I1636"/>
      <c r="J1636"/>
      <c r="K1636"/>
      <c r="L1636" s="59"/>
      <c r="M1636"/>
      <c r="N1636"/>
      <c r="O1636"/>
    </row>
    <row r="1637" spans="1:15" x14ac:dyDescent="0.25">
      <c r="A1637"/>
      <c r="B1637"/>
      <c r="C1637"/>
      <c r="D1637"/>
      <c r="E1637"/>
      <c r="F1637"/>
      <c r="G1637"/>
      <c r="H1637"/>
      <c r="I1637"/>
      <c r="J1637"/>
      <c r="K1637"/>
      <c r="L1637" s="59"/>
      <c r="M1637"/>
      <c r="N1637"/>
      <c r="O1637"/>
    </row>
    <row r="1638" spans="1:15" x14ac:dyDescent="0.25">
      <c r="A1638"/>
      <c r="B1638"/>
      <c r="C1638"/>
      <c r="D1638"/>
      <c r="E1638"/>
      <c r="F1638"/>
      <c r="G1638"/>
      <c r="H1638"/>
      <c r="I1638"/>
      <c r="J1638"/>
      <c r="K1638"/>
      <c r="L1638" s="59"/>
      <c r="M1638"/>
      <c r="N1638"/>
      <c r="O1638"/>
    </row>
    <row r="1639" spans="1:15" x14ac:dyDescent="0.25">
      <c r="A1639"/>
      <c r="B1639"/>
      <c r="C1639"/>
      <c r="D1639"/>
      <c r="E1639"/>
      <c r="F1639"/>
      <c r="G1639"/>
      <c r="H1639"/>
      <c r="I1639"/>
      <c r="J1639"/>
      <c r="K1639"/>
      <c r="L1639" s="59"/>
      <c r="M1639"/>
      <c r="N1639"/>
      <c r="O1639"/>
    </row>
    <row r="1640" spans="1:15" x14ac:dyDescent="0.25">
      <c r="A1640"/>
      <c r="B1640"/>
      <c r="C1640"/>
      <c r="D1640"/>
      <c r="E1640"/>
      <c r="F1640"/>
      <c r="G1640"/>
      <c r="H1640"/>
      <c r="I1640"/>
      <c r="J1640"/>
      <c r="K1640"/>
      <c r="L1640" s="59"/>
      <c r="M1640"/>
      <c r="N1640"/>
      <c r="O1640"/>
    </row>
    <row r="1641" spans="1:15" x14ac:dyDescent="0.25">
      <c r="A1641"/>
      <c r="B1641"/>
      <c r="C1641"/>
      <c r="D1641"/>
      <c r="E1641"/>
      <c r="F1641"/>
      <c r="G1641"/>
      <c r="H1641"/>
      <c r="I1641"/>
      <c r="J1641"/>
      <c r="K1641"/>
      <c r="L1641" s="59"/>
      <c r="M1641"/>
      <c r="N1641"/>
      <c r="O1641"/>
    </row>
    <row r="1642" spans="1:15" x14ac:dyDescent="0.25">
      <c r="A1642"/>
      <c r="B1642"/>
      <c r="C1642"/>
      <c r="D1642"/>
      <c r="E1642"/>
      <c r="F1642"/>
      <c r="G1642"/>
      <c r="H1642"/>
      <c r="I1642"/>
      <c r="J1642"/>
      <c r="K1642"/>
      <c r="L1642" s="59"/>
      <c r="M1642"/>
      <c r="N1642"/>
      <c r="O1642"/>
    </row>
    <row r="1643" spans="1:15" x14ac:dyDescent="0.25">
      <c r="A1643"/>
      <c r="B1643"/>
      <c r="C1643"/>
      <c r="D1643"/>
      <c r="E1643"/>
      <c r="F1643"/>
      <c r="G1643"/>
      <c r="H1643"/>
      <c r="I1643"/>
      <c r="J1643"/>
      <c r="K1643"/>
      <c r="L1643" s="59"/>
      <c r="M1643"/>
      <c r="N1643"/>
      <c r="O1643"/>
    </row>
    <row r="1644" spans="1:15" x14ac:dyDescent="0.25">
      <c r="A1644"/>
      <c r="B1644"/>
      <c r="C1644"/>
      <c r="D1644"/>
      <c r="E1644"/>
      <c r="F1644"/>
      <c r="G1644"/>
      <c r="H1644"/>
      <c r="I1644"/>
      <c r="J1644"/>
      <c r="K1644"/>
      <c r="L1644" s="59"/>
      <c r="M1644"/>
      <c r="N1644"/>
      <c r="O1644"/>
    </row>
    <row r="1645" spans="1:15" x14ac:dyDescent="0.25">
      <c r="A1645"/>
      <c r="B1645"/>
      <c r="C1645"/>
      <c r="D1645"/>
      <c r="E1645"/>
      <c r="F1645"/>
      <c r="G1645"/>
      <c r="H1645"/>
      <c r="I1645"/>
      <c r="J1645"/>
      <c r="K1645"/>
      <c r="L1645" s="59"/>
      <c r="M1645"/>
      <c r="N1645"/>
      <c r="O1645"/>
    </row>
    <row r="1646" spans="1:15" x14ac:dyDescent="0.25">
      <c r="A1646"/>
      <c r="B1646"/>
      <c r="C1646"/>
      <c r="D1646"/>
      <c r="E1646"/>
      <c r="F1646"/>
      <c r="G1646"/>
      <c r="H1646"/>
      <c r="I1646"/>
      <c r="J1646"/>
      <c r="K1646"/>
      <c r="L1646" s="59"/>
      <c r="M1646"/>
      <c r="N1646"/>
      <c r="O1646"/>
    </row>
    <row r="1647" spans="1:15" x14ac:dyDescent="0.25">
      <c r="A1647"/>
      <c r="B1647"/>
      <c r="C1647"/>
      <c r="D1647"/>
      <c r="E1647"/>
      <c r="F1647"/>
      <c r="G1647"/>
      <c r="H1647"/>
      <c r="I1647"/>
      <c r="J1647"/>
      <c r="K1647"/>
      <c r="L1647" s="59"/>
      <c r="M1647"/>
      <c r="N1647"/>
      <c r="O1647"/>
    </row>
    <row r="1648" spans="1:15" x14ac:dyDescent="0.25">
      <c r="A1648"/>
      <c r="B1648"/>
      <c r="C1648"/>
      <c r="D1648"/>
      <c r="E1648"/>
      <c r="F1648"/>
      <c r="G1648"/>
      <c r="H1648"/>
      <c r="I1648"/>
      <c r="J1648"/>
      <c r="K1648"/>
      <c r="L1648" s="59"/>
      <c r="M1648"/>
      <c r="N1648"/>
      <c r="O1648"/>
    </row>
    <row r="1649" spans="1:15" x14ac:dyDescent="0.25">
      <c r="A1649"/>
      <c r="B1649"/>
      <c r="C1649"/>
      <c r="D1649"/>
      <c r="E1649"/>
      <c r="F1649"/>
      <c r="G1649"/>
      <c r="H1649"/>
      <c r="I1649"/>
      <c r="J1649"/>
      <c r="K1649"/>
      <c r="L1649" s="59"/>
      <c r="M1649"/>
      <c r="N1649"/>
      <c r="O1649"/>
    </row>
    <row r="1650" spans="1:15" x14ac:dyDescent="0.25">
      <c r="A1650"/>
      <c r="B1650"/>
      <c r="C1650"/>
      <c r="D1650"/>
      <c r="E1650"/>
      <c r="F1650"/>
      <c r="G1650"/>
      <c r="H1650"/>
      <c r="I1650"/>
      <c r="J1650"/>
      <c r="K1650"/>
      <c r="L1650" s="59"/>
      <c r="M1650"/>
      <c r="N1650"/>
      <c r="O1650"/>
    </row>
    <row r="1651" spans="1:15" x14ac:dyDescent="0.25">
      <c r="A1651"/>
      <c r="B1651"/>
      <c r="C1651"/>
      <c r="D1651"/>
      <c r="E1651"/>
      <c r="F1651"/>
      <c r="G1651"/>
      <c r="H1651"/>
      <c r="I1651"/>
      <c r="J1651"/>
      <c r="K1651"/>
      <c r="L1651" s="59"/>
      <c r="M1651"/>
      <c r="N1651"/>
      <c r="O1651"/>
    </row>
    <row r="1652" spans="1:15" x14ac:dyDescent="0.25">
      <c r="A1652"/>
      <c r="B1652"/>
      <c r="C1652"/>
      <c r="D1652"/>
      <c r="E1652"/>
      <c r="F1652"/>
      <c r="G1652"/>
      <c r="H1652"/>
      <c r="I1652"/>
      <c r="J1652"/>
      <c r="K1652"/>
      <c r="L1652" s="59"/>
      <c r="M1652"/>
      <c r="N1652"/>
      <c r="O1652"/>
    </row>
    <row r="1653" spans="1:15" x14ac:dyDescent="0.25">
      <c r="A1653"/>
      <c r="B1653"/>
      <c r="C1653"/>
      <c r="D1653"/>
      <c r="E1653"/>
      <c r="F1653"/>
      <c r="G1653"/>
      <c r="H1653"/>
      <c r="I1653"/>
      <c r="J1653"/>
      <c r="K1653"/>
      <c r="L1653" s="59"/>
      <c r="M1653"/>
      <c r="N1653"/>
      <c r="O1653"/>
    </row>
    <row r="1654" spans="1:15" x14ac:dyDescent="0.25">
      <c r="A1654"/>
      <c r="B1654"/>
      <c r="C1654"/>
      <c r="D1654"/>
      <c r="E1654"/>
      <c r="F1654"/>
      <c r="G1654"/>
      <c r="H1654"/>
      <c r="I1654"/>
      <c r="J1654"/>
      <c r="K1654"/>
      <c r="L1654" s="59"/>
      <c r="M1654"/>
      <c r="N1654"/>
      <c r="O1654"/>
    </row>
    <row r="1655" spans="1:15" x14ac:dyDescent="0.25">
      <c r="A1655"/>
      <c r="B1655"/>
      <c r="C1655"/>
      <c r="D1655"/>
      <c r="E1655"/>
      <c r="F1655"/>
      <c r="G1655"/>
      <c r="H1655"/>
      <c r="I1655"/>
      <c r="J1655"/>
      <c r="K1655"/>
      <c r="L1655" s="59"/>
      <c r="M1655"/>
      <c r="N1655"/>
      <c r="O1655"/>
    </row>
    <row r="1656" spans="1:15" x14ac:dyDescent="0.25">
      <c r="A1656"/>
      <c r="B1656"/>
      <c r="C1656"/>
      <c r="D1656"/>
      <c r="E1656"/>
      <c r="F1656"/>
      <c r="G1656"/>
      <c r="H1656"/>
      <c r="I1656"/>
      <c r="J1656"/>
      <c r="K1656"/>
      <c r="L1656" s="59"/>
      <c r="M1656"/>
      <c r="N1656"/>
      <c r="O1656"/>
    </row>
    <row r="1657" spans="1:15" x14ac:dyDescent="0.25">
      <c r="A1657"/>
      <c r="B1657"/>
      <c r="C1657"/>
      <c r="D1657"/>
      <c r="E1657"/>
      <c r="F1657"/>
      <c r="G1657"/>
      <c r="H1657"/>
      <c r="I1657"/>
      <c r="J1657"/>
      <c r="K1657"/>
      <c r="L1657" s="59"/>
      <c r="M1657"/>
      <c r="N1657"/>
      <c r="O1657"/>
    </row>
    <row r="1658" spans="1:15" x14ac:dyDescent="0.25">
      <c r="A1658"/>
      <c r="B1658"/>
      <c r="C1658"/>
      <c r="D1658"/>
      <c r="E1658"/>
      <c r="F1658"/>
      <c r="G1658"/>
      <c r="H1658"/>
      <c r="I1658"/>
      <c r="J1658"/>
      <c r="K1658"/>
      <c r="L1658" s="59"/>
      <c r="M1658"/>
      <c r="N1658"/>
      <c r="O1658"/>
    </row>
    <row r="1659" spans="1:15" x14ac:dyDescent="0.25">
      <c r="A1659"/>
      <c r="B1659"/>
      <c r="C1659"/>
      <c r="D1659"/>
      <c r="E1659"/>
      <c r="F1659"/>
      <c r="G1659"/>
      <c r="H1659"/>
      <c r="I1659"/>
      <c r="J1659"/>
      <c r="K1659"/>
      <c r="L1659" s="59"/>
      <c r="M1659"/>
      <c r="N1659"/>
      <c r="O1659"/>
    </row>
    <row r="1660" spans="1:15" x14ac:dyDescent="0.25">
      <c r="A1660"/>
      <c r="B1660"/>
      <c r="C1660"/>
      <c r="D1660"/>
      <c r="E1660"/>
      <c r="F1660"/>
      <c r="G1660"/>
      <c r="H1660"/>
      <c r="I1660"/>
      <c r="J1660"/>
      <c r="K1660"/>
      <c r="L1660" s="59"/>
      <c r="M1660"/>
      <c r="N1660"/>
      <c r="O1660"/>
    </row>
    <row r="1661" spans="1:15" x14ac:dyDescent="0.25">
      <c r="A1661"/>
      <c r="B1661"/>
      <c r="C1661"/>
      <c r="D1661"/>
      <c r="E1661"/>
      <c r="F1661"/>
      <c r="G1661"/>
      <c r="H1661"/>
      <c r="I1661"/>
      <c r="J1661"/>
      <c r="K1661"/>
      <c r="L1661" s="59"/>
      <c r="M1661"/>
      <c r="N1661"/>
      <c r="O1661"/>
    </row>
    <row r="1662" spans="1:15" x14ac:dyDescent="0.25">
      <c r="A1662"/>
      <c r="B1662"/>
      <c r="C1662"/>
      <c r="D1662"/>
      <c r="E1662"/>
      <c r="F1662"/>
      <c r="G1662"/>
      <c r="H1662"/>
      <c r="I1662"/>
      <c r="J1662"/>
      <c r="K1662"/>
      <c r="L1662" s="59"/>
      <c r="M1662"/>
      <c r="N1662"/>
      <c r="O1662"/>
    </row>
    <row r="1663" spans="1:15" x14ac:dyDescent="0.25">
      <c r="A1663"/>
      <c r="B1663"/>
      <c r="C1663"/>
      <c r="D1663"/>
      <c r="E1663"/>
      <c r="F1663"/>
      <c r="G1663"/>
      <c r="H1663"/>
      <c r="I1663"/>
      <c r="J1663"/>
      <c r="K1663"/>
      <c r="L1663" s="59"/>
      <c r="M1663"/>
      <c r="N1663"/>
      <c r="O1663"/>
    </row>
    <row r="1664" spans="1:15" x14ac:dyDescent="0.25">
      <c r="A1664"/>
      <c r="B1664"/>
      <c r="C1664"/>
      <c r="D1664"/>
      <c r="E1664"/>
      <c r="F1664"/>
      <c r="G1664"/>
      <c r="H1664"/>
      <c r="I1664"/>
      <c r="J1664"/>
      <c r="K1664"/>
      <c r="L1664" s="59"/>
      <c r="M1664"/>
      <c r="N1664"/>
      <c r="O1664"/>
    </row>
    <row r="1665" spans="1:15" x14ac:dyDescent="0.25">
      <c r="A1665"/>
      <c r="B1665"/>
      <c r="C1665"/>
      <c r="D1665"/>
      <c r="E1665"/>
      <c r="F1665"/>
      <c r="G1665"/>
      <c r="H1665"/>
      <c r="I1665"/>
      <c r="J1665"/>
      <c r="K1665"/>
      <c r="L1665" s="59"/>
      <c r="M1665"/>
      <c r="N1665"/>
      <c r="O1665"/>
    </row>
    <row r="1666" spans="1:15" x14ac:dyDescent="0.25">
      <c r="A1666"/>
      <c r="B1666"/>
      <c r="C1666"/>
      <c r="D1666"/>
      <c r="E1666"/>
      <c r="F1666"/>
      <c r="G1666"/>
      <c r="H1666"/>
      <c r="I1666"/>
      <c r="J1666"/>
      <c r="K1666"/>
      <c r="L1666" s="59"/>
      <c r="M1666"/>
      <c r="N1666"/>
      <c r="O1666"/>
    </row>
    <row r="1667" spans="1:15" x14ac:dyDescent="0.25">
      <c r="A1667"/>
      <c r="B1667"/>
      <c r="C1667"/>
      <c r="D1667"/>
      <c r="E1667"/>
      <c r="F1667"/>
      <c r="G1667"/>
      <c r="H1667"/>
      <c r="I1667"/>
      <c r="J1667"/>
      <c r="K1667"/>
      <c r="L1667" s="59"/>
      <c r="M1667"/>
      <c r="N1667"/>
      <c r="O1667"/>
    </row>
    <row r="1668" spans="1:15" x14ac:dyDescent="0.25">
      <c r="A1668"/>
      <c r="B1668"/>
      <c r="C1668"/>
      <c r="D1668"/>
      <c r="E1668"/>
      <c r="F1668"/>
      <c r="G1668"/>
      <c r="H1668"/>
      <c r="I1668"/>
      <c r="J1668"/>
      <c r="K1668"/>
      <c r="L1668" s="59"/>
      <c r="M1668"/>
      <c r="N1668"/>
      <c r="O1668"/>
    </row>
    <row r="1669" spans="1:15" x14ac:dyDescent="0.25">
      <c r="A1669"/>
      <c r="B1669"/>
      <c r="C1669"/>
      <c r="D1669"/>
      <c r="E1669"/>
      <c r="F1669"/>
      <c r="G1669"/>
      <c r="H1669"/>
      <c r="I1669"/>
      <c r="J1669"/>
      <c r="K1669"/>
      <c r="L1669" s="59"/>
      <c r="M1669"/>
      <c r="N1669"/>
      <c r="O1669"/>
    </row>
    <row r="1670" spans="1:15" x14ac:dyDescent="0.25">
      <c r="A1670"/>
      <c r="B1670"/>
      <c r="C1670"/>
      <c r="D1670"/>
      <c r="E1670"/>
      <c r="F1670"/>
      <c r="G1670"/>
      <c r="H1670"/>
      <c r="I1670"/>
      <c r="J1670"/>
      <c r="K1670"/>
      <c r="L1670" s="59"/>
      <c r="M1670"/>
      <c r="N1670"/>
      <c r="O1670"/>
    </row>
    <row r="1671" spans="1:15" x14ac:dyDescent="0.25">
      <c r="A1671"/>
      <c r="B1671"/>
      <c r="C1671"/>
      <c r="D1671"/>
      <c r="E1671"/>
      <c r="F1671"/>
      <c r="G1671"/>
      <c r="H1671"/>
      <c r="I1671"/>
      <c r="J1671"/>
      <c r="K1671"/>
      <c r="L1671" s="59"/>
      <c r="M1671"/>
      <c r="N1671"/>
      <c r="O1671"/>
    </row>
    <row r="1672" spans="1:15" x14ac:dyDescent="0.25">
      <c r="A1672"/>
      <c r="B1672"/>
      <c r="C1672"/>
      <c r="D1672"/>
      <c r="E1672"/>
      <c r="F1672"/>
      <c r="G1672"/>
      <c r="H1672"/>
      <c r="I1672"/>
      <c r="J1672"/>
      <c r="K1672"/>
      <c r="L1672" s="59"/>
      <c r="M1672"/>
      <c r="N1672"/>
      <c r="O1672"/>
    </row>
    <row r="1673" spans="1:15" x14ac:dyDescent="0.25">
      <c r="A1673"/>
      <c r="B1673"/>
      <c r="C1673"/>
      <c r="D1673"/>
      <c r="E1673"/>
      <c r="F1673"/>
      <c r="G1673"/>
      <c r="H1673"/>
      <c r="I1673"/>
      <c r="J1673"/>
      <c r="K1673"/>
      <c r="L1673" s="59"/>
      <c r="M1673"/>
      <c r="N1673"/>
      <c r="O1673"/>
    </row>
    <row r="1674" spans="1:15" x14ac:dyDescent="0.25">
      <c r="A1674"/>
      <c r="B1674"/>
      <c r="C1674"/>
      <c r="D1674"/>
      <c r="E1674"/>
      <c r="F1674"/>
      <c r="G1674"/>
      <c r="H1674"/>
      <c r="I1674"/>
      <c r="J1674"/>
      <c r="K1674"/>
      <c r="L1674" s="59"/>
      <c r="M1674"/>
      <c r="N1674"/>
      <c r="O1674"/>
    </row>
    <row r="1675" spans="1:15" x14ac:dyDescent="0.25">
      <c r="A1675"/>
      <c r="B1675"/>
      <c r="C1675"/>
      <c r="D1675"/>
      <c r="E1675"/>
      <c r="F1675"/>
      <c r="G1675"/>
      <c r="H1675"/>
      <c r="I1675"/>
      <c r="J1675"/>
      <c r="K1675"/>
      <c r="L1675" s="59"/>
      <c r="M1675"/>
      <c r="N1675"/>
      <c r="O1675"/>
    </row>
    <row r="1676" spans="1:15" x14ac:dyDescent="0.25">
      <c r="A1676"/>
      <c r="B1676"/>
      <c r="C1676"/>
      <c r="D1676"/>
      <c r="E1676"/>
      <c r="F1676"/>
      <c r="G1676"/>
      <c r="H1676"/>
      <c r="I1676"/>
      <c r="J1676"/>
      <c r="K1676"/>
      <c r="L1676" s="59"/>
      <c r="M1676"/>
      <c r="N1676"/>
      <c r="O1676"/>
    </row>
    <row r="1677" spans="1:15" x14ac:dyDescent="0.25">
      <c r="A1677"/>
      <c r="B1677"/>
      <c r="C1677"/>
      <c r="D1677"/>
      <c r="E1677"/>
      <c r="F1677"/>
      <c r="G1677"/>
      <c r="H1677"/>
      <c r="I1677"/>
      <c r="J1677"/>
      <c r="K1677"/>
      <c r="L1677" s="59"/>
      <c r="M1677"/>
      <c r="N1677"/>
      <c r="O1677"/>
    </row>
    <row r="1678" spans="1:15" x14ac:dyDescent="0.25">
      <c r="A1678"/>
      <c r="B1678"/>
      <c r="C1678"/>
      <c r="D1678"/>
      <c r="E1678"/>
      <c r="F1678"/>
      <c r="G1678"/>
      <c r="H1678"/>
      <c r="I1678"/>
      <c r="J1678"/>
      <c r="K1678"/>
      <c r="L1678" s="59"/>
      <c r="M1678"/>
      <c r="N1678"/>
      <c r="O1678"/>
    </row>
    <row r="1679" spans="1:15" x14ac:dyDescent="0.25">
      <c r="A1679"/>
      <c r="B1679"/>
      <c r="C1679"/>
      <c r="D1679"/>
      <c r="E1679"/>
      <c r="F1679"/>
      <c r="G1679"/>
      <c r="H1679"/>
      <c r="I1679"/>
      <c r="J1679"/>
      <c r="K1679"/>
      <c r="L1679" s="59"/>
      <c r="M1679"/>
      <c r="N1679"/>
      <c r="O1679"/>
    </row>
    <row r="1680" spans="1:15" x14ac:dyDescent="0.25">
      <c r="A1680"/>
      <c r="B1680"/>
      <c r="C1680"/>
      <c r="D1680"/>
      <c r="E1680"/>
      <c r="F1680"/>
      <c r="G1680"/>
      <c r="H1680"/>
      <c r="I1680"/>
      <c r="J1680"/>
      <c r="K1680"/>
      <c r="L1680" s="59"/>
      <c r="M1680"/>
      <c r="N1680"/>
      <c r="O1680"/>
    </row>
    <row r="1681" spans="1:15" x14ac:dyDescent="0.25">
      <c r="A1681"/>
      <c r="B1681"/>
      <c r="C1681"/>
      <c r="D1681"/>
      <c r="E1681"/>
      <c r="F1681"/>
      <c r="G1681"/>
      <c r="H1681"/>
      <c r="I1681"/>
      <c r="J1681"/>
      <c r="K1681"/>
      <c r="L1681" s="59"/>
      <c r="M1681"/>
      <c r="N1681"/>
      <c r="O1681"/>
    </row>
    <row r="1682" spans="1:15" x14ac:dyDescent="0.25">
      <c r="A1682"/>
      <c r="B1682"/>
      <c r="C1682"/>
      <c r="D1682"/>
      <c r="E1682"/>
      <c r="F1682"/>
      <c r="G1682"/>
      <c r="H1682"/>
      <c r="I1682"/>
      <c r="J1682"/>
      <c r="K1682"/>
      <c r="L1682" s="59"/>
      <c r="M1682"/>
      <c r="N1682"/>
      <c r="O1682"/>
    </row>
    <row r="1683" spans="1:15" x14ac:dyDescent="0.25">
      <c r="A1683"/>
      <c r="B1683"/>
      <c r="C1683"/>
      <c r="D1683"/>
      <c r="E1683"/>
      <c r="F1683"/>
      <c r="G1683"/>
      <c r="H1683"/>
      <c r="I1683"/>
      <c r="J1683"/>
      <c r="K1683"/>
      <c r="L1683" s="59"/>
      <c r="M1683"/>
      <c r="N1683"/>
      <c r="O1683"/>
    </row>
    <row r="1684" spans="1:15" x14ac:dyDescent="0.25">
      <c r="A1684"/>
      <c r="B1684"/>
      <c r="C1684"/>
      <c r="D1684"/>
      <c r="E1684"/>
      <c r="F1684"/>
      <c r="G1684"/>
      <c r="H1684"/>
      <c r="I1684"/>
      <c r="J1684"/>
      <c r="K1684"/>
      <c r="L1684" s="59"/>
      <c r="M1684"/>
      <c r="N1684"/>
      <c r="O1684"/>
    </row>
    <row r="1685" spans="1:15" x14ac:dyDescent="0.25">
      <c r="A1685"/>
      <c r="B1685"/>
      <c r="C1685"/>
      <c r="D1685"/>
      <c r="E1685"/>
      <c r="F1685"/>
      <c r="G1685"/>
      <c r="H1685"/>
      <c r="I1685"/>
      <c r="J1685"/>
      <c r="K1685"/>
      <c r="L1685" s="59"/>
      <c r="M1685"/>
      <c r="N1685"/>
      <c r="O1685"/>
    </row>
    <row r="1686" spans="1:15" x14ac:dyDescent="0.25">
      <c r="A1686"/>
      <c r="B1686"/>
      <c r="C1686"/>
      <c r="D1686"/>
      <c r="E1686"/>
      <c r="F1686"/>
      <c r="G1686"/>
      <c r="H1686"/>
      <c r="I1686"/>
      <c r="J1686"/>
      <c r="K1686"/>
      <c r="L1686" s="59"/>
      <c r="M1686"/>
      <c r="N1686"/>
      <c r="O1686"/>
    </row>
    <row r="1687" spans="1:15" x14ac:dyDescent="0.25">
      <c r="A1687"/>
      <c r="B1687"/>
      <c r="C1687"/>
      <c r="D1687"/>
      <c r="E1687"/>
      <c r="F1687"/>
      <c r="G1687"/>
      <c r="H1687"/>
      <c r="I1687"/>
      <c r="J1687"/>
      <c r="K1687"/>
      <c r="L1687" s="59"/>
      <c r="M1687"/>
      <c r="N1687"/>
      <c r="O1687"/>
    </row>
    <row r="1688" spans="1:15" x14ac:dyDescent="0.25">
      <c r="A1688"/>
      <c r="B1688"/>
      <c r="C1688"/>
      <c r="D1688"/>
      <c r="E1688"/>
      <c r="F1688"/>
      <c r="G1688"/>
      <c r="H1688"/>
      <c r="I1688"/>
      <c r="J1688"/>
      <c r="K1688"/>
      <c r="L1688" s="59"/>
      <c r="M1688"/>
      <c r="N1688"/>
      <c r="O1688"/>
    </row>
  </sheetData>
  <mergeCells count="80">
    <mergeCell ref="B46:F46"/>
    <mergeCell ref="N30:O30"/>
    <mergeCell ref="B15:F15"/>
    <mergeCell ref="B14:F14"/>
    <mergeCell ref="A32:F32"/>
    <mergeCell ref="B45:F45"/>
    <mergeCell ref="B42:F42"/>
    <mergeCell ref="B41:F41"/>
    <mergeCell ref="H32:O32"/>
    <mergeCell ref="H33:L33"/>
    <mergeCell ref="M33:O33"/>
    <mergeCell ref="B44:F44"/>
    <mergeCell ref="A28:H31"/>
    <mergeCell ref="I28:M28"/>
    <mergeCell ref="I29:M30"/>
    <mergeCell ref="B36:F36"/>
    <mergeCell ref="B90:F90"/>
    <mergeCell ref="H60:L60"/>
    <mergeCell ref="I73:M73"/>
    <mergeCell ref="B89:F89"/>
    <mergeCell ref="B52:F52"/>
    <mergeCell ref="B53:F53"/>
    <mergeCell ref="M60:O60"/>
    <mergeCell ref="B63:F63"/>
    <mergeCell ref="B66:F66"/>
    <mergeCell ref="N76:O77"/>
    <mergeCell ref="A78:F79"/>
    <mergeCell ref="H78:O79"/>
    <mergeCell ref="H80:L80"/>
    <mergeCell ref="M80:O80"/>
    <mergeCell ref="I76:M77"/>
    <mergeCell ref="N58:O58"/>
    <mergeCell ref="B47:F47"/>
    <mergeCell ref="B48:F48"/>
    <mergeCell ref="I56:M56"/>
    <mergeCell ref="I57:M58"/>
    <mergeCell ref="B54:F54"/>
    <mergeCell ref="B50:F50"/>
    <mergeCell ref="I31:M31"/>
    <mergeCell ref="B40:F40"/>
    <mergeCell ref="B43:F43"/>
    <mergeCell ref="B16:F16"/>
    <mergeCell ref="B22:F22"/>
    <mergeCell ref="B23:F23"/>
    <mergeCell ref="B21:F21"/>
    <mergeCell ref="B20:F20"/>
    <mergeCell ref="B17:F17"/>
    <mergeCell ref="B18:F18"/>
    <mergeCell ref="B24:F24"/>
    <mergeCell ref="B67:F67"/>
    <mergeCell ref="B12:F12"/>
    <mergeCell ref="A1:H3"/>
    <mergeCell ref="I1:M1"/>
    <mergeCell ref="A4:F4"/>
    <mergeCell ref="H4:O4"/>
    <mergeCell ref="I2:M3"/>
    <mergeCell ref="B11:F11"/>
    <mergeCell ref="H5:L5"/>
    <mergeCell ref="M5:O5"/>
    <mergeCell ref="B7:F7"/>
    <mergeCell ref="B10:F10"/>
    <mergeCell ref="N31:O31"/>
    <mergeCell ref="B25:F25"/>
    <mergeCell ref="A26:F26"/>
    <mergeCell ref="B13:F13"/>
    <mergeCell ref="B88:F88"/>
    <mergeCell ref="B87:F87"/>
    <mergeCell ref="B39:F39"/>
    <mergeCell ref="A56:H58"/>
    <mergeCell ref="A73:H77"/>
    <mergeCell ref="B86:F86"/>
    <mergeCell ref="B83:F83"/>
    <mergeCell ref="B70:F70"/>
    <mergeCell ref="A59:F59"/>
    <mergeCell ref="H59:O59"/>
    <mergeCell ref="B69:F69"/>
    <mergeCell ref="B68:F68"/>
    <mergeCell ref="B49:F49"/>
    <mergeCell ref="I74:M75"/>
    <mergeCell ref="B51:F51"/>
  </mergeCells>
  <pageMargins left="0.7" right="0.7" top="0.75" bottom="0.75" header="0.3" footer="0.3"/>
  <pageSetup scale="65" fitToHeight="0" orientation="landscape" r:id="rId1"/>
  <rowBreaks count="1" manualBreakCount="1">
    <brk id="71"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B21B8-F11D-4ADA-BECE-20D850755348}">
  <sheetPr>
    <pageSetUpPr fitToPage="1"/>
  </sheetPr>
  <dimension ref="A1:I42"/>
  <sheetViews>
    <sheetView workbookViewId="0">
      <selection activeCell="F5" sqref="F5"/>
    </sheetView>
  </sheetViews>
  <sheetFormatPr defaultRowHeight="15" x14ac:dyDescent="0.25"/>
  <cols>
    <col min="1" max="1" width="16.85546875" customWidth="1"/>
    <col min="2" max="2" width="58.5703125" customWidth="1"/>
    <col min="3" max="3" width="15" style="250" customWidth="1"/>
    <col min="4" max="4" width="17" style="66" customWidth="1"/>
    <col min="5" max="5" width="16.42578125" style="250" customWidth="1"/>
    <col min="6" max="6" width="44.5703125" customWidth="1"/>
    <col min="7" max="7" width="13.140625" customWidth="1"/>
    <col min="8" max="8" width="13.42578125" customWidth="1"/>
  </cols>
  <sheetData>
    <row r="1" spans="1:9" ht="60" customHeight="1" x14ac:dyDescent="0.25">
      <c r="A1" s="383" t="s">
        <v>112</v>
      </c>
      <c r="B1" s="384"/>
      <c r="C1" s="384"/>
      <c r="D1" s="384"/>
      <c r="E1" s="384"/>
      <c r="F1" s="384"/>
      <c r="G1" s="385"/>
      <c r="H1" s="191"/>
    </row>
    <row r="2" spans="1:9" ht="51" x14ac:dyDescent="0.25">
      <c r="A2" s="192" t="s">
        <v>113</v>
      </c>
      <c r="B2" s="193" t="s">
        <v>114</v>
      </c>
      <c r="C2" s="194" t="s">
        <v>115</v>
      </c>
      <c r="D2" s="75" t="s">
        <v>116</v>
      </c>
      <c r="E2" s="194" t="s">
        <v>117</v>
      </c>
      <c r="F2" s="195" t="s">
        <v>118</v>
      </c>
      <c r="G2" s="196" t="s">
        <v>119</v>
      </c>
      <c r="H2" s="197"/>
    </row>
    <row r="3" spans="1:9" ht="48" x14ac:dyDescent="0.25">
      <c r="A3" s="198" t="s">
        <v>50</v>
      </c>
      <c r="B3" s="199" t="s">
        <v>120</v>
      </c>
      <c r="C3" s="200">
        <v>11190</v>
      </c>
      <c r="D3" s="201">
        <f>'SOE Grid'!$O$12</f>
        <v>11840.94375</v>
      </c>
      <c r="E3" s="202">
        <f t="shared" ref="E3:E24" si="0">D3-C3</f>
        <v>650.94375000000036</v>
      </c>
      <c r="F3" s="71" t="s">
        <v>121</v>
      </c>
      <c r="G3" s="203" t="s">
        <v>122</v>
      </c>
      <c r="H3" s="204"/>
      <c r="I3" s="50"/>
    </row>
    <row r="4" spans="1:9" ht="209.25" customHeight="1" x14ac:dyDescent="0.25">
      <c r="A4" s="198" t="s">
        <v>55</v>
      </c>
      <c r="B4" s="199" t="s">
        <v>123</v>
      </c>
      <c r="C4" s="200">
        <v>76880</v>
      </c>
      <c r="D4" s="201">
        <f>'SOE Grid'!$L$14</f>
        <v>134560</v>
      </c>
      <c r="E4" s="202">
        <f t="shared" si="0"/>
        <v>57680</v>
      </c>
      <c r="F4" s="71" t="s">
        <v>124</v>
      </c>
      <c r="G4" s="203" t="s">
        <v>122</v>
      </c>
      <c r="H4" s="205"/>
    </row>
    <row r="5" spans="1:9" ht="195.75" customHeight="1" x14ac:dyDescent="0.25">
      <c r="A5" s="198" t="s">
        <v>55</v>
      </c>
      <c r="B5" s="199" t="s">
        <v>125</v>
      </c>
      <c r="C5" s="200">
        <v>19220</v>
      </c>
      <c r="D5" s="201">
        <f>'SOE Grid'!$O$14</f>
        <v>33640</v>
      </c>
      <c r="E5" s="202">
        <f t="shared" si="0"/>
        <v>14420</v>
      </c>
      <c r="F5" s="254" t="s">
        <v>126</v>
      </c>
      <c r="G5" s="203" t="s">
        <v>122</v>
      </c>
      <c r="H5" s="205"/>
    </row>
    <row r="6" spans="1:9" ht="24" x14ac:dyDescent="0.25">
      <c r="A6" s="206"/>
      <c r="B6" s="207" t="s">
        <v>127</v>
      </c>
      <c r="C6" s="202"/>
      <c r="D6" s="208"/>
      <c r="E6" s="202">
        <f t="shared" si="0"/>
        <v>0</v>
      </c>
      <c r="F6" s="71"/>
      <c r="G6" s="209"/>
      <c r="H6" s="205"/>
    </row>
    <row r="7" spans="1:9" ht="120" x14ac:dyDescent="0.25">
      <c r="A7" s="210" t="s">
        <v>128</v>
      </c>
      <c r="B7" s="211" t="s">
        <v>129</v>
      </c>
      <c r="C7" s="202">
        <v>1250.5</v>
      </c>
      <c r="D7" s="208">
        <f>'SOE Grid'!$L$15</f>
        <v>1319.3874999999998</v>
      </c>
      <c r="E7" s="202">
        <f t="shared" si="0"/>
        <v>68.887499999999818</v>
      </c>
      <c r="F7" s="212" t="s">
        <v>130</v>
      </c>
      <c r="G7" s="213" t="s">
        <v>131</v>
      </c>
      <c r="H7" s="214"/>
    </row>
    <row r="8" spans="1:9" ht="64.5" customHeight="1" x14ac:dyDescent="0.25">
      <c r="A8" s="215" t="s">
        <v>128</v>
      </c>
      <c r="B8" s="199" t="s">
        <v>132</v>
      </c>
      <c r="C8" s="216">
        <v>21129.5</v>
      </c>
      <c r="D8" s="201">
        <f>'SOE Grid'!$L$16</f>
        <v>22362.5</v>
      </c>
      <c r="E8" s="202">
        <f t="shared" si="0"/>
        <v>1233</v>
      </c>
      <c r="F8" s="212" t="s">
        <v>133</v>
      </c>
      <c r="G8" s="213" t="s">
        <v>131</v>
      </c>
      <c r="H8" s="214"/>
    </row>
    <row r="9" spans="1:9" ht="64.5" customHeight="1" x14ac:dyDescent="0.25">
      <c r="A9" s="217" t="s">
        <v>60</v>
      </c>
      <c r="B9" s="199" t="s">
        <v>134</v>
      </c>
      <c r="C9" s="216">
        <v>0</v>
      </c>
      <c r="D9" s="201">
        <f>'SOE Grid'!$L$17</f>
        <v>11800</v>
      </c>
      <c r="E9" s="202">
        <f t="shared" si="0"/>
        <v>11800</v>
      </c>
      <c r="F9" s="212" t="s">
        <v>135</v>
      </c>
      <c r="G9" s="213" t="s">
        <v>131</v>
      </c>
      <c r="H9" s="214"/>
    </row>
    <row r="10" spans="1:9" ht="84" customHeight="1" x14ac:dyDescent="0.25">
      <c r="A10" s="215" t="s">
        <v>62</v>
      </c>
      <c r="B10" s="199" t="s">
        <v>136</v>
      </c>
      <c r="C10" s="216">
        <v>0</v>
      </c>
      <c r="D10" s="201">
        <f>'SOE Grid'!$L$18</f>
        <v>29500</v>
      </c>
      <c r="E10" s="202">
        <f t="shared" si="0"/>
        <v>29500</v>
      </c>
      <c r="F10" s="212" t="s">
        <v>137</v>
      </c>
      <c r="G10" s="213" t="s">
        <v>131</v>
      </c>
      <c r="H10" s="214"/>
    </row>
    <row r="11" spans="1:9" ht="15" customHeight="1" x14ac:dyDescent="0.25">
      <c r="A11" s="215"/>
      <c r="B11" s="218" t="s">
        <v>138</v>
      </c>
      <c r="C11" s="202"/>
      <c r="D11" s="208"/>
      <c r="E11" s="202">
        <f t="shared" si="0"/>
        <v>0</v>
      </c>
      <c r="F11" s="212"/>
      <c r="G11" s="219"/>
      <c r="H11" s="214"/>
    </row>
    <row r="12" spans="1:9" ht="216" x14ac:dyDescent="0.25">
      <c r="A12" s="198" t="s">
        <v>65</v>
      </c>
      <c r="B12" s="199" t="s">
        <v>139</v>
      </c>
      <c r="C12" s="216">
        <v>33511.5</v>
      </c>
      <c r="D12" s="201">
        <f>'SOE Grid'!$L$20</f>
        <v>7712</v>
      </c>
      <c r="E12" s="202">
        <f t="shared" si="0"/>
        <v>-25799.5</v>
      </c>
      <c r="F12" s="199" t="s">
        <v>140</v>
      </c>
      <c r="G12" s="220" t="s">
        <v>122</v>
      </c>
      <c r="H12" s="214"/>
    </row>
    <row r="13" spans="1:9" ht="289.5" customHeight="1" x14ac:dyDescent="0.25">
      <c r="A13" s="198" t="s">
        <v>65</v>
      </c>
      <c r="B13" s="199" t="s">
        <v>141</v>
      </c>
      <c r="C13" s="216">
        <v>6702.3</v>
      </c>
      <c r="D13" s="201">
        <f>'SOE Grid'!$L$21</f>
        <v>8010.9000000000005</v>
      </c>
      <c r="E13" s="202">
        <f t="shared" si="0"/>
        <v>1308.6000000000004</v>
      </c>
      <c r="F13" s="199" t="s">
        <v>142</v>
      </c>
      <c r="G13" s="220" t="s">
        <v>122</v>
      </c>
      <c r="H13" s="214"/>
    </row>
    <row r="14" spans="1:9" ht="85.5" customHeight="1" x14ac:dyDescent="0.25">
      <c r="A14" s="74" t="s">
        <v>68</v>
      </c>
      <c r="B14" s="73" t="s">
        <v>143</v>
      </c>
      <c r="C14" s="221">
        <v>28009.200000000001</v>
      </c>
      <c r="D14" s="222">
        <f>'SOE Grid'!$L$22</f>
        <v>19538.7</v>
      </c>
      <c r="E14" s="202">
        <f t="shared" si="0"/>
        <v>-8470.5</v>
      </c>
      <c r="F14" s="73" t="s">
        <v>144</v>
      </c>
      <c r="G14" s="220" t="s">
        <v>122</v>
      </c>
      <c r="H14" s="214"/>
    </row>
    <row r="15" spans="1:9" ht="84" x14ac:dyDescent="0.25">
      <c r="A15" s="74" t="s">
        <v>68</v>
      </c>
      <c r="B15" s="73" t="s">
        <v>145</v>
      </c>
      <c r="C15" s="221">
        <v>6702.3</v>
      </c>
      <c r="D15" s="222">
        <f>'SOE Grid'!$L$23</f>
        <v>8010.9000000000005</v>
      </c>
      <c r="E15" s="202">
        <f t="shared" si="0"/>
        <v>1308.6000000000004</v>
      </c>
      <c r="F15" s="253" t="s">
        <v>146</v>
      </c>
      <c r="G15" s="220" t="s">
        <v>122</v>
      </c>
      <c r="H15" s="214"/>
    </row>
    <row r="16" spans="1:9" x14ac:dyDescent="0.25">
      <c r="A16" s="72"/>
      <c r="B16" s="218" t="s">
        <v>147</v>
      </c>
      <c r="C16" s="216"/>
      <c r="D16" s="201"/>
      <c r="E16" s="202">
        <f t="shared" si="0"/>
        <v>0</v>
      </c>
      <c r="F16" s="212"/>
      <c r="G16" s="220"/>
      <c r="H16" s="214"/>
    </row>
    <row r="17" spans="1:8" ht="48" x14ac:dyDescent="0.25">
      <c r="A17" s="206" t="s">
        <v>80</v>
      </c>
      <c r="B17" s="211" t="s">
        <v>148</v>
      </c>
      <c r="C17" s="202">
        <v>23341</v>
      </c>
      <c r="D17" s="208">
        <f>'SOE Grid'!$L$42</f>
        <v>25363.887500000004</v>
      </c>
      <c r="E17" s="202">
        <f t="shared" si="0"/>
        <v>2022.8875000000044</v>
      </c>
      <c r="F17" s="212" t="s">
        <v>149</v>
      </c>
      <c r="G17" s="220" t="s">
        <v>122</v>
      </c>
      <c r="H17" s="214"/>
    </row>
    <row r="18" spans="1:8" ht="24" x14ac:dyDescent="0.25">
      <c r="A18" s="223"/>
      <c r="B18" s="211" t="s">
        <v>150</v>
      </c>
      <c r="C18" s="202"/>
      <c r="D18" s="208"/>
      <c r="E18" s="202">
        <f t="shared" si="0"/>
        <v>0</v>
      </c>
      <c r="F18" s="212"/>
      <c r="G18" s="220"/>
      <c r="H18" s="214"/>
    </row>
    <row r="19" spans="1:8" ht="124.5" customHeight="1" x14ac:dyDescent="0.25">
      <c r="A19" s="206" t="s">
        <v>82</v>
      </c>
      <c r="B19" s="211" t="s">
        <v>151</v>
      </c>
      <c r="C19" s="202">
        <v>78</v>
      </c>
      <c r="D19" s="208">
        <f>'SOE Grid'!$O$43</f>
        <v>75</v>
      </c>
      <c r="E19" s="202">
        <f t="shared" si="0"/>
        <v>-3</v>
      </c>
      <c r="F19" s="212" t="s">
        <v>152</v>
      </c>
      <c r="G19" s="220" t="s">
        <v>153</v>
      </c>
      <c r="H19" s="214"/>
    </row>
    <row r="20" spans="1:8" ht="48" x14ac:dyDescent="0.25">
      <c r="A20" s="198" t="s">
        <v>85</v>
      </c>
      <c r="B20" s="199" t="s">
        <v>86</v>
      </c>
      <c r="C20" s="216">
        <v>78</v>
      </c>
      <c r="D20" s="201">
        <f>'SOE Grid'!$L$44</f>
        <v>150</v>
      </c>
      <c r="E20" s="202">
        <f t="shared" si="0"/>
        <v>72</v>
      </c>
      <c r="F20" s="199" t="s">
        <v>154</v>
      </c>
      <c r="G20" s="220" t="s">
        <v>153</v>
      </c>
      <c r="H20" s="214"/>
    </row>
    <row r="21" spans="1:8" ht="42" customHeight="1" x14ac:dyDescent="0.25">
      <c r="A21" s="198" t="s">
        <v>87</v>
      </c>
      <c r="B21" s="199" t="s">
        <v>88</v>
      </c>
      <c r="C21" s="224">
        <v>78</v>
      </c>
      <c r="D21" s="225">
        <f>'SOE Grid'!$L$45</f>
        <v>75</v>
      </c>
      <c r="E21" s="202">
        <f t="shared" si="0"/>
        <v>-3</v>
      </c>
      <c r="F21" s="199" t="s">
        <v>155</v>
      </c>
      <c r="G21" s="220" t="s">
        <v>153</v>
      </c>
      <c r="H21" s="214"/>
    </row>
    <row r="22" spans="1:8" ht="41.25" customHeight="1" x14ac:dyDescent="0.25">
      <c r="A22" s="198" t="s">
        <v>89</v>
      </c>
      <c r="B22" s="199" t="s">
        <v>90</v>
      </c>
      <c r="C22" s="224">
        <v>78</v>
      </c>
      <c r="D22" s="225">
        <f>'SOE Grid'!$L$46</f>
        <v>75</v>
      </c>
      <c r="E22" s="202">
        <f t="shared" si="0"/>
        <v>-3</v>
      </c>
      <c r="F22" s="199" t="s">
        <v>156</v>
      </c>
      <c r="G22" s="220" t="s">
        <v>153</v>
      </c>
      <c r="H22" s="214"/>
    </row>
    <row r="23" spans="1:8" ht="70.5" customHeight="1" x14ac:dyDescent="0.25">
      <c r="A23" s="198" t="s">
        <v>87</v>
      </c>
      <c r="B23" s="199" t="s">
        <v>157</v>
      </c>
      <c r="C23" s="224">
        <v>2340</v>
      </c>
      <c r="D23" s="225">
        <f>'SOE Grid'!$L$47</f>
        <v>1125</v>
      </c>
      <c r="E23" s="202">
        <f t="shared" si="0"/>
        <v>-1215</v>
      </c>
      <c r="F23" s="199" t="s">
        <v>158</v>
      </c>
      <c r="G23" s="220" t="s">
        <v>153</v>
      </c>
      <c r="H23" s="214"/>
    </row>
    <row r="24" spans="1:8" ht="60" x14ac:dyDescent="0.25">
      <c r="A24" s="198" t="s">
        <v>87</v>
      </c>
      <c r="B24" s="199" t="s">
        <v>159</v>
      </c>
      <c r="C24" s="216">
        <v>2500</v>
      </c>
      <c r="D24" s="201">
        <f>'SOE Grid'!$L$48</f>
        <v>1400</v>
      </c>
      <c r="E24" s="202">
        <f t="shared" si="0"/>
        <v>-1100</v>
      </c>
      <c r="F24" s="218" t="s">
        <v>160</v>
      </c>
      <c r="G24" s="220" t="s">
        <v>153</v>
      </c>
      <c r="H24" s="214"/>
    </row>
    <row r="25" spans="1:8" ht="84" x14ac:dyDescent="0.25">
      <c r="A25" s="198" t="s">
        <v>93</v>
      </c>
      <c r="B25" s="199" t="s">
        <v>161</v>
      </c>
      <c r="C25" s="216"/>
      <c r="D25" s="226"/>
      <c r="E25" s="202"/>
      <c r="F25" s="227" t="s">
        <v>162</v>
      </c>
      <c r="G25" s="220" t="s">
        <v>153</v>
      </c>
      <c r="H25" s="214"/>
    </row>
    <row r="26" spans="1:8" ht="35.25" customHeight="1" x14ac:dyDescent="0.25">
      <c r="A26" s="228"/>
      <c r="B26" s="71" t="s">
        <v>163</v>
      </c>
      <c r="C26" s="229">
        <v>0</v>
      </c>
      <c r="D26" s="230">
        <f>'SOE Grid'!$L$50</f>
        <v>0</v>
      </c>
      <c r="E26" s="202">
        <f t="shared" ref="E26:E33" si="1">D26-C26</f>
        <v>0</v>
      </c>
      <c r="F26" s="71"/>
      <c r="G26" s="220"/>
      <c r="H26" s="214"/>
    </row>
    <row r="27" spans="1:8" ht="144" x14ac:dyDescent="0.25">
      <c r="A27" s="228"/>
      <c r="B27" s="71" t="s">
        <v>164</v>
      </c>
      <c r="C27" s="229">
        <v>2680.92</v>
      </c>
      <c r="D27" s="230">
        <f>'SOE Grid'!$L$51</f>
        <v>3204.36</v>
      </c>
      <c r="E27" s="202">
        <f t="shared" si="1"/>
        <v>523.44000000000005</v>
      </c>
      <c r="F27" s="71" t="s">
        <v>165</v>
      </c>
      <c r="G27" s="220" t="s">
        <v>153</v>
      </c>
      <c r="H27" s="214"/>
    </row>
    <row r="28" spans="1:8" ht="144" x14ac:dyDescent="0.25">
      <c r="A28" s="198"/>
      <c r="B28" s="71" t="s">
        <v>166</v>
      </c>
      <c r="C28" s="229">
        <v>15415.29</v>
      </c>
      <c r="D28" s="230">
        <f>'SOE Grid'!$L$52</f>
        <v>18425.07</v>
      </c>
      <c r="E28" s="202">
        <f t="shared" si="1"/>
        <v>3009.7799999999988</v>
      </c>
      <c r="F28" s="71" t="s">
        <v>167</v>
      </c>
      <c r="G28" s="220" t="s">
        <v>153</v>
      </c>
      <c r="H28" s="214"/>
    </row>
    <row r="29" spans="1:8" ht="144" x14ac:dyDescent="0.25">
      <c r="A29" s="198"/>
      <c r="B29" s="71" t="s">
        <v>99</v>
      </c>
      <c r="C29" s="229">
        <v>15415.29</v>
      </c>
      <c r="D29" s="230">
        <f>'SOE Grid'!$L$53</f>
        <v>18425.07</v>
      </c>
      <c r="E29" s="202">
        <f t="shared" si="1"/>
        <v>3009.7799999999988</v>
      </c>
      <c r="F29" s="71" t="s">
        <v>168</v>
      </c>
      <c r="G29" s="220" t="s">
        <v>153</v>
      </c>
      <c r="H29" s="214"/>
    </row>
    <row r="30" spans="1:8" ht="88.5" customHeight="1" x14ac:dyDescent="0.25">
      <c r="A30" s="231" t="s">
        <v>104</v>
      </c>
      <c r="B30" s="232" t="s">
        <v>105</v>
      </c>
      <c r="C30" s="233" t="s">
        <v>169</v>
      </c>
      <c r="D30" s="234">
        <f>'SOE Grid'!$L$68</f>
        <v>6340.9718750000011</v>
      </c>
      <c r="E30" s="202">
        <f t="shared" si="1"/>
        <v>505.72187500000109</v>
      </c>
      <c r="F30" s="235" t="s">
        <v>170</v>
      </c>
      <c r="G30" s="220" t="s">
        <v>122</v>
      </c>
      <c r="H30" s="214"/>
    </row>
    <row r="31" spans="1:8" ht="50.25" customHeight="1" x14ac:dyDescent="0.25">
      <c r="A31" s="231" t="s">
        <v>87</v>
      </c>
      <c r="B31" s="236" t="s">
        <v>106</v>
      </c>
      <c r="C31" s="237" t="s">
        <v>171</v>
      </c>
      <c r="D31" s="226">
        <f>'SOE Grid'!$L$69</f>
        <v>1400</v>
      </c>
      <c r="E31" s="202">
        <f t="shared" si="1"/>
        <v>-1100</v>
      </c>
      <c r="F31" s="238" t="s">
        <v>172</v>
      </c>
      <c r="G31" s="220" t="s">
        <v>122</v>
      </c>
      <c r="H31" s="214"/>
    </row>
    <row r="32" spans="1:8" ht="198" customHeight="1" x14ac:dyDescent="0.25">
      <c r="A32" s="217" t="s">
        <v>109</v>
      </c>
      <c r="B32" s="97" t="s">
        <v>173</v>
      </c>
      <c r="C32" s="239">
        <v>480</v>
      </c>
      <c r="D32" s="240">
        <f>'SOE Grid'!$L$88</f>
        <v>60</v>
      </c>
      <c r="E32" s="202">
        <f t="shared" si="1"/>
        <v>-420</v>
      </c>
      <c r="F32" s="235" t="s">
        <v>174</v>
      </c>
      <c r="G32" s="220" t="s">
        <v>153</v>
      </c>
      <c r="H32" s="214"/>
    </row>
    <row r="33" spans="1:8" ht="144" x14ac:dyDescent="0.25">
      <c r="A33" s="217" t="s">
        <v>109</v>
      </c>
      <c r="B33" s="97" t="s">
        <v>175</v>
      </c>
      <c r="C33" s="239">
        <v>80</v>
      </c>
      <c r="D33" s="240">
        <f>'SOE Grid'!$O$89</f>
        <v>80</v>
      </c>
      <c r="E33" s="202">
        <f t="shared" si="1"/>
        <v>0</v>
      </c>
      <c r="F33" s="235" t="s">
        <v>176</v>
      </c>
      <c r="G33" s="220"/>
      <c r="H33" s="197"/>
    </row>
    <row r="34" spans="1:8" ht="15.75" thickBot="1" x14ac:dyDescent="0.3">
      <c r="A34" s="241" t="s">
        <v>18</v>
      </c>
      <c r="B34" s="242"/>
      <c r="C34" s="243">
        <f>SUM(C3:C29)</f>
        <v>266599.8</v>
      </c>
      <c r="D34" s="244">
        <f>SUM(D3:D33)</f>
        <v>364494.69062500005</v>
      </c>
      <c r="E34" s="245">
        <f>SUM(E3:E33)</f>
        <v>88999.640625000015</v>
      </c>
      <c r="F34" s="246"/>
      <c r="G34" s="70"/>
      <c r="H34" s="197"/>
    </row>
    <row r="35" spans="1:8" x14ac:dyDescent="0.25">
      <c r="A35" s="197"/>
      <c r="B35" s="197"/>
      <c r="C35" s="247"/>
      <c r="D35" s="69"/>
      <c r="E35" s="248"/>
      <c r="F35" s="248"/>
      <c r="G35" s="67"/>
      <c r="H35" s="197"/>
    </row>
    <row r="36" spans="1:8" x14ac:dyDescent="0.25">
      <c r="A36" s="197"/>
      <c r="B36" s="197"/>
      <c r="C36" s="249"/>
      <c r="D36" s="68"/>
      <c r="E36" s="248"/>
      <c r="F36" s="248"/>
      <c r="G36" s="67"/>
      <c r="H36" s="197"/>
    </row>
    <row r="37" spans="1:8" x14ac:dyDescent="0.25">
      <c r="A37" s="197"/>
      <c r="B37" s="197"/>
      <c r="C37" s="249"/>
      <c r="D37" s="68"/>
      <c r="E37" s="248"/>
      <c r="F37" s="248"/>
      <c r="G37" s="67"/>
      <c r="H37" s="197"/>
    </row>
    <row r="38" spans="1:8" x14ac:dyDescent="0.25">
      <c r="A38" s="197"/>
      <c r="B38" s="197"/>
      <c r="C38" s="249"/>
      <c r="D38" s="68"/>
      <c r="E38" s="248"/>
      <c r="F38" s="248"/>
      <c r="G38" s="67"/>
      <c r="H38" s="197"/>
    </row>
    <row r="39" spans="1:8" x14ac:dyDescent="0.25">
      <c r="A39" s="197"/>
      <c r="B39" s="197"/>
      <c r="C39" s="249"/>
      <c r="D39" s="68"/>
      <c r="E39" s="248"/>
      <c r="F39" s="248"/>
      <c r="G39" s="67"/>
      <c r="H39" s="197"/>
    </row>
    <row r="40" spans="1:8" x14ac:dyDescent="0.25">
      <c r="A40" s="197"/>
      <c r="B40" s="197"/>
      <c r="C40" s="249"/>
      <c r="D40" s="68"/>
      <c r="E40" s="248"/>
      <c r="F40" s="248"/>
      <c r="G40" s="67"/>
      <c r="H40" s="197"/>
    </row>
    <row r="41" spans="1:8" x14ac:dyDescent="0.25">
      <c r="A41" s="197"/>
      <c r="B41" s="197"/>
      <c r="C41" s="249"/>
      <c r="D41" s="68"/>
      <c r="E41" s="248"/>
      <c r="F41" s="248"/>
      <c r="G41" s="67"/>
      <c r="H41" s="197"/>
    </row>
    <row r="42" spans="1:8" x14ac:dyDescent="0.25">
      <c r="A42" s="197"/>
      <c r="B42" s="197"/>
      <c r="C42" s="249"/>
      <c r="D42" s="68"/>
      <c r="E42" s="248"/>
      <c r="F42" s="248"/>
      <c r="G42" s="67"/>
    </row>
  </sheetData>
  <mergeCells count="1">
    <mergeCell ref="A1:G1"/>
  </mergeCells>
  <pageMargins left="0.7" right="0.7" top="0.75" bottom="0.75" header="0.3" footer="0.3"/>
  <pageSetup scale="67" fitToHeight="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aa16a7f6-ad7c-47b6-99e8-107db7961b82">THTAUHCSY2F2-1689739744-2266</_dlc_DocId>
    <_dlc_DocIdUrl xmlns="aa16a7f6-ad7c-47b6-99e8-107db7961b82">
      <Url>https://usdagcc.sharepoint.com/sites/ams/AMS-NOP/standards/_layouts/15/DocIdRedir.aspx?ID=THTAUHCSY2F2-1689739744-2266</Url>
      <Description>THTAUHCSY2F2-1689739744-2266</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0DFB127BF2DE1C49A0FFF35312BA2E71" ma:contentTypeVersion="2" ma:contentTypeDescription="Create a new document." ma:contentTypeScope="" ma:versionID="fb72d8fdb0876f92adbf2c6a9b1c6f57">
  <xsd:schema xmlns:xsd="http://www.w3.org/2001/XMLSchema" xmlns:xs="http://www.w3.org/2001/XMLSchema" xmlns:p="http://schemas.microsoft.com/office/2006/metadata/properties" xmlns:ns2="aa16a7f6-ad7c-47b6-99e8-107db7961b82" xmlns:ns3="3759a74e-8b36-4d6e-a52b-cbc61d88a2d0" targetNamespace="http://schemas.microsoft.com/office/2006/metadata/properties" ma:root="true" ma:fieldsID="d49b08cba0729e4a13a688d5cfe7fc31" ns2:_="" ns3:_="">
    <xsd:import namespace="aa16a7f6-ad7c-47b6-99e8-107db7961b82"/>
    <xsd:import namespace="3759a74e-8b36-4d6e-a52b-cbc61d88a2d0"/>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16a7f6-ad7c-47b6-99e8-107db7961b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759a74e-8b36-4d6e-a52b-cbc61d88a2d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9C5C31-F604-4F78-A8D9-E9EDCB7EFE4D}">
  <ds:schemaRefs>
    <ds:schemaRef ds:uri="http://schemas.microsoft.com/office/2006/documentManagement/types"/>
    <ds:schemaRef ds:uri="http://purl.org/dc/terms/"/>
    <ds:schemaRef ds:uri="http://purl.org/dc/dcmitype/"/>
    <ds:schemaRef ds:uri="http://schemas.openxmlformats.org/package/2006/metadata/core-properties"/>
    <ds:schemaRef ds:uri="3759a74e-8b36-4d6e-a52b-cbc61d88a2d0"/>
    <ds:schemaRef ds:uri="http://www.w3.org/XML/1998/namespace"/>
    <ds:schemaRef ds:uri="http://purl.org/dc/elements/1.1/"/>
    <ds:schemaRef ds:uri="http://schemas.microsoft.com/office/infopath/2007/PartnerControls"/>
    <ds:schemaRef ds:uri="aa16a7f6-ad7c-47b6-99e8-107db7961b82"/>
    <ds:schemaRef ds:uri="http://schemas.microsoft.com/office/2006/metadata/properties"/>
  </ds:schemaRefs>
</ds:datastoreItem>
</file>

<file path=customXml/itemProps2.xml><?xml version="1.0" encoding="utf-8"?>
<ds:datastoreItem xmlns:ds="http://schemas.openxmlformats.org/officeDocument/2006/customXml" ds:itemID="{22AE7665-2F80-48E6-AD84-C0ED1C67202D}">
  <ds:schemaRefs>
    <ds:schemaRef ds:uri="http://schemas.microsoft.com/sharepoint/v3/contenttype/forms"/>
  </ds:schemaRefs>
</ds:datastoreItem>
</file>

<file path=customXml/itemProps3.xml><?xml version="1.0" encoding="utf-8"?>
<ds:datastoreItem xmlns:ds="http://schemas.openxmlformats.org/officeDocument/2006/customXml" ds:itemID="{8B57DAA9-E42F-4021-BC70-A3399215D28E}">
  <ds:schemaRefs>
    <ds:schemaRef ds:uri="http://schemas.microsoft.com/sharepoint/events"/>
  </ds:schemaRefs>
</ds:datastoreItem>
</file>

<file path=customXml/itemProps4.xml><?xml version="1.0" encoding="utf-8"?>
<ds:datastoreItem xmlns:ds="http://schemas.openxmlformats.org/officeDocument/2006/customXml" ds:itemID="{22AB5D1C-8198-4B00-82AF-D98F405657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16a7f6-ad7c-47b6-99e8-107db7961b82"/>
    <ds:schemaRef ds:uri="3759a74e-8b36-4d6e-a52b-cbc61d88a2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SOE Grid</vt:lpstr>
      <vt:lpstr>Q 15 Breakout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Field Support Services</dc:creator>
  <cp:keywords/>
  <dc:description/>
  <cp:lastModifiedBy>Frances, Valerie - MRP-AMS</cp:lastModifiedBy>
  <cp:revision/>
  <dcterms:created xsi:type="dcterms:W3CDTF">2018-12-14T18:33:23Z</dcterms:created>
  <dcterms:modified xsi:type="dcterms:W3CDTF">2023-01-19T16:45:28Z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0x0101000DFB127BF2DE1C49A0FFF35312BA2E71</vt:lpwstr>
  </property>
  <property fmtid="{D5CDD505-2E9C-101B-9397-08002B2CF9AE}" pid="3" name="_dlc_DocIdItemGuid">
    <vt:lpwstr>94c254e2-53fd-4bc1-9275-0a8a085ca644</vt:lpwstr>
  </property>
</Properties>
</file>