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usda.net\ams\SCMOAD\MOAD Shared Files\OMB - Paperwork Reduction Act\0581-0291 Pecans\2022 Renewal\"/>
    </mc:Choice>
  </mc:AlternateContent>
  <xr:revisionPtr revIDLastSave="0" documentId="13_ncr:1_{9AB6AC89-1881-47A9-9104-3AB1190DD2A1}" xr6:coauthVersionLast="47" xr6:coauthVersionMax="47" xr10:uidLastSave="{00000000-0000-0000-0000-000000000000}"/>
  <bookViews>
    <workbookView xWindow="435" yWindow="390" windowWidth="20790" windowHeight="14700" xr2:uid="{1E4B9DD7-E284-4F6D-B342-434EFA5F121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1" l="1"/>
  <c r="J32" i="1"/>
  <c r="L32" i="1" s="1"/>
  <c r="O34" i="1" l="1"/>
  <c r="M34" i="1"/>
  <c r="J33" i="1"/>
  <c r="L33" i="1" s="1"/>
  <c r="J31" i="1"/>
  <c r="L31" i="1" s="1"/>
  <c r="J30" i="1"/>
  <c r="L30" i="1" s="1"/>
  <c r="J29" i="1"/>
  <c r="L29" i="1" s="1"/>
  <c r="J28" i="1"/>
  <c r="L28" i="1" s="1"/>
  <c r="J27" i="1"/>
  <c r="J26" i="1"/>
  <c r="J25" i="1"/>
  <c r="L25" i="1" s="1"/>
  <c r="J24" i="1"/>
  <c r="L24" i="1" s="1"/>
  <c r="J23" i="1"/>
  <c r="L23" i="1" s="1"/>
  <c r="J22" i="1"/>
  <c r="L22" i="1" s="1"/>
  <c r="J21" i="1"/>
  <c r="L21" i="1" s="1"/>
  <c r="J20" i="1"/>
  <c r="L20" i="1" s="1"/>
  <c r="J34" i="1" l="1"/>
  <c r="L27" i="1"/>
  <c r="L26" i="1"/>
  <c r="J36" i="1" l="1"/>
  <c r="L34" i="1"/>
  <c r="L3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Pavone, Matthew - AMS</author>
  </authors>
  <commentList>
    <comment ref="H35" authorId="0" shapeId="0" xr:uid="{9CEC6E40-185A-4954-8FE7-11C4BA9E8480}">
      <text>
        <r>
          <rPr>
            <b/>
            <sz val="9"/>
            <color indexed="81"/>
            <rFont val="Tahoma"/>
            <charset val="1"/>
          </rPr>
          <t>Pavone, Matthew - AMS:</t>
        </r>
        <r>
          <rPr>
            <sz val="9"/>
            <color indexed="81"/>
            <rFont val="Tahoma"/>
            <charset val="1"/>
          </rPr>
          <t xml:space="preserve">
Producers (4,380) + Public (17) + Handlers  (115) = 4,512</t>
        </r>
      </text>
    </comment>
  </commentList>
</comments>
</file>

<file path=xl/sharedStrings.xml><?xml version="1.0" encoding="utf-8"?>
<sst xmlns="http://schemas.openxmlformats.org/spreadsheetml/2006/main" count="98" uniqueCount="89">
  <si>
    <r>
      <t>INSTRUCTIONS:</t>
    </r>
    <r>
      <rPr>
        <sz val="8"/>
        <rFont val="Times New Roman"/>
        <family val="1"/>
      </rPr>
      <t xml:space="preserve">  Use this form when a single information collection document involves multiple reporting and recordkeeping requirements.  The totals of the figures in cols. (D), (F), (H), (I), &amp; (K) should be entered in items 17 &amp; 18 of OMB 83-1.  For cols. (E), (F), &amp; (J), the averages of the totals shall be computed, as follows, and then entered on the OMB 83-1.                                                                                                                                                                                                       (F) Total/Total = (E) Average   (H) Total/(F) Total = (G) Average    (K) Total/(I) Total = (J) Average                          </t>
    </r>
    <r>
      <rPr>
        <b/>
        <sz val="8"/>
        <rFont val="Times New Roman"/>
        <family val="1"/>
      </rPr>
      <t xml:space="preserve">NOTE: </t>
    </r>
    <r>
      <rPr>
        <sz val="8"/>
        <rFont val="Times New Roman"/>
        <family val="1"/>
      </rPr>
      <t xml:space="preserve"> The columns will calculate automatically.  If Col. E's response is something other than annually, i.e., 1/6 years, list as "1/6" &amp; decimal will display.    </t>
    </r>
  </si>
  <si>
    <t>TITLE OF INFORMATION COLLECTION DOCUMENT</t>
  </si>
  <si>
    <t>OMB NO.</t>
  </si>
  <si>
    <t>Federal Marketing Order for Pecans Grown in AL, AR, AZ, CA, FL, GA, KS, LA, MO, MS, NC, NM, OK, SC and TX (7 CFR Part 986)</t>
  </si>
  <si>
    <t>0581-0291</t>
  </si>
  <si>
    <t>DATE PREPARED</t>
  </si>
  <si>
    <t>IDENTIFICATION OF REPORTING OR RECORDKEEPING REQUIREMENT</t>
  </si>
  <si>
    <t>ANNUAL BURDEN</t>
  </si>
  <si>
    <t>REPORTS</t>
  </si>
  <si>
    <t>RECORDS</t>
  </si>
  <si>
    <t>TOTAL</t>
  </si>
  <si>
    <t>FORMS NO (S)</t>
  </si>
  <si>
    <t>NO. OF</t>
  </si>
  <si>
    <t>NO OF</t>
  </si>
  <si>
    <t>TOTAL ANNUAL</t>
  </si>
  <si>
    <t>HOURS</t>
  </si>
  <si>
    <t xml:space="preserve">TOTAL </t>
  </si>
  <si>
    <t xml:space="preserve">NO. OF </t>
  </si>
  <si>
    <t xml:space="preserve">ANNUAL </t>
  </si>
  <si>
    <t>RECORD-</t>
  </si>
  <si>
    <t>SECTION OF</t>
  </si>
  <si>
    <t>DESCRIPTION</t>
  </si>
  <si>
    <t>(If "none"</t>
  </si>
  <si>
    <t>RESPONDENTS</t>
  </si>
  <si>
    <t>RESPONSES</t>
  </si>
  <si>
    <t xml:space="preserve">PER  </t>
  </si>
  <si>
    <t>HOURS PER</t>
  </si>
  <si>
    <t>KEEPING HOURS</t>
  </si>
  <si>
    <t>REGS.</t>
  </si>
  <si>
    <t>so state)</t>
  </si>
  <si>
    <t xml:space="preserve">PER </t>
  </si>
  <si>
    <t>(Col. D x E)</t>
  </si>
  <si>
    <t>RESPONSE</t>
  </si>
  <si>
    <t>(Col. F x G)</t>
  </si>
  <si>
    <t>KEEPERS</t>
  </si>
  <si>
    <t>(Col. I x J)</t>
  </si>
  <si>
    <t>RESPONDENT</t>
  </si>
  <si>
    <t>KEEPER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</si>
  <si>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</si>
  <si>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</si>
  <si>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</si>
  <si>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</si>
  <si>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</si>
  <si>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</si>
  <si>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</si>
  <si>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</si>
  <si>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</si>
  <si>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</si>
  <si>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</si>
  <si>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986.46</t>
  </si>
  <si>
    <t>Ballot for Grower Nominees</t>
  </si>
  <si>
    <t>Ballot for Sheller Nominees</t>
  </si>
  <si>
    <t>Grower Nomination Form</t>
  </si>
  <si>
    <t>Sheller Nomination Form</t>
  </si>
  <si>
    <t>986.49</t>
  </si>
  <si>
    <t>Grower/Sheller Questionnaire and Acceptance Statement</t>
  </si>
  <si>
    <t>SC-9</t>
  </si>
  <si>
    <t>Public Member Questionnaire and Acceptance Statement</t>
  </si>
  <si>
    <t>SC-8</t>
  </si>
  <si>
    <t>986.94</t>
  </si>
  <si>
    <t>900.14</t>
  </si>
  <si>
    <t>Marketing Agreement</t>
  </si>
  <si>
    <t>Certificate of Resolution</t>
  </si>
  <si>
    <t>Exports By Country of Destination</t>
  </si>
  <si>
    <t>Pecans Purchased Outside of the United States</t>
  </si>
  <si>
    <t>Year-End Inventory Report</t>
  </si>
  <si>
    <t>SUBTOTAL</t>
  </si>
  <si>
    <t>TOTAL OF ALL PAGES</t>
  </si>
  <si>
    <t>TOTAL - COLUMNS "F" AND "I" = OMB 831, 13 b; COLUMNS "H" AND "K" = OMB 831, 13c</t>
  </si>
  <si>
    <t>986.178</t>
  </si>
  <si>
    <t>986.177</t>
  </si>
  <si>
    <t xml:space="preserve">Grower Referendum Ballot </t>
  </si>
  <si>
    <t>SC-307</t>
  </si>
  <si>
    <t>SC-308</t>
  </si>
  <si>
    <t>SC-309</t>
  </si>
  <si>
    <t>SC-310</t>
  </si>
  <si>
    <t>SC-313</t>
  </si>
  <si>
    <t>SC-242</t>
  </si>
  <si>
    <t>SC-242A</t>
  </si>
  <si>
    <t>Annual Agreement of Inter-Handler Transfer</t>
  </si>
  <si>
    <t>Summary Report: U.S. Pecans Received for Your Own Account</t>
  </si>
  <si>
    <t>986.177 and 986.178</t>
  </si>
  <si>
    <t>986.162</t>
  </si>
  <si>
    <t>986.175</t>
  </si>
  <si>
    <t>APC Form 2</t>
  </si>
  <si>
    <t>APC Form 1</t>
  </si>
  <si>
    <t>APC Form 3</t>
  </si>
  <si>
    <t>APC Form 5</t>
  </si>
  <si>
    <t>APC Form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</si>
</sst>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mmmm\ d\,\ yyyy"/>
    <numFmt numFmtId="166" formatCode="0.000"/>
  </numFmts>
  <fonts count="18" x14ac:knownFonts="1"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name val="Arial"/>
      <family val="2"/>
    </font>
    <font>
      <sz val="6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7.5"/>
      <name val="Arial"/>
      <family val="2"/>
    </font>
    <font>
      <b/>
      <sz val="6"/>
      <name val="Arial"/>
      <family val="2"/>
    </font>
    <font>
      <b/>
      <sz val="6"/>
      <name val="Times New Roman"/>
      <family val="1"/>
    </font>
    <font>
      <b/>
      <sz val="7"/>
      <name val="Arial"/>
      <family val="2"/>
    </font>
    <font>
      <sz val="5"/>
      <name val="Arial"/>
      <family val="2"/>
    </font>
    <font>
      <sz val="6"/>
      <name val="Arial"/>
      <family val="2"/>
    </font>
    <font>
      <sz val="9.5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3" fillId="0" borderId="1" xfId="0" applyFont="1" applyBorder="1" applyAlignment="1" applyProtection="1">
      <alignment horizontal="left" vertical="top" wrapText="1"/>
    </xf>
    <xf numFmtId="0" fontId="0" fillId="0" borderId="3" xfId="0" applyBorder="1" applyAlignment="1" applyProtection="1"/>
    <xf numFmtId="0" fontId="0" fillId="0" borderId="0" xfId="0" applyBorder="1" applyAlignment="1" applyProtection="1"/>
    <xf numFmtId="0" fontId="4" fillId="0" borderId="0" xfId="0" applyFont="1"/>
    <xf numFmtId="0" fontId="2" fillId="0" borderId="0" xfId="0" applyFont="1" applyBorder="1" applyAlignment="1" applyProtection="1">
      <alignment horizontal="left" vertical="top" wrapText="1"/>
    </xf>
    <xf numFmtId="0" fontId="4" fillId="0" borderId="0" xfId="0" applyFont="1" applyProtection="1"/>
    <xf numFmtId="0" fontId="4" fillId="0" borderId="5" xfId="0" applyFont="1" applyBorder="1" applyProtection="1"/>
    <xf numFmtId="2" fontId="4" fillId="0" borderId="5" xfId="0" applyNumberFormat="1" applyFont="1" applyBorder="1" applyProtection="1"/>
    <xf numFmtId="0" fontId="6" fillId="0" borderId="0" xfId="0" applyFont="1" applyProtection="1"/>
    <xf numFmtId="0" fontId="4" fillId="0" borderId="6" xfId="0" applyFont="1" applyBorder="1" applyProtection="1"/>
    <xf numFmtId="2" fontId="4" fillId="0" borderId="7" xfId="0" applyNumberFormat="1" applyFont="1" applyBorder="1" applyProtection="1"/>
    <xf numFmtId="0" fontId="7" fillId="0" borderId="0" xfId="0" applyFont="1" applyProtection="1"/>
    <xf numFmtId="0" fontId="4" fillId="0" borderId="4" xfId="0" applyFont="1" applyBorder="1" applyAlignment="1" applyProtection="1">
      <alignment wrapText="1"/>
    </xf>
    <xf numFmtId="0" fontId="4" fillId="0" borderId="9" xfId="0" applyFont="1" applyBorder="1" applyProtection="1"/>
    <xf numFmtId="0" fontId="4" fillId="0" borderId="0" xfId="0" applyFont="1" applyBorder="1" applyProtection="1"/>
    <xf numFmtId="0" fontId="4" fillId="0" borderId="10" xfId="0" applyFont="1" applyBorder="1" applyProtection="1"/>
    <xf numFmtId="0" fontId="4" fillId="0" borderId="10" xfId="0" applyFont="1" applyBorder="1" applyAlignment="1" applyProtection="1">
      <alignment horizontal="center" wrapText="1"/>
    </xf>
    <xf numFmtId="0" fontId="4" fillId="0" borderId="3" xfId="0" applyFont="1" applyBorder="1" applyProtection="1"/>
    <xf numFmtId="0" fontId="4" fillId="0" borderId="9" xfId="0" applyFont="1" applyBorder="1" applyAlignment="1" applyProtection="1">
      <alignment horizontal="center"/>
    </xf>
    <xf numFmtId="2" fontId="11" fillId="0" borderId="5" xfId="0" applyNumberFormat="1" applyFont="1" applyBorder="1" applyAlignment="1" applyProtection="1">
      <alignment horizontal="center"/>
    </xf>
    <xf numFmtId="0" fontId="12" fillId="0" borderId="10" xfId="0" applyFont="1" applyBorder="1" applyAlignment="1" applyProtection="1">
      <alignment horizontal="center" wrapText="1"/>
    </xf>
    <xf numFmtId="0" fontId="12" fillId="0" borderId="5" xfId="0" applyFont="1" applyBorder="1" applyAlignment="1" applyProtection="1">
      <alignment horizontal="center"/>
    </xf>
    <xf numFmtId="0" fontId="12" fillId="0" borderId="10" xfId="0" applyFont="1" applyBorder="1" applyAlignment="1" applyProtection="1">
      <alignment horizontal="center"/>
    </xf>
    <xf numFmtId="2" fontId="12" fillId="0" borderId="10" xfId="0" applyNumberFormat="1" applyFont="1" applyBorder="1" applyAlignment="1" applyProtection="1">
      <alignment horizontal="center"/>
    </xf>
    <xf numFmtId="4" fontId="4" fillId="0" borderId="0" xfId="0" applyNumberFormat="1" applyFont="1"/>
    <xf numFmtId="0" fontId="4" fillId="0" borderId="10" xfId="0" applyFont="1" applyBorder="1" applyAlignment="1" applyProtection="1">
      <alignment wrapText="1"/>
    </xf>
    <xf numFmtId="2" fontId="12" fillId="0" borderId="5" xfId="0" applyNumberFormat="1" applyFont="1" applyBorder="1" applyAlignment="1" applyProtection="1">
      <alignment horizontal="center"/>
    </xf>
    <xf numFmtId="49" fontId="13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9" xfId="0" applyNumberFormat="1" applyFont="1" applyBorder="1" applyAlignment="1" applyProtection="1">
      <alignment horizontal="left" vertical="center" wrapText="1"/>
      <protection locked="0"/>
    </xf>
    <xf numFmtId="3" fontId="6" fillId="0" borderId="9" xfId="0" applyNumberFormat="1" applyFont="1" applyBorder="1" applyAlignment="1" applyProtection="1">
      <alignment vertical="center"/>
      <protection locked="0"/>
    </xf>
    <xf numFmtId="164" fontId="6" fillId="0" borderId="9" xfId="0" applyNumberFormat="1" applyFont="1" applyBorder="1" applyAlignment="1" applyProtection="1">
      <alignment vertical="center"/>
      <protection locked="0"/>
    </xf>
    <xf numFmtId="166" fontId="6" fillId="0" borderId="9" xfId="0" applyNumberFormat="1" applyFont="1" applyBorder="1" applyAlignment="1" applyProtection="1">
      <alignment vertical="center"/>
      <protection locked="0"/>
    </xf>
    <xf numFmtId="4" fontId="6" fillId="0" borderId="9" xfId="0" applyNumberFormat="1" applyFont="1" applyBorder="1" applyAlignment="1" applyProtection="1">
      <alignment vertical="center"/>
      <protection locked="0"/>
    </xf>
    <xf numFmtId="0" fontId="6" fillId="0" borderId="0" xfId="0" applyFont="1"/>
    <xf numFmtId="49" fontId="13" fillId="0" borderId="5" xfId="0" applyNumberFormat="1" applyFont="1" applyBorder="1" applyAlignment="1" applyProtection="1">
      <alignment horizontal="left" vertical="center" wrapText="1"/>
      <protection locked="0"/>
    </xf>
    <xf numFmtId="49" fontId="6" fillId="0" borderId="10" xfId="0" applyNumberFormat="1" applyFont="1" applyBorder="1" applyAlignment="1" applyProtection="1">
      <alignment horizontal="left" vertical="center" wrapText="1"/>
      <protection locked="0"/>
    </xf>
    <xf numFmtId="3" fontId="6" fillId="0" borderId="10" xfId="0" applyNumberFormat="1" applyFont="1" applyBorder="1" applyAlignment="1" applyProtection="1">
      <alignment vertical="center"/>
      <protection locked="0"/>
    </xf>
    <xf numFmtId="164" fontId="6" fillId="0" borderId="10" xfId="0" applyNumberFormat="1" applyFont="1" applyBorder="1" applyAlignment="1" applyProtection="1">
      <alignment vertical="center"/>
      <protection locked="0"/>
    </xf>
    <xf numFmtId="4" fontId="6" fillId="0" borderId="10" xfId="0" applyNumberFormat="1" applyFont="1" applyBorder="1" applyAlignment="1" applyProtection="1">
      <alignment vertical="center"/>
    </xf>
    <xf numFmtId="166" fontId="6" fillId="0" borderId="10" xfId="0" applyNumberFormat="1" applyFont="1" applyBorder="1" applyAlignment="1" applyProtection="1">
      <alignment vertical="center"/>
      <protection locked="0"/>
    </xf>
    <xf numFmtId="4" fontId="6" fillId="0" borderId="10" xfId="0" applyNumberFormat="1" applyFont="1" applyBorder="1" applyAlignment="1" applyProtection="1">
      <alignment vertical="center"/>
      <protection locked="0"/>
    </xf>
    <xf numFmtId="3" fontId="6" fillId="0" borderId="5" xfId="0" applyNumberFormat="1" applyFont="1" applyBorder="1" applyAlignment="1" applyProtection="1">
      <alignment vertical="center"/>
      <protection locked="0"/>
    </xf>
    <xf numFmtId="2" fontId="6" fillId="0" borderId="10" xfId="0" applyNumberFormat="1" applyFont="1" applyBorder="1" applyAlignment="1" applyProtection="1">
      <alignment vertical="center"/>
      <protection locked="0"/>
    </xf>
    <xf numFmtId="1" fontId="6" fillId="0" borderId="10" xfId="0" applyNumberFormat="1" applyFont="1" applyBorder="1" applyAlignment="1" applyProtection="1">
      <alignment horizontal="left" vertical="center"/>
    </xf>
    <xf numFmtId="49" fontId="6" fillId="0" borderId="10" xfId="0" applyNumberFormat="1" applyFont="1" applyBorder="1" applyAlignment="1" applyProtection="1">
      <alignment horizontal="left" vertical="center" wrapText="1"/>
    </xf>
    <xf numFmtId="3" fontId="6" fillId="0" borderId="5" xfId="0" applyNumberFormat="1" applyFont="1" applyBorder="1" applyAlignment="1" applyProtection="1">
      <alignment vertical="center"/>
    </xf>
    <xf numFmtId="1" fontId="6" fillId="0" borderId="10" xfId="0" applyNumberFormat="1" applyFont="1" applyBorder="1" applyAlignment="1" applyProtection="1">
      <alignment vertical="center"/>
    </xf>
    <xf numFmtId="4" fontId="6" fillId="0" borderId="14" xfId="0" applyNumberFormat="1" applyFont="1" applyBorder="1" applyAlignment="1" applyProtection="1">
      <alignment vertical="center"/>
    </xf>
    <xf numFmtId="0" fontId="4" fillId="0" borderId="2" xfId="0" applyFont="1" applyBorder="1" applyProtection="1"/>
    <xf numFmtId="1" fontId="6" fillId="0" borderId="15" xfId="0" applyNumberFormat="1" applyFont="1" applyBorder="1" applyAlignment="1" applyProtection="1">
      <alignment horizontal="left" vertical="center"/>
    </xf>
    <xf numFmtId="49" fontId="6" fillId="0" borderId="15" xfId="0" applyNumberFormat="1" applyFont="1" applyBorder="1" applyAlignment="1" applyProtection="1">
      <alignment horizontal="left" vertical="center" wrapText="1"/>
    </xf>
    <xf numFmtId="1" fontId="6" fillId="0" borderId="15" xfId="0" applyNumberFormat="1" applyFont="1" applyBorder="1" applyAlignment="1" applyProtection="1">
      <alignment vertical="center"/>
    </xf>
    <xf numFmtId="4" fontId="6" fillId="0" borderId="15" xfId="0" applyNumberFormat="1" applyFont="1" applyBorder="1" applyAlignment="1" applyProtection="1">
      <alignment vertical="center"/>
    </xf>
    <xf numFmtId="0" fontId="4" fillId="0" borderId="19" xfId="0" applyFont="1" applyBorder="1" applyProtection="1"/>
    <xf numFmtId="49" fontId="6" fillId="0" borderId="22" xfId="0" applyNumberFormat="1" applyFont="1" applyBorder="1" applyAlignment="1" applyProtection="1">
      <alignment horizontal="left" vertical="center" wrapText="1"/>
    </xf>
    <xf numFmtId="3" fontId="6" fillId="0" borderId="21" xfId="0" applyNumberFormat="1" applyFont="1" applyBorder="1" applyAlignment="1" applyProtection="1">
      <alignment vertical="center"/>
    </xf>
    <xf numFmtId="1" fontId="6" fillId="0" borderId="22" xfId="0" applyNumberFormat="1" applyFont="1" applyBorder="1" applyAlignment="1" applyProtection="1">
      <alignment vertical="center"/>
    </xf>
    <xf numFmtId="3" fontId="15" fillId="0" borderId="22" xfId="0" applyNumberFormat="1" applyFont="1" applyBorder="1" applyAlignment="1" applyProtection="1">
      <alignment vertical="center"/>
    </xf>
    <xf numFmtId="4" fontId="6" fillId="0" borderId="22" xfId="0" applyNumberFormat="1" applyFont="1" applyBorder="1" applyAlignment="1" applyProtection="1">
      <alignment vertical="center"/>
    </xf>
    <xf numFmtId="2" fontId="6" fillId="0" borderId="22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2" fontId="4" fillId="0" borderId="5" xfId="0" applyNumberFormat="1" applyFont="1" applyBorder="1"/>
    <xf numFmtId="49" fontId="13" fillId="0" borderId="10" xfId="0" applyNumberFormat="1" applyFont="1" applyBorder="1" applyAlignment="1" applyProtection="1">
      <alignment horizontal="left" vertical="center" wrapText="1"/>
      <protection locked="0"/>
    </xf>
    <xf numFmtId="3" fontId="4" fillId="0" borderId="0" xfId="0" applyNumberFormat="1" applyFont="1" applyProtection="1">
      <protection locked="0"/>
    </xf>
    <xf numFmtId="2" fontId="6" fillId="0" borderId="9" xfId="0" applyNumberFormat="1" applyFont="1" applyBorder="1" applyAlignment="1" applyProtection="1">
      <alignment vertical="center"/>
      <protection locked="0"/>
    </xf>
    <xf numFmtId="2" fontId="6" fillId="0" borderId="10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3" fontId="6" fillId="0" borderId="10" xfId="0" applyNumberFormat="1" applyFont="1" applyBorder="1" applyAlignment="1" applyProtection="1">
      <alignment vertical="center"/>
    </xf>
    <xf numFmtId="164" fontId="6" fillId="0" borderId="10" xfId="0" applyNumberFormat="1" applyFont="1" applyBorder="1" applyAlignment="1" applyProtection="1">
      <alignment vertical="center"/>
    </xf>
    <xf numFmtId="2" fontId="6" fillId="0" borderId="9" xfId="0" applyNumberFormat="1" applyFont="1" applyBorder="1" applyAlignment="1" applyProtection="1">
      <alignment vertical="center"/>
    </xf>
    <xf numFmtId="2" fontId="6" fillId="0" borderId="10" xfId="0" applyNumberFormat="1" applyFont="1" applyBorder="1" applyAlignment="1">
      <alignment vertical="center"/>
    </xf>
    <xf numFmtId="3" fontId="4" fillId="0" borderId="0" xfId="0" applyNumberFormat="1" applyFont="1" applyProtection="1"/>
    <xf numFmtId="3" fontId="6" fillId="0" borderId="10" xfId="0" applyNumberFormat="1" applyFont="1" applyFill="1" applyBorder="1" applyAlignment="1" applyProtection="1">
      <alignment vertical="center"/>
      <protection locked="0"/>
    </xf>
    <xf numFmtId="2" fontId="6" fillId="0" borderId="10" xfId="0" applyNumberFormat="1" applyFont="1" applyFill="1" applyBorder="1" applyAlignment="1" applyProtection="1">
      <alignment vertical="center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49" fontId="14" fillId="0" borderId="5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top" wrapText="1"/>
    </xf>
    <xf numFmtId="0" fontId="0" fillId="0" borderId="2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5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7" xfId="0" applyBorder="1" applyAlignment="1" applyProtection="1">
      <alignment horizontal="left" vertical="top" wrapText="1"/>
    </xf>
    <xf numFmtId="0" fontId="3" fillId="0" borderId="2" xfId="0" applyFont="1" applyBorder="1" applyAlignment="1" applyProtection="1">
      <alignment horizontal="left" vertical="top" wrapText="1"/>
    </xf>
    <xf numFmtId="0" fontId="0" fillId="0" borderId="2" xfId="0" applyBorder="1" applyAlignment="1" applyProtection="1"/>
    <xf numFmtId="0" fontId="0" fillId="0" borderId="3" xfId="0" applyBorder="1" applyAlignment="1" applyProtection="1"/>
    <xf numFmtId="164" fontId="5" fillId="0" borderId="4" xfId="0" applyNumberFormat="1" applyFon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5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0" fontId="0" fillId="0" borderId="6" xfId="0" applyBorder="1" applyAlignment="1" applyProtection="1">
      <alignment wrapText="1"/>
    </xf>
    <xf numFmtId="0" fontId="0" fillId="0" borderId="7" xfId="0" applyBorder="1" applyAlignment="1" applyProtection="1">
      <alignment wrapText="1"/>
    </xf>
    <xf numFmtId="165" fontId="6" fillId="0" borderId="0" xfId="0" applyNumberFormat="1" applyFont="1" applyBorder="1" applyAlignment="1" applyProtection="1">
      <alignment horizontal="center" vertical="center"/>
    </xf>
    <xf numFmtId="165" fontId="6" fillId="0" borderId="5" xfId="0" applyNumberFormat="1" applyFont="1" applyBorder="1" applyAlignment="1" applyProtection="1">
      <alignment horizontal="center" vertical="center"/>
    </xf>
    <xf numFmtId="165" fontId="6" fillId="0" borderId="6" xfId="0" applyNumberFormat="1" applyFont="1" applyBorder="1" applyAlignment="1" applyProtection="1">
      <alignment horizontal="center" vertical="center"/>
    </xf>
    <xf numFmtId="165" fontId="6" fillId="0" borderId="7" xfId="0" applyNumberFormat="1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2" fontId="7" fillId="0" borderId="1" xfId="0" applyNumberFormat="1" applyFont="1" applyBorder="1" applyAlignment="1" applyProtection="1">
      <alignment horizontal="center" vertical="center"/>
    </xf>
    <xf numFmtId="2" fontId="9" fillId="0" borderId="2" xfId="0" applyNumberFormat="1" applyFont="1" applyBorder="1" applyAlignment="1" applyProtection="1">
      <alignment horizontal="center" vertical="center"/>
    </xf>
    <xf numFmtId="2" fontId="9" fillId="0" borderId="3" xfId="0" applyNumberFormat="1" applyFont="1" applyBorder="1" applyAlignment="1" applyProtection="1">
      <alignment horizontal="center" vertical="center"/>
    </xf>
    <xf numFmtId="2" fontId="9" fillId="0" borderId="8" xfId="0" applyNumberFormat="1" applyFont="1" applyBorder="1" applyAlignment="1" applyProtection="1">
      <alignment horizontal="center" vertical="center"/>
    </xf>
    <xf numFmtId="2" fontId="9" fillId="0" borderId="6" xfId="0" applyNumberFormat="1" applyFont="1" applyBorder="1" applyAlignment="1" applyProtection="1">
      <alignment horizontal="center" vertical="center"/>
    </xf>
    <xf numFmtId="2" fontId="9" fillId="0" borderId="7" xfId="0" applyNumberFormat="1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2" fontId="10" fillId="0" borderId="1" xfId="0" applyNumberFormat="1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49" fontId="14" fillId="0" borderId="1" xfId="0" applyNumberFormat="1" applyFont="1" applyBorder="1" applyAlignment="1" applyProtection="1">
      <alignment horizontal="left" vertical="center" wrapText="1"/>
      <protection locked="0"/>
    </xf>
    <xf numFmtId="49" fontId="14" fillId="0" borderId="2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15" fillId="0" borderId="11" xfId="0" applyNumberFormat="1" applyFont="1" applyBorder="1" applyAlignment="1" applyProtection="1">
      <alignment horizontal="right" vertical="center"/>
    </xf>
    <xf numFmtId="0" fontId="0" fillId="0" borderId="12" xfId="0" applyBorder="1" applyAlignment="1" applyProtection="1">
      <alignment horizontal="right" vertical="center"/>
    </xf>
    <xf numFmtId="0" fontId="0" fillId="0" borderId="13" xfId="0" applyBorder="1" applyAlignment="1" applyProtection="1">
      <alignment horizontal="right" vertical="center"/>
    </xf>
    <xf numFmtId="49" fontId="15" fillId="0" borderId="16" xfId="0" applyNumberFormat="1" applyFont="1" applyBorder="1" applyAlignment="1" applyProtection="1">
      <alignment horizontal="right" vertical="center"/>
    </xf>
    <xf numFmtId="0" fontId="0" fillId="0" borderId="17" xfId="0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49" fontId="15" fillId="0" borderId="20" xfId="0" applyNumberFormat="1" applyFont="1" applyBorder="1" applyAlignment="1" applyProtection="1">
      <alignment horizontal="right" vertical="center" wrapText="1"/>
    </xf>
    <xf numFmtId="0" fontId="0" fillId="0" borderId="19" xfId="0" applyBorder="1" applyAlignment="1" applyProtection="1">
      <alignment vertical="center" wrapText="1"/>
    </xf>
    <xf numFmtId="0" fontId="0" fillId="0" borderId="21" xfId="0" applyBorder="1" applyAlignment="1" applyProtection="1">
      <alignment vertical="center" wrapText="1"/>
    </xf>
    <xf numFmtId="3" fontId="6" fillId="0" borderId="18" xfId="0" applyNumberFormat="1" applyFont="1" applyFill="1" applyBorder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BD5D8-F0BF-45F4-B9D2-685322D836C1}">
  <dimension ref="A1:IV39"/>
  <sheetViews>
    <sheetView tabSelected="1" topLeftCell="A25" zoomScale="180" zoomScaleNormal="180" workbookViewId="0">
      <selection activeCell="H35" sqref="H35"/>
    </sheetView>
  </sheetViews>
  <sheetFormatPr defaultColWidth="9.140625" defaultRowHeight="8.25" x14ac:dyDescent="0.15"/>
  <cols>
    <col min="1" max="1" width="15.7109375" style="4" customWidth="1"/>
    <col min="2" max="5" width="7.7109375" style="4" customWidth="1"/>
    <col min="6" max="6" width="0.85546875" style="4" customWidth="1"/>
    <col min="7" max="7" width="10.5703125" style="61" customWidth="1"/>
    <col min="8" max="8" width="9.140625" style="62"/>
    <col min="9" max="9" width="11.5703125" style="62" bestFit="1" customWidth="1"/>
    <col min="10" max="10" width="14" style="6" customWidth="1"/>
    <col min="11" max="11" width="9.140625" style="62"/>
    <col min="12" max="12" width="9.42578125" style="4" bestFit="1" customWidth="1"/>
    <col min="13" max="14" width="9.140625" style="62"/>
    <col min="15" max="15" width="9.140625" style="63"/>
    <col min="16" max="16384" width="9.140625" style="4"/>
  </cols>
  <sheetData>
    <row r="1" spans="1:18" ht="15" x14ac:dyDescent="0.25">
      <c r="A1" s="79" t="s">
        <v>0</v>
      </c>
      <c r="B1" s="80"/>
      <c r="C1" s="80"/>
      <c r="D1" s="80"/>
      <c r="E1" s="80"/>
      <c r="F1" s="80"/>
      <c r="G1" s="80"/>
      <c r="H1" s="81"/>
      <c r="I1" s="88" t="s">
        <v>1</v>
      </c>
      <c r="J1" s="89"/>
      <c r="K1" s="89"/>
      <c r="L1" s="89"/>
      <c r="M1" s="90"/>
      <c r="N1" s="1" t="s">
        <v>2</v>
      </c>
      <c r="O1" s="2"/>
      <c r="P1" s="3"/>
      <c r="Q1" s="3"/>
      <c r="R1" s="3"/>
    </row>
    <row r="2" spans="1:18" ht="11.25" x14ac:dyDescent="0.15">
      <c r="A2" s="82"/>
      <c r="B2" s="83"/>
      <c r="C2" s="83"/>
      <c r="D2" s="83"/>
      <c r="E2" s="83"/>
      <c r="F2" s="83"/>
      <c r="G2" s="83"/>
      <c r="H2" s="84"/>
      <c r="I2" s="5"/>
      <c r="K2" s="6"/>
      <c r="L2" s="6"/>
      <c r="M2" s="7"/>
      <c r="N2" s="6"/>
      <c r="O2" s="8"/>
    </row>
    <row r="3" spans="1:18" ht="12.75" x14ac:dyDescent="0.2">
      <c r="A3" s="82"/>
      <c r="B3" s="83"/>
      <c r="C3" s="83"/>
      <c r="D3" s="83"/>
      <c r="E3" s="83"/>
      <c r="F3" s="83"/>
      <c r="G3" s="83"/>
      <c r="H3" s="84"/>
      <c r="I3" s="91" t="s">
        <v>3</v>
      </c>
      <c r="J3" s="92"/>
      <c r="K3" s="92"/>
      <c r="L3" s="92"/>
      <c r="M3" s="93"/>
      <c r="N3" s="9" t="s">
        <v>4</v>
      </c>
      <c r="O3" s="8"/>
    </row>
    <row r="4" spans="1:18" x14ac:dyDescent="0.15">
      <c r="A4" s="82"/>
      <c r="B4" s="83"/>
      <c r="C4" s="83"/>
      <c r="D4" s="83"/>
      <c r="E4" s="83"/>
      <c r="F4" s="83"/>
      <c r="G4" s="83"/>
      <c r="H4" s="84"/>
      <c r="I4" s="94"/>
      <c r="J4" s="92"/>
      <c r="K4" s="92"/>
      <c r="L4" s="92"/>
      <c r="M4" s="93"/>
      <c r="N4" s="6"/>
      <c r="O4" s="8"/>
    </row>
    <row r="5" spans="1:18" x14ac:dyDescent="0.15">
      <c r="A5" s="82"/>
      <c r="B5" s="83"/>
      <c r="C5" s="83"/>
      <c r="D5" s="83"/>
      <c r="E5" s="83"/>
      <c r="F5" s="83"/>
      <c r="G5" s="83"/>
      <c r="H5" s="84"/>
      <c r="I5" s="94"/>
      <c r="J5" s="92"/>
      <c r="K5" s="92"/>
      <c r="L5" s="92"/>
      <c r="M5" s="93"/>
      <c r="N5" s="10"/>
      <c r="O5" s="11"/>
    </row>
    <row r="6" spans="1:18" ht="9.75" x14ac:dyDescent="0.15">
      <c r="A6" s="82"/>
      <c r="B6" s="83"/>
      <c r="C6" s="83"/>
      <c r="D6" s="83"/>
      <c r="E6" s="83"/>
      <c r="F6" s="83"/>
      <c r="G6" s="83"/>
      <c r="H6" s="84"/>
      <c r="I6" s="94"/>
      <c r="J6" s="92"/>
      <c r="K6" s="92"/>
      <c r="L6" s="92"/>
      <c r="M6" s="93"/>
      <c r="N6" s="12" t="s">
        <v>5</v>
      </c>
      <c r="O6" s="8"/>
    </row>
    <row r="7" spans="1:18" x14ac:dyDescent="0.15">
      <c r="A7" s="82"/>
      <c r="B7" s="83"/>
      <c r="C7" s="83"/>
      <c r="D7" s="83"/>
      <c r="E7" s="83"/>
      <c r="F7" s="83"/>
      <c r="G7" s="83"/>
      <c r="H7" s="84"/>
      <c r="I7" s="94"/>
      <c r="J7" s="92"/>
      <c r="K7" s="92"/>
      <c r="L7" s="92"/>
      <c r="M7" s="93"/>
      <c r="N7" s="6"/>
      <c r="O7" s="8"/>
    </row>
    <row r="8" spans="1:18" x14ac:dyDescent="0.15">
      <c r="A8" s="82"/>
      <c r="B8" s="83"/>
      <c r="C8" s="83"/>
      <c r="D8" s="83"/>
      <c r="E8" s="83"/>
      <c r="F8" s="83"/>
      <c r="G8" s="83"/>
      <c r="H8" s="84"/>
      <c r="I8" s="94"/>
      <c r="J8" s="92"/>
      <c r="K8" s="92"/>
      <c r="L8" s="92"/>
      <c r="M8" s="93"/>
      <c r="N8" s="98">
        <v>44834</v>
      </c>
      <c r="O8" s="99"/>
    </row>
    <row r="9" spans="1:18" x14ac:dyDescent="0.15">
      <c r="A9" s="85"/>
      <c r="B9" s="86"/>
      <c r="C9" s="86"/>
      <c r="D9" s="86"/>
      <c r="E9" s="86"/>
      <c r="F9" s="86"/>
      <c r="G9" s="86"/>
      <c r="H9" s="87"/>
      <c r="I9" s="95"/>
      <c r="J9" s="96"/>
      <c r="K9" s="96"/>
      <c r="L9" s="96"/>
      <c r="M9" s="97"/>
      <c r="N9" s="100"/>
      <c r="O9" s="101"/>
    </row>
    <row r="10" spans="1:18" x14ac:dyDescent="0.15">
      <c r="A10" s="102" t="s">
        <v>6</v>
      </c>
      <c r="B10" s="103"/>
      <c r="C10" s="103"/>
      <c r="D10" s="103"/>
      <c r="E10" s="103"/>
      <c r="F10" s="104"/>
      <c r="G10" s="13"/>
      <c r="H10" s="108" t="s">
        <v>7</v>
      </c>
      <c r="I10" s="109"/>
      <c r="J10" s="109"/>
      <c r="K10" s="109"/>
      <c r="L10" s="109"/>
      <c r="M10" s="109"/>
      <c r="N10" s="109"/>
      <c r="O10" s="110"/>
    </row>
    <row r="11" spans="1:18" x14ac:dyDescent="0.15">
      <c r="A11" s="105"/>
      <c r="B11" s="106"/>
      <c r="C11" s="106"/>
      <c r="D11" s="106"/>
      <c r="E11" s="106"/>
      <c r="F11" s="107"/>
      <c r="G11" s="13"/>
      <c r="H11" s="111"/>
      <c r="I11" s="112"/>
      <c r="J11" s="112"/>
      <c r="K11" s="112"/>
      <c r="L11" s="112"/>
      <c r="M11" s="112"/>
      <c r="N11" s="112"/>
      <c r="O11" s="113"/>
    </row>
    <row r="12" spans="1:18" x14ac:dyDescent="0.15">
      <c r="A12" s="14"/>
      <c r="B12" s="15"/>
      <c r="C12" s="15"/>
      <c r="D12" s="15"/>
      <c r="E12" s="15"/>
      <c r="F12" s="7"/>
      <c r="G12" s="13"/>
      <c r="H12" s="114" t="s">
        <v>8</v>
      </c>
      <c r="I12" s="115"/>
      <c r="J12" s="115"/>
      <c r="K12" s="115"/>
      <c r="L12" s="116"/>
      <c r="M12" s="120" t="s">
        <v>9</v>
      </c>
      <c r="N12" s="109"/>
      <c r="O12" s="110"/>
    </row>
    <row r="13" spans="1:18" x14ac:dyDescent="0.15">
      <c r="A13" s="16"/>
      <c r="B13" s="15"/>
      <c r="C13" s="15"/>
      <c r="D13" s="15"/>
      <c r="E13" s="15"/>
      <c r="F13" s="7"/>
      <c r="G13" s="13"/>
      <c r="H13" s="117"/>
      <c r="I13" s="118"/>
      <c r="J13" s="118"/>
      <c r="K13" s="118"/>
      <c r="L13" s="119"/>
      <c r="M13" s="111"/>
      <c r="N13" s="112"/>
      <c r="O13" s="113"/>
    </row>
    <row r="14" spans="1:18" x14ac:dyDescent="0.15">
      <c r="A14" s="16"/>
      <c r="B14" s="15"/>
      <c r="C14" s="15"/>
      <c r="D14" s="15"/>
      <c r="E14" s="15"/>
      <c r="F14" s="7"/>
      <c r="G14" s="17"/>
      <c r="H14" s="18"/>
      <c r="I14" s="14"/>
      <c r="J14" s="14"/>
      <c r="K14" s="14"/>
      <c r="L14" s="19"/>
      <c r="M14" s="14"/>
      <c r="N14" s="14"/>
      <c r="O14" s="20" t="s">
        <v>10</v>
      </c>
    </row>
    <row r="15" spans="1:18" x14ac:dyDescent="0.15">
      <c r="A15" s="16"/>
      <c r="B15" s="15"/>
      <c r="C15" s="15"/>
      <c r="D15" s="15"/>
      <c r="E15" s="15"/>
      <c r="F15" s="7"/>
      <c r="G15" s="21" t="s">
        <v>11</v>
      </c>
      <c r="H15" s="22" t="s">
        <v>12</v>
      </c>
      <c r="I15" s="23" t="s">
        <v>13</v>
      </c>
      <c r="J15" s="23" t="s">
        <v>14</v>
      </c>
      <c r="K15" s="23" t="s">
        <v>15</v>
      </c>
      <c r="L15" s="23" t="s">
        <v>16</v>
      </c>
      <c r="M15" s="23" t="s">
        <v>17</v>
      </c>
      <c r="N15" s="23" t="s">
        <v>18</v>
      </c>
      <c r="O15" s="20" t="s">
        <v>19</v>
      </c>
    </row>
    <row r="16" spans="1:18" x14ac:dyDescent="0.15">
      <c r="A16" s="23" t="s">
        <v>20</v>
      </c>
      <c r="B16" s="121" t="s">
        <v>21</v>
      </c>
      <c r="C16" s="122"/>
      <c r="D16" s="122"/>
      <c r="E16" s="122"/>
      <c r="F16" s="123"/>
      <c r="G16" s="21" t="s">
        <v>22</v>
      </c>
      <c r="H16" s="22" t="s">
        <v>23</v>
      </c>
      <c r="I16" s="23" t="s">
        <v>24</v>
      </c>
      <c r="J16" s="23" t="s">
        <v>24</v>
      </c>
      <c r="K16" s="23" t="s">
        <v>25</v>
      </c>
      <c r="L16" s="23" t="s">
        <v>15</v>
      </c>
      <c r="M16" s="23" t="s">
        <v>19</v>
      </c>
      <c r="N16" s="23" t="s">
        <v>26</v>
      </c>
      <c r="O16" s="20" t="s">
        <v>27</v>
      </c>
    </row>
    <row r="17" spans="1:256" x14ac:dyDescent="0.15">
      <c r="A17" s="23" t="s">
        <v>28</v>
      </c>
      <c r="B17" s="15"/>
      <c r="C17" s="15"/>
      <c r="D17" s="15"/>
      <c r="E17" s="15"/>
      <c r="F17" s="7"/>
      <c r="G17" s="21" t="s">
        <v>29</v>
      </c>
      <c r="H17" s="7"/>
      <c r="I17" s="23" t="s">
        <v>30</v>
      </c>
      <c r="J17" s="23" t="s">
        <v>31</v>
      </c>
      <c r="K17" s="23" t="s">
        <v>32</v>
      </c>
      <c r="L17" s="23" t="s">
        <v>33</v>
      </c>
      <c r="M17" s="23" t="s">
        <v>34</v>
      </c>
      <c r="N17" s="23" t="s">
        <v>19</v>
      </c>
      <c r="O17" s="24" t="s">
        <v>35</v>
      </c>
      <c r="V17" s="25"/>
    </row>
    <row r="18" spans="1:256" x14ac:dyDescent="0.15">
      <c r="A18" s="16"/>
      <c r="B18" s="15"/>
      <c r="C18" s="15"/>
      <c r="D18" s="15"/>
      <c r="E18" s="15"/>
      <c r="F18" s="7"/>
      <c r="G18" s="26"/>
      <c r="H18" s="7"/>
      <c r="I18" s="23" t="s">
        <v>36</v>
      </c>
      <c r="J18" s="23"/>
      <c r="K18" s="23"/>
      <c r="L18" s="23"/>
      <c r="M18" s="23"/>
      <c r="N18" s="23" t="s">
        <v>37</v>
      </c>
      <c r="O18" s="20"/>
      <c r="V18" s="25"/>
    </row>
    <row r="19" spans="1:256" x14ac:dyDescent="0.15">
      <c r="A19" s="23" t="s">
        <v>38</v>
      </c>
      <c r="B19" s="121" t="s">
        <v>39</v>
      </c>
      <c r="C19" s="122"/>
      <c r="D19" s="122"/>
      <c r="E19" s="122"/>
      <c r="F19" s="123"/>
      <c r="G19" s="21" t="s">
        <v>40</v>
      </c>
      <c r="H19" s="22" t="s">
        <v>41</v>
      </c>
      <c r="I19" s="23" t="s">
        <v>42</v>
      </c>
      <c r="J19" s="23" t="s">
        <v>43</v>
      </c>
      <c r="K19" s="23" t="s">
        <v>44</v>
      </c>
      <c r="L19" s="23" t="s">
        <v>45</v>
      </c>
      <c r="M19" s="23" t="s">
        <v>46</v>
      </c>
      <c r="N19" s="23" t="s">
        <v>47</v>
      </c>
      <c r="O19" s="27" t="s">
        <v>48</v>
      </c>
      <c r="V19" s="25"/>
    </row>
    <row r="20" spans="1:256" s="34" customFormat="1" ht="12.75" x14ac:dyDescent="0.2">
      <c r="A20" s="28" t="s">
        <v>49</v>
      </c>
      <c r="B20" s="124" t="s">
        <v>50</v>
      </c>
      <c r="C20" s="125"/>
      <c r="D20" s="125"/>
      <c r="E20" s="125"/>
      <c r="F20" s="126"/>
      <c r="G20" s="29" t="s">
        <v>72</v>
      </c>
      <c r="H20" s="30">
        <v>750</v>
      </c>
      <c r="I20" s="66">
        <v>1</v>
      </c>
      <c r="J20" s="68">
        <f t="shared" ref="J20:J28" si="0">SUM(H20*I20)</f>
        <v>750</v>
      </c>
      <c r="K20" s="31">
        <v>0.25</v>
      </c>
      <c r="L20" s="71">
        <f t="shared" ref="L20:L28" si="1">SUM(J20*K20)</f>
        <v>187.5</v>
      </c>
      <c r="M20" s="30"/>
      <c r="N20" s="32"/>
      <c r="O20" s="33"/>
      <c r="Q20" s="4"/>
      <c r="R20" s="4"/>
      <c r="S20" s="4"/>
      <c r="T20" s="4"/>
      <c r="U20" s="4"/>
      <c r="V20" s="25"/>
      <c r="W20" s="4"/>
      <c r="X20" s="4"/>
    </row>
    <row r="21" spans="1:256" s="34" customFormat="1" ht="12.75" x14ac:dyDescent="0.2">
      <c r="A21" s="35" t="s">
        <v>49</v>
      </c>
      <c r="B21" s="76" t="s">
        <v>51</v>
      </c>
      <c r="C21" s="77"/>
      <c r="D21" s="77"/>
      <c r="E21" s="77"/>
      <c r="F21" s="78"/>
      <c r="G21" s="36" t="s">
        <v>73</v>
      </c>
      <c r="H21" s="37">
        <v>50</v>
      </c>
      <c r="I21" s="43">
        <v>1</v>
      </c>
      <c r="J21" s="69">
        <f t="shared" si="0"/>
        <v>50</v>
      </c>
      <c r="K21" s="38">
        <v>8.3299999999999999E-2</v>
      </c>
      <c r="L21" s="67">
        <f t="shared" si="1"/>
        <v>4.165</v>
      </c>
      <c r="M21" s="37"/>
      <c r="N21" s="40"/>
      <c r="O21" s="41"/>
      <c r="Q21" s="4"/>
      <c r="R21" s="4"/>
      <c r="S21" s="4"/>
      <c r="T21" s="4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</row>
    <row r="22" spans="1:256" s="34" customFormat="1" ht="12.75" x14ac:dyDescent="0.2">
      <c r="A22" s="35" t="s">
        <v>49</v>
      </c>
      <c r="B22" s="76" t="s">
        <v>52</v>
      </c>
      <c r="C22" s="77"/>
      <c r="D22" s="77"/>
      <c r="E22" s="77"/>
      <c r="F22" s="78"/>
      <c r="G22" s="36" t="s">
        <v>74</v>
      </c>
      <c r="H22" s="37">
        <v>30</v>
      </c>
      <c r="I22" s="43">
        <v>1</v>
      </c>
      <c r="J22" s="69">
        <f t="shared" si="0"/>
        <v>30</v>
      </c>
      <c r="K22" s="38">
        <v>0.33333333333333331</v>
      </c>
      <c r="L22" s="67">
        <f t="shared" si="1"/>
        <v>10</v>
      </c>
      <c r="M22" s="37"/>
      <c r="N22" s="40"/>
      <c r="O22" s="41"/>
      <c r="Q22" s="4"/>
      <c r="R22" s="4"/>
      <c r="S22" s="4"/>
      <c r="T22" s="4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</row>
    <row r="23" spans="1:256" s="34" customFormat="1" ht="12.75" x14ac:dyDescent="0.2">
      <c r="A23" s="35" t="s">
        <v>49</v>
      </c>
      <c r="B23" s="76" t="s">
        <v>53</v>
      </c>
      <c r="C23" s="77"/>
      <c r="D23" s="77"/>
      <c r="E23" s="77"/>
      <c r="F23" s="78"/>
      <c r="G23" s="36" t="s">
        <v>75</v>
      </c>
      <c r="H23" s="37">
        <v>10</v>
      </c>
      <c r="I23" s="43">
        <v>1</v>
      </c>
      <c r="J23" s="69">
        <f t="shared" si="0"/>
        <v>10</v>
      </c>
      <c r="K23" s="38">
        <v>0.33333333333333331</v>
      </c>
      <c r="L23" s="67">
        <f t="shared" si="1"/>
        <v>3.333333333333333</v>
      </c>
      <c r="M23" s="37"/>
      <c r="N23" s="40"/>
      <c r="O23" s="41"/>
      <c r="Q23" s="4"/>
      <c r="R23" s="4"/>
      <c r="S23" s="4"/>
      <c r="T23" s="4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</row>
    <row r="24" spans="1:256" s="34" customFormat="1" ht="23.1" customHeight="1" x14ac:dyDescent="0.2">
      <c r="A24" s="35" t="s">
        <v>54</v>
      </c>
      <c r="B24" s="76" t="s">
        <v>55</v>
      </c>
      <c r="C24" s="77"/>
      <c r="D24" s="77"/>
      <c r="E24" s="77"/>
      <c r="F24" s="78"/>
      <c r="G24" s="36" t="s">
        <v>56</v>
      </c>
      <c r="H24" s="37">
        <v>17</v>
      </c>
      <c r="I24" s="43">
        <v>1</v>
      </c>
      <c r="J24" s="69">
        <f t="shared" si="0"/>
        <v>17</v>
      </c>
      <c r="K24" s="38">
        <v>8.3299999999999999E-2</v>
      </c>
      <c r="L24" s="67">
        <f t="shared" si="1"/>
        <v>1.4160999999999999</v>
      </c>
      <c r="M24" s="37"/>
      <c r="N24" s="40"/>
      <c r="O24" s="41"/>
      <c r="Q24" s="4"/>
      <c r="R24" s="4"/>
      <c r="S24" s="4"/>
      <c r="T24" s="4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</row>
    <row r="25" spans="1:256" s="34" customFormat="1" ht="23.45" customHeight="1" x14ac:dyDescent="0.2">
      <c r="A25" s="35" t="s">
        <v>54</v>
      </c>
      <c r="B25" s="76" t="s">
        <v>57</v>
      </c>
      <c r="C25" s="77"/>
      <c r="D25" s="77"/>
      <c r="E25" s="77"/>
      <c r="F25" s="78"/>
      <c r="G25" s="36" t="s">
        <v>58</v>
      </c>
      <c r="H25" s="74">
        <v>17</v>
      </c>
      <c r="I25" s="43">
        <v>1</v>
      </c>
      <c r="J25" s="69">
        <f t="shared" si="0"/>
        <v>17</v>
      </c>
      <c r="K25" s="38">
        <v>8.3299999999999999E-2</v>
      </c>
      <c r="L25" s="67">
        <f t="shared" si="1"/>
        <v>1.4160999999999999</v>
      </c>
      <c r="M25" s="37"/>
      <c r="N25" s="40"/>
      <c r="O25" s="41"/>
      <c r="Q25" s="4"/>
      <c r="R25" s="4"/>
      <c r="S25" s="4"/>
      <c r="T25" s="4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</row>
    <row r="26" spans="1:256" s="34" customFormat="1" ht="18.95" customHeight="1" x14ac:dyDescent="0.2">
      <c r="A26" s="35" t="s">
        <v>59</v>
      </c>
      <c r="B26" s="76" t="s">
        <v>71</v>
      </c>
      <c r="C26" s="77"/>
      <c r="D26" s="77"/>
      <c r="E26" s="77"/>
      <c r="F26" s="78"/>
      <c r="G26" s="36" t="s">
        <v>76</v>
      </c>
      <c r="H26" s="74">
        <v>4380</v>
      </c>
      <c r="I26" s="43">
        <v>0.2</v>
      </c>
      <c r="J26" s="69">
        <f t="shared" si="0"/>
        <v>876</v>
      </c>
      <c r="K26" s="38">
        <v>0.33333333333333331</v>
      </c>
      <c r="L26" s="72">
        <f t="shared" si="1"/>
        <v>292</v>
      </c>
      <c r="M26" s="37"/>
      <c r="N26" s="40"/>
      <c r="O26" s="41"/>
      <c r="Q26" s="4"/>
      <c r="R26" s="4"/>
      <c r="S26" s="4"/>
      <c r="T26" s="4"/>
      <c r="U26" s="4"/>
      <c r="V26" s="25"/>
      <c r="W26" s="4"/>
      <c r="X26" s="4"/>
    </row>
    <row r="27" spans="1:256" s="34" customFormat="1" ht="12.75" x14ac:dyDescent="0.2">
      <c r="A27" s="35" t="s">
        <v>60</v>
      </c>
      <c r="B27" s="76" t="s">
        <v>61</v>
      </c>
      <c r="C27" s="77"/>
      <c r="D27" s="77"/>
      <c r="E27" s="77"/>
      <c r="F27" s="78"/>
      <c r="G27" s="36" t="s">
        <v>77</v>
      </c>
      <c r="H27" s="37">
        <v>50</v>
      </c>
      <c r="I27" s="43">
        <v>1</v>
      </c>
      <c r="J27" s="69">
        <f t="shared" si="0"/>
        <v>50</v>
      </c>
      <c r="K27" s="38">
        <v>8.3299999999999999E-2</v>
      </c>
      <c r="L27" s="67">
        <f t="shared" si="1"/>
        <v>4.165</v>
      </c>
      <c r="M27" s="37"/>
      <c r="N27" s="40"/>
      <c r="O27" s="41"/>
      <c r="Q27" s="4"/>
      <c r="R27" s="4"/>
      <c r="S27" s="4"/>
      <c r="T27" s="4"/>
      <c r="U27" s="4"/>
      <c r="V27" s="25"/>
      <c r="W27" s="4"/>
      <c r="X27" s="4"/>
    </row>
    <row r="28" spans="1:256" s="34" customFormat="1" ht="12.75" x14ac:dyDescent="0.2">
      <c r="A28" s="35" t="s">
        <v>60</v>
      </c>
      <c r="B28" s="76" t="s">
        <v>62</v>
      </c>
      <c r="C28" s="77"/>
      <c r="D28" s="77"/>
      <c r="E28" s="77"/>
      <c r="F28" s="77"/>
      <c r="G28" s="36" t="s">
        <v>78</v>
      </c>
      <c r="H28" s="37">
        <v>50</v>
      </c>
      <c r="I28" s="43">
        <v>0.2</v>
      </c>
      <c r="J28" s="69">
        <f t="shared" si="0"/>
        <v>10</v>
      </c>
      <c r="K28" s="38">
        <v>8.3299999999999999E-2</v>
      </c>
      <c r="L28" s="67">
        <f t="shared" si="1"/>
        <v>0.83299999999999996</v>
      </c>
      <c r="M28" s="42"/>
      <c r="N28" s="40"/>
      <c r="O28" s="41"/>
      <c r="Q28" s="4"/>
      <c r="R28" s="4"/>
      <c r="S28" s="4"/>
      <c r="T28" s="4"/>
      <c r="U28" s="4"/>
    </row>
    <row r="29" spans="1:256" s="34" customFormat="1" ht="23.25" customHeight="1" x14ac:dyDescent="0.2">
      <c r="A29" s="35" t="s">
        <v>70</v>
      </c>
      <c r="B29" s="77" t="s">
        <v>80</v>
      </c>
      <c r="C29" s="77"/>
      <c r="D29" s="77"/>
      <c r="E29" s="77"/>
      <c r="F29" s="77"/>
      <c r="G29" s="36" t="s">
        <v>85</v>
      </c>
      <c r="H29" s="37">
        <v>115</v>
      </c>
      <c r="I29" s="43">
        <v>12</v>
      </c>
      <c r="J29" s="69">
        <f t="shared" ref="J29:J33" si="2">SUM(H29*I29)</f>
        <v>1380</v>
      </c>
      <c r="K29" s="38">
        <v>0.33333333333333331</v>
      </c>
      <c r="L29" s="67">
        <f t="shared" ref="L29:L33" si="3">SUM(J29*K29)</f>
        <v>460</v>
      </c>
      <c r="M29" s="37"/>
      <c r="N29" s="40"/>
      <c r="O29" s="41"/>
      <c r="Q29" s="4"/>
      <c r="R29" s="4"/>
      <c r="S29" s="4"/>
      <c r="T29" s="4"/>
      <c r="U29" s="4"/>
    </row>
    <row r="30" spans="1:256" s="34" customFormat="1" ht="23.25" customHeight="1" x14ac:dyDescent="0.2">
      <c r="A30" s="64" t="s">
        <v>81</v>
      </c>
      <c r="B30" s="76" t="s">
        <v>64</v>
      </c>
      <c r="C30" s="77"/>
      <c r="D30" s="77"/>
      <c r="E30" s="77"/>
      <c r="F30" s="78"/>
      <c r="G30" s="36" t="s">
        <v>84</v>
      </c>
      <c r="H30" s="37">
        <v>115</v>
      </c>
      <c r="I30" s="43">
        <v>12</v>
      </c>
      <c r="J30" s="69">
        <f t="shared" si="2"/>
        <v>1380</v>
      </c>
      <c r="K30" s="38">
        <v>0.33333333333333331</v>
      </c>
      <c r="L30" s="67">
        <f t="shared" si="3"/>
        <v>460</v>
      </c>
      <c r="M30" s="37"/>
      <c r="N30" s="40"/>
      <c r="O30" s="41"/>
      <c r="Q30" s="4"/>
      <c r="R30" s="4"/>
      <c r="S30" s="4"/>
      <c r="T30" s="4"/>
      <c r="U30" s="4"/>
    </row>
    <row r="31" spans="1:256" s="34" customFormat="1" ht="12.75" x14ac:dyDescent="0.2">
      <c r="A31" s="35" t="s">
        <v>69</v>
      </c>
      <c r="B31" s="77" t="s">
        <v>63</v>
      </c>
      <c r="C31" s="77"/>
      <c r="D31" s="77"/>
      <c r="E31" s="77"/>
      <c r="F31" s="78"/>
      <c r="G31" s="36" t="s">
        <v>86</v>
      </c>
      <c r="H31" s="37">
        <v>15</v>
      </c>
      <c r="I31" s="43">
        <v>12</v>
      </c>
      <c r="J31" s="69">
        <f t="shared" si="2"/>
        <v>180</v>
      </c>
      <c r="K31" s="38">
        <v>0.25</v>
      </c>
      <c r="L31" s="67">
        <f t="shared" si="3"/>
        <v>45</v>
      </c>
      <c r="M31" s="37"/>
      <c r="N31" s="40"/>
      <c r="O31" s="41"/>
      <c r="Q31" s="4"/>
      <c r="R31" s="4"/>
      <c r="S31" s="4"/>
      <c r="T31" s="4"/>
      <c r="U31" s="4"/>
    </row>
    <row r="32" spans="1:256" s="34" customFormat="1" ht="15" customHeight="1" x14ac:dyDescent="0.2">
      <c r="A32" s="35" t="s">
        <v>82</v>
      </c>
      <c r="B32" s="77" t="s">
        <v>79</v>
      </c>
      <c r="C32" s="77"/>
      <c r="D32" s="77"/>
      <c r="E32" s="77"/>
      <c r="F32" s="78"/>
      <c r="G32" s="36" t="s">
        <v>88</v>
      </c>
      <c r="H32" s="37">
        <v>30</v>
      </c>
      <c r="I32" s="43">
        <v>12</v>
      </c>
      <c r="J32" s="69">
        <f t="shared" si="2"/>
        <v>360</v>
      </c>
      <c r="K32" s="38">
        <v>0.16700000000000001</v>
      </c>
      <c r="L32" s="67">
        <f t="shared" si="3"/>
        <v>60.120000000000005</v>
      </c>
      <c r="M32" s="37"/>
      <c r="N32" s="40"/>
      <c r="O32" s="41"/>
      <c r="Q32" s="4"/>
      <c r="R32" s="4"/>
      <c r="S32" s="4"/>
      <c r="T32" s="4"/>
      <c r="U32" s="4"/>
    </row>
    <row r="33" spans="1:256" s="34" customFormat="1" ht="15" customHeight="1" x14ac:dyDescent="0.2">
      <c r="A33" s="64" t="s">
        <v>83</v>
      </c>
      <c r="B33" s="76" t="s">
        <v>65</v>
      </c>
      <c r="C33" s="77"/>
      <c r="D33" s="77"/>
      <c r="E33" s="77"/>
      <c r="F33" s="78"/>
      <c r="G33" s="36" t="s">
        <v>87</v>
      </c>
      <c r="H33" s="74">
        <v>115</v>
      </c>
      <c r="I33" s="75">
        <v>1</v>
      </c>
      <c r="J33" s="69">
        <f t="shared" si="2"/>
        <v>115</v>
      </c>
      <c r="K33" s="38">
        <v>0.5</v>
      </c>
      <c r="L33" s="67">
        <f t="shared" si="3"/>
        <v>57.5</v>
      </c>
      <c r="M33" s="37"/>
      <c r="N33" s="40"/>
      <c r="O33" s="41"/>
      <c r="Q33" s="4"/>
      <c r="R33" s="4"/>
      <c r="S33" s="4"/>
      <c r="T33" s="4"/>
      <c r="U33" s="4"/>
    </row>
    <row r="34" spans="1:256" s="49" customFormat="1" ht="15.75" thickBot="1" x14ac:dyDescent="0.25">
      <c r="A34" s="44"/>
      <c r="B34" s="127" t="s">
        <v>66</v>
      </c>
      <c r="C34" s="128"/>
      <c r="D34" s="128"/>
      <c r="E34" s="128"/>
      <c r="F34" s="129"/>
      <c r="G34" s="45"/>
      <c r="H34" s="46"/>
      <c r="I34" s="67"/>
      <c r="J34" s="69">
        <f>SUM(J20:J33)</f>
        <v>5225</v>
      </c>
      <c r="K34" s="70"/>
      <c r="L34" s="67">
        <f>SUM(L20:L33)</f>
        <v>1587.4485333333332</v>
      </c>
      <c r="M34" s="39">
        <f>SUM(M20:M28)</f>
        <v>0</v>
      </c>
      <c r="N34" s="47"/>
      <c r="O34" s="48">
        <f>SUM(O20:O28)</f>
        <v>0</v>
      </c>
      <c r="P34" s="6"/>
      <c r="Q34" s="9"/>
      <c r="R34" s="9"/>
      <c r="S34" s="9"/>
      <c r="T34" s="9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</row>
    <row r="35" spans="1:256" s="54" customFormat="1" ht="15.75" thickBot="1" x14ac:dyDescent="0.2">
      <c r="A35" s="50"/>
      <c r="B35" s="130" t="s">
        <v>67</v>
      </c>
      <c r="C35" s="131"/>
      <c r="D35" s="131"/>
      <c r="E35" s="131"/>
      <c r="F35" s="132"/>
      <c r="G35" s="51"/>
      <c r="H35" s="136">
        <f>SUM(H25,H26,H33)</f>
        <v>4512</v>
      </c>
      <c r="I35" s="52"/>
      <c r="J35" s="53"/>
      <c r="K35" s="52"/>
      <c r="L35" s="53"/>
      <c r="M35" s="53"/>
      <c r="N35" s="52"/>
      <c r="O35" s="53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</row>
    <row r="36" spans="1:256" s="49" customFormat="1" ht="29.45" customHeight="1" thickBot="1" x14ac:dyDescent="0.25">
      <c r="A36" s="133" t="s">
        <v>68</v>
      </c>
      <c r="B36" s="134"/>
      <c r="C36" s="134"/>
      <c r="D36" s="134"/>
      <c r="E36" s="134"/>
      <c r="F36" s="135"/>
      <c r="G36" s="55"/>
      <c r="H36" s="56"/>
      <c r="I36" s="57"/>
      <c r="J36" s="58">
        <f>J34</f>
        <v>5225</v>
      </c>
      <c r="K36" s="57"/>
      <c r="L36" s="58">
        <f>L34</f>
        <v>1587.4485333333332</v>
      </c>
      <c r="M36" s="59"/>
      <c r="N36" s="57"/>
      <c r="O36" s="60"/>
      <c r="P36" s="6"/>
      <c r="Q36" s="9"/>
      <c r="R36" s="9"/>
      <c r="S36" s="9"/>
      <c r="T36" s="9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</row>
    <row r="38" spans="1:256" x14ac:dyDescent="0.15">
      <c r="H38" s="65"/>
    </row>
    <row r="39" spans="1:256" x14ac:dyDescent="0.15">
      <c r="H39" s="65"/>
      <c r="J39" s="73"/>
    </row>
  </sheetData>
  <mergeCells count="27">
    <mergeCell ref="B32:F32"/>
    <mergeCell ref="B34:F34"/>
    <mergeCell ref="B35:F35"/>
    <mergeCell ref="A36:F36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3:F33"/>
    <mergeCell ref="B21:F21"/>
    <mergeCell ref="A1:H9"/>
    <mergeCell ref="I1:M1"/>
    <mergeCell ref="I3:M9"/>
    <mergeCell ref="N8:O9"/>
    <mergeCell ref="A10:F11"/>
    <mergeCell ref="H10:O11"/>
    <mergeCell ref="H12:L13"/>
    <mergeCell ref="M12:O13"/>
    <mergeCell ref="B16:F16"/>
    <mergeCell ref="B19:F19"/>
    <mergeCell ref="B20:F20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Pavone, Matthew - AMS</cp:lastModifiedBy>
  <dcterms:created xsi:type="dcterms:W3CDTF">2019-02-27T16:05:27Z</dcterms:created>
  <dcterms:modified xsi:type="dcterms:W3CDTF">2022-10-19T14:16:13Z</dcterms:modified>
</cp:coreProperties>
</file>