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usepa-my.sharepoint.com/personal/schultz_eric_epa_gov/Documents/03 ICR materials/"/>
    </mc:Choice>
  </mc:AlternateContent>
  <xr:revisionPtr revIDLastSave="0" documentId="8_{CE7726EA-A1B0-442C-B5F1-12E20D50189F}" xr6:coauthVersionLast="47" xr6:coauthVersionMax="47" xr10:uidLastSave="{00000000-0000-0000-0000-000000000000}"/>
  <bookViews>
    <workbookView xWindow="30930" yWindow="8325" windowWidth="29745" windowHeight="15210" xr2:uid="{00000000-000D-0000-FFFF-FFFF00000000}"/>
  </bookViews>
  <sheets>
    <sheet name="Table 1" sheetId="1" r:id="rId1"/>
    <sheet name="Table 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2" l="1"/>
  <c r="H5" i="2" l="1"/>
  <c r="G5" i="2"/>
  <c r="I5" i="2" l="1"/>
  <c r="F8" i="2" l="1"/>
  <c r="G8" i="2" s="1"/>
  <c r="F7" i="2"/>
  <c r="F6" i="2"/>
  <c r="H6" i="2" l="1"/>
  <c r="G6" i="2"/>
  <c r="H7" i="2"/>
  <c r="G7" i="2"/>
  <c r="H8" i="2"/>
  <c r="I8" i="2" s="1"/>
  <c r="D8" i="1"/>
  <c r="F8" i="1" s="1"/>
  <c r="D7" i="1"/>
  <c r="F7" i="1" s="1"/>
  <c r="H7" i="1" s="1"/>
  <c r="D6" i="1"/>
  <c r="F6" i="1" s="1"/>
  <c r="D5" i="1"/>
  <c r="F5" i="1" s="1"/>
  <c r="F9" i="2" l="1"/>
  <c r="I6" i="2"/>
  <c r="I7" i="2"/>
  <c r="G6" i="1"/>
  <c r="H8" i="1"/>
  <c r="G5" i="1"/>
  <c r="H5" i="1"/>
  <c r="G7" i="1"/>
  <c r="I7" i="1" s="1"/>
  <c r="G8" i="1"/>
  <c r="H6" i="1"/>
  <c r="F9" i="1" l="1"/>
  <c r="I9" i="2"/>
  <c r="I8" i="1"/>
  <c r="I6" i="1"/>
  <c r="I5" i="1"/>
  <c r="I9" i="1" l="1"/>
</calcChain>
</file>

<file path=xl/sharedStrings.xml><?xml version="1.0" encoding="utf-8"?>
<sst xmlns="http://schemas.openxmlformats.org/spreadsheetml/2006/main" count="40" uniqueCount="37">
  <si>
    <t xml:space="preserve">Table 1: Annual Respondent Burden and Cost – NSPS for Automobile and Light Duty Truck Surface Coating Operations (40 CFR Part 60, Subpart MM) </t>
  </si>
  <si>
    <t>Burden Item</t>
  </si>
  <si>
    <t>(A)Person hours per occurrence</t>
  </si>
  <si>
    <t>(B) Number of occurrences per respondent per Year</t>
  </si>
  <si>
    <t>(C) Person hours per respondent per year (AxB)</t>
  </si>
  <si>
    <r>
      <t xml:space="preserve">(D) Number of respondents per Year </t>
    </r>
    <r>
      <rPr>
        <b/>
        <vertAlign val="superscript"/>
        <sz val="10"/>
        <color theme="1"/>
        <rFont val="Times New Roman"/>
        <family val="1"/>
      </rPr>
      <t>a</t>
    </r>
  </si>
  <si>
    <t xml:space="preserve">(E) Technical person hours per year (CxD) </t>
  </si>
  <si>
    <t xml:space="preserve">(F) Management person hours per year (Ex0.05) </t>
  </si>
  <si>
    <t xml:space="preserve">(G) Clerical person hours per year (E x 0.1) </t>
  </si>
  <si>
    <r>
      <t xml:space="preserve">(H) Total Labor Costs per Year </t>
    </r>
    <r>
      <rPr>
        <b/>
        <vertAlign val="superscript"/>
        <sz val="10"/>
        <color theme="1"/>
        <rFont val="Times New Roman"/>
        <family val="1"/>
      </rPr>
      <t>b</t>
    </r>
  </si>
  <si>
    <r>
      <t xml:space="preserve">4b(ii)  </t>
    </r>
    <r>
      <rPr>
        <b/>
        <sz val="10"/>
        <color theme="1"/>
        <rFont val="Times New Roman"/>
        <family val="1"/>
      </rPr>
      <t>Reporting  requirements</t>
    </r>
  </si>
  <si>
    <t xml:space="preserve">Familiarization with regulatory requirements </t>
  </si>
  <si>
    <t>Familiarization with CEDRI and CDX registration.</t>
  </si>
  <si>
    <r>
      <t xml:space="preserve">VOC emission reports </t>
    </r>
    <r>
      <rPr>
        <vertAlign val="superscript"/>
        <sz val="11"/>
        <color theme="1"/>
        <rFont val="Times New Roman"/>
        <family val="1"/>
      </rPr>
      <t>c</t>
    </r>
  </si>
  <si>
    <r>
      <t xml:space="preserve">Temperature reports </t>
    </r>
    <r>
      <rPr>
        <vertAlign val="superscript"/>
        <sz val="11"/>
        <color theme="1"/>
        <rFont val="Times New Roman"/>
        <family val="1"/>
      </rPr>
      <t>d</t>
    </r>
  </si>
  <si>
    <t xml:space="preserve">TOTAL LABOR BURDEN AND COST </t>
  </si>
  <si>
    <t>Assumptions</t>
  </si>
  <si>
    <r>
      <rPr>
        <vertAlign val="superscript"/>
        <sz val="10"/>
        <color theme="1"/>
        <rFont val="Times New Roman"/>
        <family val="1"/>
      </rPr>
      <t>a</t>
    </r>
    <r>
      <rPr>
        <sz val="10"/>
        <color theme="1"/>
        <rFont val="Times New Roman"/>
        <family val="1"/>
      </rPr>
      <t xml:space="preserve"> We have assumed that there are approximately 44 existing respondents, and no new respondents over the next 3 years of this ICR.</t>
    </r>
  </si>
  <si>
    <r>
      <rPr>
        <vertAlign val="superscript"/>
        <sz val="10"/>
        <rFont val="Times New Roman"/>
        <family val="1"/>
      </rPr>
      <t>b</t>
    </r>
    <r>
      <rPr>
        <sz val="10"/>
        <rFont val="Times New Roman"/>
        <family val="1"/>
      </rPr>
      <t xml:space="preserve"> This ICR uses the following labor rates:  $135.18 per hour for Executive, Administrative, and Managerial labor; $92.59 per hour for Technical labor, and $54.71 per hour for Clerical labor.  These rates are from the United States Department of Labor, Bureau of Labor Statistics, , “May 2020 National Industry-Specific Occupational Employment and Wage Estimates NAICS 336100 – Motor Vehicle Manufacturing.” The rates are from column 8, “Mean hourly wage.” The rates have been increased by 110 percent to account for varying industry wage rates and the additional overhead business costs of employing workers beyond their wages and benefits, including business expenses associated with hiring, training, and equipping their employees.</t>
    </r>
  </si>
  <si>
    <r>
      <rPr>
        <vertAlign val="superscript"/>
        <sz val="10"/>
        <color theme="1"/>
        <rFont val="Times New Roman"/>
        <family val="1"/>
      </rPr>
      <t xml:space="preserve">c </t>
    </r>
    <r>
      <rPr>
        <sz val="10"/>
        <color theme="1"/>
        <rFont val="Times New Roman"/>
        <family val="1"/>
      </rPr>
      <t>We have assumed each respondent will submit 4 quarterly VOC emission reports per year.</t>
    </r>
  </si>
  <si>
    <r>
      <rPr>
        <vertAlign val="superscript"/>
        <sz val="10"/>
        <color theme="1"/>
        <rFont val="Times New Roman"/>
        <family val="1"/>
      </rPr>
      <t xml:space="preserve">d </t>
    </r>
    <r>
      <rPr>
        <sz val="10"/>
        <color theme="1"/>
        <rFont val="Times New Roman"/>
        <family val="1"/>
      </rPr>
      <t>We have assumed each respondent will submit 2 temperature reports per year.</t>
    </r>
  </si>
  <si>
    <t xml:space="preserve">Table 2: Average Annual EPA Burden and Cost – NSPS for Automobile and Light Duty Truck Surface Coating Operations (40 CFR Part 60, Subpart MM) </t>
  </si>
  <si>
    <t>Burden Items</t>
  </si>
  <si>
    <t>(A) Person hours per occurrence</t>
  </si>
  <si>
    <t>(B) Number of occurrences per Plant per Year</t>
  </si>
  <si>
    <t>(C) EPA hours per respondent per year (AxB)</t>
  </si>
  <si>
    <r>
      <t xml:space="preserve">(D)          Plants per Year </t>
    </r>
    <r>
      <rPr>
        <b/>
        <vertAlign val="superscript"/>
        <sz val="10"/>
        <color theme="1"/>
        <rFont val="Times New Roman"/>
        <family val="1"/>
      </rPr>
      <t>a</t>
    </r>
  </si>
  <si>
    <t>(E) Technical hours per year (CxD)</t>
  </si>
  <si>
    <t>(F) Management hours per year (Ex0.05)</t>
  </si>
  <si>
    <t>(G) Clerical Hours per Year (Ex0.1)</t>
  </si>
  <si>
    <r>
      <t xml:space="preserve">(H) Total costs per year </t>
    </r>
    <r>
      <rPr>
        <b/>
        <vertAlign val="superscript"/>
        <sz val="10"/>
        <color theme="1"/>
        <rFont val="Times New Roman"/>
        <family val="1"/>
      </rPr>
      <t>b</t>
    </r>
  </si>
  <si>
    <t xml:space="preserve">Electronic reporting regulatory requirements </t>
  </si>
  <si>
    <t>Support CEDRI and CDX registration and template.</t>
  </si>
  <si>
    <t>VOC emission reports</t>
  </si>
  <si>
    <t>Temperature reports</t>
  </si>
  <si>
    <r>
      <rPr>
        <vertAlign val="superscript"/>
        <sz val="10"/>
        <color theme="1"/>
        <rFont val="Times New Roman"/>
        <family val="1"/>
      </rPr>
      <t>a</t>
    </r>
    <r>
      <rPr>
        <sz val="10"/>
        <color theme="1"/>
        <rFont val="Times New Roman"/>
        <family val="1"/>
      </rPr>
      <t xml:space="preserve"> We have assumed that there are approximately 44 existing respondents, with no new respondents per year over the next 3 years of this ICR.</t>
    </r>
  </si>
  <si>
    <r>
      <t>b</t>
    </r>
    <r>
      <rPr>
        <sz val="10"/>
        <rFont val="Times New Roman"/>
        <family val="1"/>
      </rPr>
      <t xml:space="preserve">  These rates are from the United States Department of Labor, Bureau of Labor Statistics, , “May 2020 National Industry-Specific Occupational Employment and Wage Estimates NAICS 336100 – Motor Vehicle Manufacturing.” The rates are from column 8, “Mean hourly wage.” The rates have been increased by 110 percent to account for varying industry wage rates and the additional overhead business costs of employing workers beyond their wages and benefits, including business expenses associated with hiring, training, and equipping their employees.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</si>
</sst>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0.0"/>
  </numFmts>
  <fonts count="17" x14ac:knownFonts="1">
    <font>
      <sz val="11"/>
      <color theme="1"/>
      <name val="Calibri"/>
      <family val="2"/>
      <scheme val="minor"/>
    </font>
    <font>
      <sz val="10"/>
      <color theme="1"/>
      <name val="Times New Roman"/>
      <family val="1"/>
    </font>
    <font>
      <vertAlign val="superscript"/>
      <sz val="10"/>
      <color theme="1"/>
      <name val="Times New Roman"/>
      <family val="1"/>
    </font>
    <font>
      <b/>
      <sz val="10"/>
      <color theme="1"/>
      <name val="Times New Roman"/>
      <family val="1"/>
    </font>
    <font>
      <b/>
      <sz val="9"/>
      <color theme="1"/>
      <name val="Times New Roman"/>
      <family val="1"/>
    </font>
    <font>
      <b/>
      <i/>
      <sz val="10"/>
      <color theme="1"/>
      <name val="Times New Roman"/>
      <family val="1"/>
    </font>
    <font>
      <i/>
      <sz val="10"/>
      <color theme="1"/>
      <name val="Times New Roman"/>
      <family val="1"/>
    </font>
    <font>
      <i/>
      <sz val="11"/>
      <color theme="1"/>
      <name val="Calibri"/>
      <family val="2"/>
      <scheme val="minor"/>
    </font>
    <font>
      <sz val="12"/>
      <color theme="1"/>
      <name val="Times New Roman"/>
      <family val="1"/>
    </font>
    <font>
      <b/>
      <u/>
      <sz val="10"/>
      <color theme="1"/>
      <name val="Times New Roman"/>
      <family val="1"/>
    </font>
    <font>
      <vertAlign val="superscript"/>
      <sz val="10"/>
      <name val="Times New Roman"/>
      <family val="1"/>
    </font>
    <font>
      <sz val="10"/>
      <name val="Times New Roman"/>
      <family val="1"/>
    </font>
    <font>
      <sz val="11"/>
      <color rgb="FFFF0000"/>
      <name val="Calibri"/>
      <family val="2"/>
      <scheme val="minor"/>
    </font>
    <font>
      <i/>
      <sz val="11"/>
      <color rgb="FFFF0000"/>
      <name val="Calibri"/>
      <family val="2"/>
      <scheme val="minor"/>
    </font>
    <font>
      <b/>
      <vertAlign val="superscript"/>
      <sz val="10"/>
      <color theme="1"/>
      <name val="Times New Roman"/>
      <family val="1"/>
    </font>
    <font>
      <b/>
      <sz val="12"/>
      <color theme="1"/>
      <name val="Times New Roman"/>
      <family val="1"/>
    </font>
    <font>
      <vertAlign val="superscript"/>
      <sz val="11"/>
      <color theme="1"/>
      <name val="Times New Roman"/>
      <family val="1"/>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0" fillId="0" borderId="0" xfId="0" applyAlignment="1"/>
    <xf numFmtId="0" fontId="0" fillId="0" borderId="0" xfId="0" applyAlignment="1">
      <alignment wrapText="1"/>
    </xf>
    <xf numFmtId="0" fontId="1" fillId="0" borderId="1" xfId="0" applyFont="1" applyBorder="1" applyAlignment="1">
      <alignment vertical="center"/>
    </xf>
    <xf numFmtId="0" fontId="4" fillId="0" borderId="1" xfId="0" applyFont="1" applyBorder="1" applyAlignment="1">
      <alignment vertical="center"/>
    </xf>
    <xf numFmtId="0" fontId="7" fillId="0" borderId="0" xfId="0" applyFont="1"/>
    <xf numFmtId="0" fontId="8"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center"/>
    </xf>
    <xf numFmtId="8" fontId="1" fillId="0" borderId="0" xfId="0" applyNumberFormat="1" applyFont="1" applyAlignment="1">
      <alignment vertical="center"/>
    </xf>
    <xf numFmtId="0" fontId="2" fillId="0" borderId="0" xfId="0" applyFont="1" applyAlignment="1">
      <alignment horizontal="right" vertical="center"/>
    </xf>
    <xf numFmtId="0" fontId="12" fillId="0" borderId="0" xfId="0" applyFont="1"/>
    <xf numFmtId="0" fontId="12" fillId="0" borderId="0" xfId="0" applyFont="1" applyAlignment="1">
      <alignment wrapText="1"/>
    </xf>
    <xf numFmtId="0" fontId="13" fillId="0" borderId="0" xfId="0" applyFont="1"/>
    <xf numFmtId="0" fontId="3"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8" fontId="1" fillId="0" borderId="1" xfId="0" applyNumberFormat="1" applyFont="1" applyFill="1" applyBorder="1" applyAlignment="1">
      <alignment horizontal="right" vertical="center"/>
    </xf>
    <xf numFmtId="0" fontId="0" fillId="0" borderId="0" xfId="0" applyFill="1"/>
    <xf numFmtId="0" fontId="1" fillId="0" borderId="1" xfId="0" applyFont="1" applyFill="1" applyBorder="1" applyAlignment="1">
      <alignment horizontal="right" vertical="center"/>
    </xf>
    <xf numFmtId="164" fontId="1"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0" fontId="6" fillId="0" borderId="1" xfId="0" applyFont="1" applyFill="1" applyBorder="1" applyAlignment="1"/>
    <xf numFmtId="8" fontId="5" fillId="0" borderId="1" xfId="0" applyNumberFormat="1" applyFont="1" applyFill="1" applyBorder="1" applyAlignment="1">
      <alignment horizontal="right" vertical="center"/>
    </xf>
    <xf numFmtId="0" fontId="7" fillId="0" borderId="0" xfId="0" applyFont="1" applyFill="1"/>
    <xf numFmtId="6" fontId="3" fillId="0" borderId="1" xfId="0" applyNumberFormat="1" applyFont="1" applyFill="1" applyBorder="1" applyAlignment="1">
      <alignment horizontal="right" vertical="center"/>
    </xf>
    <xf numFmtId="0" fontId="3" fillId="0" borderId="1" xfId="0" applyFont="1" applyFill="1" applyBorder="1" applyAlignment="1">
      <alignment horizontal="center" vertical="center" wrapText="1"/>
    </xf>
    <xf numFmtId="2"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indent="2"/>
    </xf>
    <xf numFmtId="0" fontId="4" fillId="0" borderId="1" xfId="0" applyFont="1" applyFill="1" applyBorder="1" applyAlignment="1">
      <alignment vertical="center"/>
    </xf>
    <xf numFmtId="0" fontId="1" fillId="0" borderId="0" xfId="0" applyFont="1" applyFill="1"/>
    <xf numFmtId="0" fontId="15" fillId="0" borderId="0" xfId="0" applyFont="1" applyAlignment="1">
      <alignment vertical="center"/>
    </xf>
    <xf numFmtId="0" fontId="1" fillId="0" borderId="0" xfId="0" applyFont="1"/>
    <xf numFmtId="0" fontId="4" fillId="0" borderId="0" xfId="0" applyFont="1" applyBorder="1" applyAlignment="1">
      <alignment vertical="center"/>
    </xf>
    <xf numFmtId="0" fontId="6" fillId="0" borderId="0" xfId="0" applyFont="1" applyFill="1" applyBorder="1" applyAlignment="1"/>
    <xf numFmtId="3" fontId="5" fillId="0" borderId="0" xfId="0" applyNumberFormat="1" applyFont="1" applyFill="1" applyBorder="1" applyAlignment="1">
      <alignment horizontal="center" vertical="center"/>
    </xf>
    <xf numFmtId="8" fontId="5" fillId="0" borderId="0" xfId="0" applyNumberFormat="1" applyFont="1" applyFill="1" applyBorder="1" applyAlignment="1">
      <alignment horizontal="right" vertical="center"/>
    </xf>
    <xf numFmtId="0" fontId="1" fillId="3" borderId="1" xfId="0" applyFont="1" applyFill="1" applyBorder="1" applyAlignment="1">
      <alignment vertical="center"/>
    </xf>
    <xf numFmtId="0" fontId="1" fillId="3" borderId="1" xfId="0" applyFont="1" applyFill="1" applyBorder="1" applyAlignment="1">
      <alignment horizontal="center" vertical="center"/>
    </xf>
    <xf numFmtId="8" fontId="1" fillId="3" borderId="1" xfId="0" applyNumberFormat="1" applyFont="1" applyFill="1" applyBorder="1" applyAlignment="1">
      <alignment horizontal="right" vertical="center"/>
    </xf>
    <xf numFmtId="3" fontId="5" fillId="0" borderId="2" xfId="0" applyNumberFormat="1" applyFont="1" applyFill="1" applyBorder="1" applyAlignment="1">
      <alignment horizontal="center" vertical="center"/>
    </xf>
    <xf numFmtId="3" fontId="5" fillId="0" borderId="3" xfId="0" applyNumberFormat="1" applyFont="1" applyFill="1" applyBorder="1" applyAlignment="1">
      <alignment horizontal="center" vertical="center"/>
    </xf>
    <xf numFmtId="3" fontId="5" fillId="0" borderId="4" xfId="0" applyNumberFormat="1" applyFont="1" applyFill="1" applyBorder="1" applyAlignment="1">
      <alignment horizontal="center" vertical="center"/>
    </xf>
    <xf numFmtId="0" fontId="9" fillId="0" borderId="0" xfId="0" applyFont="1" applyAlignment="1">
      <alignment vertical="center"/>
    </xf>
    <xf numFmtId="0" fontId="1" fillId="0" borderId="0" xfId="0" applyFont="1" applyAlignment="1"/>
    <xf numFmtId="0" fontId="1" fillId="0" borderId="0" xfId="0" applyFont="1" applyFill="1" applyAlignment="1">
      <alignment horizontal="left" vertical="center" wrapText="1"/>
    </xf>
    <xf numFmtId="0" fontId="1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wrapText="1"/>
    </xf>
    <xf numFmtId="0" fontId="10" fillId="0" borderId="0" xfId="0" applyFont="1" applyAlignment="1">
      <alignment horizontal="left" vertical="center" wrapText="1"/>
    </xf>
    <xf numFmtId="0" fontId="10" fillId="0" borderId="0" xfId="0" applyFont="1" applyFill="1" applyAlignment="1">
      <alignment horizontal="left" vertical="center" wrapText="1"/>
    </xf>
    <xf numFmtId="1" fontId="3" fillId="0" borderId="1" xfId="0" applyNumberFormat="1" applyFont="1" applyFill="1" applyBorder="1" applyAlignment="1">
      <alignment horizontal="center" vertical="center"/>
    </xf>
    <xf numFmtId="0" fontId="9" fillId="0" borderId="0" xfId="0" applyFont="1" applyFill="1" applyAlignment="1">
      <alignment vertical="center"/>
    </xf>
    <xf numFmtId="0" fontId="1"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
  <sheetViews>
    <sheetView tabSelected="1" workbookViewId="0">
      <selection activeCell="F2" sqref="F2:H2"/>
    </sheetView>
  </sheetViews>
  <sheetFormatPr defaultRowHeight="15" x14ac:dyDescent="0.25"/>
  <cols>
    <col min="1" max="1" width="38.85546875" style="1" bestFit="1" customWidth="1"/>
    <col min="2" max="2" width="9.140625" style="1"/>
    <col min="3" max="3" width="10.5703125" style="1" customWidth="1"/>
    <col min="4" max="4" width="10.140625" style="1" customWidth="1"/>
    <col min="5" max="5" width="12.7109375" style="1" customWidth="1"/>
    <col min="6" max="6" width="9.140625" style="1"/>
    <col min="7" max="7" width="10.140625" style="1" customWidth="1"/>
    <col min="8" max="8" width="10.5703125" style="1" customWidth="1"/>
    <col min="9" max="9" width="14" style="1" customWidth="1"/>
  </cols>
  <sheetData>
    <row r="1" spans="1:11" ht="15.75" x14ac:dyDescent="0.25">
      <c r="A1" s="30" t="s">
        <v>0</v>
      </c>
    </row>
    <row r="2" spans="1:11" x14ac:dyDescent="0.25">
      <c r="F2">
        <v>92.59</v>
      </c>
      <c r="G2">
        <v>135.18</v>
      </c>
      <c r="H2">
        <v>54.71</v>
      </c>
      <c r="K2" s="11"/>
    </row>
    <row r="3" spans="1:11" s="2" customFormat="1" ht="76.5" x14ac:dyDescent="0.25">
      <c r="A3" s="14" t="s">
        <v>1</v>
      </c>
      <c r="B3" s="14" t="s">
        <v>2</v>
      </c>
      <c r="C3" s="14" t="s">
        <v>3</v>
      </c>
      <c r="D3" s="14" t="s">
        <v>4</v>
      </c>
      <c r="E3" s="14" t="s">
        <v>5</v>
      </c>
      <c r="F3" s="14" t="s">
        <v>6</v>
      </c>
      <c r="G3" s="14" t="s">
        <v>7</v>
      </c>
      <c r="H3" s="14" t="s">
        <v>8</v>
      </c>
      <c r="I3" s="14" t="s">
        <v>9</v>
      </c>
      <c r="K3" s="12"/>
    </row>
    <row r="4" spans="1:11" x14ac:dyDescent="0.25">
      <c r="A4" s="3" t="s">
        <v>10</v>
      </c>
      <c r="B4" s="15"/>
      <c r="C4" s="15"/>
      <c r="D4" s="15"/>
      <c r="E4" s="15"/>
      <c r="F4" s="15"/>
      <c r="G4" s="15"/>
      <c r="H4" s="15"/>
      <c r="I4" s="18"/>
      <c r="J4" s="17"/>
      <c r="K4" s="11"/>
    </row>
    <row r="5" spans="1:11" x14ac:dyDescent="0.25">
      <c r="A5" s="36" t="s">
        <v>11</v>
      </c>
      <c r="B5" s="37">
        <v>2</v>
      </c>
      <c r="C5" s="37">
        <v>1</v>
      </c>
      <c r="D5" s="37">
        <f>B5*C5</f>
        <v>2</v>
      </c>
      <c r="E5" s="37">
        <v>44</v>
      </c>
      <c r="F5" s="37">
        <f>D5*E5</f>
        <v>88</v>
      </c>
      <c r="G5" s="37">
        <f>F5*0.05</f>
        <v>4.4000000000000004</v>
      </c>
      <c r="H5" s="37">
        <f>F5*0.1</f>
        <v>8.8000000000000007</v>
      </c>
      <c r="I5" s="38">
        <f>F5*F$2+G5*G$2+H5*H$2</f>
        <v>9224.16</v>
      </c>
      <c r="J5" s="17"/>
      <c r="K5" s="11"/>
    </row>
    <row r="6" spans="1:11" x14ac:dyDescent="0.25">
      <c r="A6" s="3" t="s">
        <v>12</v>
      </c>
      <c r="B6" s="19">
        <v>2</v>
      </c>
      <c r="C6" s="15">
        <v>1</v>
      </c>
      <c r="D6" s="19">
        <f>B6*C6</f>
        <v>2</v>
      </c>
      <c r="E6" s="15">
        <v>44</v>
      </c>
      <c r="F6" s="20">
        <f>D6*E6</f>
        <v>88</v>
      </c>
      <c r="G6" s="15">
        <f>F6*0.05</f>
        <v>4.4000000000000004</v>
      </c>
      <c r="H6" s="15">
        <f>F6*0.1</f>
        <v>8.8000000000000007</v>
      </c>
      <c r="I6" s="16">
        <f>F6*F$2+G6*G$2+H6*H$2</f>
        <v>9224.16</v>
      </c>
      <c r="J6" s="17"/>
      <c r="K6" s="11"/>
    </row>
    <row r="7" spans="1:11" ht="18" x14ac:dyDescent="0.25">
      <c r="A7" s="31" t="s">
        <v>13</v>
      </c>
      <c r="B7" s="15">
        <v>1</v>
      </c>
      <c r="C7" s="15">
        <v>4</v>
      </c>
      <c r="D7" s="15">
        <f>B7*C7</f>
        <v>4</v>
      </c>
      <c r="E7" s="15">
        <v>44</v>
      </c>
      <c r="F7" s="15">
        <f>D7*E7</f>
        <v>176</v>
      </c>
      <c r="G7" s="15">
        <f>F7*0.05</f>
        <v>8.8000000000000007</v>
      </c>
      <c r="H7" s="15">
        <f>F7*0.1</f>
        <v>17.600000000000001</v>
      </c>
      <c r="I7" s="16">
        <f>F7*F$2+G7*G$2+H7*H$2</f>
        <v>18448.32</v>
      </c>
      <c r="J7" s="17"/>
      <c r="K7" s="11"/>
    </row>
    <row r="8" spans="1:11" ht="18" x14ac:dyDescent="0.25">
      <c r="A8" s="3" t="s">
        <v>14</v>
      </c>
      <c r="B8" s="15">
        <v>1</v>
      </c>
      <c r="C8" s="15">
        <v>2</v>
      </c>
      <c r="D8" s="15">
        <f t="shared" ref="D8" si="0">B8*C8</f>
        <v>2</v>
      </c>
      <c r="E8" s="15">
        <v>44</v>
      </c>
      <c r="F8" s="15">
        <f t="shared" ref="F8" si="1">D8*E8</f>
        <v>88</v>
      </c>
      <c r="G8" s="15">
        <f t="shared" ref="G8" si="2">F8*0.05</f>
        <v>4.4000000000000004</v>
      </c>
      <c r="H8" s="15">
        <f t="shared" ref="H8" si="3">F8*0.1</f>
        <v>8.8000000000000007</v>
      </c>
      <c r="I8" s="16">
        <f>F8*F$2+G8*G$2+H8*H$2</f>
        <v>9224.16</v>
      </c>
      <c r="J8" s="17"/>
      <c r="K8" s="11"/>
    </row>
    <row r="9" spans="1:11" s="5" customFormat="1" x14ac:dyDescent="0.25">
      <c r="A9" s="4" t="s">
        <v>15</v>
      </c>
      <c r="B9" s="21"/>
      <c r="C9" s="21"/>
      <c r="D9" s="21"/>
      <c r="E9" s="21"/>
      <c r="F9" s="39">
        <f>SUM(F4:H8)</f>
        <v>506</v>
      </c>
      <c r="G9" s="40"/>
      <c r="H9" s="41"/>
      <c r="I9" s="22">
        <f>SUM(I4:I8)</f>
        <v>46120.800000000003</v>
      </c>
      <c r="J9" s="23"/>
      <c r="K9" s="13"/>
    </row>
    <row r="10" spans="1:11" s="5" customFormat="1" x14ac:dyDescent="0.25">
      <c r="A10" s="32"/>
      <c r="B10" s="33"/>
      <c r="C10" s="33"/>
      <c r="D10" s="33"/>
      <c r="E10" s="33"/>
      <c r="F10" s="34"/>
      <c r="G10" s="34"/>
      <c r="H10" s="34"/>
      <c r="I10" s="35"/>
      <c r="J10" s="23"/>
      <c r="K10" s="13"/>
    </row>
    <row r="11" spans="1:11" ht="15.75" x14ac:dyDescent="0.25">
      <c r="A11" s="42" t="s">
        <v>16</v>
      </c>
      <c r="B11" s="42"/>
      <c r="C11" s="43"/>
      <c r="D11" s="43"/>
      <c r="E11" s="6"/>
      <c r="F11" s="7"/>
    </row>
    <row r="12" spans="1:11" ht="22.5" customHeight="1" x14ac:dyDescent="0.25">
      <c r="A12" s="44" t="s">
        <v>17</v>
      </c>
      <c r="B12" s="44"/>
      <c r="C12" s="44"/>
      <c r="D12" s="44"/>
      <c r="E12" s="44"/>
      <c r="F12" s="44"/>
      <c r="G12" s="44"/>
      <c r="H12" s="44"/>
      <c r="I12" s="44"/>
      <c r="J12" s="31"/>
    </row>
    <row r="13" spans="1:11" ht="69.599999999999994" customHeight="1" x14ac:dyDescent="0.25">
      <c r="A13" s="45" t="s">
        <v>18</v>
      </c>
      <c r="B13" s="45"/>
      <c r="C13" s="45"/>
      <c r="D13" s="45"/>
      <c r="E13" s="45"/>
      <c r="F13" s="45"/>
      <c r="G13" s="45"/>
      <c r="H13" s="45"/>
      <c r="I13" s="45"/>
      <c r="J13" s="31"/>
    </row>
    <row r="14" spans="1:11" ht="18.600000000000001" customHeight="1" x14ac:dyDescent="0.25">
      <c r="A14" s="46" t="s">
        <v>19</v>
      </c>
      <c r="B14" s="46"/>
      <c r="C14" s="46"/>
      <c r="D14" s="46"/>
      <c r="E14" s="46"/>
      <c r="F14" s="46"/>
      <c r="G14" s="46"/>
      <c r="H14" s="46"/>
      <c r="I14" s="46"/>
    </row>
    <row r="15" spans="1:11" x14ac:dyDescent="0.25">
      <c r="A15" s="47" t="s">
        <v>20</v>
      </c>
      <c r="B15" s="47"/>
      <c r="C15" s="47"/>
      <c r="D15" s="47"/>
      <c r="E15" s="47"/>
      <c r="F15" s="47"/>
      <c r="G15" s="47"/>
      <c r="H15" s="47"/>
      <c r="I15" s="47"/>
      <c r="J15" s="7"/>
    </row>
    <row r="16" spans="1:11" ht="15.75" x14ac:dyDescent="0.25">
      <c r="A16" s="48"/>
      <c r="B16" s="48"/>
      <c r="C16" s="48"/>
      <c r="D16" s="48"/>
      <c r="E16" s="48"/>
      <c r="F16" s="48"/>
      <c r="G16" s="48"/>
      <c r="H16" s="48"/>
      <c r="I16" s="48"/>
      <c r="J16" s="31"/>
    </row>
    <row r="17" spans="1:10" ht="15.75" x14ac:dyDescent="0.25">
      <c r="A17" s="10"/>
      <c r="B17" s="8"/>
      <c r="C17" s="9"/>
      <c r="D17" s="31"/>
      <c r="E17" s="31"/>
      <c r="F17" s="31"/>
      <c r="G17" s="31"/>
      <c r="H17" s="31"/>
      <c r="I17" s="31"/>
      <c r="J17" s="31"/>
    </row>
    <row r="18" spans="1:10" x14ac:dyDescent="0.25">
      <c r="A18" s="31"/>
      <c r="B18" s="8"/>
      <c r="C18" s="9"/>
      <c r="D18" s="31"/>
      <c r="E18" s="31"/>
      <c r="F18" s="31"/>
      <c r="G18" s="31"/>
      <c r="H18" s="31"/>
      <c r="I18" s="31"/>
      <c r="J18" s="31"/>
    </row>
    <row r="19" spans="1:10" x14ac:dyDescent="0.25">
      <c r="A19" s="31"/>
      <c r="B19" s="8"/>
      <c r="C19" s="9"/>
      <c r="D19" s="31"/>
      <c r="E19" s="31"/>
      <c r="F19" s="31"/>
      <c r="G19" s="31"/>
      <c r="H19" s="31"/>
      <c r="I19" s="31"/>
      <c r="J19" s="31"/>
    </row>
  </sheetData>
  <mergeCells count="8">
    <mergeCell ref="A14:I14"/>
    <mergeCell ref="A15:I15"/>
    <mergeCell ref="A16:I16"/>
    <mergeCell ref="F9:H9"/>
    <mergeCell ref="A11:B11"/>
    <mergeCell ref="C11:D11"/>
    <mergeCell ref="A12:I12"/>
    <mergeCell ref="A13:I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
  <sheetViews>
    <sheetView workbookViewId="0">
      <selection activeCell="F9" sqref="F9:H9"/>
    </sheetView>
  </sheetViews>
  <sheetFormatPr defaultRowHeight="15" x14ac:dyDescent="0.25"/>
  <cols>
    <col min="1" max="1" width="35.140625" customWidth="1"/>
    <col min="2" max="2" width="18.7109375" customWidth="1"/>
    <col min="9" max="9" width="12.42578125" customWidth="1"/>
  </cols>
  <sheetData>
    <row r="1" spans="1:11" ht="15.75" x14ac:dyDescent="0.25">
      <c r="A1" s="30" t="s">
        <v>21</v>
      </c>
    </row>
    <row r="2" spans="1:11" x14ac:dyDescent="0.25">
      <c r="A2" s="17"/>
      <c r="B2" s="17"/>
      <c r="C2" s="17"/>
      <c r="D2" s="17"/>
      <c r="E2" s="17"/>
      <c r="F2" s="17">
        <v>52.37</v>
      </c>
      <c r="G2" s="17">
        <v>70.56</v>
      </c>
      <c r="H2" s="17">
        <v>28.34</v>
      </c>
      <c r="I2" s="17"/>
      <c r="K2" s="11"/>
    </row>
    <row r="3" spans="1:11" ht="76.5" x14ac:dyDescent="0.25">
      <c r="A3" s="25" t="s">
        <v>22</v>
      </c>
      <c r="B3" s="25" t="s">
        <v>23</v>
      </c>
      <c r="C3" s="25" t="s">
        <v>24</v>
      </c>
      <c r="D3" s="25" t="s">
        <v>25</v>
      </c>
      <c r="E3" s="25" t="s">
        <v>26</v>
      </c>
      <c r="F3" s="25" t="s">
        <v>27</v>
      </c>
      <c r="G3" s="25" t="s">
        <v>28</v>
      </c>
      <c r="H3" s="25" t="s">
        <v>29</v>
      </c>
      <c r="I3" s="25" t="s">
        <v>30</v>
      </c>
      <c r="K3" s="12"/>
    </row>
    <row r="4" spans="1:11" x14ac:dyDescent="0.25">
      <c r="A4" s="3" t="s">
        <v>10</v>
      </c>
      <c r="B4" s="25"/>
      <c r="C4" s="25"/>
      <c r="D4" s="25"/>
      <c r="E4" s="25"/>
      <c r="F4" s="25"/>
      <c r="G4" s="25"/>
      <c r="H4" s="25"/>
      <c r="I4" s="25"/>
      <c r="K4" s="12"/>
    </row>
    <row r="5" spans="1:11" x14ac:dyDescent="0.25">
      <c r="A5" s="36" t="s">
        <v>31</v>
      </c>
      <c r="B5" s="15">
        <v>1</v>
      </c>
      <c r="C5" s="15">
        <v>1</v>
      </c>
      <c r="D5" s="15">
        <v>0.5</v>
      </c>
      <c r="E5" s="15">
        <v>44</v>
      </c>
      <c r="F5" s="15">
        <f t="shared" ref="F5:F6" si="0">D5*E5</f>
        <v>22</v>
      </c>
      <c r="G5" s="26">
        <f t="shared" ref="G5:G6" si="1">F5*0.05</f>
        <v>1.1000000000000001</v>
      </c>
      <c r="H5" s="26">
        <f t="shared" ref="H5:H6" si="2">F5*0.1</f>
        <v>2.2000000000000002</v>
      </c>
      <c r="I5" s="16">
        <f>F5*F$2+G5*G$2+H5*H$2</f>
        <v>1292.1039999999998</v>
      </c>
    </row>
    <row r="6" spans="1:11" x14ac:dyDescent="0.25">
      <c r="A6" s="3" t="s">
        <v>32</v>
      </c>
      <c r="B6" s="15">
        <v>1</v>
      </c>
      <c r="C6" s="15">
        <v>1</v>
      </c>
      <c r="D6" s="15">
        <v>0.5</v>
      </c>
      <c r="E6" s="15">
        <v>44</v>
      </c>
      <c r="F6" s="15">
        <f t="shared" si="0"/>
        <v>22</v>
      </c>
      <c r="G6" s="15">
        <f t="shared" si="1"/>
        <v>1.1000000000000001</v>
      </c>
      <c r="H6" s="15">
        <f t="shared" si="2"/>
        <v>2.2000000000000002</v>
      </c>
      <c r="I6" s="16">
        <f>F6*F$2+G6*G$2+H6*H$2</f>
        <v>1292.1039999999998</v>
      </c>
    </row>
    <row r="7" spans="1:11" x14ac:dyDescent="0.25">
      <c r="A7" s="27" t="s">
        <v>33</v>
      </c>
      <c r="B7" s="15">
        <v>1</v>
      </c>
      <c r="C7" s="15">
        <v>4</v>
      </c>
      <c r="D7" s="15">
        <v>1</v>
      </c>
      <c r="E7" s="15">
        <v>44</v>
      </c>
      <c r="F7" s="15">
        <f t="shared" ref="F7:F8" si="3">D7*E7</f>
        <v>44</v>
      </c>
      <c r="G7" s="15">
        <f t="shared" ref="G7:G8" si="4">F7*0.05</f>
        <v>2.2000000000000002</v>
      </c>
      <c r="H7" s="15">
        <f t="shared" ref="H7:H8" si="5">F7*0.1</f>
        <v>4.4000000000000004</v>
      </c>
      <c r="I7" s="16">
        <f>F7*F$2+G7*G$2+H7*H$2</f>
        <v>2584.2079999999996</v>
      </c>
    </row>
    <row r="8" spans="1:11" x14ac:dyDescent="0.25">
      <c r="A8" s="27" t="s">
        <v>34</v>
      </c>
      <c r="B8" s="15">
        <v>1</v>
      </c>
      <c r="C8" s="15">
        <v>2</v>
      </c>
      <c r="D8" s="15">
        <v>1</v>
      </c>
      <c r="E8" s="15">
        <v>44</v>
      </c>
      <c r="F8" s="15">
        <f t="shared" si="3"/>
        <v>44</v>
      </c>
      <c r="G8" s="15">
        <f t="shared" si="4"/>
        <v>2.2000000000000002</v>
      </c>
      <c r="H8" s="15">
        <f t="shared" si="5"/>
        <v>4.4000000000000004</v>
      </c>
      <c r="I8" s="16">
        <f>F8*F$2+G8*G$2+H8*H$2</f>
        <v>2584.2079999999996</v>
      </c>
    </row>
    <row r="9" spans="1:11" x14ac:dyDescent="0.25">
      <c r="A9" s="28" t="s">
        <v>15</v>
      </c>
      <c r="B9" s="15"/>
      <c r="C9" s="15"/>
      <c r="D9" s="15"/>
      <c r="E9" s="15"/>
      <c r="F9" s="50">
        <f>SUM(F5:H8)</f>
        <v>151.79999999999998</v>
      </c>
      <c r="G9" s="50"/>
      <c r="H9" s="50"/>
      <c r="I9" s="24">
        <f>ROUND(SUM(I5:I8),-2)</f>
        <v>7800</v>
      </c>
      <c r="K9" s="11"/>
    </row>
    <row r="10" spans="1:11" x14ac:dyDescent="0.25">
      <c r="A10" s="17"/>
      <c r="B10" s="17"/>
      <c r="C10" s="17"/>
      <c r="D10" s="17"/>
      <c r="E10" s="17"/>
      <c r="F10" s="17"/>
      <c r="G10" s="17"/>
      <c r="H10" s="17"/>
      <c r="I10" s="17"/>
    </row>
    <row r="11" spans="1:11" x14ac:dyDescent="0.25">
      <c r="A11" s="51" t="s">
        <v>16</v>
      </c>
      <c r="B11" s="51"/>
      <c r="C11" s="29"/>
      <c r="D11" s="17"/>
      <c r="E11" s="17"/>
      <c r="F11" s="17"/>
      <c r="G11" s="17"/>
      <c r="H11" s="17"/>
      <c r="I11" s="17"/>
    </row>
    <row r="12" spans="1:11" x14ac:dyDescent="0.25">
      <c r="A12" s="44" t="s">
        <v>35</v>
      </c>
      <c r="B12" s="44"/>
      <c r="C12" s="44"/>
      <c r="D12" s="44"/>
      <c r="E12" s="44"/>
      <c r="F12" s="44"/>
      <c r="G12" s="44"/>
      <c r="H12" s="44"/>
      <c r="I12" s="44"/>
    </row>
    <row r="13" spans="1:11" ht="54.95" customHeight="1" x14ac:dyDescent="0.25">
      <c r="A13" s="49" t="s">
        <v>36</v>
      </c>
      <c r="B13" s="49"/>
      <c r="C13" s="49"/>
      <c r="D13" s="49"/>
      <c r="E13" s="49"/>
      <c r="F13" s="49"/>
      <c r="G13" s="49"/>
      <c r="H13" s="49"/>
      <c r="I13" s="49"/>
    </row>
    <row r="14" spans="1:11" x14ac:dyDescent="0.25">
      <c r="A14" s="52"/>
      <c r="B14" s="52"/>
      <c r="C14" s="52"/>
      <c r="D14" s="52"/>
      <c r="E14" s="52"/>
      <c r="F14" s="52"/>
      <c r="G14" s="52"/>
      <c r="H14" s="52"/>
      <c r="I14" s="52"/>
    </row>
    <row r="15" spans="1:11" ht="15.75" x14ac:dyDescent="0.25">
      <c r="A15" s="49"/>
      <c r="B15" s="49"/>
      <c r="C15" s="49"/>
      <c r="D15" s="49"/>
      <c r="E15" s="49"/>
      <c r="F15" s="49"/>
      <c r="G15" s="49"/>
      <c r="H15" s="49"/>
      <c r="I15" s="49"/>
    </row>
  </sheetData>
  <mergeCells count="6">
    <mergeCell ref="A15:I15"/>
    <mergeCell ref="F9:H9"/>
    <mergeCell ref="A11:B11"/>
    <mergeCell ref="A13:I13"/>
    <mergeCell ref="A12:I12"/>
    <mergeCell ref="A14:I1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2022-03-30T20:26:09+00:00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87B5260BD15C44495D3C02D071CF4F8" ma:contentTypeVersion="6" ma:contentTypeDescription="Create a new document." ma:contentTypeScope="" ma:versionID="3524e5c661a2d746e99eae73e4dd15d8">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43abc47-319f-4a77-b6a5-5f283e9f5a73" xmlns:ns6="4ad2773d-1859-41f0-a27a-8ad8cda8d800" targetNamespace="http://schemas.microsoft.com/office/2006/metadata/properties" ma:root="true" ma:fieldsID="6d5f8d9e4632ea3cc47c9cf36f1d9608" ns1:_="" ns2:_="" ns3:_="" ns4:_="" ns5:_="" ns6:_="">
    <xsd:import namespace="http://schemas.microsoft.com/sharepoint/v3"/>
    <xsd:import namespace="4ffa91fb-a0ff-4ac5-b2db-65c790d184a4"/>
    <xsd:import namespace="http://schemas.microsoft.com/sharepoint.v3"/>
    <xsd:import namespace="http://schemas.microsoft.com/sharepoint/v3/fields"/>
    <xsd:import namespace="843abc47-319f-4a77-b6a5-5f283e9f5a73"/>
    <xsd:import namespace="4ad2773d-1859-41f0-a27a-8ad8cda8d800"/>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SharedWithUsers" minOccurs="0"/>
                <xsd:element ref="ns5:SharedWithDetails" minOccurs="0"/>
                <xsd:element ref="ns6:MediaServiceMetadata" minOccurs="0"/>
                <xsd:element ref="ns6: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766e4f81-86b0-4d09-92ce-1f297d27f1f9}" ma:internalName="TaxCatchAllLabel" ma:readOnly="true" ma:showField="CatchAllDataLabel" ma:web="843abc47-319f-4a77-b6a5-5f283e9f5a73">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766e4f81-86b0-4d09-92ce-1f297d27f1f9}" ma:internalName="TaxCatchAll" ma:showField="CatchAllData" ma:web="843abc47-319f-4a77-b6a5-5f283e9f5a7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43abc47-319f-4a77-b6a5-5f283e9f5a73"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d2773d-1859-41f0-a27a-8ad8cda8d800" elementFormDefault="qualified">
    <xsd:import namespace="http://schemas.microsoft.com/office/2006/documentManagement/types"/>
    <xsd:import namespace="http://schemas.microsoft.com/office/infopath/2007/PartnerControls"/>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DAF920-883C-471E-809A-1A6D10DD8E08}">
  <ds:schemaRefs>
    <ds:schemaRef ds:uri="Microsoft.SharePoint.Taxonomy.ContentTypeSync"/>
  </ds:schemaRefs>
</ds:datastoreItem>
</file>

<file path=customXml/itemProps2.xml><?xml version="1.0" encoding="utf-8"?>
<ds:datastoreItem xmlns:ds="http://schemas.openxmlformats.org/officeDocument/2006/customXml" ds:itemID="{AD909FC4-3F4B-43DF-9973-44D285536840}">
  <ds:schemaRefs>
    <ds:schemaRef ds:uri="http://schemas.microsoft.com/sharepoint/v3/contenttype/forms"/>
  </ds:schemaRefs>
</ds:datastoreItem>
</file>

<file path=customXml/itemProps3.xml><?xml version="1.0" encoding="utf-8"?>
<ds:datastoreItem xmlns:ds="http://schemas.openxmlformats.org/officeDocument/2006/customXml" ds:itemID="{C743966E-692C-4082-8061-64AD3551F636}">
  <ds:schemaRefs>
    <ds:schemaRef ds:uri="http://schemas.microsoft.com/office/2006/metadata/properties"/>
    <ds:schemaRef ds:uri="http://schemas.microsoft.com/office/infopath/2007/PartnerControls"/>
    <ds:schemaRef ds:uri="http://schemas.microsoft.com/sharepoint/v3/fields"/>
    <ds:schemaRef ds:uri="http://schemas.microsoft.com/sharepoint/v3"/>
    <ds:schemaRef ds:uri="4ffa91fb-a0ff-4ac5-b2db-65c790d184a4"/>
    <ds:schemaRef ds:uri="http://schemas.microsoft.com/sharepoint.v3"/>
  </ds:schemaRefs>
</ds:datastoreItem>
</file>

<file path=customXml/itemProps4.xml><?xml version="1.0" encoding="utf-8"?>
<ds:datastoreItem xmlns:ds="http://schemas.openxmlformats.org/officeDocument/2006/customXml" ds:itemID="{1E1B56F9-CB92-4F10-BB64-69F970AD80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43abc47-319f-4a77-b6a5-5f283e9f5a73"/>
    <ds:schemaRef ds:uri="4ad2773d-1859-41f0-a27a-8ad8cda8d8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Sellers</dc:creator>
  <cp:keywords/>
  <dc:description/>
  <cp:lastModifiedBy>Schultz, Eric</cp:lastModifiedBy>
  <cp:revision/>
  <dcterms:created xsi:type="dcterms:W3CDTF">2016-01-13T16:49:24Z</dcterms:created>
  <dcterms:modified xsi:type="dcterms:W3CDTF">2023-01-19T23:22:47Z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0x010100787B5260BD15C44495D3C02D071CF4F8</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