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PMDRD3FPMR\Info\Maryland\Riverdale\ITD\IMC\ICs - Dockets\FR, 20-068, (AC) Standards for Birds\"/>
    </mc:Choice>
  </mc:AlternateContent>
  <xr:revisionPtr revIDLastSave="0" documentId="13_ncr:1_{CA74F3EE-37B3-4773-95D9-B733D00C5C34}" xr6:coauthVersionLast="47" xr6:coauthVersionMax="47" xr10:uidLastSave="{00000000-0000-0000-0000-000000000000}"/>
  <bookViews>
    <workbookView xWindow="38310" yWindow="2940" windowWidth="17280" windowHeight="8970" xr2:uid="{44698ACA-32B9-4ED8-BCF5-43825356689A}"/>
  </bookViews>
  <sheets>
    <sheet name="APHIS 71" sheetId="1" r:id="rId1"/>
  </sheets>
  <definedNames>
    <definedName name="_xlnm.Print_Area" localSheetId="0">'APHIS 71'!$B$1:$O$181</definedName>
    <definedName name="_xlnm.Print_Titles" localSheetId="0">'APHIS 71'!$1:$5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0" i="1" l="1"/>
  <c r="M180" i="1" l="1"/>
  <c r="O166" i="1"/>
  <c r="O165" i="1"/>
  <c r="O168" i="1"/>
  <c r="J168" i="1"/>
  <c r="L168" i="1" s="1"/>
  <c r="O167" i="1"/>
  <c r="J167" i="1"/>
  <c r="L167" i="1" s="1"/>
  <c r="J166" i="1"/>
  <c r="L166" i="1" s="1"/>
  <c r="J165" i="1"/>
  <c r="L165" i="1" s="1"/>
  <c r="O163" i="1"/>
  <c r="J163" i="1"/>
  <c r="L163" i="1" s="1"/>
  <c r="O162" i="1"/>
  <c r="J162" i="1"/>
  <c r="L162" i="1" s="1"/>
  <c r="O161" i="1"/>
  <c r="J161" i="1"/>
  <c r="L161" i="1" s="1"/>
  <c r="O160" i="1"/>
  <c r="J160" i="1"/>
  <c r="L160" i="1" s="1"/>
  <c r="O158" i="1"/>
  <c r="J158" i="1"/>
  <c r="L158" i="1" s="1"/>
  <c r="O157" i="1"/>
  <c r="J157" i="1"/>
  <c r="L157" i="1" s="1"/>
  <c r="O156" i="1"/>
  <c r="J156" i="1"/>
  <c r="L156" i="1" s="1"/>
  <c r="O155" i="1"/>
  <c r="J155" i="1"/>
  <c r="L155" i="1" s="1"/>
  <c r="O173" i="1"/>
  <c r="J173" i="1"/>
  <c r="L173" i="1" s="1"/>
  <c r="O172" i="1"/>
  <c r="J172" i="1"/>
  <c r="L172" i="1" s="1"/>
  <c r="O171" i="1"/>
  <c r="J171" i="1"/>
  <c r="L171" i="1" s="1"/>
  <c r="O170" i="1"/>
  <c r="J170" i="1"/>
  <c r="L170" i="1" s="1"/>
  <c r="O178" i="1"/>
  <c r="J178" i="1"/>
  <c r="L178" i="1" s="1"/>
  <c r="O177" i="1"/>
  <c r="J177" i="1"/>
  <c r="L177" i="1" s="1"/>
  <c r="O176" i="1"/>
  <c r="J176" i="1"/>
  <c r="L176" i="1" s="1"/>
  <c r="O175" i="1"/>
  <c r="J175" i="1"/>
  <c r="L175" i="1" s="1"/>
  <c r="H181" i="1" l="1"/>
  <c r="I184" i="1" s="1"/>
  <c r="O152" i="1"/>
  <c r="J152" i="1"/>
  <c r="L152" i="1" s="1"/>
  <c r="O151" i="1"/>
  <c r="J151" i="1"/>
  <c r="L151" i="1" s="1"/>
  <c r="J150" i="1"/>
  <c r="L150" i="1" s="1"/>
  <c r="O149" i="1"/>
  <c r="J149" i="1"/>
  <c r="L149" i="1" s="1"/>
  <c r="O148" i="1"/>
  <c r="J148" i="1"/>
  <c r="L148" i="1" s="1"/>
  <c r="O147" i="1"/>
  <c r="J147" i="1"/>
  <c r="L147" i="1" s="1"/>
  <c r="O146" i="1"/>
  <c r="J146" i="1"/>
  <c r="L146" i="1" s="1"/>
  <c r="J145" i="1"/>
  <c r="L145" i="1" s="1"/>
  <c r="O144" i="1"/>
  <c r="J144" i="1"/>
  <c r="L144" i="1" s="1"/>
  <c r="O143" i="1"/>
  <c r="J143" i="1"/>
  <c r="L143" i="1" s="1"/>
  <c r="O142" i="1"/>
  <c r="J142" i="1"/>
  <c r="L142" i="1" s="1"/>
  <c r="O141" i="1"/>
  <c r="J141" i="1"/>
  <c r="L141" i="1" s="1"/>
  <c r="J140" i="1"/>
  <c r="L140" i="1" s="1"/>
  <c r="O139" i="1"/>
  <c r="J139" i="1"/>
  <c r="L139" i="1" s="1"/>
  <c r="O138" i="1"/>
  <c r="J138" i="1"/>
  <c r="L138" i="1" s="1"/>
  <c r="O137" i="1"/>
  <c r="J137" i="1"/>
  <c r="L137" i="1" s="1"/>
  <c r="O136" i="1"/>
  <c r="J136" i="1"/>
  <c r="L136" i="1" s="1"/>
  <c r="O134" i="1"/>
  <c r="J134" i="1"/>
  <c r="L134" i="1" s="1"/>
  <c r="O133" i="1"/>
  <c r="J133" i="1"/>
  <c r="L133" i="1" s="1"/>
  <c r="O132" i="1"/>
  <c r="J132" i="1"/>
  <c r="L132" i="1" s="1"/>
  <c r="O131" i="1"/>
  <c r="J131" i="1"/>
  <c r="L131" i="1" s="1"/>
  <c r="O129" i="1"/>
  <c r="J129" i="1"/>
  <c r="L129" i="1" s="1"/>
  <c r="O128" i="1"/>
  <c r="J128" i="1"/>
  <c r="L128" i="1" s="1"/>
  <c r="O127" i="1"/>
  <c r="J127" i="1"/>
  <c r="L127" i="1" s="1"/>
  <c r="O126" i="1"/>
  <c r="J126" i="1"/>
  <c r="L126" i="1" s="1"/>
  <c r="O124" i="1"/>
  <c r="J124" i="1"/>
  <c r="L124" i="1" s="1"/>
  <c r="O122" i="1"/>
  <c r="J122" i="1"/>
  <c r="L122" i="1" s="1"/>
  <c r="O121" i="1"/>
  <c r="J121" i="1"/>
  <c r="L121" i="1" s="1"/>
  <c r="O120" i="1"/>
  <c r="J120" i="1"/>
  <c r="L120" i="1" s="1"/>
  <c r="O119" i="1"/>
  <c r="J119" i="1"/>
  <c r="L119" i="1" s="1"/>
  <c r="O117" i="1"/>
  <c r="J117" i="1"/>
  <c r="L117" i="1" s="1"/>
  <c r="O116" i="1"/>
  <c r="J116" i="1"/>
  <c r="L116" i="1" s="1"/>
  <c r="O115" i="1"/>
  <c r="J115" i="1"/>
  <c r="L115" i="1" s="1"/>
  <c r="O114" i="1"/>
  <c r="J114" i="1"/>
  <c r="L114" i="1" s="1"/>
  <c r="O112" i="1"/>
  <c r="J112" i="1"/>
  <c r="L112" i="1" s="1"/>
  <c r="O111" i="1"/>
  <c r="J111" i="1"/>
  <c r="L111" i="1" s="1"/>
  <c r="O110" i="1"/>
  <c r="J110" i="1"/>
  <c r="L110" i="1" s="1"/>
  <c r="O109" i="1"/>
  <c r="J109" i="1"/>
  <c r="L109" i="1" s="1"/>
  <c r="O107" i="1"/>
  <c r="J107" i="1"/>
  <c r="L107" i="1" s="1"/>
  <c r="O106" i="1"/>
  <c r="J106" i="1"/>
  <c r="L106" i="1" s="1"/>
  <c r="O105" i="1"/>
  <c r="J105" i="1"/>
  <c r="L105" i="1" s="1"/>
  <c r="O104" i="1"/>
  <c r="J104" i="1"/>
  <c r="L104" i="1" s="1"/>
  <c r="O102" i="1"/>
  <c r="J102" i="1"/>
  <c r="L102" i="1" s="1"/>
  <c r="O101" i="1"/>
  <c r="J101" i="1"/>
  <c r="L101" i="1" s="1"/>
  <c r="O100" i="1"/>
  <c r="J100" i="1"/>
  <c r="L100" i="1" s="1"/>
  <c r="O99" i="1"/>
  <c r="J99" i="1"/>
  <c r="L99" i="1" s="1"/>
  <c r="O97" i="1"/>
  <c r="J97" i="1"/>
  <c r="L97" i="1" s="1"/>
  <c r="O96" i="1"/>
  <c r="J96" i="1"/>
  <c r="L96" i="1" s="1"/>
  <c r="O95" i="1"/>
  <c r="J95" i="1"/>
  <c r="L95" i="1" s="1"/>
  <c r="O94" i="1"/>
  <c r="J94" i="1"/>
  <c r="L94" i="1" s="1"/>
  <c r="O92" i="1"/>
  <c r="J92" i="1"/>
  <c r="L92" i="1" s="1"/>
  <c r="O91" i="1"/>
  <c r="J91" i="1"/>
  <c r="L91" i="1" s="1"/>
  <c r="O90" i="1"/>
  <c r="J90" i="1"/>
  <c r="L90" i="1" s="1"/>
  <c r="O89" i="1"/>
  <c r="J89" i="1"/>
  <c r="L89" i="1" s="1"/>
  <c r="O87" i="1"/>
  <c r="J87" i="1"/>
  <c r="L87" i="1" s="1"/>
  <c r="O86" i="1"/>
  <c r="J86" i="1"/>
  <c r="L86" i="1" s="1"/>
  <c r="O85" i="1"/>
  <c r="J85" i="1"/>
  <c r="L85" i="1" s="1"/>
  <c r="O83" i="1"/>
  <c r="J83" i="1"/>
  <c r="L83" i="1" s="1"/>
  <c r="O82" i="1"/>
  <c r="J82" i="1"/>
  <c r="L82" i="1" s="1"/>
  <c r="O81" i="1"/>
  <c r="J81" i="1"/>
  <c r="L81" i="1" s="1"/>
  <c r="O79" i="1"/>
  <c r="J79" i="1"/>
  <c r="L79" i="1" s="1"/>
  <c r="O78" i="1"/>
  <c r="J78" i="1"/>
  <c r="L78" i="1" s="1"/>
  <c r="O77" i="1"/>
  <c r="J77" i="1"/>
  <c r="L77" i="1" s="1"/>
  <c r="O75" i="1"/>
  <c r="J75" i="1"/>
  <c r="L75" i="1" s="1"/>
  <c r="O74" i="1"/>
  <c r="J74" i="1"/>
  <c r="L74" i="1" s="1"/>
  <c r="O73" i="1"/>
  <c r="J73" i="1"/>
  <c r="L73" i="1" s="1"/>
  <c r="O71" i="1"/>
  <c r="J71" i="1"/>
  <c r="L71" i="1" s="1"/>
  <c r="O70" i="1"/>
  <c r="J70" i="1"/>
  <c r="L70" i="1" s="1"/>
  <c r="O69" i="1"/>
  <c r="J69" i="1"/>
  <c r="L69" i="1" s="1"/>
  <c r="O68" i="1"/>
  <c r="J68" i="1"/>
  <c r="L68" i="1" s="1"/>
  <c r="O66" i="1"/>
  <c r="J66" i="1"/>
  <c r="L66" i="1" s="1"/>
  <c r="O65" i="1"/>
  <c r="J65" i="1"/>
  <c r="L65" i="1" s="1"/>
  <c r="O64" i="1"/>
  <c r="J64" i="1"/>
  <c r="L64" i="1" s="1"/>
  <c r="O62" i="1"/>
  <c r="J62" i="1"/>
  <c r="L62" i="1" s="1"/>
  <c r="O61" i="1"/>
  <c r="J61" i="1"/>
  <c r="L61" i="1" s="1"/>
  <c r="O60" i="1"/>
  <c r="J60" i="1"/>
  <c r="L60" i="1" s="1"/>
  <c r="O58" i="1"/>
  <c r="J58" i="1"/>
  <c r="L58" i="1" s="1"/>
  <c r="O57" i="1"/>
  <c r="J57" i="1"/>
  <c r="L57" i="1" s="1"/>
  <c r="O56" i="1"/>
  <c r="J56" i="1"/>
  <c r="L56" i="1" s="1"/>
  <c r="O54" i="1"/>
  <c r="J54" i="1"/>
  <c r="L54" i="1" s="1"/>
  <c r="O53" i="1"/>
  <c r="J53" i="1"/>
  <c r="L53" i="1" s="1"/>
  <c r="O52" i="1"/>
  <c r="J52" i="1"/>
  <c r="L52" i="1" s="1"/>
  <c r="O51" i="1"/>
  <c r="J51" i="1"/>
  <c r="L51" i="1" s="1"/>
  <c r="O49" i="1"/>
  <c r="J49" i="1"/>
  <c r="L49" i="1" s="1"/>
  <c r="O48" i="1"/>
  <c r="J48" i="1"/>
  <c r="L48" i="1" s="1"/>
  <c r="O47" i="1"/>
  <c r="J47" i="1"/>
  <c r="L47" i="1" s="1"/>
  <c r="O46" i="1"/>
  <c r="J46" i="1"/>
  <c r="L46" i="1" s="1"/>
  <c r="O44" i="1"/>
  <c r="J44" i="1"/>
  <c r="L44" i="1" s="1"/>
  <c r="O43" i="1"/>
  <c r="J43" i="1"/>
  <c r="L43" i="1" s="1"/>
  <c r="O42" i="1"/>
  <c r="J42" i="1"/>
  <c r="L42" i="1" s="1"/>
  <c r="O40" i="1"/>
  <c r="J40" i="1"/>
  <c r="L40" i="1" s="1"/>
  <c r="O39" i="1"/>
  <c r="J39" i="1"/>
  <c r="L39" i="1" s="1"/>
  <c r="O38" i="1"/>
  <c r="J38" i="1"/>
  <c r="L38" i="1" s="1"/>
  <c r="O37" i="1"/>
  <c r="J37" i="1"/>
  <c r="L37" i="1" s="1"/>
  <c r="O35" i="1"/>
  <c r="J35" i="1"/>
  <c r="L35" i="1" s="1"/>
  <c r="O34" i="1"/>
  <c r="J34" i="1"/>
  <c r="L34" i="1" s="1"/>
  <c r="O33" i="1"/>
  <c r="J33" i="1"/>
  <c r="L33" i="1" s="1"/>
  <c r="O32" i="1"/>
  <c r="J32" i="1"/>
  <c r="L32" i="1" s="1"/>
  <c r="O30" i="1"/>
  <c r="J30" i="1"/>
  <c r="L30" i="1" s="1"/>
  <c r="O29" i="1"/>
  <c r="J29" i="1"/>
  <c r="L29" i="1" s="1"/>
  <c r="O28" i="1"/>
  <c r="J28" i="1"/>
  <c r="L28" i="1" s="1"/>
  <c r="O26" i="1"/>
  <c r="J26" i="1"/>
  <c r="L26" i="1" s="1"/>
  <c r="O25" i="1"/>
  <c r="J25" i="1"/>
  <c r="L25" i="1" s="1"/>
  <c r="O24" i="1"/>
  <c r="L24" i="1"/>
  <c r="J24" i="1"/>
  <c r="O23" i="1"/>
  <c r="J23" i="1"/>
  <c r="L23" i="1" s="1"/>
  <c r="O21" i="1"/>
  <c r="J21" i="1"/>
  <c r="L21" i="1" s="1"/>
  <c r="O20" i="1"/>
  <c r="J20" i="1"/>
  <c r="L20" i="1" s="1"/>
  <c r="O19" i="1"/>
  <c r="J19" i="1"/>
  <c r="L19" i="1" s="1"/>
  <c r="O18" i="1"/>
  <c r="J18" i="1"/>
  <c r="L18" i="1" s="1"/>
  <c r="O16" i="1"/>
  <c r="J16" i="1"/>
  <c r="L16" i="1" s="1"/>
  <c r="O15" i="1"/>
  <c r="J15" i="1"/>
  <c r="L15" i="1" s="1"/>
  <c r="O14" i="1"/>
  <c r="J14" i="1"/>
  <c r="L14" i="1" s="1"/>
  <c r="O13" i="1"/>
  <c r="J13" i="1"/>
  <c r="L13" i="1" s="1"/>
  <c r="O11" i="1"/>
  <c r="J11" i="1"/>
  <c r="L11" i="1" s="1"/>
  <c r="O10" i="1"/>
  <c r="J10" i="1"/>
  <c r="L10" i="1" s="1"/>
  <c r="O9" i="1"/>
  <c r="J9" i="1"/>
  <c r="L9" i="1" s="1"/>
  <c r="O8" i="1"/>
  <c r="J8" i="1"/>
  <c r="L8" i="1" l="1"/>
  <c r="L180" i="1" s="1"/>
  <c r="J180" i="1"/>
  <c r="J181" i="1" s="1"/>
  <c r="O180" i="1"/>
  <c r="I186" i="1" l="1"/>
  <c r="I185" i="1"/>
  <c r="L181" i="1"/>
  <c r="I187" i="1" l="1"/>
  <c r="I188" i="1"/>
</calcChain>
</file>

<file path=xl/sharedStrings.xml><?xml version="1.0" encoding="utf-8"?>
<sst xmlns="http://schemas.openxmlformats.org/spreadsheetml/2006/main" count="410" uniqueCount="119">
  <si>
    <t>TITLE OF INFORMATION COLLECTION DOCUMENT</t>
  </si>
  <si>
    <t>OMB NO.</t>
  </si>
  <si>
    <t>DATE PREPARED</t>
  </si>
  <si>
    <t>ACTIVITY</t>
  </si>
  <si>
    <t>FORM NO.</t>
  </si>
  <si>
    <t>ESTIMATED NO. OF RESPONDENTS</t>
  </si>
  <si>
    <t>ESTIMATED NO. OF RESPONSES PER RESPONDENT</t>
  </si>
  <si>
    <t>ESTIMATED TOTAL ANNUAL RESPONSES</t>
  </si>
  <si>
    <t>ESTIMATED HOURS PER RESPONSE</t>
  </si>
  <si>
    <t>ESTIMATED NO. OF RECORDKEEPERS</t>
  </si>
  <si>
    <t>ESTIMATED TOTAL ANNUAL HOURS PER RECORDKEEPER</t>
  </si>
  <si>
    <t>2.1 and 2.2</t>
  </si>
  <si>
    <t>Online Prelicensing Tool to Guide Requests for Licensing/Registration Packets</t>
  </si>
  <si>
    <t>None</t>
  </si>
  <si>
    <t>Business or Other For-Profit</t>
  </si>
  <si>
    <t>P1</t>
  </si>
  <si>
    <t>X</t>
  </si>
  <si>
    <t>Not-for-profit Institution</t>
  </si>
  <si>
    <t>P3</t>
  </si>
  <si>
    <t>Farms</t>
  </si>
  <si>
    <t>P2</t>
  </si>
  <si>
    <t>State, Local, and Tribal Governments</t>
  </si>
  <si>
    <t>S1</t>
  </si>
  <si>
    <t>2.1, 2.2, 2.5, 2.25, 2.26, 2.30</t>
  </si>
  <si>
    <t>Federal Debt Collection Form</t>
  </si>
  <si>
    <t>APHIS 7030</t>
  </si>
  <si>
    <t>Application for New License, Acknowledgement of Regulations and Standards</t>
  </si>
  <si>
    <t>APHIS 7003A</t>
  </si>
  <si>
    <t>2.3</t>
  </si>
  <si>
    <t>Request for 1st Pre-Licensing Inspection; Signature Acknowledgeing Receipt of the Inspection Report</t>
  </si>
  <si>
    <t>APHIS 7008</t>
  </si>
  <si>
    <t>Request for 2nd and/or 3rd Pre-Licensing Inspection; Signature Acknowledgeing Receipt of Inspection Report</t>
  </si>
  <si>
    <t>2.6</t>
  </si>
  <si>
    <t>APHIS 7031 (Credit Card)</t>
  </si>
  <si>
    <t>Written Request for Correction of Renewal Application including Dollar Amount of Business</t>
  </si>
  <si>
    <t>APHIS 7003</t>
  </si>
  <si>
    <t>2.11</t>
  </si>
  <si>
    <t>Denial of a New License Including Response to a Request for a Hearing</t>
  </si>
  <si>
    <t>2.25, 2.26, and 2.30</t>
  </si>
  <si>
    <t>Application for New Registration and Acknowledgement of Regulations and Standards</t>
  </si>
  <si>
    <t>APHIS 7011A</t>
  </si>
  <si>
    <t>Application for Registration Update</t>
  </si>
  <si>
    <t>APHIS 7011</t>
  </si>
  <si>
    <t>2.31</t>
  </si>
  <si>
    <t>Written Notification of Failure to Adhere to Correction Scheduled</t>
  </si>
  <si>
    <t>2.31 and 2.35</t>
  </si>
  <si>
    <t>Records of IACUC Activities</t>
  </si>
  <si>
    <t>2.33</t>
  </si>
  <si>
    <t>Written Program of Veterinary Care for Research Facilities</t>
  </si>
  <si>
    <t>APHIS 7002 (optional or equivalent format)</t>
  </si>
  <si>
    <t>2.40</t>
  </si>
  <si>
    <t>Written Program of Veterinary Care for Exhibitors or Dealers</t>
  </si>
  <si>
    <t>2.36</t>
  </si>
  <si>
    <t>Annual Report of Research Facility</t>
  </si>
  <si>
    <t>APHIS 7023 (optional or equivalent format)</t>
  </si>
  <si>
    <t>Continuation Sheet for Annual Report of Research Facility</t>
  </si>
  <si>
    <t>APHIS 7023A (optional or equivalent format)</t>
  </si>
  <si>
    <t>Annual Report of Research Facility Column E Explanation</t>
  </si>
  <si>
    <t>APHIS 7023B (optional or equivalent format)</t>
  </si>
  <si>
    <t>Site Specific Annual Report of Research Facility</t>
  </si>
  <si>
    <t>APHIS 7023C (optional or equivalent format)</t>
  </si>
  <si>
    <t>2.38 and 2.125</t>
  </si>
  <si>
    <t>Registrant Furnish All Requested Information</t>
  </si>
  <si>
    <t>2.38 and 2.126</t>
  </si>
  <si>
    <t>Access and Inspection of Records and Property; Signature Acknowledgeing Receipt of the Inspection Report</t>
  </si>
  <si>
    <t>2.38 and 2.78</t>
  </si>
  <si>
    <t>Health Certificate in Transport, Inspection by a licensed veterinarian</t>
  </si>
  <si>
    <t>APHIS 7001 (optional or equivalent format)</t>
  </si>
  <si>
    <t>2.50, 2.75 and 2.80</t>
  </si>
  <si>
    <t>Record Animals on Hand (Other than Dogs and Cats)</t>
  </si>
  <si>
    <t>APHIS Form 7019 (optional or equivalent format)</t>
  </si>
  <si>
    <t>Record of Acquisition, Disposition, or Transport of Animals (Other Than Dogs and Cats)</t>
  </si>
  <si>
    <t>APHIS Form 7020 (optional or equivalent format)</t>
  </si>
  <si>
    <t>Continuation Sheet for Record of Acquisition, Disposition, or Transport of Animals (Other Than Dogs and Cats)</t>
  </si>
  <si>
    <t>APHIS 7020A (optional or equivalent format)</t>
  </si>
  <si>
    <t>2.75</t>
  </si>
  <si>
    <t>Written Request for Variance Using Other Than APHIS Form 7005, 7006, and 7006A</t>
  </si>
  <si>
    <t>Request for Hearing</t>
  </si>
  <si>
    <t>2.76</t>
  </si>
  <si>
    <t>Auction Sales or Broker Records</t>
  </si>
  <si>
    <t>2.77 and 2.79</t>
  </si>
  <si>
    <t xml:space="preserve">Carriers and Intermediate Handlers Records; Consignor Written Guarantee; Attempt to Notify Consignor </t>
  </si>
  <si>
    <t>2.125</t>
  </si>
  <si>
    <t>Information Concerning Dealers, Exhibitors, Operators of Auction Sales, Intermediate Handlers, and Carriers Business-Beyond What is Currently Required</t>
  </si>
  <si>
    <t>2.126</t>
  </si>
  <si>
    <t>Submission of Itinerary of Exhibition with Overnight Travel</t>
  </si>
  <si>
    <t>APHIS Form 7010 (optional or equivalent format)</t>
  </si>
  <si>
    <t>APHIS Form 7010A (optional or equivalent format)</t>
  </si>
  <si>
    <t>USDA-APHIS Animal Care Online Complaint</t>
  </si>
  <si>
    <t>NA</t>
  </si>
  <si>
    <t>Individuals or Households</t>
  </si>
  <si>
    <t>I</t>
  </si>
  <si>
    <t>Respondents</t>
  </si>
  <si>
    <t>DOCKET NO.</t>
  </si>
  <si>
    <t>APHIS-2020-0068</t>
  </si>
  <si>
    <t>SEQ</t>
  </si>
  <si>
    <t>The following information collection activities are new</t>
  </si>
  <si>
    <t>2.50(e)(2)</t>
  </si>
  <si>
    <t>3.154(e)</t>
  </si>
  <si>
    <t>3.158(a)(2), (b)(1)</t>
  </si>
  <si>
    <t>3.161(b), (c)</t>
  </si>
  <si>
    <t>GRAND TOTALS</t>
  </si>
  <si>
    <t>Responses per Respondent</t>
  </si>
  <si>
    <t>Annual Responses</t>
  </si>
  <si>
    <t>Total Burden Hours</t>
  </si>
  <si>
    <t>Hours per Response</t>
  </si>
  <si>
    <t>The following information collection activities are approved under          0579-0036 and show additional burden resulting from the rule change</t>
  </si>
  <si>
    <t>Animal Care; Standards for Birds Not Bred for Use in Research Under the Animal Welfare Act</t>
  </si>
  <si>
    <t>Annual License Fee Credit Card Authorization</t>
  </si>
  <si>
    <t>ESTIMATED TOTAL ANNUAL RECORDKEEPING HOURS</t>
  </si>
  <si>
    <t>ESTIMATED TOTAL ANNUAL BURDEN HOURS</t>
  </si>
  <si>
    <t>REGULATION                                (9 CFR)</t>
  </si>
  <si>
    <t>Consignment Document</t>
  </si>
  <si>
    <t>Maintain Cleaning, Sanitation Records</t>
  </si>
  <si>
    <t>Environment Enhancement Plan (EEP) Exemption Records</t>
  </si>
  <si>
    <t>Bird Identification</t>
  </si>
  <si>
    <t>0579-0486</t>
  </si>
  <si>
    <t>3.164(e),(f)</t>
  </si>
  <si>
    <t>Certification for Shipment of Birds (TPD)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</si>
</sst>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mmmm\ d\,\ yyyy"/>
    <numFmt numFmtId="166" formatCode="_(* #,##0_);_(* \(#,##0\);_(* &quot;-&quot;??_);_(@_)"/>
    <numFmt numFmtId="167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125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7" xfId="1" applyNumberFormat="1" applyFont="1" applyFill="1" applyBorder="1" applyAlignment="1" applyProtection="1">
      <alignment horizontal="center" vertical="center"/>
      <protection locked="0"/>
    </xf>
    <xf numFmtId="166" fontId="3" fillId="3" borderId="7" xfId="1" applyNumberFormat="1" applyFont="1" applyFill="1" applyBorder="1" applyAlignment="1" applyProtection="1">
      <alignment vertical="center"/>
      <protection locked="0"/>
    </xf>
    <xf numFmtId="166" fontId="3" fillId="3" borderId="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166" fontId="3" fillId="0" borderId="7" xfId="1" applyNumberFormat="1" applyFont="1" applyFill="1" applyBorder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6" fontId="3" fillId="0" borderId="7" xfId="1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2" xfId="1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166" fontId="3" fillId="0" borderId="2" xfId="1" applyNumberFormat="1" applyFont="1" applyFill="1" applyBorder="1" applyAlignment="1" applyProtection="1">
      <alignment horizontal="center" vertical="center"/>
      <protection locked="0"/>
    </xf>
    <xf numFmtId="166" fontId="3" fillId="0" borderId="7" xfId="1" applyNumberFormat="1" applyFont="1" applyFill="1" applyBorder="1" applyAlignment="1" applyProtection="1">
      <alignment horizontal="right" vertical="center"/>
    </xf>
    <xf numFmtId="49" fontId="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166" fontId="3" fillId="0" borderId="8" xfId="1" applyNumberFormat="1" applyFont="1" applyFill="1" applyBorder="1" applyAlignment="1" applyProtection="1">
      <alignment vertical="center"/>
      <protection locked="0"/>
    </xf>
    <xf numFmtId="166" fontId="3" fillId="0" borderId="4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 wrapText="1"/>
      <protection locked="0"/>
    </xf>
    <xf numFmtId="2" fontId="6" fillId="0" borderId="0" xfId="0" applyNumberFormat="1" applyFont="1" applyProtection="1">
      <protection locked="0"/>
    </xf>
    <xf numFmtId="0" fontId="4" fillId="0" borderId="0" xfId="0" applyFont="1"/>
    <xf numFmtId="0" fontId="6" fillId="0" borderId="0" xfId="0" applyFont="1" applyProtection="1">
      <protection locked="0"/>
    </xf>
    <xf numFmtId="0" fontId="4" fillId="0" borderId="13" xfId="0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4" fontId="3" fillId="0" borderId="2" xfId="0" applyNumberFormat="1" applyFont="1" applyBorder="1"/>
    <xf numFmtId="165" fontId="3" fillId="0" borderId="5" xfId="0" applyNumberFormat="1" applyFont="1" applyBorder="1" applyAlignment="1">
      <alignment vertical="center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2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6" fontId="6" fillId="0" borderId="0" xfId="0" applyNumberFormat="1" applyFont="1" applyAlignment="1" applyProtection="1">
      <alignment horizontal="center" vertical="center"/>
      <protection locked="0"/>
    </xf>
    <xf numFmtId="166" fontId="6" fillId="0" borderId="0" xfId="0" applyNumberFormat="1" applyFont="1" applyAlignment="1">
      <alignment vertical="center"/>
    </xf>
    <xf numFmtId="166" fontId="4" fillId="2" borderId="0" xfId="0" applyNumberFormat="1" applyFont="1" applyFill="1" applyAlignment="1" applyProtection="1">
      <alignment horizontal="center" vertical="center"/>
      <protection locked="0"/>
    </xf>
    <xf numFmtId="2" fontId="4" fillId="2" borderId="0" xfId="0" applyNumberFormat="1" applyFont="1" applyFill="1" applyAlignment="1" applyProtection="1">
      <alignment vertical="center"/>
      <protection locked="0"/>
    </xf>
    <xf numFmtId="166" fontId="4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166" fontId="3" fillId="0" borderId="8" xfId="1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Border="1"/>
    <xf numFmtId="166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2" fontId="9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9" fontId="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166" fontId="12" fillId="0" borderId="0" xfId="1" applyNumberFormat="1" applyFont="1" applyFill="1" applyAlignment="1">
      <alignment vertical="center"/>
    </xf>
    <xf numFmtId="166" fontId="3" fillId="3" borderId="7" xfId="1" applyNumberFormat="1" applyFont="1" applyFill="1" applyBorder="1" applyAlignment="1">
      <alignment vertical="center"/>
    </xf>
    <xf numFmtId="166" fontId="3" fillId="0" borderId="7" xfId="1" applyNumberFormat="1" applyFont="1" applyBorder="1" applyAlignment="1" applyProtection="1">
      <alignment vertical="center"/>
      <protection locked="0"/>
    </xf>
    <xf numFmtId="166" fontId="3" fillId="0" borderId="7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6" fontId="3" fillId="0" borderId="2" xfId="1" applyNumberFormat="1" applyFont="1" applyBorder="1" applyAlignment="1" applyProtection="1">
      <alignment vertical="center"/>
      <protection locked="0"/>
    </xf>
    <xf numFmtId="166" fontId="12" fillId="5" borderId="0" xfId="1" applyNumberFormat="1" applyFont="1" applyFill="1" applyAlignment="1">
      <alignment vertical="center"/>
    </xf>
    <xf numFmtId="166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166" fontId="3" fillId="3" borderId="7" xfId="1" applyNumberFormat="1" applyFont="1" applyFill="1" applyBorder="1" applyAlignment="1" applyProtection="1">
      <alignment horizontal="center" vertical="center" wrapText="1"/>
      <protection locked="0"/>
    </xf>
    <xf numFmtId="166" fontId="11" fillId="4" borderId="7" xfId="1" applyNumberFormat="1" applyFont="1" applyFill="1" applyBorder="1" applyAlignment="1">
      <alignment horizontal="center" vertical="center" wrapText="1"/>
    </xf>
    <xf numFmtId="166" fontId="9" fillId="4" borderId="7" xfId="1" applyNumberFormat="1" applyFont="1" applyFill="1" applyBorder="1" applyAlignment="1">
      <alignment horizontal="center" vertical="center" wrapText="1"/>
    </xf>
    <xf numFmtId="166" fontId="9" fillId="4" borderId="0" xfId="1" applyNumberFormat="1" applyFont="1" applyFill="1" applyBorder="1" applyAlignment="1">
      <alignment horizontal="center" vertical="center" wrapText="1"/>
    </xf>
    <xf numFmtId="166" fontId="3" fillId="0" borderId="8" xfId="1" applyNumberFormat="1" applyFont="1" applyBorder="1" applyAlignment="1" applyProtection="1">
      <alignment vertical="center"/>
      <protection locked="0"/>
    </xf>
    <xf numFmtId="166" fontId="3" fillId="0" borderId="8" xfId="1" applyNumberFormat="1" applyFont="1" applyBorder="1" applyAlignment="1">
      <alignment vertical="center"/>
    </xf>
    <xf numFmtId="167" fontId="3" fillId="3" borderId="7" xfId="1" applyNumberFormat="1" applyFont="1" applyFill="1" applyBorder="1" applyAlignment="1" applyProtection="1">
      <alignment vertical="center"/>
      <protection locked="0"/>
    </xf>
    <xf numFmtId="167" fontId="3" fillId="0" borderId="7" xfId="1" applyNumberFormat="1" applyFont="1" applyBorder="1" applyAlignment="1" applyProtection="1">
      <alignment vertical="center"/>
      <protection locked="0"/>
    </xf>
    <xf numFmtId="167" fontId="3" fillId="0" borderId="7" xfId="1" applyNumberFormat="1" applyFont="1" applyBorder="1" applyAlignment="1">
      <alignment horizontal="right" vertical="center"/>
    </xf>
    <xf numFmtId="167" fontId="9" fillId="4" borderId="7" xfId="1" applyNumberFormat="1" applyFont="1" applyFill="1" applyBorder="1" applyAlignment="1">
      <alignment horizontal="center" vertical="center" wrapText="1"/>
    </xf>
    <xf numFmtId="167" fontId="3" fillId="0" borderId="8" xfId="1" applyNumberFormat="1" applyFont="1" applyBorder="1" applyAlignment="1" applyProtection="1">
      <alignment vertical="center"/>
      <protection locked="0"/>
    </xf>
    <xf numFmtId="165" fontId="3" fillId="0" borderId="4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 wrapText="1"/>
      <protection locked="0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0" xfId="0" applyFont="1" applyBorder="1" applyAlignment="1">
      <alignment horizontal="left" vertical="top" wrapText="1"/>
    </xf>
    <xf numFmtId="0" fontId="3" fillId="0" borderId="10" xfId="0" applyFont="1" applyBorder="1"/>
    <xf numFmtId="0" fontId="3" fillId="0" borderId="11" xfId="0" applyFont="1" applyBorder="1"/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</cellXfs>
  <cellStyles count="7">
    <cellStyle name="Comma" xfId="1" builtinId="3"/>
    <cellStyle name="Comma 2" xfId="4" xr:uid="{28621AFC-FE5D-41A6-B13F-36D0D637C910}"/>
    <cellStyle name="Currency 2" xfId="5" xr:uid="{2192B48C-F96B-4839-8977-CFA2A3448E8A}"/>
    <cellStyle name="Hyperlink 2" xfId="3" xr:uid="{05265F63-EB7D-4389-A430-CB46B7672C96}"/>
    <cellStyle name="Normal" xfId="0" builtinId="0"/>
    <cellStyle name="Normal 2" xfId="2" xr:uid="{B75D2652-A4DA-4083-AEB9-275CF2A67E64}"/>
    <cellStyle name="Normal 3" xfId="6" xr:uid="{36403CDE-831F-4F8D-B9F2-5FBE1275B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E840-D2D3-411A-A24A-BC2FB59AB695}">
  <sheetPr>
    <pageSetUpPr fitToPage="1"/>
  </sheetPr>
  <dimension ref="A1:O193"/>
  <sheetViews>
    <sheetView tabSelected="1" zoomScale="90" zoomScaleNormal="90" workbookViewId="0">
      <pane ySplit="5" topLeftCell="A172" activePane="bottomLeft" state="frozenSplit"/>
      <selection pane="bottomLeft" activeCell="E175" sqref="E175"/>
    </sheetView>
  </sheetViews>
  <sheetFormatPr defaultColWidth="9.33203125" defaultRowHeight="10.199999999999999" x14ac:dyDescent="0.2"/>
  <cols>
    <col min="1" max="1" width="9.33203125" style="30"/>
    <col min="2" max="2" width="22" style="29" customWidth="1"/>
    <col min="3" max="3" width="37.44140625" style="29" customWidth="1"/>
    <col min="4" max="5" width="5.6640625" style="30" customWidth="1"/>
    <col min="6" max="7" width="17.6640625" style="31" customWidth="1"/>
    <col min="8" max="8" width="16.33203125" style="64" customWidth="1"/>
    <col min="9" max="9" width="20.33203125" style="32" customWidth="1"/>
    <col min="10" max="10" width="22.6640625" style="33" customWidth="1"/>
    <col min="11" max="11" width="15.33203125" style="32" customWidth="1"/>
    <col min="12" max="12" width="18.5546875" style="33" customWidth="1"/>
    <col min="13" max="13" width="19" style="34" customWidth="1"/>
    <col min="14" max="14" width="19.33203125" style="34" customWidth="1"/>
    <col min="15" max="15" width="22.6640625" style="66" customWidth="1"/>
    <col min="16" max="16384" width="9.33203125" style="29"/>
  </cols>
  <sheetData>
    <row r="1" spans="1:15" s="1" customFormat="1" ht="25.2" customHeight="1" x14ac:dyDescent="0.2">
      <c r="A1" s="41"/>
      <c r="B1" s="105" t="s">
        <v>0</v>
      </c>
      <c r="C1" s="106"/>
      <c r="D1" s="106"/>
      <c r="E1" s="106"/>
      <c r="F1" s="106"/>
      <c r="G1" s="106"/>
      <c r="H1" s="107"/>
      <c r="I1" s="108"/>
      <c r="J1" s="109"/>
      <c r="K1" s="109"/>
      <c r="L1" s="109"/>
      <c r="M1" s="110"/>
      <c r="N1" s="45" t="s">
        <v>1</v>
      </c>
      <c r="O1" s="71" t="s">
        <v>93</v>
      </c>
    </row>
    <row r="2" spans="1:15" s="1" customFormat="1" ht="25.2" customHeight="1" x14ac:dyDescent="0.2">
      <c r="A2" s="42"/>
      <c r="B2" s="111" t="s">
        <v>107</v>
      </c>
      <c r="C2" s="112"/>
      <c r="D2" s="112"/>
      <c r="E2" s="112"/>
      <c r="F2" s="112"/>
      <c r="G2" s="112"/>
      <c r="H2" s="113"/>
      <c r="I2" s="116"/>
      <c r="J2" s="117"/>
      <c r="K2" s="117"/>
      <c r="L2" s="117"/>
      <c r="M2" s="118"/>
      <c r="N2" s="70" t="s">
        <v>116</v>
      </c>
      <c r="O2" s="101" t="s">
        <v>94</v>
      </c>
    </row>
    <row r="3" spans="1:15" s="1" customFormat="1" ht="25.2" customHeight="1" x14ac:dyDescent="0.2">
      <c r="A3" s="42"/>
      <c r="B3" s="112"/>
      <c r="C3" s="112"/>
      <c r="D3" s="112"/>
      <c r="E3" s="112"/>
      <c r="F3" s="112"/>
      <c r="G3" s="112"/>
      <c r="H3" s="113"/>
      <c r="I3" s="119"/>
      <c r="J3" s="117"/>
      <c r="K3" s="117"/>
      <c r="L3" s="117"/>
      <c r="M3" s="118"/>
      <c r="N3" s="46" t="s">
        <v>2</v>
      </c>
      <c r="O3" s="47"/>
    </row>
    <row r="4" spans="1:15" s="1" customFormat="1" ht="25.2" customHeight="1" x14ac:dyDescent="0.2">
      <c r="A4" s="42"/>
      <c r="B4" s="114"/>
      <c r="C4" s="114"/>
      <c r="D4" s="114"/>
      <c r="E4" s="114"/>
      <c r="F4" s="114"/>
      <c r="G4" s="114"/>
      <c r="H4" s="115"/>
      <c r="I4" s="120"/>
      <c r="J4" s="121"/>
      <c r="K4" s="121"/>
      <c r="L4" s="121"/>
      <c r="M4" s="122"/>
      <c r="N4" s="100">
        <v>44970</v>
      </c>
      <c r="O4" s="48"/>
    </row>
    <row r="5" spans="1:15" s="4" customFormat="1" ht="46.2" customHeight="1" x14ac:dyDescent="0.3">
      <c r="A5" s="40" t="s">
        <v>95</v>
      </c>
      <c r="B5" s="35" t="s">
        <v>111</v>
      </c>
      <c r="C5" s="2" t="s">
        <v>3</v>
      </c>
      <c r="D5" s="2"/>
      <c r="E5" s="2"/>
      <c r="F5" s="2" t="s">
        <v>4</v>
      </c>
      <c r="G5" s="2"/>
      <c r="H5" s="2" t="s">
        <v>5</v>
      </c>
      <c r="I5" s="2" t="s">
        <v>6</v>
      </c>
      <c r="J5" s="2" t="s">
        <v>7</v>
      </c>
      <c r="K5" s="2" t="s">
        <v>8</v>
      </c>
      <c r="L5" s="2" t="s">
        <v>110</v>
      </c>
      <c r="M5" s="3" t="s">
        <v>9</v>
      </c>
      <c r="N5" s="3" t="s">
        <v>10</v>
      </c>
      <c r="O5" s="69" t="s">
        <v>109</v>
      </c>
    </row>
    <row r="6" spans="1:15" s="4" customFormat="1" ht="46.2" customHeight="1" x14ac:dyDescent="0.3">
      <c r="A6" s="40"/>
      <c r="B6" s="123" t="s">
        <v>106</v>
      </c>
      <c r="C6" s="124"/>
      <c r="D6" s="74"/>
      <c r="E6" s="74"/>
      <c r="F6" s="73"/>
      <c r="G6" s="73"/>
      <c r="H6" s="75"/>
      <c r="I6" s="73"/>
      <c r="J6" s="76"/>
      <c r="K6" s="73"/>
      <c r="L6" s="73"/>
      <c r="M6" s="77"/>
      <c r="N6" s="77"/>
      <c r="O6" s="77"/>
    </row>
    <row r="7" spans="1:15" s="11" customFormat="1" ht="46.2" customHeight="1" x14ac:dyDescent="0.3">
      <c r="A7" s="43">
        <v>1</v>
      </c>
      <c r="B7" s="36" t="s">
        <v>11</v>
      </c>
      <c r="C7" s="5" t="s">
        <v>12</v>
      </c>
      <c r="D7" s="6"/>
      <c r="E7" s="6"/>
      <c r="F7" s="7" t="s">
        <v>13</v>
      </c>
      <c r="G7" s="7"/>
      <c r="H7" s="8"/>
      <c r="I7" s="9"/>
      <c r="J7" s="10"/>
      <c r="K7" s="95"/>
      <c r="L7" s="82"/>
      <c r="M7" s="9"/>
      <c r="N7" s="95"/>
      <c r="O7" s="9"/>
    </row>
    <row r="8" spans="1:15" s="11" customFormat="1" ht="19.95" customHeight="1" x14ac:dyDescent="0.3">
      <c r="A8" s="43"/>
      <c r="B8" s="37"/>
      <c r="C8" s="12" t="s">
        <v>14</v>
      </c>
      <c r="D8" s="13" t="s">
        <v>15</v>
      </c>
      <c r="E8" s="13" t="s">
        <v>16</v>
      </c>
      <c r="F8" s="14"/>
      <c r="G8" s="14"/>
      <c r="H8" s="81">
        <v>6417</v>
      </c>
      <c r="I8" s="15">
        <v>1</v>
      </c>
      <c r="J8" s="16">
        <f>H8*I8</f>
        <v>6417</v>
      </c>
      <c r="K8" s="96">
        <v>0.5</v>
      </c>
      <c r="L8" s="84">
        <f>ROUNDUP(J8*K8,0)</f>
        <v>3209</v>
      </c>
      <c r="M8" s="83">
        <v>0</v>
      </c>
      <c r="N8" s="96">
        <v>0</v>
      </c>
      <c r="O8" s="83">
        <f>ROUNDUP(M8*N8,0)</f>
        <v>0</v>
      </c>
    </row>
    <row r="9" spans="1:15" s="11" customFormat="1" ht="19.95" customHeight="1" x14ac:dyDescent="0.3">
      <c r="A9" s="43"/>
      <c r="B9" s="37"/>
      <c r="C9" s="12" t="s">
        <v>17</v>
      </c>
      <c r="D9" s="13" t="s">
        <v>18</v>
      </c>
      <c r="E9" s="13" t="s">
        <v>16</v>
      </c>
      <c r="F9" s="14"/>
      <c r="G9" s="14"/>
      <c r="H9" s="19">
        <v>239</v>
      </c>
      <c r="I9" s="15">
        <v>1</v>
      </c>
      <c r="J9" s="16">
        <f t="shared" ref="J9:J71" si="0">H9*I9</f>
        <v>239</v>
      </c>
      <c r="K9" s="96">
        <v>0.5</v>
      </c>
      <c r="L9" s="84">
        <f t="shared" ref="L9:L71" si="1">ROUNDUP(J9*K9,0)</f>
        <v>120</v>
      </c>
      <c r="M9" s="83">
        <v>0</v>
      </c>
      <c r="N9" s="96">
        <v>0</v>
      </c>
      <c r="O9" s="83">
        <f t="shared" ref="O9:O71" si="2">ROUNDUP(M9*N9,0)</f>
        <v>0</v>
      </c>
    </row>
    <row r="10" spans="1:15" s="11" customFormat="1" ht="19.95" customHeight="1" x14ac:dyDescent="0.3">
      <c r="A10" s="43"/>
      <c r="B10" s="37"/>
      <c r="C10" s="12" t="s">
        <v>19</v>
      </c>
      <c r="D10" s="13" t="s">
        <v>20</v>
      </c>
      <c r="E10" s="13" t="s">
        <v>16</v>
      </c>
      <c r="F10" s="14"/>
      <c r="G10" s="14"/>
      <c r="H10" s="19">
        <v>179</v>
      </c>
      <c r="I10" s="15">
        <v>1</v>
      </c>
      <c r="J10" s="16">
        <f t="shared" si="0"/>
        <v>179</v>
      </c>
      <c r="K10" s="96">
        <v>0.5</v>
      </c>
      <c r="L10" s="84">
        <f t="shared" si="1"/>
        <v>90</v>
      </c>
      <c r="M10" s="83">
        <v>0</v>
      </c>
      <c r="N10" s="96">
        <v>0</v>
      </c>
      <c r="O10" s="83">
        <f t="shared" si="2"/>
        <v>0</v>
      </c>
    </row>
    <row r="11" spans="1:15" s="11" customFormat="1" ht="19.95" customHeight="1" x14ac:dyDescent="0.3">
      <c r="A11" s="43"/>
      <c r="B11" s="37"/>
      <c r="C11" s="17" t="s">
        <v>21</v>
      </c>
      <c r="D11" s="18" t="s">
        <v>22</v>
      </c>
      <c r="E11" s="18" t="s">
        <v>16</v>
      </c>
      <c r="F11" s="14"/>
      <c r="G11" s="14"/>
      <c r="H11" s="19">
        <v>119</v>
      </c>
      <c r="I11" s="15">
        <v>1</v>
      </c>
      <c r="J11" s="16">
        <f t="shared" si="0"/>
        <v>119</v>
      </c>
      <c r="K11" s="96">
        <v>0.5</v>
      </c>
      <c r="L11" s="84">
        <f t="shared" si="1"/>
        <v>60</v>
      </c>
      <c r="M11" s="83">
        <v>0</v>
      </c>
      <c r="N11" s="96">
        <v>0</v>
      </c>
      <c r="O11" s="83">
        <f t="shared" si="2"/>
        <v>0</v>
      </c>
    </row>
    <row r="12" spans="1:15" s="11" customFormat="1" ht="46.2" customHeight="1" x14ac:dyDescent="0.3">
      <c r="A12" s="43">
        <v>2</v>
      </c>
      <c r="B12" s="36" t="s">
        <v>23</v>
      </c>
      <c r="C12" s="5" t="s">
        <v>24</v>
      </c>
      <c r="D12" s="6"/>
      <c r="E12" s="6"/>
      <c r="F12" s="7" t="s">
        <v>25</v>
      </c>
      <c r="G12" s="7"/>
      <c r="H12" s="8"/>
      <c r="I12" s="9"/>
      <c r="J12" s="10"/>
      <c r="K12" s="95"/>
      <c r="L12" s="82"/>
      <c r="M12" s="9"/>
      <c r="N12" s="95"/>
      <c r="O12" s="9"/>
    </row>
    <row r="13" spans="1:15" s="11" customFormat="1" ht="19.95" customHeight="1" x14ac:dyDescent="0.3">
      <c r="A13" s="43"/>
      <c r="B13" s="37"/>
      <c r="C13" s="12" t="s">
        <v>14</v>
      </c>
      <c r="D13" s="13" t="s">
        <v>15</v>
      </c>
      <c r="E13" s="13"/>
      <c r="F13" s="14"/>
      <c r="G13" s="14"/>
      <c r="H13" s="81">
        <v>6417</v>
      </c>
      <c r="I13" s="15">
        <v>1</v>
      </c>
      <c r="J13" s="16">
        <f t="shared" si="0"/>
        <v>6417</v>
      </c>
      <c r="K13" s="96">
        <v>0.25</v>
      </c>
      <c r="L13" s="84">
        <f t="shared" si="1"/>
        <v>1605</v>
      </c>
      <c r="M13" s="85">
        <v>0</v>
      </c>
      <c r="N13" s="96">
        <v>0</v>
      </c>
      <c r="O13" s="83">
        <f t="shared" si="2"/>
        <v>0</v>
      </c>
    </row>
    <row r="14" spans="1:15" s="11" customFormat="1" ht="19.95" customHeight="1" x14ac:dyDescent="0.3">
      <c r="A14" s="43"/>
      <c r="B14" s="37"/>
      <c r="C14" s="12" t="s">
        <v>17</v>
      </c>
      <c r="D14" s="13" t="s">
        <v>18</v>
      </c>
      <c r="E14" s="13"/>
      <c r="F14" s="14"/>
      <c r="G14" s="14"/>
      <c r="H14" s="19">
        <v>238</v>
      </c>
      <c r="I14" s="15">
        <v>1</v>
      </c>
      <c r="J14" s="16">
        <f t="shared" si="0"/>
        <v>238</v>
      </c>
      <c r="K14" s="96">
        <v>0.25</v>
      </c>
      <c r="L14" s="84">
        <f t="shared" si="1"/>
        <v>60</v>
      </c>
      <c r="M14" s="85">
        <v>0</v>
      </c>
      <c r="N14" s="96">
        <v>0</v>
      </c>
      <c r="O14" s="83">
        <f t="shared" si="2"/>
        <v>0</v>
      </c>
    </row>
    <row r="15" spans="1:15" s="11" customFormat="1" ht="19.95" customHeight="1" x14ac:dyDescent="0.3">
      <c r="A15" s="43"/>
      <c r="B15" s="37"/>
      <c r="C15" s="12" t="s">
        <v>19</v>
      </c>
      <c r="D15" s="13" t="s">
        <v>20</v>
      </c>
      <c r="E15" s="13"/>
      <c r="F15" s="14"/>
      <c r="G15" s="14"/>
      <c r="H15" s="19">
        <v>178</v>
      </c>
      <c r="I15" s="15">
        <v>1</v>
      </c>
      <c r="J15" s="16">
        <f t="shared" si="0"/>
        <v>178</v>
      </c>
      <c r="K15" s="96">
        <v>0.25</v>
      </c>
      <c r="L15" s="84">
        <f t="shared" si="1"/>
        <v>45</v>
      </c>
      <c r="M15" s="85">
        <v>0</v>
      </c>
      <c r="N15" s="96">
        <v>0</v>
      </c>
      <c r="O15" s="83">
        <f t="shared" si="2"/>
        <v>0</v>
      </c>
    </row>
    <row r="16" spans="1:15" s="11" customFormat="1" ht="19.95" customHeight="1" x14ac:dyDescent="0.3">
      <c r="A16" s="43"/>
      <c r="B16" s="37"/>
      <c r="C16" s="17" t="s">
        <v>21</v>
      </c>
      <c r="D16" s="18" t="s">
        <v>22</v>
      </c>
      <c r="E16" s="18"/>
      <c r="F16" s="14"/>
      <c r="G16" s="14"/>
      <c r="H16" s="19">
        <v>119</v>
      </c>
      <c r="I16" s="15">
        <v>1</v>
      </c>
      <c r="J16" s="16">
        <f t="shared" si="0"/>
        <v>119</v>
      </c>
      <c r="K16" s="96">
        <v>0.25</v>
      </c>
      <c r="L16" s="84">
        <f t="shared" si="1"/>
        <v>30</v>
      </c>
      <c r="M16" s="85">
        <v>0</v>
      </c>
      <c r="N16" s="96">
        <v>0</v>
      </c>
      <c r="O16" s="83">
        <f t="shared" si="2"/>
        <v>0</v>
      </c>
    </row>
    <row r="17" spans="1:15" s="11" customFormat="1" ht="46.2" customHeight="1" x14ac:dyDescent="0.3">
      <c r="A17" s="43">
        <v>3</v>
      </c>
      <c r="B17" s="36" t="s">
        <v>11</v>
      </c>
      <c r="C17" s="5" t="s">
        <v>26</v>
      </c>
      <c r="D17" s="6"/>
      <c r="E17" s="6"/>
      <c r="F17" s="7" t="s">
        <v>27</v>
      </c>
      <c r="G17" s="7"/>
      <c r="H17" s="8"/>
      <c r="I17" s="9"/>
      <c r="J17" s="10"/>
      <c r="K17" s="95"/>
      <c r="L17" s="82"/>
      <c r="M17" s="9"/>
      <c r="N17" s="95"/>
      <c r="O17" s="9"/>
    </row>
    <row r="18" spans="1:15" s="11" customFormat="1" ht="19.95" customHeight="1" x14ac:dyDescent="0.3">
      <c r="A18" s="43"/>
      <c r="B18" s="37"/>
      <c r="C18" s="12" t="s">
        <v>14</v>
      </c>
      <c r="D18" s="13" t="s">
        <v>15</v>
      </c>
      <c r="E18" s="13"/>
      <c r="F18" s="14"/>
      <c r="G18" s="14"/>
      <c r="H18" s="81">
        <v>6417</v>
      </c>
      <c r="I18" s="15">
        <v>1</v>
      </c>
      <c r="J18" s="16">
        <f t="shared" si="0"/>
        <v>6417</v>
      </c>
      <c r="K18" s="96">
        <v>0.25</v>
      </c>
      <c r="L18" s="84">
        <f t="shared" si="1"/>
        <v>1605</v>
      </c>
      <c r="M18" s="86">
        <v>0</v>
      </c>
      <c r="N18" s="96">
        <v>0</v>
      </c>
      <c r="O18" s="83">
        <f t="shared" si="2"/>
        <v>0</v>
      </c>
    </row>
    <row r="19" spans="1:15" s="11" customFormat="1" ht="19.95" customHeight="1" x14ac:dyDescent="0.3">
      <c r="A19" s="43"/>
      <c r="B19" s="37"/>
      <c r="C19" s="12" t="s">
        <v>17</v>
      </c>
      <c r="D19" s="13" t="s">
        <v>18</v>
      </c>
      <c r="E19" s="13"/>
      <c r="F19" s="14"/>
      <c r="G19" s="14"/>
      <c r="H19" s="19">
        <v>258</v>
      </c>
      <c r="I19" s="15">
        <v>1</v>
      </c>
      <c r="J19" s="16">
        <f t="shared" si="0"/>
        <v>258</v>
      </c>
      <c r="K19" s="96">
        <v>0.25</v>
      </c>
      <c r="L19" s="84">
        <f t="shared" si="1"/>
        <v>65</v>
      </c>
      <c r="M19" s="86">
        <v>0</v>
      </c>
      <c r="N19" s="96">
        <v>0</v>
      </c>
      <c r="O19" s="83">
        <f t="shared" si="2"/>
        <v>0</v>
      </c>
    </row>
    <row r="20" spans="1:15" s="11" customFormat="1" ht="19.95" customHeight="1" x14ac:dyDescent="0.3">
      <c r="A20" s="43"/>
      <c r="B20" s="37"/>
      <c r="C20" s="12" t="s">
        <v>19</v>
      </c>
      <c r="D20" s="13" t="s">
        <v>20</v>
      </c>
      <c r="E20" s="13"/>
      <c r="F20" s="14"/>
      <c r="G20" s="14"/>
      <c r="H20" s="19">
        <v>193</v>
      </c>
      <c r="I20" s="15">
        <v>1</v>
      </c>
      <c r="J20" s="16">
        <f t="shared" si="0"/>
        <v>193</v>
      </c>
      <c r="K20" s="96">
        <v>0.25</v>
      </c>
      <c r="L20" s="84">
        <f t="shared" si="1"/>
        <v>49</v>
      </c>
      <c r="M20" s="86">
        <v>0</v>
      </c>
      <c r="N20" s="96">
        <v>0</v>
      </c>
      <c r="O20" s="83">
        <f t="shared" si="2"/>
        <v>0</v>
      </c>
    </row>
    <row r="21" spans="1:15" s="11" customFormat="1" ht="19.95" customHeight="1" x14ac:dyDescent="0.3">
      <c r="A21" s="43"/>
      <c r="B21" s="37"/>
      <c r="C21" s="17" t="s">
        <v>21</v>
      </c>
      <c r="D21" s="18" t="s">
        <v>22</v>
      </c>
      <c r="E21" s="18"/>
      <c r="F21" s="14"/>
      <c r="G21" s="14"/>
      <c r="H21" s="19">
        <v>86</v>
      </c>
      <c r="I21" s="15">
        <v>1</v>
      </c>
      <c r="J21" s="16">
        <f t="shared" si="0"/>
        <v>86</v>
      </c>
      <c r="K21" s="96">
        <v>0.25</v>
      </c>
      <c r="L21" s="84">
        <f t="shared" si="1"/>
        <v>22</v>
      </c>
      <c r="M21" s="86">
        <v>0</v>
      </c>
      <c r="N21" s="96">
        <v>0</v>
      </c>
      <c r="O21" s="83">
        <f t="shared" si="2"/>
        <v>0</v>
      </c>
    </row>
    <row r="22" spans="1:15" s="11" customFormat="1" ht="46.2" customHeight="1" x14ac:dyDescent="0.3">
      <c r="A22" s="43">
        <v>4</v>
      </c>
      <c r="B22" s="36" t="s">
        <v>28</v>
      </c>
      <c r="C22" s="5" t="s">
        <v>29</v>
      </c>
      <c r="D22" s="6"/>
      <c r="E22" s="6"/>
      <c r="F22" s="7" t="s">
        <v>30</v>
      </c>
      <c r="G22" s="20"/>
      <c r="H22" s="21"/>
      <c r="I22" s="9"/>
      <c r="J22" s="10"/>
      <c r="K22" s="95"/>
      <c r="L22" s="82"/>
      <c r="M22" s="9"/>
      <c r="N22" s="95"/>
      <c r="O22" s="9"/>
    </row>
    <row r="23" spans="1:15" s="11" customFormat="1" ht="19.95" customHeight="1" x14ac:dyDescent="0.3">
      <c r="A23" s="43"/>
      <c r="B23" s="37"/>
      <c r="C23" s="12" t="s">
        <v>14</v>
      </c>
      <c r="D23" s="13" t="s">
        <v>15</v>
      </c>
      <c r="E23" s="13"/>
      <c r="F23" s="14"/>
      <c r="G23" s="22"/>
      <c r="H23" s="81">
        <v>6038</v>
      </c>
      <c r="I23" s="15">
        <v>1</v>
      </c>
      <c r="J23" s="16">
        <f t="shared" si="0"/>
        <v>6038</v>
      </c>
      <c r="K23" s="96">
        <v>4</v>
      </c>
      <c r="L23" s="84">
        <f t="shared" si="1"/>
        <v>24152</v>
      </c>
      <c r="M23" s="86">
        <v>0</v>
      </c>
      <c r="N23" s="96">
        <v>0</v>
      </c>
      <c r="O23" s="83">
        <f t="shared" si="2"/>
        <v>0</v>
      </c>
    </row>
    <row r="24" spans="1:15" s="11" customFormat="1" ht="19.95" customHeight="1" x14ac:dyDescent="0.3">
      <c r="A24" s="43"/>
      <c r="B24" s="37"/>
      <c r="C24" s="12" t="s">
        <v>17</v>
      </c>
      <c r="D24" s="13" t="s">
        <v>18</v>
      </c>
      <c r="E24" s="13"/>
      <c r="F24" s="14"/>
      <c r="G24" s="22"/>
      <c r="H24" s="23">
        <v>224</v>
      </c>
      <c r="I24" s="15">
        <v>1</v>
      </c>
      <c r="J24" s="16">
        <f t="shared" si="0"/>
        <v>224</v>
      </c>
      <c r="K24" s="96">
        <v>4</v>
      </c>
      <c r="L24" s="84">
        <f t="shared" si="1"/>
        <v>896</v>
      </c>
      <c r="M24" s="86">
        <v>0</v>
      </c>
      <c r="N24" s="96">
        <v>0</v>
      </c>
      <c r="O24" s="83">
        <f t="shared" si="2"/>
        <v>0</v>
      </c>
    </row>
    <row r="25" spans="1:15" s="11" customFormat="1" ht="19.95" customHeight="1" x14ac:dyDescent="0.3">
      <c r="A25" s="43"/>
      <c r="B25" s="37"/>
      <c r="C25" s="12" t="s">
        <v>19</v>
      </c>
      <c r="D25" s="13" t="s">
        <v>20</v>
      </c>
      <c r="E25" s="13"/>
      <c r="F25" s="14"/>
      <c r="G25" s="22"/>
      <c r="H25" s="23">
        <v>169</v>
      </c>
      <c r="I25" s="15">
        <v>1</v>
      </c>
      <c r="J25" s="16">
        <f t="shared" si="0"/>
        <v>169</v>
      </c>
      <c r="K25" s="96">
        <v>4</v>
      </c>
      <c r="L25" s="84">
        <f t="shared" si="1"/>
        <v>676</v>
      </c>
      <c r="M25" s="86">
        <v>0</v>
      </c>
      <c r="N25" s="96">
        <v>0</v>
      </c>
      <c r="O25" s="83">
        <f t="shared" si="2"/>
        <v>0</v>
      </c>
    </row>
    <row r="26" spans="1:15" s="11" customFormat="1" ht="19.95" customHeight="1" x14ac:dyDescent="0.3">
      <c r="A26" s="43"/>
      <c r="B26" s="37"/>
      <c r="C26" s="17" t="s">
        <v>21</v>
      </c>
      <c r="D26" s="18" t="s">
        <v>22</v>
      </c>
      <c r="E26" s="18"/>
      <c r="F26" s="14"/>
      <c r="G26" s="22"/>
      <c r="H26" s="23">
        <v>115</v>
      </c>
      <c r="I26" s="15">
        <v>1</v>
      </c>
      <c r="J26" s="16">
        <f t="shared" si="0"/>
        <v>115</v>
      </c>
      <c r="K26" s="96">
        <v>4</v>
      </c>
      <c r="L26" s="84">
        <f t="shared" si="1"/>
        <v>460</v>
      </c>
      <c r="M26" s="86">
        <v>0</v>
      </c>
      <c r="N26" s="96">
        <v>0</v>
      </c>
      <c r="O26" s="83">
        <f t="shared" si="2"/>
        <v>0</v>
      </c>
    </row>
    <row r="27" spans="1:15" s="11" customFormat="1" ht="46.2" customHeight="1" x14ac:dyDescent="0.3">
      <c r="A27" s="43">
        <v>5</v>
      </c>
      <c r="B27" s="36" t="s">
        <v>28</v>
      </c>
      <c r="C27" s="5" t="s">
        <v>31</v>
      </c>
      <c r="D27" s="6"/>
      <c r="E27" s="6"/>
      <c r="F27" s="7" t="s">
        <v>30</v>
      </c>
      <c r="G27" s="20"/>
      <c r="H27" s="21"/>
      <c r="I27" s="9"/>
      <c r="J27" s="10"/>
      <c r="K27" s="95"/>
      <c r="L27" s="82"/>
      <c r="M27" s="9"/>
      <c r="N27" s="95"/>
      <c r="O27" s="9"/>
    </row>
    <row r="28" spans="1:15" s="11" customFormat="1" ht="19.95" customHeight="1" x14ac:dyDescent="0.3">
      <c r="A28" s="43"/>
      <c r="B28" s="37"/>
      <c r="C28" s="12" t="s">
        <v>14</v>
      </c>
      <c r="D28" s="13" t="s">
        <v>15</v>
      </c>
      <c r="E28" s="13"/>
      <c r="F28" s="14"/>
      <c r="G28" s="22"/>
      <c r="H28" s="81">
        <v>2787</v>
      </c>
      <c r="I28" s="15">
        <v>2</v>
      </c>
      <c r="J28" s="16">
        <f t="shared" si="0"/>
        <v>5574</v>
      </c>
      <c r="K28" s="96">
        <v>0.25</v>
      </c>
      <c r="L28" s="84">
        <f t="shared" si="1"/>
        <v>1394</v>
      </c>
      <c r="M28" s="86">
        <v>0</v>
      </c>
      <c r="N28" s="96">
        <v>0</v>
      </c>
      <c r="O28" s="83">
        <f t="shared" si="2"/>
        <v>0</v>
      </c>
    </row>
    <row r="29" spans="1:15" s="11" customFormat="1" ht="19.95" customHeight="1" x14ac:dyDescent="0.3">
      <c r="A29" s="43"/>
      <c r="B29" s="37"/>
      <c r="C29" s="12" t="s">
        <v>17</v>
      </c>
      <c r="D29" s="13" t="s">
        <v>18</v>
      </c>
      <c r="E29" s="13"/>
      <c r="F29" s="14"/>
      <c r="G29" s="22"/>
      <c r="H29" s="23">
        <v>128</v>
      </c>
      <c r="I29" s="15">
        <v>2</v>
      </c>
      <c r="J29" s="16">
        <f t="shared" si="0"/>
        <v>256</v>
      </c>
      <c r="K29" s="96">
        <v>0.25</v>
      </c>
      <c r="L29" s="84">
        <f t="shared" si="1"/>
        <v>64</v>
      </c>
      <c r="M29" s="86">
        <v>0</v>
      </c>
      <c r="N29" s="96">
        <v>0</v>
      </c>
      <c r="O29" s="83">
        <f t="shared" si="2"/>
        <v>0</v>
      </c>
    </row>
    <row r="30" spans="1:15" s="11" customFormat="1" ht="19.95" customHeight="1" x14ac:dyDescent="0.3">
      <c r="A30" s="43"/>
      <c r="B30" s="37"/>
      <c r="C30" s="17" t="s">
        <v>21</v>
      </c>
      <c r="D30" s="18" t="s">
        <v>22</v>
      </c>
      <c r="E30" s="18"/>
      <c r="F30" s="14"/>
      <c r="G30" s="22"/>
      <c r="H30" s="23">
        <v>10</v>
      </c>
      <c r="I30" s="15">
        <v>2</v>
      </c>
      <c r="J30" s="16">
        <f t="shared" si="0"/>
        <v>20</v>
      </c>
      <c r="K30" s="96">
        <v>0.25</v>
      </c>
      <c r="L30" s="84">
        <f t="shared" si="1"/>
        <v>5</v>
      </c>
      <c r="M30" s="86">
        <v>0</v>
      </c>
      <c r="N30" s="96">
        <v>0</v>
      </c>
      <c r="O30" s="83">
        <f t="shared" si="2"/>
        <v>0</v>
      </c>
    </row>
    <row r="31" spans="1:15" s="11" customFormat="1" ht="46.2" customHeight="1" x14ac:dyDescent="0.3">
      <c r="A31" s="43">
        <v>6</v>
      </c>
      <c r="B31" s="36" t="s">
        <v>32</v>
      </c>
      <c r="C31" s="5" t="s">
        <v>108</v>
      </c>
      <c r="D31" s="6"/>
      <c r="E31" s="6"/>
      <c r="F31" s="7" t="s">
        <v>33</v>
      </c>
      <c r="G31" s="20"/>
      <c r="H31" s="21"/>
      <c r="I31" s="9"/>
      <c r="J31" s="10"/>
      <c r="K31" s="95"/>
      <c r="L31" s="82"/>
      <c r="M31" s="9"/>
      <c r="N31" s="95"/>
      <c r="O31" s="9"/>
    </row>
    <row r="32" spans="1:15" s="11" customFormat="1" ht="19.95" customHeight="1" x14ac:dyDescent="0.3">
      <c r="A32" s="43"/>
      <c r="B32" s="37"/>
      <c r="C32" s="12" t="s">
        <v>14</v>
      </c>
      <c r="D32" s="13" t="s">
        <v>15</v>
      </c>
      <c r="E32" s="13"/>
      <c r="F32" s="14"/>
      <c r="G32" s="22"/>
      <c r="H32" s="81">
        <v>6038</v>
      </c>
      <c r="I32" s="15">
        <v>1</v>
      </c>
      <c r="J32" s="16">
        <f t="shared" si="0"/>
        <v>6038</v>
      </c>
      <c r="K32" s="96">
        <v>0.25</v>
      </c>
      <c r="L32" s="84">
        <f t="shared" si="1"/>
        <v>1510</v>
      </c>
      <c r="M32" s="86">
        <v>0</v>
      </c>
      <c r="N32" s="96">
        <v>0</v>
      </c>
      <c r="O32" s="83">
        <f t="shared" si="2"/>
        <v>0</v>
      </c>
    </row>
    <row r="33" spans="1:15" s="11" customFormat="1" ht="19.95" customHeight="1" x14ac:dyDescent="0.3">
      <c r="A33" s="43"/>
      <c r="B33" s="37"/>
      <c r="C33" s="12" t="s">
        <v>17</v>
      </c>
      <c r="D33" s="13" t="s">
        <v>18</v>
      </c>
      <c r="E33" s="13"/>
      <c r="F33" s="14"/>
      <c r="G33" s="22"/>
      <c r="H33" s="23">
        <v>225</v>
      </c>
      <c r="I33" s="15">
        <v>1</v>
      </c>
      <c r="J33" s="16">
        <f t="shared" si="0"/>
        <v>225</v>
      </c>
      <c r="K33" s="96">
        <v>0.25</v>
      </c>
      <c r="L33" s="84">
        <f t="shared" si="1"/>
        <v>57</v>
      </c>
      <c r="M33" s="86">
        <v>0</v>
      </c>
      <c r="N33" s="96">
        <v>0</v>
      </c>
      <c r="O33" s="83">
        <f t="shared" si="2"/>
        <v>0</v>
      </c>
    </row>
    <row r="34" spans="1:15" s="11" customFormat="1" ht="19.95" customHeight="1" x14ac:dyDescent="0.3">
      <c r="A34" s="43"/>
      <c r="B34" s="37"/>
      <c r="C34" s="12" t="s">
        <v>19</v>
      </c>
      <c r="D34" s="13" t="s">
        <v>20</v>
      </c>
      <c r="E34" s="13"/>
      <c r="F34" s="14"/>
      <c r="G34" s="22"/>
      <c r="H34" s="23">
        <v>169</v>
      </c>
      <c r="I34" s="15">
        <v>1</v>
      </c>
      <c r="J34" s="16">
        <f t="shared" si="0"/>
        <v>169</v>
      </c>
      <c r="K34" s="96">
        <v>0.25</v>
      </c>
      <c r="L34" s="84">
        <f t="shared" si="1"/>
        <v>43</v>
      </c>
      <c r="M34" s="86">
        <v>0</v>
      </c>
      <c r="N34" s="96">
        <v>0</v>
      </c>
      <c r="O34" s="83">
        <f t="shared" si="2"/>
        <v>0</v>
      </c>
    </row>
    <row r="35" spans="1:15" s="11" customFormat="1" ht="19.95" customHeight="1" x14ac:dyDescent="0.3">
      <c r="A35" s="43"/>
      <c r="B35" s="37"/>
      <c r="C35" s="17" t="s">
        <v>21</v>
      </c>
      <c r="D35" s="18" t="s">
        <v>22</v>
      </c>
      <c r="E35" s="18"/>
      <c r="F35" s="14"/>
      <c r="G35" s="22"/>
      <c r="H35" s="23">
        <v>113</v>
      </c>
      <c r="I35" s="15">
        <v>1</v>
      </c>
      <c r="J35" s="16">
        <f t="shared" si="0"/>
        <v>113</v>
      </c>
      <c r="K35" s="96">
        <v>0.25</v>
      </c>
      <c r="L35" s="84">
        <f t="shared" si="1"/>
        <v>29</v>
      </c>
      <c r="M35" s="86">
        <v>0</v>
      </c>
      <c r="N35" s="96">
        <v>0</v>
      </c>
      <c r="O35" s="83">
        <f t="shared" si="2"/>
        <v>0</v>
      </c>
    </row>
    <row r="36" spans="1:15" s="11" customFormat="1" ht="46.2" customHeight="1" x14ac:dyDescent="0.3">
      <c r="A36" s="43">
        <v>7</v>
      </c>
      <c r="B36" s="36" t="s">
        <v>32</v>
      </c>
      <c r="C36" s="5" t="s">
        <v>34</v>
      </c>
      <c r="D36" s="6"/>
      <c r="E36" s="6"/>
      <c r="F36" s="7" t="s">
        <v>35</v>
      </c>
      <c r="G36" s="20"/>
      <c r="H36" s="21"/>
      <c r="I36" s="9"/>
      <c r="J36" s="10"/>
      <c r="K36" s="95"/>
      <c r="L36" s="82"/>
      <c r="M36" s="9"/>
      <c r="N36" s="95"/>
      <c r="O36" s="9"/>
    </row>
    <row r="37" spans="1:15" s="11" customFormat="1" ht="19.95" customHeight="1" x14ac:dyDescent="0.3">
      <c r="A37" s="43"/>
      <c r="B37" s="37"/>
      <c r="C37" s="12" t="s">
        <v>14</v>
      </c>
      <c r="D37" s="13" t="s">
        <v>15</v>
      </c>
      <c r="E37" s="13"/>
      <c r="F37" s="14"/>
      <c r="G37" s="22"/>
      <c r="H37" s="81">
        <v>535</v>
      </c>
      <c r="I37" s="15">
        <v>1</v>
      </c>
      <c r="J37" s="16">
        <f t="shared" si="0"/>
        <v>535</v>
      </c>
      <c r="K37" s="96">
        <v>0.25</v>
      </c>
      <c r="L37" s="84">
        <f t="shared" si="1"/>
        <v>134</v>
      </c>
      <c r="M37" s="83">
        <v>0</v>
      </c>
      <c r="N37" s="96">
        <v>0</v>
      </c>
      <c r="O37" s="83">
        <f t="shared" si="2"/>
        <v>0</v>
      </c>
    </row>
    <row r="38" spans="1:15" s="11" customFormat="1" ht="19.95" customHeight="1" x14ac:dyDescent="0.3">
      <c r="A38" s="43"/>
      <c r="B38" s="37"/>
      <c r="C38" s="12" t="s">
        <v>17</v>
      </c>
      <c r="D38" s="13" t="s">
        <v>18</v>
      </c>
      <c r="E38" s="13"/>
      <c r="F38" s="14"/>
      <c r="G38" s="22"/>
      <c r="H38" s="23">
        <v>20</v>
      </c>
      <c r="I38" s="15">
        <v>1</v>
      </c>
      <c r="J38" s="16">
        <f t="shared" si="0"/>
        <v>20</v>
      </c>
      <c r="K38" s="96">
        <v>0.25</v>
      </c>
      <c r="L38" s="84">
        <f t="shared" si="1"/>
        <v>5</v>
      </c>
      <c r="M38" s="83">
        <v>0</v>
      </c>
      <c r="N38" s="96">
        <v>0</v>
      </c>
      <c r="O38" s="83">
        <f t="shared" si="2"/>
        <v>0</v>
      </c>
    </row>
    <row r="39" spans="1:15" s="11" customFormat="1" ht="19.95" customHeight="1" x14ac:dyDescent="0.3">
      <c r="A39" s="43"/>
      <c r="B39" s="37"/>
      <c r="C39" s="12" t="s">
        <v>19</v>
      </c>
      <c r="D39" s="13" t="s">
        <v>20</v>
      </c>
      <c r="E39" s="13"/>
      <c r="F39" s="14"/>
      <c r="G39" s="22"/>
      <c r="H39" s="23">
        <v>16</v>
      </c>
      <c r="I39" s="15">
        <v>1</v>
      </c>
      <c r="J39" s="16">
        <f t="shared" si="0"/>
        <v>16</v>
      </c>
      <c r="K39" s="96">
        <v>0.25</v>
      </c>
      <c r="L39" s="84">
        <f t="shared" si="1"/>
        <v>4</v>
      </c>
      <c r="M39" s="83">
        <v>0</v>
      </c>
      <c r="N39" s="96">
        <v>0</v>
      </c>
      <c r="O39" s="83">
        <f t="shared" si="2"/>
        <v>0</v>
      </c>
    </row>
    <row r="40" spans="1:15" s="11" customFormat="1" ht="19.95" customHeight="1" x14ac:dyDescent="0.3">
      <c r="A40" s="43"/>
      <c r="B40" s="37"/>
      <c r="C40" s="17" t="s">
        <v>21</v>
      </c>
      <c r="D40" s="18" t="s">
        <v>22</v>
      </c>
      <c r="E40" s="18"/>
      <c r="F40" s="14"/>
      <c r="G40" s="22"/>
      <c r="H40" s="23">
        <v>11</v>
      </c>
      <c r="I40" s="15">
        <v>1</v>
      </c>
      <c r="J40" s="16">
        <f t="shared" si="0"/>
        <v>11</v>
      </c>
      <c r="K40" s="96">
        <v>0.25</v>
      </c>
      <c r="L40" s="84">
        <f t="shared" si="1"/>
        <v>3</v>
      </c>
      <c r="M40" s="83">
        <v>0</v>
      </c>
      <c r="N40" s="96">
        <v>0</v>
      </c>
      <c r="O40" s="83">
        <f t="shared" si="2"/>
        <v>0</v>
      </c>
    </row>
    <row r="41" spans="1:15" s="11" customFormat="1" ht="46.2" customHeight="1" x14ac:dyDescent="0.3">
      <c r="A41" s="43">
        <v>8</v>
      </c>
      <c r="B41" s="36" t="s">
        <v>36</v>
      </c>
      <c r="C41" s="5" t="s">
        <v>37</v>
      </c>
      <c r="D41" s="6"/>
      <c r="E41" s="6"/>
      <c r="F41" s="7" t="s">
        <v>13</v>
      </c>
      <c r="G41" s="20"/>
      <c r="H41" s="21"/>
      <c r="I41" s="9"/>
      <c r="J41" s="10"/>
      <c r="K41" s="95"/>
      <c r="L41" s="82"/>
      <c r="M41" s="9"/>
      <c r="N41" s="95"/>
      <c r="O41" s="9"/>
    </row>
    <row r="42" spans="1:15" s="11" customFormat="1" ht="19.95" customHeight="1" x14ac:dyDescent="0.3">
      <c r="A42" s="43"/>
      <c r="B42" s="37"/>
      <c r="C42" s="12" t="s">
        <v>14</v>
      </c>
      <c r="D42" s="13" t="s">
        <v>15</v>
      </c>
      <c r="E42" s="13"/>
      <c r="F42" s="14"/>
      <c r="G42" s="22"/>
      <c r="H42" s="81">
        <v>67</v>
      </c>
      <c r="I42" s="15">
        <v>1</v>
      </c>
      <c r="J42" s="16">
        <f t="shared" si="0"/>
        <v>67</v>
      </c>
      <c r="K42" s="96">
        <v>0.5</v>
      </c>
      <c r="L42" s="84">
        <f t="shared" si="1"/>
        <v>34</v>
      </c>
      <c r="M42" s="83">
        <v>0</v>
      </c>
      <c r="N42" s="96">
        <v>0</v>
      </c>
      <c r="O42" s="83">
        <f t="shared" si="2"/>
        <v>0</v>
      </c>
    </row>
    <row r="43" spans="1:15" s="11" customFormat="1" ht="19.95" customHeight="1" x14ac:dyDescent="0.3">
      <c r="A43" s="43"/>
      <c r="B43" s="37"/>
      <c r="C43" s="12" t="s">
        <v>17</v>
      </c>
      <c r="D43" s="13" t="s">
        <v>18</v>
      </c>
      <c r="E43" s="13"/>
      <c r="F43" s="14"/>
      <c r="G43" s="22"/>
      <c r="H43" s="23">
        <v>29</v>
      </c>
      <c r="I43" s="15">
        <v>1</v>
      </c>
      <c r="J43" s="16">
        <f t="shared" si="0"/>
        <v>29</v>
      </c>
      <c r="K43" s="96">
        <v>0.5</v>
      </c>
      <c r="L43" s="84">
        <f t="shared" si="1"/>
        <v>15</v>
      </c>
      <c r="M43" s="83">
        <v>0</v>
      </c>
      <c r="N43" s="96">
        <v>0</v>
      </c>
      <c r="O43" s="83">
        <f t="shared" si="2"/>
        <v>0</v>
      </c>
    </row>
    <row r="44" spans="1:15" s="11" customFormat="1" ht="19.95" customHeight="1" x14ac:dyDescent="0.3">
      <c r="A44" s="43"/>
      <c r="B44" s="37"/>
      <c r="C44" s="17" t="s">
        <v>21</v>
      </c>
      <c r="D44" s="18" t="s">
        <v>22</v>
      </c>
      <c r="E44" s="18"/>
      <c r="F44" s="14"/>
      <c r="G44" s="22"/>
      <c r="H44" s="23">
        <v>14</v>
      </c>
      <c r="I44" s="15">
        <v>1</v>
      </c>
      <c r="J44" s="16">
        <f t="shared" si="0"/>
        <v>14</v>
      </c>
      <c r="K44" s="96">
        <v>0.5</v>
      </c>
      <c r="L44" s="84">
        <f t="shared" si="1"/>
        <v>7</v>
      </c>
      <c r="M44" s="83">
        <v>0</v>
      </c>
      <c r="N44" s="96">
        <v>0</v>
      </c>
      <c r="O44" s="83">
        <f t="shared" si="2"/>
        <v>0</v>
      </c>
    </row>
    <row r="45" spans="1:15" s="11" customFormat="1" ht="46.2" customHeight="1" x14ac:dyDescent="0.3">
      <c r="A45" s="43">
        <v>9</v>
      </c>
      <c r="B45" s="36" t="s">
        <v>38</v>
      </c>
      <c r="C45" s="5" t="s">
        <v>39</v>
      </c>
      <c r="D45" s="6"/>
      <c r="E45" s="6"/>
      <c r="F45" s="7" t="s">
        <v>40</v>
      </c>
      <c r="G45" s="20"/>
      <c r="H45" s="21"/>
      <c r="I45" s="9"/>
      <c r="J45" s="10"/>
      <c r="K45" s="95"/>
      <c r="L45" s="82"/>
      <c r="M45" s="9"/>
      <c r="N45" s="95"/>
      <c r="O45" s="9"/>
    </row>
    <row r="46" spans="1:15" s="11" customFormat="1" ht="19.95" customHeight="1" x14ac:dyDescent="0.3">
      <c r="A46" s="43"/>
      <c r="B46" s="37"/>
      <c r="C46" s="12" t="s">
        <v>14</v>
      </c>
      <c r="D46" s="13" t="s">
        <v>15</v>
      </c>
      <c r="E46" s="13"/>
      <c r="F46" s="14"/>
      <c r="G46" s="22"/>
      <c r="H46" s="23">
        <v>318</v>
      </c>
      <c r="I46" s="15">
        <v>1</v>
      </c>
      <c r="J46" s="16">
        <f t="shared" si="0"/>
        <v>318</v>
      </c>
      <c r="K46" s="96">
        <v>0.25</v>
      </c>
      <c r="L46" s="84">
        <f t="shared" si="1"/>
        <v>80</v>
      </c>
      <c r="M46" s="83">
        <v>0</v>
      </c>
      <c r="N46" s="96">
        <v>0</v>
      </c>
      <c r="O46" s="83">
        <f t="shared" si="2"/>
        <v>0</v>
      </c>
    </row>
    <row r="47" spans="1:15" s="11" customFormat="1" ht="19.95" customHeight="1" x14ac:dyDescent="0.3">
      <c r="A47" s="43"/>
      <c r="B47" s="37"/>
      <c r="C47" s="12" t="s">
        <v>17</v>
      </c>
      <c r="D47" s="13" t="s">
        <v>18</v>
      </c>
      <c r="E47" s="13"/>
      <c r="F47" s="14"/>
      <c r="G47" s="22"/>
      <c r="H47" s="23">
        <v>14</v>
      </c>
      <c r="I47" s="15">
        <v>1</v>
      </c>
      <c r="J47" s="16">
        <f t="shared" si="0"/>
        <v>14</v>
      </c>
      <c r="K47" s="96">
        <v>0.25</v>
      </c>
      <c r="L47" s="84">
        <f t="shared" si="1"/>
        <v>4</v>
      </c>
      <c r="M47" s="83">
        <v>0</v>
      </c>
      <c r="N47" s="96">
        <v>0</v>
      </c>
      <c r="O47" s="83">
        <f t="shared" si="2"/>
        <v>0</v>
      </c>
    </row>
    <row r="48" spans="1:15" s="11" customFormat="1" ht="19.95" customHeight="1" x14ac:dyDescent="0.3">
      <c r="A48" s="43"/>
      <c r="B48" s="37"/>
      <c r="C48" s="12" t="s">
        <v>19</v>
      </c>
      <c r="D48" s="13" t="s">
        <v>20</v>
      </c>
      <c r="E48" s="13"/>
      <c r="F48" s="14"/>
      <c r="G48" s="22"/>
      <c r="H48" s="23">
        <v>11</v>
      </c>
      <c r="I48" s="15">
        <v>1</v>
      </c>
      <c r="J48" s="16">
        <f t="shared" si="0"/>
        <v>11</v>
      </c>
      <c r="K48" s="96">
        <v>0.25</v>
      </c>
      <c r="L48" s="84">
        <f t="shared" si="1"/>
        <v>3</v>
      </c>
      <c r="M48" s="83">
        <v>0</v>
      </c>
      <c r="N48" s="96">
        <v>0</v>
      </c>
      <c r="O48" s="83">
        <f t="shared" si="2"/>
        <v>0</v>
      </c>
    </row>
    <row r="49" spans="1:15" s="11" customFormat="1" ht="19.95" customHeight="1" x14ac:dyDescent="0.3">
      <c r="A49" s="43"/>
      <c r="B49" s="37"/>
      <c r="C49" s="17" t="s">
        <v>21</v>
      </c>
      <c r="D49" s="18" t="s">
        <v>22</v>
      </c>
      <c r="E49" s="18"/>
      <c r="F49" s="14"/>
      <c r="G49" s="22"/>
      <c r="H49" s="23">
        <v>7</v>
      </c>
      <c r="I49" s="15">
        <v>1</v>
      </c>
      <c r="J49" s="16">
        <f t="shared" si="0"/>
        <v>7</v>
      </c>
      <c r="K49" s="96">
        <v>0.25</v>
      </c>
      <c r="L49" s="84">
        <f t="shared" si="1"/>
        <v>2</v>
      </c>
      <c r="M49" s="83">
        <v>0</v>
      </c>
      <c r="N49" s="96">
        <v>0</v>
      </c>
      <c r="O49" s="83">
        <f t="shared" si="2"/>
        <v>0</v>
      </c>
    </row>
    <row r="50" spans="1:15" s="11" customFormat="1" ht="46.2" customHeight="1" x14ac:dyDescent="0.3">
      <c r="A50" s="43">
        <v>10</v>
      </c>
      <c r="B50" s="36" t="s">
        <v>38</v>
      </c>
      <c r="C50" s="5" t="s">
        <v>41</v>
      </c>
      <c r="D50" s="6"/>
      <c r="E50" s="6"/>
      <c r="F50" s="7" t="s">
        <v>42</v>
      </c>
      <c r="G50" s="20"/>
      <c r="H50" s="21"/>
      <c r="I50" s="9"/>
      <c r="J50" s="10"/>
      <c r="K50" s="95"/>
      <c r="L50" s="82"/>
      <c r="M50" s="9"/>
      <c r="N50" s="95"/>
      <c r="O50" s="9"/>
    </row>
    <row r="51" spans="1:15" s="11" customFormat="1" ht="19.95" customHeight="1" x14ac:dyDescent="0.3">
      <c r="A51" s="43"/>
      <c r="B51" s="37"/>
      <c r="C51" s="12" t="s">
        <v>14</v>
      </c>
      <c r="D51" s="13" t="s">
        <v>15</v>
      </c>
      <c r="E51" s="13"/>
      <c r="F51" s="14"/>
      <c r="G51" s="22"/>
      <c r="H51" s="23">
        <v>1120</v>
      </c>
      <c r="I51" s="15">
        <v>1</v>
      </c>
      <c r="J51" s="16">
        <f t="shared" si="0"/>
        <v>1120</v>
      </c>
      <c r="K51" s="96">
        <v>0.25</v>
      </c>
      <c r="L51" s="84">
        <f t="shared" si="1"/>
        <v>280</v>
      </c>
      <c r="M51" s="83">
        <v>0</v>
      </c>
      <c r="N51" s="96">
        <v>0</v>
      </c>
      <c r="O51" s="83">
        <f t="shared" si="2"/>
        <v>0</v>
      </c>
    </row>
    <row r="52" spans="1:15" s="11" customFormat="1" ht="19.95" customHeight="1" x14ac:dyDescent="0.3">
      <c r="A52" s="43"/>
      <c r="B52" s="37"/>
      <c r="C52" s="12" t="s">
        <v>17</v>
      </c>
      <c r="D52" s="13" t="s">
        <v>18</v>
      </c>
      <c r="E52" s="13"/>
      <c r="F52" s="14"/>
      <c r="G52" s="22"/>
      <c r="H52" s="23">
        <v>49</v>
      </c>
      <c r="I52" s="15">
        <v>1</v>
      </c>
      <c r="J52" s="16">
        <f t="shared" si="0"/>
        <v>49</v>
      </c>
      <c r="K52" s="96">
        <v>0.25</v>
      </c>
      <c r="L52" s="84">
        <f t="shared" si="1"/>
        <v>13</v>
      </c>
      <c r="M52" s="83">
        <v>0</v>
      </c>
      <c r="N52" s="96">
        <v>0</v>
      </c>
      <c r="O52" s="83">
        <f t="shared" si="2"/>
        <v>0</v>
      </c>
    </row>
    <row r="53" spans="1:15" s="11" customFormat="1" ht="19.95" customHeight="1" x14ac:dyDescent="0.3">
      <c r="A53" s="43"/>
      <c r="B53" s="37"/>
      <c r="C53" s="12" t="s">
        <v>19</v>
      </c>
      <c r="D53" s="13" t="s">
        <v>20</v>
      </c>
      <c r="E53" s="13"/>
      <c r="F53" s="14"/>
      <c r="G53" s="22"/>
      <c r="H53" s="23">
        <v>37</v>
      </c>
      <c r="I53" s="15">
        <v>1</v>
      </c>
      <c r="J53" s="16">
        <f t="shared" si="0"/>
        <v>37</v>
      </c>
      <c r="K53" s="96">
        <v>0.25</v>
      </c>
      <c r="L53" s="84">
        <f t="shared" si="1"/>
        <v>10</v>
      </c>
      <c r="M53" s="83">
        <v>0</v>
      </c>
      <c r="N53" s="96">
        <v>0</v>
      </c>
      <c r="O53" s="83">
        <f t="shared" si="2"/>
        <v>0</v>
      </c>
    </row>
    <row r="54" spans="1:15" s="11" customFormat="1" ht="19.95" customHeight="1" x14ac:dyDescent="0.3">
      <c r="A54" s="43"/>
      <c r="B54" s="37"/>
      <c r="C54" s="17" t="s">
        <v>21</v>
      </c>
      <c r="D54" s="18" t="s">
        <v>22</v>
      </c>
      <c r="E54" s="18"/>
      <c r="F54" s="14"/>
      <c r="G54" s="22"/>
      <c r="H54" s="23">
        <v>25</v>
      </c>
      <c r="I54" s="15">
        <v>1</v>
      </c>
      <c r="J54" s="16">
        <f t="shared" si="0"/>
        <v>25</v>
      </c>
      <c r="K54" s="96">
        <v>0.25</v>
      </c>
      <c r="L54" s="84">
        <f t="shared" si="1"/>
        <v>7</v>
      </c>
      <c r="M54" s="83">
        <v>0</v>
      </c>
      <c r="N54" s="96">
        <v>0</v>
      </c>
      <c r="O54" s="83">
        <f t="shared" si="2"/>
        <v>0</v>
      </c>
    </row>
    <row r="55" spans="1:15" s="11" customFormat="1" ht="46.2" customHeight="1" x14ac:dyDescent="0.3">
      <c r="A55" s="43">
        <v>11</v>
      </c>
      <c r="B55" s="36" t="s">
        <v>43</v>
      </c>
      <c r="C55" s="5" t="s">
        <v>44</v>
      </c>
      <c r="D55" s="6"/>
      <c r="E55" s="6"/>
      <c r="F55" s="7" t="s">
        <v>13</v>
      </c>
      <c r="G55" s="20"/>
      <c r="H55" s="21"/>
      <c r="I55" s="9"/>
      <c r="J55" s="10"/>
      <c r="K55" s="95"/>
      <c r="L55" s="82"/>
      <c r="M55" s="9"/>
      <c r="N55" s="95"/>
      <c r="O55" s="9"/>
    </row>
    <row r="56" spans="1:15" s="11" customFormat="1" ht="19.95" customHeight="1" x14ac:dyDescent="0.3">
      <c r="A56" s="43"/>
      <c r="B56" s="37"/>
      <c r="C56" s="12" t="s">
        <v>14</v>
      </c>
      <c r="D56" s="13" t="s">
        <v>15</v>
      </c>
      <c r="E56" s="13"/>
      <c r="F56" s="14"/>
      <c r="G56" s="22"/>
      <c r="H56" s="23">
        <v>3</v>
      </c>
      <c r="I56" s="24">
        <v>1</v>
      </c>
      <c r="J56" s="16">
        <f t="shared" si="0"/>
        <v>3</v>
      </c>
      <c r="K56" s="97">
        <v>0.25</v>
      </c>
      <c r="L56" s="84">
        <f t="shared" si="1"/>
        <v>1</v>
      </c>
      <c r="M56" s="83">
        <v>3</v>
      </c>
      <c r="N56" s="96">
        <v>0.16</v>
      </c>
      <c r="O56" s="83">
        <f t="shared" si="2"/>
        <v>1</v>
      </c>
    </row>
    <row r="57" spans="1:15" s="11" customFormat="1" ht="19.95" customHeight="1" x14ac:dyDescent="0.3">
      <c r="A57" s="43"/>
      <c r="B57" s="37"/>
      <c r="C57" s="12" t="s">
        <v>17</v>
      </c>
      <c r="D57" s="13" t="s">
        <v>18</v>
      </c>
      <c r="E57" s="13"/>
      <c r="F57" s="14"/>
      <c r="G57" s="22"/>
      <c r="H57" s="23">
        <v>1</v>
      </c>
      <c r="I57" s="24">
        <v>1</v>
      </c>
      <c r="J57" s="16">
        <f t="shared" si="0"/>
        <v>1</v>
      </c>
      <c r="K57" s="97">
        <v>0.25</v>
      </c>
      <c r="L57" s="84">
        <f t="shared" si="1"/>
        <v>1</v>
      </c>
      <c r="M57" s="83">
        <v>1</v>
      </c>
      <c r="N57" s="96">
        <v>0.16</v>
      </c>
      <c r="O57" s="83">
        <f t="shared" si="2"/>
        <v>1</v>
      </c>
    </row>
    <row r="58" spans="1:15" s="11" customFormat="1" ht="19.95" customHeight="1" x14ac:dyDescent="0.3">
      <c r="A58" s="43"/>
      <c r="B58" s="37"/>
      <c r="C58" s="12" t="s">
        <v>19</v>
      </c>
      <c r="D58" s="13" t="s">
        <v>20</v>
      </c>
      <c r="E58" s="13"/>
      <c r="F58" s="14"/>
      <c r="G58" s="22"/>
      <c r="H58" s="23">
        <v>1</v>
      </c>
      <c r="I58" s="24">
        <v>1</v>
      </c>
      <c r="J58" s="16">
        <f t="shared" si="0"/>
        <v>1</v>
      </c>
      <c r="K58" s="97">
        <v>0.25</v>
      </c>
      <c r="L58" s="84">
        <f t="shared" si="1"/>
        <v>1</v>
      </c>
      <c r="M58" s="83">
        <v>1</v>
      </c>
      <c r="N58" s="96">
        <v>0.16</v>
      </c>
      <c r="O58" s="83">
        <f t="shared" si="2"/>
        <v>1</v>
      </c>
    </row>
    <row r="59" spans="1:15" s="11" customFormat="1" ht="46.2" customHeight="1" x14ac:dyDescent="0.3">
      <c r="A59" s="43">
        <v>12</v>
      </c>
      <c r="B59" s="36" t="s">
        <v>45</v>
      </c>
      <c r="C59" s="5" t="s">
        <v>46</v>
      </c>
      <c r="D59" s="6"/>
      <c r="E59" s="6"/>
      <c r="F59" s="7" t="s">
        <v>13</v>
      </c>
      <c r="G59" s="20"/>
      <c r="H59" s="21"/>
      <c r="I59" s="9"/>
      <c r="J59" s="10"/>
      <c r="K59" s="95"/>
      <c r="L59" s="82"/>
      <c r="M59" s="9"/>
      <c r="N59" s="95"/>
      <c r="O59" s="9"/>
    </row>
    <row r="60" spans="1:15" s="11" customFormat="1" ht="19.95" customHeight="1" x14ac:dyDescent="0.3">
      <c r="A60" s="43"/>
      <c r="B60" s="37"/>
      <c r="C60" s="12" t="s">
        <v>14</v>
      </c>
      <c r="D60" s="13" t="s">
        <v>15</v>
      </c>
      <c r="E60" s="13"/>
      <c r="F60" s="14"/>
      <c r="G60" s="22"/>
      <c r="H60" s="23">
        <v>50</v>
      </c>
      <c r="I60" s="15">
        <v>1</v>
      </c>
      <c r="J60" s="16">
        <f t="shared" si="0"/>
        <v>50</v>
      </c>
      <c r="K60" s="96">
        <v>1</v>
      </c>
      <c r="L60" s="84">
        <f t="shared" si="1"/>
        <v>50</v>
      </c>
      <c r="M60" s="83">
        <v>50</v>
      </c>
      <c r="N60" s="96">
        <v>4</v>
      </c>
      <c r="O60" s="83">
        <f t="shared" si="2"/>
        <v>200</v>
      </c>
    </row>
    <row r="61" spans="1:15" s="11" customFormat="1" ht="19.95" customHeight="1" x14ac:dyDescent="0.3">
      <c r="A61" s="43"/>
      <c r="B61" s="37"/>
      <c r="C61" s="12" t="s">
        <v>17</v>
      </c>
      <c r="D61" s="13" t="s">
        <v>18</v>
      </c>
      <c r="E61" s="13"/>
      <c r="F61" s="14"/>
      <c r="G61" s="22"/>
      <c r="H61" s="23">
        <v>50</v>
      </c>
      <c r="I61" s="15">
        <v>1</v>
      </c>
      <c r="J61" s="16">
        <f t="shared" si="0"/>
        <v>50</v>
      </c>
      <c r="K61" s="96">
        <v>1</v>
      </c>
      <c r="L61" s="84">
        <f t="shared" si="1"/>
        <v>50</v>
      </c>
      <c r="M61" s="83">
        <v>50</v>
      </c>
      <c r="N61" s="96">
        <v>4</v>
      </c>
      <c r="O61" s="83">
        <f t="shared" si="2"/>
        <v>200</v>
      </c>
    </row>
    <row r="62" spans="1:15" s="11" customFormat="1" ht="19.95" customHeight="1" x14ac:dyDescent="0.3">
      <c r="A62" s="43"/>
      <c r="B62" s="37"/>
      <c r="C62" s="17" t="s">
        <v>21</v>
      </c>
      <c r="D62" s="18" t="s">
        <v>22</v>
      </c>
      <c r="E62" s="18"/>
      <c r="F62" s="14"/>
      <c r="G62" s="22"/>
      <c r="H62" s="23">
        <v>50</v>
      </c>
      <c r="I62" s="15">
        <v>1</v>
      </c>
      <c r="J62" s="16">
        <f t="shared" si="0"/>
        <v>50</v>
      </c>
      <c r="K62" s="96">
        <v>1</v>
      </c>
      <c r="L62" s="84">
        <f t="shared" si="1"/>
        <v>50</v>
      </c>
      <c r="M62" s="83">
        <v>50</v>
      </c>
      <c r="N62" s="96">
        <v>4</v>
      </c>
      <c r="O62" s="83">
        <f t="shared" si="2"/>
        <v>200</v>
      </c>
    </row>
    <row r="63" spans="1:15" s="11" customFormat="1" ht="46.2" customHeight="1" x14ac:dyDescent="0.3">
      <c r="A63" s="43">
        <v>13</v>
      </c>
      <c r="B63" s="36" t="s">
        <v>47</v>
      </c>
      <c r="C63" s="5" t="s">
        <v>48</v>
      </c>
      <c r="D63" s="6"/>
      <c r="E63" s="6"/>
      <c r="F63" s="7" t="s">
        <v>49</v>
      </c>
      <c r="G63" s="20"/>
      <c r="H63" s="21"/>
      <c r="I63" s="9"/>
      <c r="J63" s="10"/>
      <c r="K63" s="95"/>
      <c r="L63" s="82"/>
      <c r="M63" s="9"/>
      <c r="N63" s="95"/>
      <c r="O63" s="9"/>
    </row>
    <row r="64" spans="1:15" s="11" customFormat="1" ht="19.95" customHeight="1" x14ac:dyDescent="0.3">
      <c r="A64" s="43"/>
      <c r="B64" s="37"/>
      <c r="C64" s="12" t="s">
        <v>14</v>
      </c>
      <c r="D64" s="13" t="s">
        <v>15</v>
      </c>
      <c r="E64" s="13"/>
      <c r="F64" s="14"/>
      <c r="G64" s="22"/>
      <c r="H64" s="23">
        <v>89</v>
      </c>
      <c r="I64" s="15">
        <v>1</v>
      </c>
      <c r="J64" s="16">
        <f t="shared" si="0"/>
        <v>89</v>
      </c>
      <c r="K64" s="96">
        <v>1</v>
      </c>
      <c r="L64" s="84">
        <f t="shared" si="1"/>
        <v>89</v>
      </c>
      <c r="M64" s="83">
        <v>89</v>
      </c>
      <c r="N64" s="96">
        <v>0.5</v>
      </c>
      <c r="O64" s="83">
        <f t="shared" si="2"/>
        <v>45</v>
      </c>
    </row>
    <row r="65" spans="1:15" s="11" customFormat="1" ht="19.95" customHeight="1" x14ac:dyDescent="0.3">
      <c r="A65" s="43"/>
      <c r="B65" s="37"/>
      <c r="C65" s="12" t="s">
        <v>17</v>
      </c>
      <c r="D65" s="13" t="s">
        <v>18</v>
      </c>
      <c r="E65" s="13"/>
      <c r="F65" s="14"/>
      <c r="G65" s="22"/>
      <c r="H65" s="23">
        <v>69</v>
      </c>
      <c r="I65" s="15">
        <v>1</v>
      </c>
      <c r="J65" s="16">
        <f t="shared" si="0"/>
        <v>69</v>
      </c>
      <c r="K65" s="96">
        <v>1</v>
      </c>
      <c r="L65" s="84">
        <f t="shared" si="1"/>
        <v>69</v>
      </c>
      <c r="M65" s="83">
        <v>69</v>
      </c>
      <c r="N65" s="96">
        <v>0.5</v>
      </c>
      <c r="O65" s="83">
        <f t="shared" si="2"/>
        <v>35</v>
      </c>
    </row>
    <row r="66" spans="1:15" s="11" customFormat="1" ht="19.95" customHeight="1" x14ac:dyDescent="0.3">
      <c r="A66" s="43"/>
      <c r="B66" s="37"/>
      <c r="C66" s="17" t="s">
        <v>21</v>
      </c>
      <c r="D66" s="18" t="s">
        <v>22</v>
      </c>
      <c r="E66" s="18"/>
      <c r="F66" s="14"/>
      <c r="G66" s="22"/>
      <c r="H66" s="23">
        <v>92</v>
      </c>
      <c r="I66" s="15">
        <v>1</v>
      </c>
      <c r="J66" s="16">
        <f t="shared" si="0"/>
        <v>92</v>
      </c>
      <c r="K66" s="96">
        <v>1</v>
      </c>
      <c r="L66" s="84">
        <f t="shared" si="1"/>
        <v>92</v>
      </c>
      <c r="M66" s="83">
        <v>92</v>
      </c>
      <c r="N66" s="96">
        <v>0.5</v>
      </c>
      <c r="O66" s="83">
        <f t="shared" si="2"/>
        <v>46</v>
      </c>
    </row>
    <row r="67" spans="1:15" s="11" customFormat="1" ht="46.2" customHeight="1" x14ac:dyDescent="0.3">
      <c r="A67" s="43">
        <v>14</v>
      </c>
      <c r="B67" s="36" t="s">
        <v>50</v>
      </c>
      <c r="C67" s="5" t="s">
        <v>51</v>
      </c>
      <c r="D67" s="6"/>
      <c r="E67" s="6"/>
      <c r="F67" s="7" t="s">
        <v>49</v>
      </c>
      <c r="G67" s="20"/>
      <c r="H67" s="87"/>
      <c r="I67" s="9"/>
      <c r="J67" s="10"/>
      <c r="K67" s="95"/>
      <c r="L67" s="82"/>
      <c r="M67" s="9"/>
      <c r="N67" s="95"/>
      <c r="O67" s="9"/>
    </row>
    <row r="68" spans="1:15" s="11" customFormat="1" ht="19.95" customHeight="1" x14ac:dyDescent="0.3">
      <c r="A68" s="43"/>
      <c r="B68" s="37"/>
      <c r="C68" s="12" t="s">
        <v>14</v>
      </c>
      <c r="D68" s="13" t="s">
        <v>15</v>
      </c>
      <c r="E68" s="13"/>
      <c r="F68" s="14"/>
      <c r="G68" s="22"/>
      <c r="H68" s="81">
        <v>6106</v>
      </c>
      <c r="I68" s="15">
        <v>1</v>
      </c>
      <c r="J68" s="16">
        <f t="shared" si="0"/>
        <v>6106</v>
      </c>
      <c r="K68" s="96">
        <v>1</v>
      </c>
      <c r="L68" s="84">
        <f t="shared" si="1"/>
        <v>6106</v>
      </c>
      <c r="M68" s="83">
        <v>5175</v>
      </c>
      <c r="N68" s="96">
        <v>0.5</v>
      </c>
      <c r="O68" s="83">
        <f t="shared" si="2"/>
        <v>2588</v>
      </c>
    </row>
    <row r="69" spans="1:15" s="11" customFormat="1" ht="19.95" customHeight="1" x14ac:dyDescent="0.3">
      <c r="A69" s="43"/>
      <c r="B69" s="37"/>
      <c r="C69" s="12" t="s">
        <v>17</v>
      </c>
      <c r="D69" s="13" t="s">
        <v>18</v>
      </c>
      <c r="E69" s="13"/>
      <c r="F69" s="14"/>
      <c r="G69" s="22"/>
      <c r="H69" s="23">
        <v>225</v>
      </c>
      <c r="I69" s="15">
        <v>1</v>
      </c>
      <c r="J69" s="16">
        <f t="shared" si="0"/>
        <v>225</v>
      </c>
      <c r="K69" s="96">
        <v>1</v>
      </c>
      <c r="L69" s="84">
        <f t="shared" si="1"/>
        <v>225</v>
      </c>
      <c r="M69" s="83">
        <v>225</v>
      </c>
      <c r="N69" s="96">
        <v>0.5</v>
      </c>
      <c r="O69" s="83">
        <f t="shared" si="2"/>
        <v>113</v>
      </c>
    </row>
    <row r="70" spans="1:15" s="11" customFormat="1" ht="19.95" customHeight="1" x14ac:dyDescent="0.3">
      <c r="A70" s="43"/>
      <c r="B70" s="37"/>
      <c r="C70" s="12" t="s">
        <v>19</v>
      </c>
      <c r="D70" s="13" t="s">
        <v>20</v>
      </c>
      <c r="E70" s="13"/>
      <c r="F70" s="14"/>
      <c r="G70" s="22"/>
      <c r="H70" s="23">
        <v>139</v>
      </c>
      <c r="I70" s="15">
        <v>1</v>
      </c>
      <c r="J70" s="16">
        <f t="shared" si="0"/>
        <v>139</v>
      </c>
      <c r="K70" s="96">
        <v>1</v>
      </c>
      <c r="L70" s="84">
        <f t="shared" si="1"/>
        <v>139</v>
      </c>
      <c r="M70" s="83">
        <v>139</v>
      </c>
      <c r="N70" s="96">
        <v>0.5</v>
      </c>
      <c r="O70" s="83">
        <f t="shared" si="2"/>
        <v>70</v>
      </c>
    </row>
    <row r="71" spans="1:15" s="11" customFormat="1" ht="19.95" customHeight="1" x14ac:dyDescent="0.3">
      <c r="A71" s="43"/>
      <c r="B71" s="37"/>
      <c r="C71" s="17" t="s">
        <v>21</v>
      </c>
      <c r="D71" s="18" t="s">
        <v>22</v>
      </c>
      <c r="E71" s="18"/>
      <c r="F71" s="14"/>
      <c r="G71" s="22"/>
      <c r="H71" s="23">
        <v>113</v>
      </c>
      <c r="I71" s="15">
        <v>1</v>
      </c>
      <c r="J71" s="16">
        <f t="shared" si="0"/>
        <v>113</v>
      </c>
      <c r="K71" s="96">
        <v>1</v>
      </c>
      <c r="L71" s="84">
        <f t="shared" si="1"/>
        <v>113</v>
      </c>
      <c r="M71" s="83">
        <v>113</v>
      </c>
      <c r="N71" s="96">
        <v>0.5</v>
      </c>
      <c r="O71" s="83">
        <f t="shared" si="2"/>
        <v>57</v>
      </c>
    </row>
    <row r="72" spans="1:15" s="11" customFormat="1" ht="46.2" customHeight="1" x14ac:dyDescent="0.3">
      <c r="A72" s="43">
        <v>15</v>
      </c>
      <c r="B72" s="36" t="s">
        <v>52</v>
      </c>
      <c r="C72" s="5" t="s">
        <v>53</v>
      </c>
      <c r="D72" s="6"/>
      <c r="E72" s="6"/>
      <c r="F72" s="7" t="s">
        <v>54</v>
      </c>
      <c r="G72" s="20"/>
      <c r="H72" s="21"/>
      <c r="I72" s="9"/>
      <c r="J72" s="10"/>
      <c r="K72" s="95"/>
      <c r="L72" s="82"/>
      <c r="M72" s="9"/>
      <c r="N72" s="95"/>
      <c r="O72" s="9"/>
    </row>
    <row r="73" spans="1:15" s="11" customFormat="1" ht="19.95" customHeight="1" x14ac:dyDescent="0.3">
      <c r="A73" s="43"/>
      <c r="B73" s="37"/>
      <c r="C73" s="12" t="s">
        <v>14</v>
      </c>
      <c r="D73" s="13" t="s">
        <v>15</v>
      </c>
      <c r="E73" s="13"/>
      <c r="F73" s="14"/>
      <c r="G73" s="22"/>
      <c r="H73" s="23">
        <v>89</v>
      </c>
      <c r="I73" s="15">
        <v>1</v>
      </c>
      <c r="J73" s="16">
        <f t="shared" ref="J73:J136" si="3">H73*I73</f>
        <v>89</v>
      </c>
      <c r="K73" s="96">
        <v>2</v>
      </c>
      <c r="L73" s="84">
        <f t="shared" ref="L73:L136" si="4">ROUNDUP(J73*K73,0)</f>
        <v>178</v>
      </c>
      <c r="M73" s="83">
        <v>89</v>
      </c>
      <c r="N73" s="96">
        <v>1</v>
      </c>
      <c r="O73" s="83">
        <f t="shared" ref="O73:O136" si="5">ROUNDUP(M73*N73,0)</f>
        <v>89</v>
      </c>
    </row>
    <row r="74" spans="1:15" s="11" customFormat="1" ht="19.95" customHeight="1" x14ac:dyDescent="0.3">
      <c r="A74" s="43"/>
      <c r="B74" s="37"/>
      <c r="C74" s="12" t="s">
        <v>17</v>
      </c>
      <c r="D74" s="13" t="s">
        <v>18</v>
      </c>
      <c r="E74" s="13"/>
      <c r="F74" s="14"/>
      <c r="G74" s="22"/>
      <c r="H74" s="23">
        <v>68</v>
      </c>
      <c r="I74" s="15">
        <v>1</v>
      </c>
      <c r="J74" s="16">
        <f t="shared" si="3"/>
        <v>68</v>
      </c>
      <c r="K74" s="96">
        <v>2</v>
      </c>
      <c r="L74" s="84">
        <f t="shared" si="4"/>
        <v>136</v>
      </c>
      <c r="M74" s="83">
        <v>68</v>
      </c>
      <c r="N74" s="96">
        <v>1</v>
      </c>
      <c r="O74" s="83">
        <f t="shared" si="5"/>
        <v>68</v>
      </c>
    </row>
    <row r="75" spans="1:15" s="11" customFormat="1" ht="19.95" customHeight="1" x14ac:dyDescent="0.3">
      <c r="A75" s="43"/>
      <c r="B75" s="37"/>
      <c r="C75" s="17" t="s">
        <v>21</v>
      </c>
      <c r="D75" s="18" t="s">
        <v>22</v>
      </c>
      <c r="E75" s="18"/>
      <c r="F75" s="14"/>
      <c r="G75" s="22"/>
      <c r="H75" s="23">
        <v>93</v>
      </c>
      <c r="I75" s="15">
        <v>1</v>
      </c>
      <c r="J75" s="16">
        <f t="shared" si="3"/>
        <v>93</v>
      </c>
      <c r="K75" s="96">
        <v>2</v>
      </c>
      <c r="L75" s="84">
        <f t="shared" si="4"/>
        <v>186</v>
      </c>
      <c r="M75" s="83">
        <v>93</v>
      </c>
      <c r="N75" s="96">
        <v>1</v>
      </c>
      <c r="O75" s="83">
        <f t="shared" si="5"/>
        <v>93</v>
      </c>
    </row>
    <row r="76" spans="1:15" s="11" customFormat="1" ht="46.2" customHeight="1" x14ac:dyDescent="0.3">
      <c r="A76" s="43">
        <v>16</v>
      </c>
      <c r="B76" s="36" t="s">
        <v>52</v>
      </c>
      <c r="C76" s="5" t="s">
        <v>55</v>
      </c>
      <c r="D76" s="6"/>
      <c r="E76" s="6"/>
      <c r="F76" s="7" t="s">
        <v>56</v>
      </c>
      <c r="G76" s="20"/>
      <c r="H76" s="21"/>
      <c r="I76" s="9"/>
      <c r="J76" s="10"/>
      <c r="K76" s="95"/>
      <c r="L76" s="82"/>
      <c r="M76" s="9"/>
      <c r="N76" s="95"/>
      <c r="O76" s="9"/>
    </row>
    <row r="77" spans="1:15" s="11" customFormat="1" ht="19.95" customHeight="1" x14ac:dyDescent="0.3">
      <c r="A77" s="43"/>
      <c r="B77" s="37"/>
      <c r="C77" s="12" t="s">
        <v>14</v>
      </c>
      <c r="D77" s="13" t="s">
        <v>15</v>
      </c>
      <c r="E77" s="13"/>
      <c r="F77" s="14"/>
      <c r="G77" s="22"/>
      <c r="H77" s="23">
        <v>17</v>
      </c>
      <c r="I77" s="15">
        <v>1</v>
      </c>
      <c r="J77" s="16">
        <f t="shared" si="3"/>
        <v>17</v>
      </c>
      <c r="K77" s="96">
        <v>2</v>
      </c>
      <c r="L77" s="84">
        <f t="shared" si="4"/>
        <v>34</v>
      </c>
      <c r="M77" s="83">
        <v>17</v>
      </c>
      <c r="N77" s="96">
        <v>1</v>
      </c>
      <c r="O77" s="83">
        <f t="shared" si="5"/>
        <v>17</v>
      </c>
    </row>
    <row r="78" spans="1:15" s="11" customFormat="1" ht="19.95" customHeight="1" x14ac:dyDescent="0.3">
      <c r="A78" s="43"/>
      <c r="B78" s="37"/>
      <c r="C78" s="12" t="s">
        <v>17</v>
      </c>
      <c r="D78" s="13" t="s">
        <v>18</v>
      </c>
      <c r="E78" s="13"/>
      <c r="F78" s="14"/>
      <c r="G78" s="22"/>
      <c r="H78" s="23">
        <v>14</v>
      </c>
      <c r="I78" s="15">
        <v>1</v>
      </c>
      <c r="J78" s="16">
        <f t="shared" si="3"/>
        <v>14</v>
      </c>
      <c r="K78" s="96">
        <v>2</v>
      </c>
      <c r="L78" s="84">
        <f t="shared" si="4"/>
        <v>28</v>
      </c>
      <c r="M78" s="83">
        <v>14</v>
      </c>
      <c r="N78" s="96">
        <v>1</v>
      </c>
      <c r="O78" s="83">
        <f t="shared" si="5"/>
        <v>14</v>
      </c>
    </row>
    <row r="79" spans="1:15" s="11" customFormat="1" ht="19.95" customHeight="1" x14ac:dyDescent="0.3">
      <c r="A79" s="43"/>
      <c r="B79" s="37"/>
      <c r="C79" s="17" t="s">
        <v>21</v>
      </c>
      <c r="D79" s="18" t="s">
        <v>22</v>
      </c>
      <c r="E79" s="18"/>
      <c r="F79" s="14"/>
      <c r="G79" s="22"/>
      <c r="H79" s="23">
        <v>19</v>
      </c>
      <c r="I79" s="15">
        <v>1</v>
      </c>
      <c r="J79" s="16">
        <f t="shared" si="3"/>
        <v>19</v>
      </c>
      <c r="K79" s="96">
        <v>2</v>
      </c>
      <c r="L79" s="84">
        <f t="shared" si="4"/>
        <v>38</v>
      </c>
      <c r="M79" s="83">
        <v>19</v>
      </c>
      <c r="N79" s="96">
        <v>1</v>
      </c>
      <c r="O79" s="83">
        <f t="shared" si="5"/>
        <v>19</v>
      </c>
    </row>
    <row r="80" spans="1:15" s="11" customFormat="1" ht="46.2" customHeight="1" x14ac:dyDescent="0.3">
      <c r="A80" s="43">
        <v>17</v>
      </c>
      <c r="B80" s="36" t="s">
        <v>52</v>
      </c>
      <c r="C80" s="5" t="s">
        <v>57</v>
      </c>
      <c r="D80" s="6"/>
      <c r="E80" s="6"/>
      <c r="F80" s="7" t="s">
        <v>58</v>
      </c>
      <c r="G80" s="20"/>
      <c r="H80" s="21"/>
      <c r="I80" s="9"/>
      <c r="J80" s="10"/>
      <c r="K80" s="95"/>
      <c r="L80" s="82"/>
      <c r="M80" s="9"/>
      <c r="N80" s="95"/>
      <c r="O80" s="9"/>
    </row>
    <row r="81" spans="1:15" s="11" customFormat="1" ht="19.95" customHeight="1" x14ac:dyDescent="0.3">
      <c r="A81" s="43"/>
      <c r="B81" s="37"/>
      <c r="C81" s="12" t="s">
        <v>14</v>
      </c>
      <c r="D81" s="13" t="s">
        <v>15</v>
      </c>
      <c r="E81" s="13"/>
      <c r="F81" s="14"/>
      <c r="G81" s="22"/>
      <c r="H81" s="23">
        <v>17</v>
      </c>
      <c r="I81" s="15">
        <v>1</v>
      </c>
      <c r="J81" s="16">
        <f t="shared" si="3"/>
        <v>17</v>
      </c>
      <c r="K81" s="96">
        <v>2</v>
      </c>
      <c r="L81" s="84">
        <f t="shared" si="4"/>
        <v>34</v>
      </c>
      <c r="M81" s="83">
        <v>17</v>
      </c>
      <c r="N81" s="96">
        <v>1</v>
      </c>
      <c r="O81" s="83">
        <f t="shared" si="5"/>
        <v>17</v>
      </c>
    </row>
    <row r="82" spans="1:15" s="11" customFormat="1" ht="19.95" customHeight="1" x14ac:dyDescent="0.3">
      <c r="A82" s="43"/>
      <c r="B82" s="37"/>
      <c r="C82" s="12" t="s">
        <v>17</v>
      </c>
      <c r="D82" s="13" t="s">
        <v>18</v>
      </c>
      <c r="E82" s="13"/>
      <c r="F82" s="14"/>
      <c r="G82" s="22"/>
      <c r="H82" s="23">
        <v>14</v>
      </c>
      <c r="I82" s="15">
        <v>1</v>
      </c>
      <c r="J82" s="16">
        <f t="shared" si="3"/>
        <v>14</v>
      </c>
      <c r="K82" s="96">
        <v>2</v>
      </c>
      <c r="L82" s="84">
        <f t="shared" si="4"/>
        <v>28</v>
      </c>
      <c r="M82" s="83">
        <v>14</v>
      </c>
      <c r="N82" s="96">
        <v>1</v>
      </c>
      <c r="O82" s="83">
        <f t="shared" si="5"/>
        <v>14</v>
      </c>
    </row>
    <row r="83" spans="1:15" s="11" customFormat="1" ht="19.95" customHeight="1" x14ac:dyDescent="0.3">
      <c r="A83" s="43"/>
      <c r="B83" s="37"/>
      <c r="C83" s="17" t="s">
        <v>21</v>
      </c>
      <c r="D83" s="18" t="s">
        <v>22</v>
      </c>
      <c r="E83" s="18"/>
      <c r="F83" s="14"/>
      <c r="G83" s="22"/>
      <c r="H83" s="23">
        <v>19</v>
      </c>
      <c r="I83" s="15">
        <v>1</v>
      </c>
      <c r="J83" s="16">
        <f t="shared" si="3"/>
        <v>19</v>
      </c>
      <c r="K83" s="96">
        <v>2</v>
      </c>
      <c r="L83" s="84">
        <f t="shared" si="4"/>
        <v>38</v>
      </c>
      <c r="M83" s="83">
        <v>19</v>
      </c>
      <c r="N83" s="96">
        <v>1</v>
      </c>
      <c r="O83" s="83">
        <f t="shared" si="5"/>
        <v>19</v>
      </c>
    </row>
    <row r="84" spans="1:15" s="11" customFormat="1" ht="46.2" customHeight="1" x14ac:dyDescent="0.3">
      <c r="A84" s="43">
        <v>18</v>
      </c>
      <c r="B84" s="36" t="s">
        <v>52</v>
      </c>
      <c r="C84" s="5" t="s">
        <v>59</v>
      </c>
      <c r="D84" s="6"/>
      <c r="E84" s="6"/>
      <c r="F84" s="7" t="s">
        <v>60</v>
      </c>
      <c r="G84" s="20"/>
      <c r="H84" s="21"/>
      <c r="I84" s="9"/>
      <c r="J84" s="10"/>
      <c r="K84" s="95"/>
      <c r="L84" s="82"/>
      <c r="M84" s="9"/>
      <c r="N84" s="95"/>
      <c r="O84" s="9"/>
    </row>
    <row r="85" spans="1:15" s="11" customFormat="1" ht="19.95" customHeight="1" x14ac:dyDescent="0.3">
      <c r="A85" s="43"/>
      <c r="B85" s="37"/>
      <c r="C85" s="12" t="s">
        <v>14</v>
      </c>
      <c r="D85" s="13" t="s">
        <v>15</v>
      </c>
      <c r="E85" s="13"/>
      <c r="F85" s="14"/>
      <c r="G85" s="22"/>
      <c r="H85" s="23">
        <v>89</v>
      </c>
      <c r="I85" s="15">
        <v>1</v>
      </c>
      <c r="J85" s="16">
        <f t="shared" si="3"/>
        <v>89</v>
      </c>
      <c r="K85" s="96">
        <v>2</v>
      </c>
      <c r="L85" s="84">
        <f t="shared" si="4"/>
        <v>178</v>
      </c>
      <c r="M85" s="83">
        <v>89</v>
      </c>
      <c r="N85" s="96">
        <v>1</v>
      </c>
      <c r="O85" s="83">
        <f t="shared" si="5"/>
        <v>89</v>
      </c>
    </row>
    <row r="86" spans="1:15" s="11" customFormat="1" ht="19.95" customHeight="1" x14ac:dyDescent="0.3">
      <c r="A86" s="43"/>
      <c r="B86" s="37"/>
      <c r="C86" s="12" t="s">
        <v>17</v>
      </c>
      <c r="D86" s="13" t="s">
        <v>18</v>
      </c>
      <c r="E86" s="13"/>
      <c r="F86" s="14"/>
      <c r="G86" s="22"/>
      <c r="H86" s="23">
        <v>68</v>
      </c>
      <c r="I86" s="15">
        <v>1</v>
      </c>
      <c r="J86" s="16">
        <f t="shared" si="3"/>
        <v>68</v>
      </c>
      <c r="K86" s="96">
        <v>2</v>
      </c>
      <c r="L86" s="84">
        <f t="shared" si="4"/>
        <v>136</v>
      </c>
      <c r="M86" s="83">
        <v>68</v>
      </c>
      <c r="N86" s="96">
        <v>1</v>
      </c>
      <c r="O86" s="83">
        <f t="shared" si="5"/>
        <v>68</v>
      </c>
    </row>
    <row r="87" spans="1:15" s="11" customFormat="1" ht="19.95" customHeight="1" x14ac:dyDescent="0.3">
      <c r="A87" s="43"/>
      <c r="B87" s="37"/>
      <c r="C87" s="17" t="s">
        <v>21</v>
      </c>
      <c r="D87" s="18" t="s">
        <v>22</v>
      </c>
      <c r="E87" s="18"/>
      <c r="F87" s="14"/>
      <c r="G87" s="22"/>
      <c r="H87" s="23">
        <v>93</v>
      </c>
      <c r="I87" s="15">
        <v>1</v>
      </c>
      <c r="J87" s="16">
        <f t="shared" si="3"/>
        <v>93</v>
      </c>
      <c r="K87" s="96">
        <v>2</v>
      </c>
      <c r="L87" s="84">
        <f t="shared" si="4"/>
        <v>186</v>
      </c>
      <c r="M87" s="83">
        <v>93</v>
      </c>
      <c r="N87" s="96">
        <v>1</v>
      </c>
      <c r="O87" s="83">
        <f t="shared" si="5"/>
        <v>93</v>
      </c>
    </row>
    <row r="88" spans="1:15" s="11" customFormat="1" ht="46.2" customHeight="1" x14ac:dyDescent="0.3">
      <c r="A88" s="43">
        <v>19</v>
      </c>
      <c r="B88" s="36" t="s">
        <v>61</v>
      </c>
      <c r="C88" s="5" t="s">
        <v>62</v>
      </c>
      <c r="D88" s="6"/>
      <c r="E88" s="6"/>
      <c r="F88" s="7" t="s">
        <v>13</v>
      </c>
      <c r="G88" s="20"/>
      <c r="H88" s="21"/>
      <c r="I88" s="9"/>
      <c r="J88" s="10"/>
      <c r="K88" s="95"/>
      <c r="L88" s="82"/>
      <c r="M88" s="9"/>
      <c r="N88" s="95"/>
      <c r="O88" s="9"/>
    </row>
    <row r="89" spans="1:15" s="11" customFormat="1" ht="19.95" customHeight="1" x14ac:dyDescent="0.3">
      <c r="A89" s="43"/>
      <c r="B89" s="37"/>
      <c r="C89" s="12" t="s">
        <v>14</v>
      </c>
      <c r="D89" s="13" t="s">
        <v>15</v>
      </c>
      <c r="E89" s="13"/>
      <c r="F89" s="14"/>
      <c r="G89" s="22"/>
      <c r="H89" s="23">
        <v>5437</v>
      </c>
      <c r="I89" s="15">
        <v>2</v>
      </c>
      <c r="J89" s="16">
        <f t="shared" si="3"/>
        <v>10874</v>
      </c>
      <c r="K89" s="96">
        <v>1</v>
      </c>
      <c r="L89" s="84">
        <f t="shared" si="4"/>
        <v>10874</v>
      </c>
      <c r="M89" s="86">
        <v>5437</v>
      </c>
      <c r="N89" s="96">
        <v>1</v>
      </c>
      <c r="O89" s="83">
        <f t="shared" si="5"/>
        <v>5437</v>
      </c>
    </row>
    <row r="90" spans="1:15" s="11" customFormat="1" ht="19.95" customHeight="1" x14ac:dyDescent="0.3">
      <c r="A90" s="43"/>
      <c r="B90" s="37"/>
      <c r="C90" s="12" t="s">
        <v>17</v>
      </c>
      <c r="D90" s="13" t="s">
        <v>18</v>
      </c>
      <c r="E90" s="13"/>
      <c r="F90" s="14"/>
      <c r="G90" s="22"/>
      <c r="H90" s="23">
        <v>239</v>
      </c>
      <c r="I90" s="15">
        <v>2</v>
      </c>
      <c r="J90" s="16">
        <f t="shared" si="3"/>
        <v>478</v>
      </c>
      <c r="K90" s="96">
        <v>1</v>
      </c>
      <c r="L90" s="84">
        <f t="shared" si="4"/>
        <v>478</v>
      </c>
      <c r="M90" s="86">
        <v>239</v>
      </c>
      <c r="N90" s="96">
        <v>1</v>
      </c>
      <c r="O90" s="83">
        <f t="shared" si="5"/>
        <v>239</v>
      </c>
    </row>
    <row r="91" spans="1:15" s="11" customFormat="1" ht="19.95" customHeight="1" x14ac:dyDescent="0.3">
      <c r="A91" s="43"/>
      <c r="B91" s="37"/>
      <c r="C91" s="12" t="s">
        <v>19</v>
      </c>
      <c r="D91" s="13" t="s">
        <v>20</v>
      </c>
      <c r="E91" s="13"/>
      <c r="F91" s="14"/>
      <c r="G91" s="22"/>
      <c r="H91" s="23">
        <v>179</v>
      </c>
      <c r="I91" s="15">
        <v>2</v>
      </c>
      <c r="J91" s="16">
        <f t="shared" si="3"/>
        <v>358</v>
      </c>
      <c r="K91" s="96">
        <v>1</v>
      </c>
      <c r="L91" s="84">
        <f t="shared" si="4"/>
        <v>358</v>
      </c>
      <c r="M91" s="86">
        <v>179</v>
      </c>
      <c r="N91" s="96">
        <v>1</v>
      </c>
      <c r="O91" s="83">
        <f t="shared" si="5"/>
        <v>179</v>
      </c>
    </row>
    <row r="92" spans="1:15" s="11" customFormat="1" ht="19.95" customHeight="1" x14ac:dyDescent="0.3">
      <c r="A92" s="43"/>
      <c r="B92" s="37"/>
      <c r="C92" s="17" t="s">
        <v>21</v>
      </c>
      <c r="D92" s="18" t="s">
        <v>22</v>
      </c>
      <c r="E92" s="18"/>
      <c r="F92" s="14"/>
      <c r="G92" s="22"/>
      <c r="H92" s="23">
        <v>120</v>
      </c>
      <c r="I92" s="15">
        <v>2</v>
      </c>
      <c r="J92" s="16">
        <f t="shared" si="3"/>
        <v>240</v>
      </c>
      <c r="K92" s="96">
        <v>1</v>
      </c>
      <c r="L92" s="84">
        <f t="shared" si="4"/>
        <v>240</v>
      </c>
      <c r="M92" s="86">
        <v>120</v>
      </c>
      <c r="N92" s="96">
        <v>1</v>
      </c>
      <c r="O92" s="83">
        <f t="shared" si="5"/>
        <v>120</v>
      </c>
    </row>
    <row r="93" spans="1:15" s="11" customFormat="1" ht="46.2" customHeight="1" x14ac:dyDescent="0.3">
      <c r="A93" s="43">
        <v>20</v>
      </c>
      <c r="B93" s="36" t="s">
        <v>63</v>
      </c>
      <c r="C93" s="5" t="s">
        <v>64</v>
      </c>
      <c r="D93" s="7"/>
      <c r="E93" s="20"/>
      <c r="F93" s="20" t="s">
        <v>30</v>
      </c>
      <c r="G93" s="20"/>
      <c r="H93" s="88"/>
      <c r="I93" s="9"/>
      <c r="J93" s="10"/>
      <c r="K93" s="95"/>
      <c r="L93" s="82"/>
      <c r="M93" s="9"/>
      <c r="N93" s="95"/>
      <c r="O93" s="9"/>
    </row>
    <row r="94" spans="1:15" s="11" customFormat="1" ht="19.95" customHeight="1" x14ac:dyDescent="0.3">
      <c r="A94" s="43"/>
      <c r="B94" s="37"/>
      <c r="C94" s="12" t="s">
        <v>14</v>
      </c>
      <c r="D94" s="13" t="s">
        <v>15</v>
      </c>
      <c r="E94" s="13"/>
      <c r="F94" s="14"/>
      <c r="G94" s="22"/>
      <c r="H94" s="81">
        <v>6415</v>
      </c>
      <c r="I94" s="15">
        <v>2</v>
      </c>
      <c r="J94" s="16">
        <f t="shared" si="3"/>
        <v>12830</v>
      </c>
      <c r="K94" s="96">
        <v>1</v>
      </c>
      <c r="L94" s="84">
        <f t="shared" si="4"/>
        <v>12830</v>
      </c>
      <c r="M94" s="86">
        <v>5437</v>
      </c>
      <c r="N94" s="96">
        <v>1</v>
      </c>
      <c r="O94" s="83">
        <f t="shared" si="5"/>
        <v>5437</v>
      </c>
    </row>
    <row r="95" spans="1:15" s="11" customFormat="1" ht="19.95" customHeight="1" x14ac:dyDescent="0.3">
      <c r="A95" s="43"/>
      <c r="B95" s="37"/>
      <c r="C95" s="12" t="s">
        <v>17</v>
      </c>
      <c r="D95" s="13" t="s">
        <v>18</v>
      </c>
      <c r="E95" s="13"/>
      <c r="F95" s="14"/>
      <c r="G95" s="22"/>
      <c r="H95" s="23">
        <v>239</v>
      </c>
      <c r="I95" s="15">
        <v>2</v>
      </c>
      <c r="J95" s="16">
        <f t="shared" si="3"/>
        <v>478</v>
      </c>
      <c r="K95" s="96">
        <v>1</v>
      </c>
      <c r="L95" s="84">
        <f t="shared" si="4"/>
        <v>478</v>
      </c>
      <c r="M95" s="86">
        <v>239</v>
      </c>
      <c r="N95" s="96">
        <v>1</v>
      </c>
      <c r="O95" s="83">
        <f t="shared" si="5"/>
        <v>239</v>
      </c>
    </row>
    <row r="96" spans="1:15" s="11" customFormat="1" ht="19.95" customHeight="1" x14ac:dyDescent="0.3">
      <c r="A96" s="43"/>
      <c r="B96" s="37"/>
      <c r="C96" s="12" t="s">
        <v>19</v>
      </c>
      <c r="D96" s="13" t="s">
        <v>20</v>
      </c>
      <c r="E96" s="13"/>
      <c r="F96" s="14"/>
      <c r="G96" s="22"/>
      <c r="H96" s="23">
        <v>179</v>
      </c>
      <c r="I96" s="15">
        <v>2</v>
      </c>
      <c r="J96" s="16">
        <f t="shared" si="3"/>
        <v>358</v>
      </c>
      <c r="K96" s="96">
        <v>1</v>
      </c>
      <c r="L96" s="84">
        <f t="shared" si="4"/>
        <v>358</v>
      </c>
      <c r="M96" s="86">
        <v>179</v>
      </c>
      <c r="N96" s="96">
        <v>1</v>
      </c>
      <c r="O96" s="83">
        <f t="shared" si="5"/>
        <v>179</v>
      </c>
    </row>
    <row r="97" spans="1:15" s="11" customFormat="1" ht="19.95" customHeight="1" x14ac:dyDescent="0.3">
      <c r="A97" s="43"/>
      <c r="B97" s="37"/>
      <c r="C97" s="17" t="s">
        <v>21</v>
      </c>
      <c r="D97" s="18" t="s">
        <v>22</v>
      </c>
      <c r="E97" s="18"/>
      <c r="F97" s="14"/>
      <c r="G97" s="22"/>
      <c r="H97" s="23">
        <v>120</v>
      </c>
      <c r="I97" s="15">
        <v>2</v>
      </c>
      <c r="J97" s="16">
        <f t="shared" si="3"/>
        <v>240</v>
      </c>
      <c r="K97" s="96">
        <v>1</v>
      </c>
      <c r="L97" s="84">
        <f t="shared" si="4"/>
        <v>240</v>
      </c>
      <c r="M97" s="86">
        <v>120</v>
      </c>
      <c r="N97" s="96">
        <v>1</v>
      </c>
      <c r="O97" s="83">
        <f t="shared" si="5"/>
        <v>120</v>
      </c>
    </row>
    <row r="98" spans="1:15" s="11" customFormat="1" ht="46.2" customHeight="1" x14ac:dyDescent="0.3">
      <c r="A98" s="43">
        <v>21</v>
      </c>
      <c r="B98" s="36" t="s">
        <v>65</v>
      </c>
      <c r="C98" s="5" t="s">
        <v>66</v>
      </c>
      <c r="D98" s="6"/>
      <c r="E98" s="6"/>
      <c r="F98" s="7" t="s">
        <v>67</v>
      </c>
      <c r="G98" s="20"/>
      <c r="H98" s="88"/>
      <c r="I98" s="9"/>
      <c r="J98" s="10"/>
      <c r="K98" s="95"/>
      <c r="L98" s="82"/>
      <c r="M98" s="9"/>
      <c r="N98" s="95"/>
      <c r="O98" s="9"/>
    </row>
    <row r="99" spans="1:15" s="11" customFormat="1" ht="19.95" customHeight="1" x14ac:dyDescent="0.3">
      <c r="A99" s="43"/>
      <c r="B99" s="37"/>
      <c r="C99" s="12" t="s">
        <v>14</v>
      </c>
      <c r="D99" s="13" t="s">
        <v>15</v>
      </c>
      <c r="E99" s="13"/>
      <c r="F99" s="14"/>
      <c r="G99" s="22"/>
      <c r="H99" s="81">
        <v>4832</v>
      </c>
      <c r="I99" s="15">
        <v>1</v>
      </c>
      <c r="J99" s="16">
        <f t="shared" si="3"/>
        <v>4832</v>
      </c>
      <c r="K99" s="96">
        <v>0.5</v>
      </c>
      <c r="L99" s="84">
        <f t="shared" si="4"/>
        <v>2416</v>
      </c>
      <c r="M99" s="83">
        <v>0</v>
      </c>
      <c r="N99" s="96">
        <v>0</v>
      </c>
      <c r="O99" s="83">
        <f t="shared" si="5"/>
        <v>0</v>
      </c>
    </row>
    <row r="100" spans="1:15" s="11" customFormat="1" ht="19.95" customHeight="1" x14ac:dyDescent="0.3">
      <c r="A100" s="43"/>
      <c r="B100" s="37"/>
      <c r="C100" s="12" t="s">
        <v>17</v>
      </c>
      <c r="D100" s="13" t="s">
        <v>18</v>
      </c>
      <c r="E100" s="13"/>
      <c r="F100" s="14"/>
      <c r="G100" s="22"/>
      <c r="H100" s="23">
        <v>180</v>
      </c>
      <c r="I100" s="15">
        <v>1</v>
      </c>
      <c r="J100" s="16">
        <f t="shared" si="3"/>
        <v>180</v>
      </c>
      <c r="K100" s="96">
        <v>0.5</v>
      </c>
      <c r="L100" s="84">
        <f t="shared" si="4"/>
        <v>90</v>
      </c>
      <c r="M100" s="83">
        <v>0</v>
      </c>
      <c r="N100" s="96">
        <v>0</v>
      </c>
      <c r="O100" s="83">
        <f t="shared" si="5"/>
        <v>0</v>
      </c>
    </row>
    <row r="101" spans="1:15" s="11" customFormat="1" ht="19.95" customHeight="1" x14ac:dyDescent="0.3">
      <c r="A101" s="43"/>
      <c r="B101" s="37"/>
      <c r="C101" s="12" t="s">
        <v>19</v>
      </c>
      <c r="D101" s="13" t="s">
        <v>20</v>
      </c>
      <c r="E101" s="13"/>
      <c r="F101" s="14"/>
      <c r="G101" s="22"/>
      <c r="H101" s="23">
        <v>135</v>
      </c>
      <c r="I101" s="15">
        <v>1</v>
      </c>
      <c r="J101" s="16">
        <f t="shared" si="3"/>
        <v>135</v>
      </c>
      <c r="K101" s="96">
        <v>0.5</v>
      </c>
      <c r="L101" s="84">
        <f t="shared" si="4"/>
        <v>68</v>
      </c>
      <c r="M101" s="83">
        <v>0</v>
      </c>
      <c r="N101" s="96">
        <v>0</v>
      </c>
      <c r="O101" s="83">
        <f t="shared" si="5"/>
        <v>0</v>
      </c>
    </row>
    <row r="102" spans="1:15" s="11" customFormat="1" ht="19.95" customHeight="1" x14ac:dyDescent="0.3">
      <c r="A102" s="43"/>
      <c r="B102" s="37"/>
      <c r="C102" s="17" t="s">
        <v>21</v>
      </c>
      <c r="D102" s="18" t="s">
        <v>22</v>
      </c>
      <c r="E102" s="18"/>
      <c r="F102" s="14"/>
      <c r="G102" s="22"/>
      <c r="H102" s="23">
        <v>90</v>
      </c>
      <c r="I102" s="15">
        <v>1</v>
      </c>
      <c r="J102" s="16">
        <f t="shared" si="3"/>
        <v>90</v>
      </c>
      <c r="K102" s="96">
        <v>0.5</v>
      </c>
      <c r="L102" s="84">
        <f t="shared" si="4"/>
        <v>45</v>
      </c>
      <c r="M102" s="83">
        <v>0</v>
      </c>
      <c r="N102" s="96">
        <v>0</v>
      </c>
      <c r="O102" s="83">
        <f t="shared" si="5"/>
        <v>0</v>
      </c>
    </row>
    <row r="103" spans="1:15" s="11" customFormat="1" ht="46.2" customHeight="1" x14ac:dyDescent="0.3">
      <c r="A103" s="43">
        <v>22</v>
      </c>
      <c r="B103" s="36" t="s">
        <v>68</v>
      </c>
      <c r="C103" s="5" t="s">
        <v>69</v>
      </c>
      <c r="D103" s="6"/>
      <c r="E103" s="6"/>
      <c r="F103" s="7" t="s">
        <v>70</v>
      </c>
      <c r="G103" s="20"/>
      <c r="H103" s="9"/>
      <c r="I103" s="9"/>
      <c r="J103" s="10"/>
      <c r="K103" s="95"/>
      <c r="L103" s="82"/>
      <c r="M103" s="9"/>
      <c r="N103" s="95"/>
      <c r="O103" s="9"/>
    </row>
    <row r="104" spans="1:15" s="11" customFormat="1" ht="19.95" customHeight="1" x14ac:dyDescent="0.3">
      <c r="A104" s="43"/>
      <c r="B104" s="37"/>
      <c r="C104" s="12" t="s">
        <v>14</v>
      </c>
      <c r="D104" s="13" t="s">
        <v>15</v>
      </c>
      <c r="E104" s="13"/>
      <c r="F104" s="14"/>
      <c r="G104" s="22"/>
      <c r="H104" s="81">
        <v>6415</v>
      </c>
      <c r="I104" s="15">
        <v>1</v>
      </c>
      <c r="J104" s="16">
        <f t="shared" si="3"/>
        <v>6415</v>
      </c>
      <c r="K104" s="96">
        <v>1</v>
      </c>
      <c r="L104" s="84">
        <f t="shared" si="4"/>
        <v>6415</v>
      </c>
      <c r="M104" s="86">
        <v>5437</v>
      </c>
      <c r="N104" s="96">
        <v>1</v>
      </c>
      <c r="O104" s="83">
        <f t="shared" si="5"/>
        <v>5437</v>
      </c>
    </row>
    <row r="105" spans="1:15" s="11" customFormat="1" ht="19.95" customHeight="1" x14ac:dyDescent="0.3">
      <c r="A105" s="43"/>
      <c r="B105" s="37"/>
      <c r="C105" s="12" t="s">
        <v>17</v>
      </c>
      <c r="D105" s="13" t="s">
        <v>18</v>
      </c>
      <c r="E105" s="13"/>
      <c r="F105" s="14"/>
      <c r="G105" s="22"/>
      <c r="H105" s="23">
        <v>239</v>
      </c>
      <c r="I105" s="15">
        <v>1</v>
      </c>
      <c r="J105" s="16">
        <f t="shared" si="3"/>
        <v>239</v>
      </c>
      <c r="K105" s="96">
        <v>1</v>
      </c>
      <c r="L105" s="84">
        <f t="shared" si="4"/>
        <v>239</v>
      </c>
      <c r="M105" s="86">
        <v>239</v>
      </c>
      <c r="N105" s="96">
        <v>1</v>
      </c>
      <c r="O105" s="83">
        <f t="shared" si="5"/>
        <v>239</v>
      </c>
    </row>
    <row r="106" spans="1:15" s="11" customFormat="1" ht="19.95" customHeight="1" x14ac:dyDescent="0.3">
      <c r="A106" s="43"/>
      <c r="B106" s="37"/>
      <c r="C106" s="12" t="s">
        <v>19</v>
      </c>
      <c r="D106" s="13" t="s">
        <v>20</v>
      </c>
      <c r="E106" s="13"/>
      <c r="F106" s="14"/>
      <c r="G106" s="22"/>
      <c r="H106" s="23">
        <v>180</v>
      </c>
      <c r="I106" s="15">
        <v>1</v>
      </c>
      <c r="J106" s="16">
        <f t="shared" si="3"/>
        <v>180</v>
      </c>
      <c r="K106" s="96">
        <v>1</v>
      </c>
      <c r="L106" s="84">
        <f t="shared" si="4"/>
        <v>180</v>
      </c>
      <c r="M106" s="86">
        <v>179</v>
      </c>
      <c r="N106" s="96">
        <v>1</v>
      </c>
      <c r="O106" s="83">
        <f t="shared" si="5"/>
        <v>179</v>
      </c>
    </row>
    <row r="107" spans="1:15" s="11" customFormat="1" ht="19.95" customHeight="1" x14ac:dyDescent="0.3">
      <c r="A107" s="43"/>
      <c r="B107" s="37"/>
      <c r="C107" s="17" t="s">
        <v>21</v>
      </c>
      <c r="D107" s="18" t="s">
        <v>22</v>
      </c>
      <c r="E107" s="18"/>
      <c r="F107" s="14"/>
      <c r="G107" s="22"/>
      <c r="H107" s="23">
        <v>120</v>
      </c>
      <c r="I107" s="15">
        <v>1</v>
      </c>
      <c r="J107" s="16">
        <f t="shared" si="3"/>
        <v>120</v>
      </c>
      <c r="K107" s="96">
        <v>1</v>
      </c>
      <c r="L107" s="84">
        <f t="shared" si="4"/>
        <v>120</v>
      </c>
      <c r="M107" s="86">
        <v>120</v>
      </c>
      <c r="N107" s="96">
        <v>1</v>
      </c>
      <c r="O107" s="83">
        <f t="shared" si="5"/>
        <v>120</v>
      </c>
    </row>
    <row r="108" spans="1:15" s="11" customFormat="1" ht="46.2" customHeight="1" x14ac:dyDescent="0.3">
      <c r="A108" s="43">
        <v>23</v>
      </c>
      <c r="B108" s="36" t="s">
        <v>68</v>
      </c>
      <c r="C108" s="5" t="s">
        <v>71</v>
      </c>
      <c r="D108" s="6"/>
      <c r="E108" s="6"/>
      <c r="F108" s="7" t="s">
        <v>72</v>
      </c>
      <c r="G108" s="20"/>
      <c r="H108" s="88"/>
      <c r="I108" s="9"/>
      <c r="J108" s="10"/>
      <c r="K108" s="95"/>
      <c r="L108" s="82"/>
      <c r="M108" s="9"/>
      <c r="N108" s="95"/>
      <c r="O108" s="9"/>
    </row>
    <row r="109" spans="1:15" s="11" customFormat="1" ht="19.95" customHeight="1" x14ac:dyDescent="0.3">
      <c r="A109" s="43"/>
      <c r="B109" s="37"/>
      <c r="C109" s="12" t="s">
        <v>14</v>
      </c>
      <c r="D109" s="13" t="s">
        <v>15</v>
      </c>
      <c r="E109" s="13"/>
      <c r="F109" s="14"/>
      <c r="G109" s="22"/>
      <c r="H109" s="81">
        <v>6416</v>
      </c>
      <c r="I109" s="15">
        <v>1</v>
      </c>
      <c r="J109" s="16">
        <f t="shared" si="3"/>
        <v>6416</v>
      </c>
      <c r="K109" s="96">
        <v>1.7</v>
      </c>
      <c r="L109" s="84">
        <f t="shared" si="4"/>
        <v>10908</v>
      </c>
      <c r="M109" s="86">
        <v>5437</v>
      </c>
      <c r="N109" s="96">
        <v>1</v>
      </c>
      <c r="O109" s="83">
        <f t="shared" si="5"/>
        <v>5437</v>
      </c>
    </row>
    <row r="110" spans="1:15" s="11" customFormat="1" ht="19.95" customHeight="1" x14ac:dyDescent="0.3">
      <c r="A110" s="43"/>
      <c r="B110" s="37"/>
      <c r="C110" s="12" t="s">
        <v>17</v>
      </c>
      <c r="D110" s="13" t="s">
        <v>18</v>
      </c>
      <c r="E110" s="13"/>
      <c r="F110" s="14"/>
      <c r="G110" s="22"/>
      <c r="H110" s="23">
        <v>239</v>
      </c>
      <c r="I110" s="15">
        <v>1</v>
      </c>
      <c r="J110" s="16">
        <f t="shared" si="3"/>
        <v>239</v>
      </c>
      <c r="K110" s="96">
        <v>1.7</v>
      </c>
      <c r="L110" s="84">
        <f t="shared" si="4"/>
        <v>407</v>
      </c>
      <c r="M110" s="86">
        <v>239</v>
      </c>
      <c r="N110" s="96">
        <v>1</v>
      </c>
      <c r="O110" s="83">
        <f t="shared" si="5"/>
        <v>239</v>
      </c>
    </row>
    <row r="111" spans="1:15" s="11" customFormat="1" ht="19.95" customHeight="1" x14ac:dyDescent="0.3">
      <c r="A111" s="43"/>
      <c r="B111" s="37"/>
      <c r="C111" s="12" t="s">
        <v>19</v>
      </c>
      <c r="D111" s="13" t="s">
        <v>20</v>
      </c>
      <c r="E111" s="13"/>
      <c r="F111" s="14"/>
      <c r="G111" s="22"/>
      <c r="H111" s="23">
        <v>180</v>
      </c>
      <c r="I111" s="15">
        <v>1</v>
      </c>
      <c r="J111" s="16">
        <f t="shared" si="3"/>
        <v>180</v>
      </c>
      <c r="K111" s="96">
        <v>1.7</v>
      </c>
      <c r="L111" s="84">
        <f t="shared" si="4"/>
        <v>306</v>
      </c>
      <c r="M111" s="86">
        <v>179</v>
      </c>
      <c r="N111" s="96">
        <v>1</v>
      </c>
      <c r="O111" s="83">
        <f t="shared" si="5"/>
        <v>179</v>
      </c>
    </row>
    <row r="112" spans="1:15" s="11" customFormat="1" ht="19.95" customHeight="1" x14ac:dyDescent="0.3">
      <c r="A112" s="43"/>
      <c r="B112" s="37"/>
      <c r="C112" s="17" t="s">
        <v>21</v>
      </c>
      <c r="D112" s="18" t="s">
        <v>22</v>
      </c>
      <c r="E112" s="18"/>
      <c r="F112" s="14"/>
      <c r="G112" s="22"/>
      <c r="H112" s="23">
        <v>120</v>
      </c>
      <c r="I112" s="15">
        <v>1</v>
      </c>
      <c r="J112" s="16">
        <f t="shared" si="3"/>
        <v>120</v>
      </c>
      <c r="K112" s="96">
        <v>1.7</v>
      </c>
      <c r="L112" s="84">
        <f t="shared" si="4"/>
        <v>204</v>
      </c>
      <c r="M112" s="86">
        <v>120</v>
      </c>
      <c r="N112" s="96">
        <v>1</v>
      </c>
      <c r="O112" s="83">
        <f t="shared" si="5"/>
        <v>120</v>
      </c>
    </row>
    <row r="113" spans="1:15" s="11" customFormat="1" ht="46.2" customHeight="1" x14ac:dyDescent="0.3">
      <c r="A113" s="43">
        <v>24</v>
      </c>
      <c r="B113" s="36" t="s">
        <v>68</v>
      </c>
      <c r="C113" s="5" t="s">
        <v>73</v>
      </c>
      <c r="D113" s="6"/>
      <c r="E113" s="6"/>
      <c r="F113" s="7" t="s">
        <v>74</v>
      </c>
      <c r="G113" s="20"/>
      <c r="H113" s="88"/>
      <c r="I113" s="9"/>
      <c r="J113" s="10"/>
      <c r="K113" s="95"/>
      <c r="L113" s="82"/>
      <c r="M113" s="9"/>
      <c r="N113" s="95"/>
      <c r="O113" s="9"/>
    </row>
    <row r="114" spans="1:15" s="11" customFormat="1" ht="19.95" customHeight="1" x14ac:dyDescent="0.3">
      <c r="A114" s="43"/>
      <c r="B114" s="37"/>
      <c r="C114" s="12" t="s">
        <v>14</v>
      </c>
      <c r="D114" s="13" t="s">
        <v>15</v>
      </c>
      <c r="E114" s="13"/>
      <c r="F114" s="14"/>
      <c r="G114" s="22"/>
      <c r="H114" s="81">
        <v>4832</v>
      </c>
      <c r="I114" s="15">
        <v>1</v>
      </c>
      <c r="J114" s="16">
        <f t="shared" si="3"/>
        <v>4832</v>
      </c>
      <c r="K114" s="96">
        <v>1.7</v>
      </c>
      <c r="L114" s="84">
        <f t="shared" si="4"/>
        <v>8215</v>
      </c>
      <c r="M114" s="86">
        <v>4095</v>
      </c>
      <c r="N114" s="96">
        <v>1</v>
      </c>
      <c r="O114" s="83">
        <f t="shared" si="5"/>
        <v>4095</v>
      </c>
    </row>
    <row r="115" spans="1:15" s="11" customFormat="1" ht="19.95" customHeight="1" x14ac:dyDescent="0.3">
      <c r="A115" s="43"/>
      <c r="B115" s="37"/>
      <c r="C115" s="12" t="s">
        <v>17</v>
      </c>
      <c r="D115" s="13" t="s">
        <v>18</v>
      </c>
      <c r="E115" s="13"/>
      <c r="F115" s="14"/>
      <c r="G115" s="22"/>
      <c r="H115" s="23">
        <v>180</v>
      </c>
      <c r="I115" s="15">
        <v>1</v>
      </c>
      <c r="J115" s="16">
        <f t="shared" si="3"/>
        <v>180</v>
      </c>
      <c r="K115" s="96">
        <v>1.7</v>
      </c>
      <c r="L115" s="84">
        <f t="shared" si="4"/>
        <v>306</v>
      </c>
      <c r="M115" s="86">
        <v>180</v>
      </c>
      <c r="N115" s="96">
        <v>1</v>
      </c>
      <c r="O115" s="83">
        <f t="shared" si="5"/>
        <v>180</v>
      </c>
    </row>
    <row r="116" spans="1:15" s="11" customFormat="1" ht="19.95" customHeight="1" x14ac:dyDescent="0.3">
      <c r="A116" s="43"/>
      <c r="B116" s="37"/>
      <c r="C116" s="12" t="s">
        <v>19</v>
      </c>
      <c r="D116" s="13" t="s">
        <v>20</v>
      </c>
      <c r="E116" s="13"/>
      <c r="F116" s="14"/>
      <c r="G116" s="22"/>
      <c r="H116" s="23">
        <v>135</v>
      </c>
      <c r="I116" s="15">
        <v>1</v>
      </c>
      <c r="J116" s="16">
        <f t="shared" si="3"/>
        <v>135</v>
      </c>
      <c r="K116" s="96">
        <v>1.7</v>
      </c>
      <c r="L116" s="84">
        <f t="shared" si="4"/>
        <v>230</v>
      </c>
      <c r="M116" s="86">
        <v>135</v>
      </c>
      <c r="N116" s="96">
        <v>1</v>
      </c>
      <c r="O116" s="83">
        <f t="shared" si="5"/>
        <v>135</v>
      </c>
    </row>
    <row r="117" spans="1:15" s="11" customFormat="1" ht="19.95" customHeight="1" x14ac:dyDescent="0.3">
      <c r="A117" s="43"/>
      <c r="B117" s="37"/>
      <c r="C117" s="17" t="s">
        <v>21</v>
      </c>
      <c r="D117" s="18" t="s">
        <v>22</v>
      </c>
      <c r="E117" s="18"/>
      <c r="F117" s="14"/>
      <c r="G117" s="22"/>
      <c r="H117" s="23">
        <v>90</v>
      </c>
      <c r="I117" s="15">
        <v>1</v>
      </c>
      <c r="J117" s="16">
        <f t="shared" si="3"/>
        <v>90</v>
      </c>
      <c r="K117" s="96">
        <v>1.7</v>
      </c>
      <c r="L117" s="84">
        <f t="shared" si="4"/>
        <v>153</v>
      </c>
      <c r="M117" s="86">
        <v>90</v>
      </c>
      <c r="N117" s="96">
        <v>1</v>
      </c>
      <c r="O117" s="83">
        <f t="shared" si="5"/>
        <v>90</v>
      </c>
    </row>
    <row r="118" spans="1:15" s="11" customFormat="1" ht="46.2" customHeight="1" x14ac:dyDescent="0.3">
      <c r="A118" s="43">
        <v>25</v>
      </c>
      <c r="B118" s="38" t="s">
        <v>75</v>
      </c>
      <c r="C118" s="25" t="s">
        <v>76</v>
      </c>
      <c r="D118" s="7"/>
      <c r="E118" s="7"/>
      <c r="F118" s="7" t="s">
        <v>13</v>
      </c>
      <c r="G118" s="7"/>
      <c r="H118" s="89"/>
      <c r="I118" s="9"/>
      <c r="J118" s="10"/>
      <c r="K118" s="95"/>
      <c r="L118" s="82"/>
      <c r="M118" s="9"/>
      <c r="N118" s="95"/>
      <c r="O118" s="9"/>
    </row>
    <row r="119" spans="1:15" s="11" customFormat="1" ht="19.95" customHeight="1" x14ac:dyDescent="0.3">
      <c r="A119" s="43"/>
      <c r="B119" s="37"/>
      <c r="C119" s="12" t="s">
        <v>14</v>
      </c>
      <c r="D119" s="13" t="s">
        <v>15</v>
      </c>
      <c r="E119" s="13"/>
      <c r="F119" s="14"/>
      <c r="G119" s="22"/>
      <c r="H119" s="81">
        <v>106</v>
      </c>
      <c r="I119" s="15">
        <v>1</v>
      </c>
      <c r="J119" s="16">
        <f t="shared" si="3"/>
        <v>106</v>
      </c>
      <c r="K119" s="96">
        <v>0.5</v>
      </c>
      <c r="L119" s="84">
        <f t="shared" si="4"/>
        <v>53</v>
      </c>
      <c r="M119" s="86">
        <v>0</v>
      </c>
      <c r="N119" s="96">
        <v>0</v>
      </c>
      <c r="O119" s="83">
        <f t="shared" si="5"/>
        <v>0</v>
      </c>
    </row>
    <row r="120" spans="1:15" s="11" customFormat="1" ht="19.95" customHeight="1" x14ac:dyDescent="0.3">
      <c r="A120" s="43"/>
      <c r="B120" s="37"/>
      <c r="C120" s="12" t="s">
        <v>17</v>
      </c>
      <c r="D120" s="13" t="s">
        <v>18</v>
      </c>
      <c r="E120" s="13"/>
      <c r="F120" s="14"/>
      <c r="G120" s="22"/>
      <c r="H120" s="23">
        <v>4</v>
      </c>
      <c r="I120" s="15">
        <v>1</v>
      </c>
      <c r="J120" s="16">
        <f t="shared" si="3"/>
        <v>4</v>
      </c>
      <c r="K120" s="96">
        <v>0.5</v>
      </c>
      <c r="L120" s="84">
        <f t="shared" si="4"/>
        <v>2</v>
      </c>
      <c r="M120" s="86">
        <v>0</v>
      </c>
      <c r="N120" s="96">
        <v>0</v>
      </c>
      <c r="O120" s="83">
        <f t="shared" si="5"/>
        <v>0</v>
      </c>
    </row>
    <row r="121" spans="1:15" s="11" customFormat="1" ht="19.95" customHeight="1" x14ac:dyDescent="0.3">
      <c r="A121" s="43"/>
      <c r="B121" s="37"/>
      <c r="C121" s="12" t="s">
        <v>19</v>
      </c>
      <c r="D121" s="13" t="s">
        <v>20</v>
      </c>
      <c r="E121" s="13"/>
      <c r="F121" s="14"/>
      <c r="G121" s="22"/>
      <c r="H121" s="23">
        <v>3</v>
      </c>
      <c r="I121" s="15">
        <v>1</v>
      </c>
      <c r="J121" s="16">
        <f t="shared" si="3"/>
        <v>3</v>
      </c>
      <c r="K121" s="96">
        <v>0.5</v>
      </c>
      <c r="L121" s="84">
        <f t="shared" si="4"/>
        <v>2</v>
      </c>
      <c r="M121" s="86">
        <v>0</v>
      </c>
      <c r="N121" s="96">
        <v>0</v>
      </c>
      <c r="O121" s="83">
        <f t="shared" si="5"/>
        <v>0</v>
      </c>
    </row>
    <row r="122" spans="1:15" s="11" customFormat="1" ht="19.95" customHeight="1" x14ac:dyDescent="0.3">
      <c r="A122" s="43"/>
      <c r="B122" s="37"/>
      <c r="C122" s="17" t="s">
        <v>21</v>
      </c>
      <c r="D122" s="18" t="s">
        <v>22</v>
      </c>
      <c r="E122" s="18"/>
      <c r="F122" s="14"/>
      <c r="G122" s="22"/>
      <c r="H122" s="23">
        <v>3</v>
      </c>
      <c r="I122" s="15">
        <v>1</v>
      </c>
      <c r="J122" s="16">
        <f t="shared" si="3"/>
        <v>3</v>
      </c>
      <c r="K122" s="96">
        <v>0.5</v>
      </c>
      <c r="L122" s="84">
        <f t="shared" si="4"/>
        <v>2</v>
      </c>
      <c r="M122" s="86">
        <v>0</v>
      </c>
      <c r="N122" s="96">
        <v>0</v>
      </c>
      <c r="O122" s="83">
        <f t="shared" si="5"/>
        <v>0</v>
      </c>
    </row>
    <row r="123" spans="1:15" s="11" customFormat="1" ht="46.2" customHeight="1" x14ac:dyDescent="0.3">
      <c r="A123" s="43">
        <v>26</v>
      </c>
      <c r="B123" s="36" t="s">
        <v>75</v>
      </c>
      <c r="C123" s="5" t="s">
        <v>77</v>
      </c>
      <c r="D123" s="6"/>
      <c r="E123" s="6"/>
      <c r="F123" s="7" t="s">
        <v>13</v>
      </c>
      <c r="G123" s="20"/>
      <c r="H123" s="88"/>
      <c r="I123" s="9"/>
      <c r="J123" s="10"/>
      <c r="K123" s="95"/>
      <c r="L123" s="82"/>
      <c r="M123" s="9"/>
      <c r="N123" s="95"/>
      <c r="O123" s="9"/>
    </row>
    <row r="124" spans="1:15" s="11" customFormat="1" ht="19.95" customHeight="1" x14ac:dyDescent="0.3">
      <c r="A124" s="43"/>
      <c r="B124" s="37"/>
      <c r="C124" s="12" t="s">
        <v>14</v>
      </c>
      <c r="D124" s="13" t="s">
        <v>15</v>
      </c>
      <c r="E124" s="13"/>
      <c r="F124" s="14"/>
      <c r="G124" s="22"/>
      <c r="H124" s="81">
        <v>12</v>
      </c>
      <c r="I124" s="15">
        <v>1</v>
      </c>
      <c r="J124" s="16">
        <f t="shared" si="3"/>
        <v>12</v>
      </c>
      <c r="K124" s="96">
        <v>0.5</v>
      </c>
      <c r="L124" s="84">
        <f t="shared" si="4"/>
        <v>6</v>
      </c>
      <c r="M124" s="83">
        <v>0</v>
      </c>
      <c r="N124" s="96">
        <v>0</v>
      </c>
      <c r="O124" s="83">
        <f t="shared" si="5"/>
        <v>0</v>
      </c>
    </row>
    <row r="125" spans="1:15" s="11" customFormat="1" ht="19.95" customHeight="1" x14ac:dyDescent="0.3">
      <c r="A125" s="43">
        <v>27</v>
      </c>
      <c r="B125" s="36" t="s">
        <v>78</v>
      </c>
      <c r="C125" s="5" t="s">
        <v>79</v>
      </c>
      <c r="D125" s="6"/>
      <c r="E125" s="6"/>
      <c r="F125" s="7" t="s">
        <v>13</v>
      </c>
      <c r="G125" s="20"/>
      <c r="H125" s="88"/>
      <c r="I125" s="9"/>
      <c r="J125" s="10"/>
      <c r="K125" s="95"/>
      <c r="L125" s="82"/>
      <c r="M125" s="9"/>
      <c r="N125" s="95"/>
      <c r="O125" s="9"/>
    </row>
    <row r="126" spans="1:15" s="11" customFormat="1" ht="19.95" customHeight="1" x14ac:dyDescent="0.3">
      <c r="A126" s="43"/>
      <c r="B126" s="37"/>
      <c r="C126" s="12" t="s">
        <v>14</v>
      </c>
      <c r="D126" s="13" t="s">
        <v>15</v>
      </c>
      <c r="E126" s="13"/>
      <c r="F126" s="14"/>
      <c r="G126" s="22"/>
      <c r="H126" s="81">
        <v>80</v>
      </c>
      <c r="I126" s="15">
        <v>2</v>
      </c>
      <c r="J126" s="16">
        <f t="shared" si="3"/>
        <v>160</v>
      </c>
      <c r="K126" s="96">
        <v>2</v>
      </c>
      <c r="L126" s="84">
        <f t="shared" si="4"/>
        <v>320</v>
      </c>
      <c r="M126" s="83">
        <v>68</v>
      </c>
      <c r="N126" s="96">
        <v>1</v>
      </c>
      <c r="O126" s="83">
        <f t="shared" si="5"/>
        <v>68</v>
      </c>
    </row>
    <row r="127" spans="1:15" s="11" customFormat="1" ht="19.95" customHeight="1" x14ac:dyDescent="0.3">
      <c r="A127" s="43"/>
      <c r="B127" s="37"/>
      <c r="C127" s="12" t="s">
        <v>17</v>
      </c>
      <c r="D127" s="13" t="s">
        <v>18</v>
      </c>
      <c r="E127" s="13"/>
      <c r="F127" s="14"/>
      <c r="G127" s="22"/>
      <c r="H127" s="23">
        <v>3</v>
      </c>
      <c r="I127" s="15">
        <v>2</v>
      </c>
      <c r="J127" s="16">
        <f t="shared" si="3"/>
        <v>6</v>
      </c>
      <c r="K127" s="96">
        <v>2</v>
      </c>
      <c r="L127" s="84">
        <f t="shared" si="4"/>
        <v>12</v>
      </c>
      <c r="M127" s="83">
        <v>3</v>
      </c>
      <c r="N127" s="96">
        <v>1</v>
      </c>
      <c r="O127" s="83">
        <f t="shared" si="5"/>
        <v>3</v>
      </c>
    </row>
    <row r="128" spans="1:15" s="11" customFormat="1" ht="19.95" customHeight="1" x14ac:dyDescent="0.3">
      <c r="A128" s="43"/>
      <c r="B128" s="37"/>
      <c r="C128" s="12" t="s">
        <v>19</v>
      </c>
      <c r="D128" s="13" t="s">
        <v>20</v>
      </c>
      <c r="E128" s="13"/>
      <c r="F128" s="14"/>
      <c r="G128" s="22"/>
      <c r="H128" s="23">
        <v>2</v>
      </c>
      <c r="I128" s="15">
        <v>2</v>
      </c>
      <c r="J128" s="16">
        <f t="shared" si="3"/>
        <v>4</v>
      </c>
      <c r="K128" s="96">
        <v>2</v>
      </c>
      <c r="L128" s="84">
        <f t="shared" si="4"/>
        <v>8</v>
      </c>
      <c r="M128" s="83">
        <v>2</v>
      </c>
      <c r="N128" s="96">
        <v>1</v>
      </c>
      <c r="O128" s="83">
        <f t="shared" si="5"/>
        <v>2</v>
      </c>
    </row>
    <row r="129" spans="1:15" s="11" customFormat="1" ht="19.95" customHeight="1" x14ac:dyDescent="0.3">
      <c r="A129" s="43"/>
      <c r="B129" s="37"/>
      <c r="C129" s="17" t="s">
        <v>21</v>
      </c>
      <c r="D129" s="18" t="s">
        <v>22</v>
      </c>
      <c r="E129" s="18"/>
      <c r="F129" s="14"/>
      <c r="G129" s="22"/>
      <c r="H129" s="23">
        <v>2</v>
      </c>
      <c r="I129" s="15">
        <v>2</v>
      </c>
      <c r="J129" s="16">
        <f t="shared" si="3"/>
        <v>4</v>
      </c>
      <c r="K129" s="96">
        <v>2</v>
      </c>
      <c r="L129" s="84">
        <f t="shared" si="4"/>
        <v>8</v>
      </c>
      <c r="M129" s="83">
        <v>2</v>
      </c>
      <c r="N129" s="96">
        <v>1</v>
      </c>
      <c r="O129" s="83">
        <f t="shared" si="5"/>
        <v>2</v>
      </c>
    </row>
    <row r="130" spans="1:15" s="11" customFormat="1" ht="46.2" customHeight="1" x14ac:dyDescent="0.3">
      <c r="A130" s="43">
        <v>28</v>
      </c>
      <c r="B130" s="36" t="s">
        <v>80</v>
      </c>
      <c r="C130" s="5" t="s">
        <v>81</v>
      </c>
      <c r="D130" s="6"/>
      <c r="E130" s="6"/>
      <c r="F130" s="7" t="s">
        <v>13</v>
      </c>
      <c r="G130" s="20"/>
      <c r="H130" s="21"/>
      <c r="I130" s="9"/>
      <c r="J130" s="10"/>
      <c r="K130" s="95"/>
      <c r="L130" s="82"/>
      <c r="M130" s="9"/>
      <c r="N130" s="95"/>
      <c r="O130" s="9"/>
    </row>
    <row r="131" spans="1:15" s="11" customFormat="1" ht="19.95" customHeight="1" x14ac:dyDescent="0.3">
      <c r="A131" s="43"/>
      <c r="B131" s="37"/>
      <c r="C131" s="12" t="s">
        <v>14</v>
      </c>
      <c r="D131" s="13" t="s">
        <v>15</v>
      </c>
      <c r="E131" s="13"/>
      <c r="F131" s="14"/>
      <c r="G131" s="22"/>
      <c r="H131" s="23">
        <v>91</v>
      </c>
      <c r="I131" s="15">
        <v>2</v>
      </c>
      <c r="J131" s="16">
        <f t="shared" si="3"/>
        <v>182</v>
      </c>
      <c r="K131" s="96">
        <v>1</v>
      </c>
      <c r="L131" s="84">
        <f t="shared" si="4"/>
        <v>182</v>
      </c>
      <c r="M131" s="83">
        <v>91</v>
      </c>
      <c r="N131" s="96">
        <v>1</v>
      </c>
      <c r="O131" s="83">
        <f t="shared" si="5"/>
        <v>91</v>
      </c>
    </row>
    <row r="132" spans="1:15" s="11" customFormat="1" ht="19.95" customHeight="1" x14ac:dyDescent="0.3">
      <c r="A132" s="43"/>
      <c r="B132" s="37"/>
      <c r="C132" s="12" t="s">
        <v>17</v>
      </c>
      <c r="D132" s="13" t="s">
        <v>18</v>
      </c>
      <c r="E132" s="13"/>
      <c r="F132" s="14"/>
      <c r="G132" s="22"/>
      <c r="H132" s="23">
        <v>4</v>
      </c>
      <c r="I132" s="15">
        <v>2</v>
      </c>
      <c r="J132" s="16">
        <f t="shared" si="3"/>
        <v>8</v>
      </c>
      <c r="K132" s="96">
        <v>1</v>
      </c>
      <c r="L132" s="84">
        <f t="shared" si="4"/>
        <v>8</v>
      </c>
      <c r="M132" s="83">
        <v>4</v>
      </c>
      <c r="N132" s="96">
        <v>1</v>
      </c>
      <c r="O132" s="83">
        <f t="shared" si="5"/>
        <v>4</v>
      </c>
    </row>
    <row r="133" spans="1:15" s="11" customFormat="1" ht="19.95" customHeight="1" x14ac:dyDescent="0.3">
      <c r="A133" s="43"/>
      <c r="B133" s="37"/>
      <c r="C133" s="12" t="s">
        <v>19</v>
      </c>
      <c r="D133" s="13" t="s">
        <v>20</v>
      </c>
      <c r="E133" s="13"/>
      <c r="F133" s="14"/>
      <c r="G133" s="22"/>
      <c r="H133" s="23">
        <v>3</v>
      </c>
      <c r="I133" s="15">
        <v>2</v>
      </c>
      <c r="J133" s="16">
        <f t="shared" si="3"/>
        <v>6</v>
      </c>
      <c r="K133" s="96">
        <v>1</v>
      </c>
      <c r="L133" s="84">
        <f t="shared" si="4"/>
        <v>6</v>
      </c>
      <c r="M133" s="83">
        <v>3</v>
      </c>
      <c r="N133" s="96">
        <v>1</v>
      </c>
      <c r="O133" s="83">
        <f t="shared" si="5"/>
        <v>3</v>
      </c>
    </row>
    <row r="134" spans="1:15" s="11" customFormat="1" ht="19.95" customHeight="1" x14ac:dyDescent="0.3">
      <c r="A134" s="43"/>
      <c r="B134" s="37"/>
      <c r="C134" s="17" t="s">
        <v>21</v>
      </c>
      <c r="D134" s="18" t="s">
        <v>22</v>
      </c>
      <c r="E134" s="18"/>
      <c r="F134" s="14"/>
      <c r="G134" s="22"/>
      <c r="H134" s="23">
        <v>2</v>
      </c>
      <c r="I134" s="15">
        <v>2</v>
      </c>
      <c r="J134" s="16">
        <f t="shared" si="3"/>
        <v>4</v>
      </c>
      <c r="K134" s="96">
        <v>1</v>
      </c>
      <c r="L134" s="84">
        <f t="shared" si="4"/>
        <v>4</v>
      </c>
      <c r="M134" s="83">
        <v>2</v>
      </c>
      <c r="N134" s="96">
        <v>1</v>
      </c>
      <c r="O134" s="83">
        <f t="shared" si="5"/>
        <v>2</v>
      </c>
    </row>
    <row r="135" spans="1:15" s="11" customFormat="1" ht="46.2" customHeight="1" x14ac:dyDescent="0.3">
      <c r="A135" s="43">
        <v>29</v>
      </c>
      <c r="B135" s="36" t="s">
        <v>82</v>
      </c>
      <c r="C135" s="5" t="s">
        <v>83</v>
      </c>
      <c r="D135" s="49"/>
      <c r="E135" s="49"/>
      <c r="F135" s="20" t="s">
        <v>13</v>
      </c>
      <c r="G135" s="20"/>
      <c r="H135" s="88"/>
      <c r="I135" s="9"/>
      <c r="J135" s="10"/>
      <c r="K135" s="95"/>
      <c r="L135" s="82"/>
      <c r="M135" s="9"/>
      <c r="N135" s="95"/>
      <c r="O135" s="9"/>
    </row>
    <row r="136" spans="1:15" s="11" customFormat="1" ht="19.95" customHeight="1" x14ac:dyDescent="0.3">
      <c r="A136" s="43"/>
      <c r="B136" s="37"/>
      <c r="C136" s="12" t="s">
        <v>14</v>
      </c>
      <c r="D136" s="13" t="s">
        <v>15</v>
      </c>
      <c r="E136" s="13"/>
      <c r="F136" s="14"/>
      <c r="G136" s="22"/>
      <c r="H136" s="81">
        <v>6416</v>
      </c>
      <c r="I136" s="15">
        <v>1</v>
      </c>
      <c r="J136" s="16">
        <f t="shared" si="3"/>
        <v>6416</v>
      </c>
      <c r="K136" s="96">
        <v>1</v>
      </c>
      <c r="L136" s="84">
        <f t="shared" si="4"/>
        <v>6416</v>
      </c>
      <c r="M136" s="83">
        <v>5437</v>
      </c>
      <c r="N136" s="96">
        <v>0.25</v>
      </c>
      <c r="O136" s="83">
        <f t="shared" si="5"/>
        <v>1360</v>
      </c>
    </row>
    <row r="137" spans="1:15" s="11" customFormat="1" ht="19.95" customHeight="1" x14ac:dyDescent="0.3">
      <c r="A137" s="43"/>
      <c r="B137" s="37"/>
      <c r="C137" s="12" t="s">
        <v>17</v>
      </c>
      <c r="D137" s="13" t="s">
        <v>18</v>
      </c>
      <c r="E137" s="13"/>
      <c r="F137" s="14"/>
      <c r="G137" s="22"/>
      <c r="H137" s="23">
        <v>239</v>
      </c>
      <c r="I137" s="15">
        <v>1</v>
      </c>
      <c r="J137" s="16">
        <f t="shared" ref="J137:J152" si="6">H137*I137</f>
        <v>239</v>
      </c>
      <c r="K137" s="96">
        <v>1</v>
      </c>
      <c r="L137" s="84">
        <f t="shared" ref="L137:L152" si="7">ROUNDUP(J137*K137,0)</f>
        <v>239</v>
      </c>
      <c r="M137" s="83">
        <v>239</v>
      </c>
      <c r="N137" s="96">
        <v>0.25</v>
      </c>
      <c r="O137" s="83">
        <f t="shared" ref="O137:O152" si="8">ROUNDUP(M137*N137,0)</f>
        <v>60</v>
      </c>
    </row>
    <row r="138" spans="1:15" s="11" customFormat="1" ht="19.95" customHeight="1" x14ac:dyDescent="0.3">
      <c r="A138" s="43"/>
      <c r="B138" s="37"/>
      <c r="C138" s="12" t="s">
        <v>19</v>
      </c>
      <c r="D138" s="13" t="s">
        <v>20</v>
      </c>
      <c r="E138" s="13"/>
      <c r="F138" s="14"/>
      <c r="G138" s="22"/>
      <c r="H138" s="23">
        <v>179</v>
      </c>
      <c r="I138" s="15">
        <v>1</v>
      </c>
      <c r="J138" s="16">
        <f t="shared" si="6"/>
        <v>179</v>
      </c>
      <c r="K138" s="96">
        <v>1</v>
      </c>
      <c r="L138" s="84">
        <f t="shared" si="7"/>
        <v>179</v>
      </c>
      <c r="M138" s="83">
        <v>179</v>
      </c>
      <c r="N138" s="96">
        <v>0.25</v>
      </c>
      <c r="O138" s="83">
        <f t="shared" si="8"/>
        <v>45</v>
      </c>
    </row>
    <row r="139" spans="1:15" s="11" customFormat="1" ht="19.95" customHeight="1" x14ac:dyDescent="0.3">
      <c r="A139" s="43"/>
      <c r="B139" s="37"/>
      <c r="C139" s="17" t="s">
        <v>21</v>
      </c>
      <c r="D139" s="18" t="s">
        <v>22</v>
      </c>
      <c r="E139" s="18"/>
      <c r="F139" s="14"/>
      <c r="G139" s="22"/>
      <c r="H139" s="23">
        <v>120</v>
      </c>
      <c r="I139" s="15">
        <v>1</v>
      </c>
      <c r="J139" s="16">
        <f t="shared" si="6"/>
        <v>120</v>
      </c>
      <c r="K139" s="96">
        <v>1</v>
      </c>
      <c r="L139" s="84">
        <f t="shared" si="7"/>
        <v>120</v>
      </c>
      <c r="M139" s="83">
        <v>120</v>
      </c>
      <c r="N139" s="96">
        <v>0.25</v>
      </c>
      <c r="O139" s="83">
        <f t="shared" si="8"/>
        <v>30</v>
      </c>
    </row>
    <row r="140" spans="1:15" s="11" customFormat="1" ht="46.2" customHeight="1" x14ac:dyDescent="0.3">
      <c r="A140" s="43">
        <v>30</v>
      </c>
      <c r="B140" s="36" t="s">
        <v>84</v>
      </c>
      <c r="C140" s="5" t="s">
        <v>85</v>
      </c>
      <c r="D140" s="6"/>
      <c r="E140" s="6"/>
      <c r="F140" s="7" t="s">
        <v>86</v>
      </c>
      <c r="G140" s="20"/>
      <c r="H140" s="21"/>
      <c r="I140" s="9"/>
      <c r="J140" s="10">
        <f t="shared" si="6"/>
        <v>0</v>
      </c>
      <c r="K140" s="95"/>
      <c r="L140" s="82">
        <f t="shared" si="7"/>
        <v>0</v>
      </c>
      <c r="M140" s="9"/>
      <c r="N140" s="95"/>
      <c r="O140" s="9"/>
    </row>
    <row r="141" spans="1:15" s="11" customFormat="1" ht="19.95" customHeight="1" x14ac:dyDescent="0.3">
      <c r="A141" s="43"/>
      <c r="B141" s="37"/>
      <c r="C141" s="12" t="s">
        <v>14</v>
      </c>
      <c r="D141" s="13" t="s">
        <v>15</v>
      </c>
      <c r="E141" s="13"/>
      <c r="F141" s="14"/>
      <c r="G141" s="22"/>
      <c r="H141" s="23">
        <v>358</v>
      </c>
      <c r="I141" s="15">
        <v>5</v>
      </c>
      <c r="J141" s="16">
        <f t="shared" si="6"/>
        <v>1790</v>
      </c>
      <c r="K141" s="96">
        <v>0.5</v>
      </c>
      <c r="L141" s="84">
        <f t="shared" si="7"/>
        <v>895</v>
      </c>
      <c r="M141" s="86">
        <v>0</v>
      </c>
      <c r="N141" s="96">
        <v>0</v>
      </c>
      <c r="O141" s="83">
        <f t="shared" si="8"/>
        <v>0</v>
      </c>
    </row>
    <row r="142" spans="1:15" s="11" customFormat="1" ht="19.95" customHeight="1" x14ac:dyDescent="0.3">
      <c r="A142" s="43"/>
      <c r="B142" s="37"/>
      <c r="C142" s="12" t="s">
        <v>17</v>
      </c>
      <c r="D142" s="13" t="s">
        <v>18</v>
      </c>
      <c r="E142" s="13"/>
      <c r="F142" s="14"/>
      <c r="G142" s="22"/>
      <c r="H142" s="23">
        <v>63</v>
      </c>
      <c r="I142" s="15">
        <v>5</v>
      </c>
      <c r="J142" s="16">
        <f t="shared" si="6"/>
        <v>315</v>
      </c>
      <c r="K142" s="96">
        <v>0.5</v>
      </c>
      <c r="L142" s="84">
        <f t="shared" si="7"/>
        <v>158</v>
      </c>
      <c r="M142" s="86">
        <v>0</v>
      </c>
      <c r="N142" s="96">
        <v>0</v>
      </c>
      <c r="O142" s="83">
        <f t="shared" si="8"/>
        <v>0</v>
      </c>
    </row>
    <row r="143" spans="1:15" s="11" customFormat="1" ht="19.95" customHeight="1" x14ac:dyDescent="0.3">
      <c r="A143" s="43"/>
      <c r="B143" s="37"/>
      <c r="C143" s="12" t="s">
        <v>19</v>
      </c>
      <c r="D143" s="13" t="s">
        <v>20</v>
      </c>
      <c r="E143" s="13"/>
      <c r="F143" s="14"/>
      <c r="G143" s="22"/>
      <c r="H143" s="23">
        <v>48</v>
      </c>
      <c r="I143" s="15">
        <v>5</v>
      </c>
      <c r="J143" s="16">
        <f t="shared" si="6"/>
        <v>240</v>
      </c>
      <c r="K143" s="96">
        <v>0.5</v>
      </c>
      <c r="L143" s="84">
        <f t="shared" si="7"/>
        <v>120</v>
      </c>
      <c r="M143" s="86">
        <v>0</v>
      </c>
      <c r="N143" s="96">
        <v>0</v>
      </c>
      <c r="O143" s="83">
        <f t="shared" si="8"/>
        <v>0</v>
      </c>
    </row>
    <row r="144" spans="1:15" s="11" customFormat="1" ht="19.95" customHeight="1" x14ac:dyDescent="0.3">
      <c r="A144" s="43"/>
      <c r="B144" s="37"/>
      <c r="C144" s="17" t="s">
        <v>21</v>
      </c>
      <c r="D144" s="18" t="s">
        <v>22</v>
      </c>
      <c r="E144" s="18"/>
      <c r="F144" s="14"/>
      <c r="G144" s="22"/>
      <c r="H144" s="23">
        <v>31</v>
      </c>
      <c r="I144" s="15">
        <v>5</v>
      </c>
      <c r="J144" s="16">
        <f t="shared" si="6"/>
        <v>155</v>
      </c>
      <c r="K144" s="96">
        <v>0.5</v>
      </c>
      <c r="L144" s="84">
        <f t="shared" si="7"/>
        <v>78</v>
      </c>
      <c r="M144" s="86">
        <v>0</v>
      </c>
      <c r="N144" s="96">
        <v>0</v>
      </c>
      <c r="O144" s="83">
        <f t="shared" si="8"/>
        <v>0</v>
      </c>
    </row>
    <row r="145" spans="1:15" s="11" customFormat="1" ht="46.2" customHeight="1" x14ac:dyDescent="0.3">
      <c r="A145" s="43">
        <v>31</v>
      </c>
      <c r="B145" s="36" t="s">
        <v>84</v>
      </c>
      <c r="C145" s="5" t="s">
        <v>85</v>
      </c>
      <c r="D145" s="6"/>
      <c r="E145" s="6"/>
      <c r="F145" s="7" t="s">
        <v>87</v>
      </c>
      <c r="G145" s="20"/>
      <c r="H145" s="21"/>
      <c r="I145" s="9"/>
      <c r="J145" s="10">
        <f t="shared" si="6"/>
        <v>0</v>
      </c>
      <c r="K145" s="95"/>
      <c r="L145" s="82">
        <f t="shared" si="7"/>
        <v>0</v>
      </c>
      <c r="M145" s="9"/>
      <c r="N145" s="95"/>
      <c r="O145" s="9"/>
    </row>
    <row r="146" spans="1:15" s="11" customFormat="1" ht="19.95" customHeight="1" x14ac:dyDescent="0.3">
      <c r="A146" s="43"/>
      <c r="B146" s="37"/>
      <c r="C146" s="12" t="s">
        <v>14</v>
      </c>
      <c r="D146" s="13" t="s">
        <v>15</v>
      </c>
      <c r="E146" s="13"/>
      <c r="F146" s="14"/>
      <c r="G146" s="22"/>
      <c r="H146" s="23">
        <v>15</v>
      </c>
      <c r="I146" s="15">
        <v>5</v>
      </c>
      <c r="J146" s="16">
        <f t="shared" si="6"/>
        <v>75</v>
      </c>
      <c r="K146" s="96">
        <v>0.5</v>
      </c>
      <c r="L146" s="84">
        <f t="shared" si="7"/>
        <v>38</v>
      </c>
      <c r="M146" s="86">
        <v>0</v>
      </c>
      <c r="N146" s="96">
        <v>0</v>
      </c>
      <c r="O146" s="83">
        <f t="shared" si="8"/>
        <v>0</v>
      </c>
    </row>
    <row r="147" spans="1:15" s="11" customFormat="1" ht="19.95" customHeight="1" x14ac:dyDescent="0.3">
      <c r="A147" s="43"/>
      <c r="B147" s="37"/>
      <c r="C147" s="12" t="s">
        <v>17</v>
      </c>
      <c r="D147" s="13" t="s">
        <v>18</v>
      </c>
      <c r="E147" s="13"/>
      <c r="F147" s="14"/>
      <c r="G147" s="22"/>
      <c r="H147" s="23">
        <v>3</v>
      </c>
      <c r="I147" s="15">
        <v>5</v>
      </c>
      <c r="J147" s="16">
        <f t="shared" si="6"/>
        <v>15</v>
      </c>
      <c r="K147" s="96">
        <v>0.5</v>
      </c>
      <c r="L147" s="84">
        <f t="shared" si="7"/>
        <v>8</v>
      </c>
      <c r="M147" s="86">
        <v>0</v>
      </c>
      <c r="N147" s="96">
        <v>0</v>
      </c>
      <c r="O147" s="83">
        <f t="shared" si="8"/>
        <v>0</v>
      </c>
    </row>
    <row r="148" spans="1:15" s="11" customFormat="1" ht="19.95" customHeight="1" x14ac:dyDescent="0.3">
      <c r="A148" s="43"/>
      <c r="B148" s="37"/>
      <c r="C148" s="12" t="s">
        <v>19</v>
      </c>
      <c r="D148" s="13" t="s">
        <v>20</v>
      </c>
      <c r="E148" s="13"/>
      <c r="F148" s="14"/>
      <c r="G148" s="22"/>
      <c r="H148" s="23">
        <v>2</v>
      </c>
      <c r="I148" s="15">
        <v>5</v>
      </c>
      <c r="J148" s="16">
        <f t="shared" si="6"/>
        <v>10</v>
      </c>
      <c r="K148" s="96">
        <v>0.5</v>
      </c>
      <c r="L148" s="84">
        <f t="shared" si="7"/>
        <v>5</v>
      </c>
      <c r="M148" s="86">
        <v>0</v>
      </c>
      <c r="N148" s="96">
        <v>0</v>
      </c>
      <c r="O148" s="83">
        <f t="shared" si="8"/>
        <v>0</v>
      </c>
    </row>
    <row r="149" spans="1:15" s="11" customFormat="1" ht="19.95" customHeight="1" x14ac:dyDescent="0.3">
      <c r="A149" s="43"/>
      <c r="B149" s="37"/>
      <c r="C149" s="17" t="s">
        <v>21</v>
      </c>
      <c r="D149" s="18" t="s">
        <v>22</v>
      </c>
      <c r="E149" s="18"/>
      <c r="F149" s="14"/>
      <c r="G149" s="22"/>
      <c r="H149" s="23">
        <v>1</v>
      </c>
      <c r="I149" s="15">
        <v>5</v>
      </c>
      <c r="J149" s="16">
        <f t="shared" si="6"/>
        <v>5</v>
      </c>
      <c r="K149" s="96">
        <v>0.5</v>
      </c>
      <c r="L149" s="84">
        <f t="shared" si="7"/>
        <v>3</v>
      </c>
      <c r="M149" s="86">
        <v>0</v>
      </c>
      <c r="N149" s="96">
        <v>0</v>
      </c>
      <c r="O149" s="83">
        <f t="shared" si="8"/>
        <v>0</v>
      </c>
    </row>
    <row r="150" spans="1:15" s="11" customFormat="1" ht="46.2" customHeight="1" x14ac:dyDescent="0.3">
      <c r="A150" s="43">
        <v>32</v>
      </c>
      <c r="B150" s="36"/>
      <c r="C150" s="5" t="s">
        <v>88</v>
      </c>
      <c r="D150" s="6"/>
      <c r="E150" s="6"/>
      <c r="F150" s="7" t="s">
        <v>89</v>
      </c>
      <c r="G150" s="20"/>
      <c r="H150" s="21"/>
      <c r="I150" s="9"/>
      <c r="J150" s="10">
        <f t="shared" si="6"/>
        <v>0</v>
      </c>
      <c r="K150" s="95"/>
      <c r="L150" s="82">
        <f t="shared" si="7"/>
        <v>0</v>
      </c>
      <c r="M150" s="9"/>
      <c r="N150" s="95"/>
      <c r="O150" s="9"/>
    </row>
    <row r="151" spans="1:15" s="11" customFormat="1" ht="19.95" customHeight="1" x14ac:dyDescent="0.3">
      <c r="A151" s="43"/>
      <c r="B151" s="37"/>
      <c r="C151" s="12" t="s">
        <v>90</v>
      </c>
      <c r="D151" s="13" t="s">
        <v>91</v>
      </c>
      <c r="E151" s="13" t="s">
        <v>16</v>
      </c>
      <c r="F151" s="14"/>
      <c r="G151" s="22"/>
      <c r="H151" s="23">
        <v>293</v>
      </c>
      <c r="I151" s="15">
        <v>1</v>
      </c>
      <c r="J151" s="16">
        <f t="shared" si="6"/>
        <v>293</v>
      </c>
      <c r="K151" s="96">
        <v>0.5</v>
      </c>
      <c r="L151" s="84">
        <f t="shared" si="7"/>
        <v>147</v>
      </c>
      <c r="M151" s="86">
        <v>0</v>
      </c>
      <c r="N151" s="96">
        <v>0</v>
      </c>
      <c r="O151" s="83">
        <f t="shared" si="8"/>
        <v>0</v>
      </c>
    </row>
    <row r="152" spans="1:15" s="72" customFormat="1" ht="19.95" customHeight="1" x14ac:dyDescent="0.3">
      <c r="A152" s="43"/>
      <c r="B152" s="37"/>
      <c r="C152" s="12" t="s">
        <v>14</v>
      </c>
      <c r="D152" s="13" t="s">
        <v>15</v>
      </c>
      <c r="E152" s="13"/>
      <c r="F152" s="14"/>
      <c r="G152" s="22"/>
      <c r="H152" s="81">
        <v>244</v>
      </c>
      <c r="I152" s="15">
        <v>1</v>
      </c>
      <c r="J152" s="16">
        <f t="shared" si="6"/>
        <v>244</v>
      </c>
      <c r="K152" s="96">
        <v>0.5</v>
      </c>
      <c r="L152" s="84">
        <f t="shared" si="7"/>
        <v>122</v>
      </c>
      <c r="M152" s="86">
        <v>0</v>
      </c>
      <c r="N152" s="96">
        <v>0</v>
      </c>
      <c r="O152" s="83">
        <f t="shared" si="8"/>
        <v>0</v>
      </c>
    </row>
    <row r="153" spans="1:15" s="4" customFormat="1" ht="46.2" customHeight="1" x14ac:dyDescent="0.3">
      <c r="A153" s="78"/>
      <c r="B153" s="103" t="s">
        <v>96</v>
      </c>
      <c r="C153" s="104"/>
      <c r="D153" s="74"/>
      <c r="E153" s="74"/>
      <c r="F153" s="73"/>
      <c r="G153" s="73"/>
      <c r="H153" s="90"/>
      <c r="I153" s="91"/>
      <c r="J153" s="92"/>
      <c r="K153" s="98"/>
      <c r="L153" s="91"/>
      <c r="M153" s="91"/>
      <c r="N153" s="98"/>
      <c r="O153" s="91"/>
    </row>
    <row r="154" spans="1:15" s="11" customFormat="1" ht="46.2" customHeight="1" x14ac:dyDescent="0.3">
      <c r="A154" s="43">
        <v>33</v>
      </c>
      <c r="B154" s="36" t="s">
        <v>97</v>
      </c>
      <c r="C154" s="5" t="s">
        <v>115</v>
      </c>
      <c r="D154" s="6"/>
      <c r="E154" s="6"/>
      <c r="F154" s="7" t="s">
        <v>13</v>
      </c>
      <c r="G154" s="7"/>
      <c r="H154" s="8"/>
      <c r="I154" s="9"/>
      <c r="J154" s="10"/>
      <c r="K154" s="95"/>
      <c r="L154" s="82"/>
      <c r="M154" s="9"/>
      <c r="N154" s="95"/>
      <c r="O154" s="9"/>
    </row>
    <row r="155" spans="1:15" s="11" customFormat="1" ht="19.95" customHeight="1" x14ac:dyDescent="0.3">
      <c r="A155" s="43"/>
      <c r="B155" s="37"/>
      <c r="C155" s="12" t="s">
        <v>14</v>
      </c>
      <c r="D155" s="13" t="s">
        <v>15</v>
      </c>
      <c r="E155" s="13"/>
      <c r="F155" s="14"/>
      <c r="G155" s="14"/>
      <c r="H155" s="81">
        <v>6417</v>
      </c>
      <c r="I155" s="15">
        <v>1</v>
      </c>
      <c r="J155" s="16">
        <f>H155*I155</f>
        <v>6417</v>
      </c>
      <c r="K155" s="96">
        <v>0.25</v>
      </c>
      <c r="L155" s="84">
        <f>ROUNDUP(J155*K155,0)</f>
        <v>1605</v>
      </c>
      <c r="M155" s="83">
        <v>0</v>
      </c>
      <c r="N155" s="96">
        <v>0</v>
      </c>
      <c r="O155" s="83">
        <f>ROUNDUP(M155*N155,0)</f>
        <v>0</v>
      </c>
    </row>
    <row r="156" spans="1:15" s="11" customFormat="1" ht="19.95" customHeight="1" x14ac:dyDescent="0.3">
      <c r="A156" s="43"/>
      <c r="B156" s="37"/>
      <c r="C156" s="12" t="s">
        <v>17</v>
      </c>
      <c r="D156" s="13" t="s">
        <v>18</v>
      </c>
      <c r="E156" s="13"/>
      <c r="F156" s="14"/>
      <c r="G156" s="14"/>
      <c r="H156" s="19">
        <v>239</v>
      </c>
      <c r="I156" s="15">
        <v>1</v>
      </c>
      <c r="J156" s="16">
        <f t="shared" ref="J156:J158" si="9">H156*I156</f>
        <v>239</v>
      </c>
      <c r="K156" s="96">
        <v>0.25</v>
      </c>
      <c r="L156" s="84">
        <f t="shared" ref="L156:L158" si="10">ROUNDUP(J156*K156,0)</f>
        <v>60</v>
      </c>
      <c r="M156" s="83">
        <v>0</v>
      </c>
      <c r="N156" s="96">
        <v>0</v>
      </c>
      <c r="O156" s="83">
        <f t="shared" ref="O156:O158" si="11">ROUNDUP(M156*N156,0)</f>
        <v>0</v>
      </c>
    </row>
    <row r="157" spans="1:15" s="11" customFormat="1" ht="19.95" customHeight="1" x14ac:dyDescent="0.3">
      <c r="A157" s="43"/>
      <c r="B157" s="37"/>
      <c r="C157" s="12" t="s">
        <v>19</v>
      </c>
      <c r="D157" s="13" t="s">
        <v>20</v>
      </c>
      <c r="E157" s="13"/>
      <c r="F157" s="14"/>
      <c r="G157" s="14"/>
      <c r="H157" s="19">
        <v>179</v>
      </c>
      <c r="I157" s="15">
        <v>1</v>
      </c>
      <c r="J157" s="16">
        <f t="shared" si="9"/>
        <v>179</v>
      </c>
      <c r="K157" s="96">
        <v>0.25</v>
      </c>
      <c r="L157" s="84">
        <f t="shared" si="10"/>
        <v>45</v>
      </c>
      <c r="M157" s="83">
        <v>0</v>
      </c>
      <c r="N157" s="96">
        <v>0</v>
      </c>
      <c r="O157" s="83">
        <f t="shared" si="11"/>
        <v>0</v>
      </c>
    </row>
    <row r="158" spans="1:15" s="11" customFormat="1" ht="19.95" customHeight="1" x14ac:dyDescent="0.3">
      <c r="A158" s="43"/>
      <c r="B158" s="37"/>
      <c r="C158" s="17" t="s">
        <v>21</v>
      </c>
      <c r="D158" s="18" t="s">
        <v>22</v>
      </c>
      <c r="E158" s="18"/>
      <c r="F158" s="14"/>
      <c r="G158" s="14"/>
      <c r="H158" s="19">
        <v>119</v>
      </c>
      <c r="I158" s="15">
        <v>1</v>
      </c>
      <c r="J158" s="16">
        <f t="shared" si="9"/>
        <v>119</v>
      </c>
      <c r="K158" s="96">
        <v>0.25</v>
      </c>
      <c r="L158" s="84">
        <f t="shared" si="10"/>
        <v>30</v>
      </c>
      <c r="M158" s="83">
        <v>0</v>
      </c>
      <c r="N158" s="96">
        <v>0</v>
      </c>
      <c r="O158" s="83">
        <f t="shared" si="11"/>
        <v>0</v>
      </c>
    </row>
    <row r="159" spans="1:15" s="11" customFormat="1" ht="46.2" customHeight="1" x14ac:dyDescent="0.3">
      <c r="A159" s="43">
        <v>34</v>
      </c>
      <c r="B159" s="36" t="s">
        <v>98</v>
      </c>
      <c r="C159" s="5" t="s">
        <v>114</v>
      </c>
      <c r="D159" s="6"/>
      <c r="E159" s="6"/>
      <c r="F159" s="7" t="s">
        <v>13</v>
      </c>
      <c r="G159" s="7"/>
      <c r="H159" s="8"/>
      <c r="I159" s="9"/>
      <c r="J159" s="10"/>
      <c r="K159" s="95"/>
      <c r="L159" s="82"/>
      <c r="M159" s="9"/>
      <c r="N159" s="95"/>
      <c r="O159" s="9"/>
    </row>
    <row r="160" spans="1:15" s="11" customFormat="1" ht="19.95" customHeight="1" x14ac:dyDescent="0.3">
      <c r="A160" s="43"/>
      <c r="B160" s="37"/>
      <c r="C160" s="12" t="s">
        <v>14</v>
      </c>
      <c r="D160" s="13" t="s">
        <v>15</v>
      </c>
      <c r="E160" s="13"/>
      <c r="F160" s="14"/>
      <c r="G160" s="14"/>
      <c r="H160" s="19">
        <v>0</v>
      </c>
      <c r="I160" s="15">
        <v>0</v>
      </c>
      <c r="J160" s="16">
        <f>H160*I160</f>
        <v>0</v>
      </c>
      <c r="K160" s="96">
        <v>0</v>
      </c>
      <c r="L160" s="84">
        <f>ROUNDUP(J160*K160,0)</f>
        <v>0</v>
      </c>
      <c r="M160" s="83">
        <v>50</v>
      </c>
      <c r="N160" s="96">
        <v>0.5</v>
      </c>
      <c r="O160" s="83">
        <f>ROUNDUP(M160*N160,0)</f>
        <v>25</v>
      </c>
    </row>
    <row r="161" spans="1:15" s="11" customFormat="1" ht="19.95" customHeight="1" x14ac:dyDescent="0.3">
      <c r="A161" s="43"/>
      <c r="B161" s="37"/>
      <c r="C161" s="12" t="s">
        <v>17</v>
      </c>
      <c r="D161" s="13" t="s">
        <v>18</v>
      </c>
      <c r="E161" s="13"/>
      <c r="F161" s="14"/>
      <c r="G161" s="14"/>
      <c r="H161" s="19">
        <v>0</v>
      </c>
      <c r="I161" s="15">
        <v>0</v>
      </c>
      <c r="J161" s="16">
        <f t="shared" ref="J161:J163" si="12">H161*I161</f>
        <v>0</v>
      </c>
      <c r="K161" s="96">
        <v>0</v>
      </c>
      <c r="L161" s="84">
        <f t="shared" ref="L161:L163" si="13">ROUNDUP(J161*K161,0)</f>
        <v>0</v>
      </c>
      <c r="M161" s="83">
        <v>30</v>
      </c>
      <c r="N161" s="96">
        <v>0.5</v>
      </c>
      <c r="O161" s="83">
        <f t="shared" ref="O161:O163" si="14">ROUNDUP(M161*N161,0)</f>
        <v>15</v>
      </c>
    </row>
    <row r="162" spans="1:15" s="11" customFormat="1" ht="19.95" customHeight="1" x14ac:dyDescent="0.3">
      <c r="A162" s="43"/>
      <c r="B162" s="37"/>
      <c r="C162" s="12" t="s">
        <v>19</v>
      </c>
      <c r="D162" s="13" t="s">
        <v>20</v>
      </c>
      <c r="E162" s="13"/>
      <c r="F162" s="14"/>
      <c r="G162" s="14"/>
      <c r="H162" s="19">
        <v>0</v>
      </c>
      <c r="I162" s="15">
        <v>0</v>
      </c>
      <c r="J162" s="16">
        <f t="shared" si="12"/>
        <v>0</v>
      </c>
      <c r="K162" s="96">
        <v>0</v>
      </c>
      <c r="L162" s="84">
        <f t="shared" si="13"/>
        <v>0</v>
      </c>
      <c r="M162" s="83">
        <v>5</v>
      </c>
      <c r="N162" s="96">
        <v>0.5</v>
      </c>
      <c r="O162" s="83">
        <f t="shared" si="14"/>
        <v>3</v>
      </c>
    </row>
    <row r="163" spans="1:15" s="11" customFormat="1" ht="19.95" customHeight="1" x14ac:dyDescent="0.3">
      <c r="A163" s="43"/>
      <c r="B163" s="37"/>
      <c r="C163" s="17" t="s">
        <v>21</v>
      </c>
      <c r="D163" s="18" t="s">
        <v>22</v>
      </c>
      <c r="E163" s="18"/>
      <c r="F163" s="14"/>
      <c r="G163" s="14"/>
      <c r="H163" s="19">
        <v>0</v>
      </c>
      <c r="I163" s="15">
        <v>0</v>
      </c>
      <c r="J163" s="16">
        <f t="shared" si="12"/>
        <v>0</v>
      </c>
      <c r="K163" s="96">
        <v>0</v>
      </c>
      <c r="L163" s="84">
        <f t="shared" si="13"/>
        <v>0</v>
      </c>
      <c r="M163" s="83">
        <v>15</v>
      </c>
      <c r="N163" s="96">
        <v>0.5</v>
      </c>
      <c r="O163" s="83">
        <f t="shared" si="14"/>
        <v>8</v>
      </c>
    </row>
    <row r="164" spans="1:15" s="11" customFormat="1" ht="46.2" customHeight="1" x14ac:dyDescent="0.3">
      <c r="A164" s="43">
        <v>35</v>
      </c>
      <c r="B164" s="36" t="s">
        <v>99</v>
      </c>
      <c r="C164" s="5" t="s">
        <v>113</v>
      </c>
      <c r="D164" s="6"/>
      <c r="E164" s="6"/>
      <c r="F164" s="7" t="s">
        <v>13</v>
      </c>
      <c r="G164" s="7"/>
      <c r="H164" s="8">
        <v>0</v>
      </c>
      <c r="I164" s="9"/>
      <c r="J164" s="10"/>
      <c r="K164" s="95"/>
      <c r="L164" s="82"/>
      <c r="M164" s="9"/>
      <c r="N164" s="95"/>
      <c r="O164" s="9"/>
    </row>
    <row r="165" spans="1:15" s="11" customFormat="1" ht="19.95" customHeight="1" x14ac:dyDescent="0.3">
      <c r="A165" s="43"/>
      <c r="B165" s="37"/>
      <c r="C165" s="12" t="s">
        <v>14</v>
      </c>
      <c r="D165" s="13" t="s">
        <v>15</v>
      </c>
      <c r="E165" s="13"/>
      <c r="F165" s="14"/>
      <c r="G165" s="14"/>
      <c r="H165" s="19">
        <v>0</v>
      </c>
      <c r="I165" s="15">
        <v>0</v>
      </c>
      <c r="J165" s="16">
        <f>H165*I165</f>
        <v>0</v>
      </c>
      <c r="K165" s="96">
        <v>0</v>
      </c>
      <c r="L165" s="84">
        <f>ROUNDUP(J165*K165,0)</f>
        <v>0</v>
      </c>
      <c r="M165" s="19">
        <v>2500</v>
      </c>
      <c r="N165" s="96">
        <v>0.25</v>
      </c>
      <c r="O165" s="83">
        <f>ROUNDUP(M165*N165,0)</f>
        <v>625</v>
      </c>
    </row>
    <row r="166" spans="1:15" s="11" customFormat="1" ht="19.95" customHeight="1" x14ac:dyDescent="0.3">
      <c r="A166" s="43"/>
      <c r="B166" s="37"/>
      <c r="C166" s="12" t="s">
        <v>17</v>
      </c>
      <c r="D166" s="13" t="s">
        <v>18</v>
      </c>
      <c r="E166" s="13"/>
      <c r="F166" s="14"/>
      <c r="G166" s="14"/>
      <c r="H166" s="19">
        <v>0</v>
      </c>
      <c r="I166" s="15">
        <v>0</v>
      </c>
      <c r="J166" s="16">
        <f t="shared" ref="J166:J168" si="15">H166*I166</f>
        <v>0</v>
      </c>
      <c r="K166" s="96">
        <v>0</v>
      </c>
      <c r="L166" s="84">
        <f t="shared" ref="L166:L168" si="16">ROUNDUP(J166*K166,0)</f>
        <v>0</v>
      </c>
      <c r="M166" s="19">
        <v>2400</v>
      </c>
      <c r="N166" s="96">
        <v>0.25</v>
      </c>
      <c r="O166" s="83">
        <f t="shared" ref="O166:O168" si="17">ROUNDUP(M166*N166,0)</f>
        <v>600</v>
      </c>
    </row>
    <row r="167" spans="1:15" s="11" customFormat="1" ht="19.95" customHeight="1" x14ac:dyDescent="0.3">
      <c r="A167" s="43"/>
      <c r="B167" s="37"/>
      <c r="C167" s="12" t="s">
        <v>19</v>
      </c>
      <c r="D167" s="13" t="s">
        <v>20</v>
      </c>
      <c r="E167" s="13"/>
      <c r="F167" s="14"/>
      <c r="G167" s="14"/>
      <c r="H167" s="19">
        <v>0</v>
      </c>
      <c r="I167" s="15">
        <v>0</v>
      </c>
      <c r="J167" s="16">
        <f t="shared" si="15"/>
        <v>0</v>
      </c>
      <c r="K167" s="96">
        <v>0</v>
      </c>
      <c r="L167" s="84">
        <f t="shared" si="16"/>
        <v>0</v>
      </c>
      <c r="M167" s="19">
        <v>10</v>
      </c>
      <c r="N167" s="96">
        <v>0.25</v>
      </c>
      <c r="O167" s="83">
        <f t="shared" si="17"/>
        <v>3</v>
      </c>
    </row>
    <row r="168" spans="1:15" s="11" customFormat="1" ht="19.95" customHeight="1" x14ac:dyDescent="0.3">
      <c r="A168" s="43"/>
      <c r="B168" s="37"/>
      <c r="C168" s="17" t="s">
        <v>21</v>
      </c>
      <c r="D168" s="18" t="s">
        <v>22</v>
      </c>
      <c r="E168" s="18"/>
      <c r="F168" s="14"/>
      <c r="G168" s="14"/>
      <c r="H168" s="19">
        <v>0</v>
      </c>
      <c r="I168" s="15">
        <v>0</v>
      </c>
      <c r="J168" s="16">
        <f t="shared" si="15"/>
        <v>0</v>
      </c>
      <c r="K168" s="96">
        <v>0</v>
      </c>
      <c r="L168" s="84">
        <f t="shared" si="16"/>
        <v>0</v>
      </c>
      <c r="M168" s="19">
        <v>90</v>
      </c>
      <c r="N168" s="96">
        <v>0.25</v>
      </c>
      <c r="O168" s="83">
        <f t="shared" si="17"/>
        <v>23</v>
      </c>
    </row>
    <row r="169" spans="1:15" s="11" customFormat="1" ht="46.2" customHeight="1" x14ac:dyDescent="0.3">
      <c r="A169" s="43">
        <v>36</v>
      </c>
      <c r="B169" s="36" t="s">
        <v>100</v>
      </c>
      <c r="C169" s="5" t="s">
        <v>112</v>
      </c>
      <c r="D169" s="6"/>
      <c r="E169" s="6"/>
      <c r="F169" s="7" t="s">
        <v>13</v>
      </c>
      <c r="G169" s="7"/>
      <c r="H169" s="8"/>
      <c r="I169" s="9"/>
      <c r="J169" s="10"/>
      <c r="K169" s="95"/>
      <c r="L169" s="82"/>
      <c r="M169" s="9"/>
      <c r="N169" s="95"/>
      <c r="O169" s="9"/>
    </row>
    <row r="170" spans="1:15" s="11" customFormat="1" ht="19.95" customHeight="1" x14ac:dyDescent="0.3">
      <c r="A170" s="43"/>
      <c r="B170" s="37"/>
      <c r="C170" s="12" t="s">
        <v>14</v>
      </c>
      <c r="D170" s="13" t="s">
        <v>15</v>
      </c>
      <c r="E170" s="13"/>
      <c r="F170" s="14"/>
      <c r="G170" s="14"/>
      <c r="H170" s="19">
        <v>59</v>
      </c>
      <c r="I170" s="15">
        <v>5</v>
      </c>
      <c r="J170" s="16">
        <f>H170*I170</f>
        <v>295</v>
      </c>
      <c r="K170" s="96">
        <v>0.25</v>
      </c>
      <c r="L170" s="84">
        <f>ROUNDUP(J170*K170,0)</f>
        <v>74</v>
      </c>
      <c r="M170" s="83">
        <v>0</v>
      </c>
      <c r="N170" s="96">
        <v>0</v>
      </c>
      <c r="O170" s="83">
        <f>ROUNDUP(M170*N170,0)</f>
        <v>0</v>
      </c>
    </row>
    <row r="171" spans="1:15" s="11" customFormat="1" ht="19.95" customHeight="1" x14ac:dyDescent="0.3">
      <c r="A171" s="43"/>
      <c r="B171" s="37"/>
      <c r="C171" s="12" t="s">
        <v>17</v>
      </c>
      <c r="D171" s="13" t="s">
        <v>18</v>
      </c>
      <c r="E171" s="13"/>
      <c r="F171" s="14"/>
      <c r="G171" s="14"/>
      <c r="H171" s="19">
        <v>30</v>
      </c>
      <c r="I171" s="15">
        <v>5</v>
      </c>
      <c r="J171" s="16">
        <f t="shared" ref="J171:J173" si="18">H171*I171</f>
        <v>150</v>
      </c>
      <c r="K171" s="96">
        <v>0.25</v>
      </c>
      <c r="L171" s="84">
        <f t="shared" ref="L171:L173" si="19">ROUNDUP(J171*K171,0)</f>
        <v>38</v>
      </c>
      <c r="M171" s="83">
        <v>0</v>
      </c>
      <c r="N171" s="96">
        <v>0</v>
      </c>
      <c r="O171" s="83">
        <f t="shared" ref="O171:O173" si="20">ROUNDUP(M171*N171,0)</f>
        <v>0</v>
      </c>
    </row>
    <row r="172" spans="1:15" s="11" customFormat="1" ht="19.95" customHeight="1" x14ac:dyDescent="0.3">
      <c r="A172" s="43"/>
      <c r="B172" s="37"/>
      <c r="C172" s="12" t="s">
        <v>19</v>
      </c>
      <c r="D172" s="13" t="s">
        <v>20</v>
      </c>
      <c r="E172" s="13"/>
      <c r="F172" s="14"/>
      <c r="G172" s="14"/>
      <c r="H172" s="19">
        <v>5</v>
      </c>
      <c r="I172" s="15">
        <v>5</v>
      </c>
      <c r="J172" s="16">
        <f t="shared" si="18"/>
        <v>25</v>
      </c>
      <c r="K172" s="96">
        <v>0.25</v>
      </c>
      <c r="L172" s="84">
        <f t="shared" si="19"/>
        <v>7</v>
      </c>
      <c r="M172" s="83">
        <v>0</v>
      </c>
      <c r="N172" s="96">
        <v>0</v>
      </c>
      <c r="O172" s="83">
        <f t="shared" si="20"/>
        <v>0</v>
      </c>
    </row>
    <row r="173" spans="1:15" s="11" customFormat="1" ht="19.95" customHeight="1" x14ac:dyDescent="0.3">
      <c r="A173" s="43"/>
      <c r="B173" s="37"/>
      <c r="C173" s="17" t="s">
        <v>21</v>
      </c>
      <c r="D173" s="18" t="s">
        <v>22</v>
      </c>
      <c r="E173" s="18"/>
      <c r="F173" s="14"/>
      <c r="G173" s="14"/>
      <c r="H173" s="19">
        <v>15</v>
      </c>
      <c r="I173" s="15">
        <v>5</v>
      </c>
      <c r="J173" s="16">
        <f t="shared" si="18"/>
        <v>75</v>
      </c>
      <c r="K173" s="96">
        <v>0.25</v>
      </c>
      <c r="L173" s="84">
        <f t="shared" si="19"/>
        <v>19</v>
      </c>
      <c r="M173" s="83">
        <v>0</v>
      </c>
      <c r="N173" s="96">
        <v>0</v>
      </c>
      <c r="O173" s="83">
        <f t="shared" si="20"/>
        <v>0</v>
      </c>
    </row>
    <row r="174" spans="1:15" s="11" customFormat="1" ht="46.2" customHeight="1" x14ac:dyDescent="0.3">
      <c r="A174" s="43">
        <v>37</v>
      </c>
      <c r="B174" s="36" t="s">
        <v>117</v>
      </c>
      <c r="C174" s="5" t="s">
        <v>118</v>
      </c>
      <c r="D174" s="6"/>
      <c r="E174" s="6"/>
      <c r="F174" s="7" t="s">
        <v>13</v>
      </c>
      <c r="G174" s="7"/>
      <c r="H174" s="8"/>
      <c r="I174" s="9"/>
      <c r="J174" s="10"/>
      <c r="K174" s="95"/>
      <c r="L174" s="82"/>
      <c r="M174" s="9"/>
      <c r="N174" s="95"/>
      <c r="O174" s="9"/>
    </row>
    <row r="175" spans="1:15" s="11" customFormat="1" ht="19.95" customHeight="1" x14ac:dyDescent="0.3">
      <c r="A175" s="43"/>
      <c r="B175" s="37"/>
      <c r="C175" s="12" t="s">
        <v>14</v>
      </c>
      <c r="D175" s="13" t="s">
        <v>15</v>
      </c>
      <c r="E175" s="13"/>
      <c r="F175" s="14"/>
      <c r="G175" s="14"/>
      <c r="H175" s="19">
        <v>59</v>
      </c>
      <c r="I175" s="15">
        <v>5</v>
      </c>
      <c r="J175" s="16">
        <f>H175*I175</f>
        <v>295</v>
      </c>
      <c r="K175" s="96">
        <v>0.25</v>
      </c>
      <c r="L175" s="84">
        <f>ROUNDUP(J175*K175,0)</f>
        <v>74</v>
      </c>
      <c r="M175" s="83">
        <v>0</v>
      </c>
      <c r="N175" s="96">
        <v>0</v>
      </c>
      <c r="O175" s="83">
        <f>ROUNDUP(M175*N175,0)</f>
        <v>0</v>
      </c>
    </row>
    <row r="176" spans="1:15" s="11" customFormat="1" ht="19.95" customHeight="1" x14ac:dyDescent="0.3">
      <c r="A176" s="43"/>
      <c r="B176" s="37"/>
      <c r="C176" s="12" t="s">
        <v>17</v>
      </c>
      <c r="D176" s="13" t="s">
        <v>18</v>
      </c>
      <c r="E176" s="13"/>
      <c r="F176" s="14"/>
      <c r="G176" s="14"/>
      <c r="H176" s="19">
        <v>30</v>
      </c>
      <c r="I176" s="15">
        <v>5</v>
      </c>
      <c r="J176" s="16">
        <f t="shared" ref="J176:J178" si="21">H176*I176</f>
        <v>150</v>
      </c>
      <c r="K176" s="96">
        <v>0.25</v>
      </c>
      <c r="L176" s="84">
        <f t="shared" ref="L176:L178" si="22">ROUNDUP(J176*K176,0)</f>
        <v>38</v>
      </c>
      <c r="M176" s="83">
        <v>0</v>
      </c>
      <c r="N176" s="96">
        <v>0</v>
      </c>
      <c r="O176" s="83">
        <f t="shared" ref="O176:O178" si="23">ROUNDUP(M176*N176,0)</f>
        <v>0</v>
      </c>
    </row>
    <row r="177" spans="1:15" s="11" customFormat="1" ht="19.95" customHeight="1" x14ac:dyDescent="0.3">
      <c r="A177" s="43"/>
      <c r="B177" s="37"/>
      <c r="C177" s="12" t="s">
        <v>19</v>
      </c>
      <c r="D177" s="13" t="s">
        <v>20</v>
      </c>
      <c r="E177" s="13"/>
      <c r="F177" s="14"/>
      <c r="G177" s="14"/>
      <c r="H177" s="19">
        <v>5</v>
      </c>
      <c r="I177" s="15">
        <v>5</v>
      </c>
      <c r="J177" s="16">
        <f t="shared" si="21"/>
        <v>25</v>
      </c>
      <c r="K177" s="96">
        <v>0.25</v>
      </c>
      <c r="L177" s="84">
        <f t="shared" si="22"/>
        <v>7</v>
      </c>
      <c r="M177" s="83">
        <v>0</v>
      </c>
      <c r="N177" s="96">
        <v>0</v>
      </c>
      <c r="O177" s="83">
        <f t="shared" si="23"/>
        <v>0</v>
      </c>
    </row>
    <row r="178" spans="1:15" s="11" customFormat="1" ht="19.95" customHeight="1" x14ac:dyDescent="0.3">
      <c r="A178" s="44"/>
      <c r="B178" s="39"/>
      <c r="C178" s="62" t="s">
        <v>21</v>
      </c>
      <c r="D178" s="63" t="s">
        <v>22</v>
      </c>
      <c r="E178" s="63"/>
      <c r="F178" s="26"/>
      <c r="G178" s="26"/>
      <c r="H178" s="65">
        <v>15</v>
      </c>
      <c r="I178" s="27">
        <v>5</v>
      </c>
      <c r="J178" s="28">
        <f t="shared" si="21"/>
        <v>75</v>
      </c>
      <c r="K178" s="99">
        <v>0.25</v>
      </c>
      <c r="L178" s="94">
        <f t="shared" si="22"/>
        <v>19</v>
      </c>
      <c r="M178" s="93">
        <v>0</v>
      </c>
      <c r="N178" s="99">
        <v>0</v>
      </c>
      <c r="O178" s="93">
        <f t="shared" si="23"/>
        <v>0</v>
      </c>
    </row>
    <row r="179" spans="1:15" ht="12" customHeight="1" x14ac:dyDescent="0.2"/>
    <row r="180" spans="1:15" s="51" customFormat="1" ht="25.2" customHeight="1" x14ac:dyDescent="0.3">
      <c r="A180" s="50"/>
      <c r="D180" s="50"/>
      <c r="E180" s="50"/>
      <c r="F180" s="52"/>
      <c r="G180" s="52"/>
      <c r="H180" s="56">
        <f>SUM(H8:H11,H151)</f>
        <v>7247</v>
      </c>
      <c r="I180" s="53"/>
      <c r="J180" s="57">
        <f>SUM(J7:J178)</f>
        <v>118543</v>
      </c>
      <c r="K180" s="57"/>
      <c r="L180" s="57">
        <f t="shared" ref="L180:O180" si="24">SUM(L7:L178)</f>
        <v>112348</v>
      </c>
      <c r="M180" s="57">
        <f t="shared" si="24"/>
        <v>46307</v>
      </c>
      <c r="N180" s="57"/>
      <c r="O180" s="67">
        <f t="shared" si="24"/>
        <v>35529</v>
      </c>
    </row>
    <row r="181" spans="1:15" s="51" customFormat="1" ht="24" customHeight="1" x14ac:dyDescent="0.3">
      <c r="A181" s="50"/>
      <c r="D181" s="50"/>
      <c r="E181" s="50"/>
      <c r="F181" s="52"/>
      <c r="G181" s="55" t="s">
        <v>101</v>
      </c>
      <c r="H181" s="58">
        <f>H180</f>
        <v>7247</v>
      </c>
      <c r="I181" s="59"/>
      <c r="J181" s="60">
        <f>J180+M180</f>
        <v>164850</v>
      </c>
      <c r="K181" s="59"/>
      <c r="L181" s="61">
        <f>L180+O180</f>
        <v>147877</v>
      </c>
      <c r="M181" s="54"/>
      <c r="N181" s="54"/>
      <c r="O181" s="68"/>
    </row>
    <row r="182" spans="1:15" ht="24" customHeight="1" x14ac:dyDescent="0.2"/>
    <row r="183" spans="1:15" ht="24" customHeight="1" x14ac:dyDescent="0.2"/>
    <row r="184" spans="1:15" ht="24" customHeight="1" x14ac:dyDescent="0.2">
      <c r="F184" s="102" t="s">
        <v>92</v>
      </c>
      <c r="G184" s="102"/>
      <c r="H184" s="53"/>
      <c r="I184" s="80">
        <f>H181</f>
        <v>7247</v>
      </c>
      <c r="J184" s="32"/>
      <c r="K184" s="33"/>
      <c r="L184" s="34"/>
      <c r="N184" s="66"/>
      <c r="O184" s="29"/>
    </row>
    <row r="185" spans="1:15" ht="24" customHeight="1" x14ac:dyDescent="0.2">
      <c r="F185" s="102" t="s">
        <v>102</v>
      </c>
      <c r="G185" s="102"/>
      <c r="H185" s="53"/>
      <c r="I185" s="79">
        <f>J181/I184</f>
        <v>22.747343728439354</v>
      </c>
      <c r="J185" s="32"/>
      <c r="K185" s="33"/>
      <c r="L185" s="34"/>
      <c r="N185" s="66"/>
      <c r="O185" s="29"/>
    </row>
    <row r="186" spans="1:15" ht="24" customHeight="1" x14ac:dyDescent="0.2">
      <c r="F186" s="102" t="s">
        <v>103</v>
      </c>
      <c r="G186" s="102"/>
      <c r="H186" s="53"/>
      <c r="I186" s="80">
        <f>J181</f>
        <v>164850</v>
      </c>
      <c r="J186" s="32"/>
      <c r="K186" s="33"/>
      <c r="L186" s="34"/>
      <c r="N186" s="66"/>
      <c r="O186" s="29"/>
    </row>
    <row r="187" spans="1:15" ht="24" customHeight="1" x14ac:dyDescent="0.2">
      <c r="F187" s="102" t="s">
        <v>104</v>
      </c>
      <c r="G187" s="102"/>
      <c r="H187" s="53"/>
      <c r="I187" s="80">
        <f>L181</f>
        <v>147877</v>
      </c>
      <c r="J187" s="32"/>
      <c r="K187" s="33"/>
      <c r="L187" s="34"/>
      <c r="N187" s="66"/>
      <c r="O187" s="29"/>
    </row>
    <row r="188" spans="1:15" ht="24" customHeight="1" x14ac:dyDescent="0.2">
      <c r="F188" s="102" t="s">
        <v>105</v>
      </c>
      <c r="G188" s="102"/>
      <c r="H188" s="53"/>
      <c r="I188" s="79">
        <f>L181/J181</f>
        <v>0.89703973309068852</v>
      </c>
      <c r="J188" s="32"/>
      <c r="K188" s="33"/>
      <c r="L188" s="34"/>
      <c r="N188" s="66"/>
      <c r="O188" s="29"/>
    </row>
    <row r="189" spans="1:15" ht="24" customHeight="1" x14ac:dyDescent="0.2">
      <c r="G189" s="64"/>
      <c r="H189" s="32"/>
      <c r="I189" s="33"/>
      <c r="J189" s="32"/>
      <c r="K189" s="33"/>
      <c r="L189" s="34"/>
      <c r="N189" s="66"/>
      <c r="O189" s="29"/>
    </row>
    <row r="190" spans="1:15" ht="24" customHeight="1" x14ac:dyDescent="0.2">
      <c r="G190" s="64"/>
      <c r="H190" s="32"/>
      <c r="I190" s="33"/>
      <c r="J190" s="32"/>
      <c r="K190" s="33"/>
      <c r="L190" s="34"/>
      <c r="N190" s="66"/>
      <c r="O190" s="29"/>
    </row>
    <row r="191" spans="1:15" ht="24" customHeight="1" x14ac:dyDescent="0.2">
      <c r="G191" s="64"/>
      <c r="H191" s="32"/>
      <c r="I191" s="33"/>
      <c r="J191" s="32"/>
      <c r="K191" s="33"/>
      <c r="L191" s="34"/>
      <c r="N191" s="66"/>
      <c r="O191" s="29"/>
    </row>
    <row r="192" spans="1:15" ht="24" customHeight="1" x14ac:dyDescent="0.2">
      <c r="G192" s="64"/>
      <c r="H192" s="32"/>
      <c r="I192" s="33"/>
      <c r="J192" s="32"/>
      <c r="K192" s="33"/>
      <c r="L192" s="34"/>
      <c r="N192" s="66"/>
      <c r="O192" s="29"/>
    </row>
    <row r="193" spans="7:15" ht="24" customHeight="1" x14ac:dyDescent="0.2">
      <c r="G193" s="64"/>
      <c r="H193" s="32"/>
      <c r="I193" s="33"/>
      <c r="J193" s="32"/>
      <c r="K193" s="33"/>
      <c r="L193" s="34"/>
      <c r="N193" s="66"/>
      <c r="O193" s="29"/>
    </row>
  </sheetData>
  <mergeCells count="11">
    <mergeCell ref="B153:C153"/>
    <mergeCell ref="B1:H1"/>
    <mergeCell ref="I1:M1"/>
    <mergeCell ref="B2:H4"/>
    <mergeCell ref="I2:M4"/>
    <mergeCell ref="B6:C6"/>
    <mergeCell ref="F184:G184"/>
    <mergeCell ref="F185:G185"/>
    <mergeCell ref="F186:G186"/>
    <mergeCell ref="F187:G187"/>
    <mergeCell ref="F188:G188"/>
  </mergeCells>
  <pageMargins left="0.75" right="0.75" top="0.75" bottom="0.75" header="0.3" footer="0.3"/>
  <pageSetup scale="46" fitToHeight="10" orientation="landscape" r:id="rId1"/>
  <ignoredErrors>
    <ignoredError sqref="O8:O152 H180:H181 O154:O17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71</vt:lpstr>
      <vt:lpstr>'APHIS 71'!Print_Area</vt:lpstr>
      <vt:lpstr>'APHIS 71'!Print_Titles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Moxey, Joseph  - APHIS</dc:creator>
  <cp:lastModifiedBy>Moxey, Joseph  - MRP-APHIS</cp:lastModifiedBy>
  <dcterms:created xsi:type="dcterms:W3CDTF">2021-09-23T19:51:34Z</dcterms:created>
  <dcterms:modified xsi:type="dcterms:W3CDTF">2023-02-13T21:53:07Z</dcterms:modified>
</cp:coreProperties>
</file>