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AAPMDRD3FPMR\Info\Maryland\Riverdale\ITD\IMC\ICS - VS\0146\2023\IMB\"/>
    </mc:Choice>
  </mc:AlternateContent>
  <xr:revisionPtr revIDLastSave="0" documentId="13_ncr:1_{7110C6FE-8B3F-4845-A38D-D39B5A1B12B3}" xr6:coauthVersionLast="47" xr6:coauthVersionMax="47" xr10:uidLastSave="{00000000-0000-0000-0000-000000000000}"/>
  <bookViews>
    <workbookView xWindow="34050" yWindow="375" windowWidth="15330" windowHeight="15180" tabRatio="782"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 r="L6" i="1"/>
  <c r="L61" i="1" l="1"/>
  <c r="L60" i="1"/>
  <c r="L59" i="1"/>
  <c r="L58" i="1"/>
  <c r="L57" i="1"/>
  <c r="L56" i="1"/>
  <c r="L55" i="1"/>
  <c r="L54" i="1"/>
  <c r="L53" i="1"/>
  <c r="L50" i="1"/>
  <c r="L52" i="1"/>
  <c r="L51" i="1"/>
  <c r="L49" i="1"/>
  <c r="L48" i="1"/>
  <c r="L47" i="1"/>
  <c r="L46" i="1"/>
  <c r="L45" i="1"/>
  <c r="L44" i="1"/>
  <c r="L43" i="1"/>
  <c r="L42" i="1"/>
  <c r="L41" i="1"/>
  <c r="L40" i="1"/>
  <c r="L39" i="1"/>
  <c r="L38" i="1"/>
  <c r="L37" i="1"/>
  <c r="L36" i="1"/>
  <c r="L33" i="1"/>
  <c r="L8" i="1" l="1"/>
  <c r="L25" i="1"/>
  <c r="L26" i="1"/>
  <c r="L27" i="1"/>
  <c r="L28" i="1"/>
  <c r="L29" i="1"/>
  <c r="L30" i="1"/>
  <c r="L31" i="1"/>
  <c r="L32" i="1"/>
  <c r="L34" i="1"/>
  <c r="L35" i="1"/>
  <c r="L21" i="1"/>
  <c r="L22" i="1"/>
  <c r="L23" i="1"/>
  <c r="L24" i="1"/>
  <c r="L15" i="1" l="1"/>
  <c r="L16" i="1"/>
  <c r="L17" i="1"/>
  <c r="L18" i="1"/>
  <c r="L19" i="1"/>
  <c r="L20" i="1"/>
  <c r="L14" i="1"/>
  <c r="L9" i="1" l="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<sst xmlns="http://schemas.openxmlformats.org/spreadsheetml/2006/main" count="377" uniqueCount="116">
  <si>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</si>
  <si>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</si>
  <si>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</si>
  <si>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</si>
  <si>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</si>
  <si>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</si>
  <si>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</si>
  <si>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</si>
  <si>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</si>
  <si>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</si>
  <si>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</si>
  <si>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</si>
  <si>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</si>
  <si>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</si>
  <si>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</si>
  <si>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</si>
  <si>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</si>
  <si>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</si>
  <si>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</si>
  <si>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</si>
  <si>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</si>
  <si>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</si>
  <si>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</si>
  <si>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</si>
  <si>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</si>
  <si>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</si>
  <si>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</si>
  <si>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</si>
  <si>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</si>
  <si>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</si>
  <si>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</si>
  <si>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</si>
  <si>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0579-0146</t>
  </si>
  <si>
    <t>Tuberculosis</t>
  </si>
  <si>
    <t>Renewal</t>
  </si>
  <si>
    <t>Mark Lyons</t>
  </si>
  <si>
    <t>614-592-7954</t>
  </si>
  <si>
    <t>Annual Report for Retention Status, Entire State or Zone Within a State, Accredited Area Surveillance for Tuberculosis</t>
  </si>
  <si>
    <t>9 CFR 77.4</t>
  </si>
  <si>
    <t>VS 6-38</t>
  </si>
  <si>
    <t>E</t>
  </si>
  <si>
    <t>S1</t>
  </si>
  <si>
    <t>I</t>
  </si>
  <si>
    <t>Request for Zone Status</t>
  </si>
  <si>
    <t>9 CFR 77.4(a)</t>
  </si>
  <si>
    <t>Memorandum of Understanding for Zones, Iniital and Yearly Testing Renegotiation</t>
  </si>
  <si>
    <t>9 CFR 77.4(a)(3)</t>
  </si>
  <si>
    <t>Epidemiological Review of Zone Testing</t>
  </si>
  <si>
    <t>9 CFR 77.4(a)(2)</t>
  </si>
  <si>
    <t>TB Management Plan - Findings of TB in a Species not Covered by Part 77</t>
  </si>
  <si>
    <t>9 CFR 77.7, 9 CFR 77.9, 9 CFR 77.11, 9 CFR 77.13, 9 CFR 77.22, 9 CFR 77.24, 9 CFR 77.26, 9 CFR 77.28</t>
  </si>
  <si>
    <t>none</t>
  </si>
  <si>
    <t>Accredited Herd - Written Herd Plan</t>
  </si>
  <si>
    <t>9 CFR 77.1</t>
  </si>
  <si>
    <t>P1</t>
  </si>
  <si>
    <t>Widlife Risk Survey</t>
  </si>
  <si>
    <t>Report of TB Eradication (Monthly Report)</t>
  </si>
  <si>
    <t>9 CFR 77.7, 9 CFR 77.9, 9 CFR 77.11</t>
  </si>
  <si>
    <t>DIS</t>
  </si>
  <si>
    <t>info system</t>
  </si>
  <si>
    <t>Report of Suspicious TB Lesions or Thoracic Granulomas in Regular Kill Cattle</t>
  </si>
  <si>
    <t>TP</t>
  </si>
  <si>
    <t>VS 6-35</t>
  </si>
  <si>
    <t>Specimen Submission Form/Necropsy Specimen Submission</t>
  </si>
  <si>
    <t>VS 10-4</t>
  </si>
  <si>
    <t>Specimen Collection Form Supplement - Livestock/Wildlife; Bovine TB Reactors, Suspects, and Trace Exposed</t>
  </si>
  <si>
    <t>9 CFR 77.7, 9 CFR 77.9, 9 CFR 77.11, 9 CFR 77.33</t>
  </si>
  <si>
    <t>VS 10-7</t>
  </si>
  <si>
    <t>9 CFR 77.17, 9 CFR 77.40</t>
  </si>
  <si>
    <t>VS 1-27</t>
  </si>
  <si>
    <t>VS 1-27A</t>
  </si>
  <si>
    <t>Caudal Fold Test Record (Cooperative State-Federal TB Eradication Program TB Test Record)</t>
  </si>
  <si>
    <t>VS 6-22</t>
  </si>
  <si>
    <t>Caudal Fold Test Record Continuation Sheet</t>
  </si>
  <si>
    <t>VS 6-22B</t>
  </si>
  <si>
    <t>Tuberculin Test Record (Special)</t>
  </si>
  <si>
    <t>VS 6-22C</t>
  </si>
  <si>
    <t xml:space="preserve">Comparative Cervical Tuberculin Test Results </t>
  </si>
  <si>
    <t>9 CFR 77.1, 9 CFR 77.34</t>
  </si>
  <si>
    <t>VS 6-22D</t>
  </si>
  <si>
    <t>TB Test Record, Gamma</t>
  </si>
  <si>
    <t>Affected Herd Data</t>
  </si>
  <si>
    <t>Affected Herd Testing Results</t>
  </si>
  <si>
    <t>Approved Herd Plan (Individual Herd Plan) - Test and Remove Plan</t>
  </si>
  <si>
    <t>Depopulation and Repopulation Agreement</t>
  </si>
  <si>
    <t>TB-Infected Herd Field Report</t>
  </si>
  <si>
    <t>VS 6-22A</t>
  </si>
  <si>
    <t>Report on Herd Revealing Reactors to Tuberculin Test</t>
  </si>
  <si>
    <t>VS 6-4</t>
  </si>
  <si>
    <t>Investigation for Evidence of TB (Reactor)</t>
  </si>
  <si>
    <t>VS 6-4A</t>
  </si>
  <si>
    <t>Investigation for Evidence of TB (Exposed Animal)</t>
  </si>
  <si>
    <t>VS 6-4B</t>
  </si>
  <si>
    <t>Appraisal and Indemnity Claim</t>
  </si>
  <si>
    <t>Request for 15-Day Extension</t>
  </si>
  <si>
    <t>9 CFR 50.7</t>
  </si>
  <si>
    <t>VS 1-24</t>
  </si>
  <si>
    <t xml:space="preserve">Certificate for Movement </t>
  </si>
  <si>
    <t>9 CFR part 77</t>
  </si>
  <si>
    <t>Retention of Movement Certificate</t>
  </si>
  <si>
    <t>R</t>
  </si>
  <si>
    <t>Commuter Herd Agreement</t>
  </si>
  <si>
    <t>Recordkeeping for Approved Feedlots</t>
  </si>
  <si>
    <t>Template for Owner Participation</t>
  </si>
  <si>
    <t>Apply Label to Shipment</t>
  </si>
  <si>
    <t>9 CFR 77.33</t>
  </si>
  <si>
    <t>paper</t>
  </si>
  <si>
    <t>PDF</t>
  </si>
  <si>
    <t>Permit for Movement of Animals</t>
  </si>
  <si>
    <t>Permit for Movement of Animals (Continuation Sheet)</t>
  </si>
  <si>
    <t>Proceeds from Animals Sold to Slaughter</t>
  </si>
  <si>
    <t>VS 1-23 and 1-23A</t>
  </si>
  <si>
    <t>X</t>
  </si>
  <si>
    <t>APHIS-2022-0060</t>
  </si>
  <si>
    <t>87 FR 66257</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</si>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</sst>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102">
    <xf numFmtId="0" fontId="0" fillId="0" borderId="0" xfId="0"/>
    <xf numFmtId="0" fontId="2" fillId="0" borderId="0" xfId="0" applyFont="1" applyAlignment="1">
      <alignment horizontal="center" wrapText="1"/>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4" fillId="0" borderId="9" xfId="0" applyFont="1" applyBorder="1" applyAlignment="1">
      <alignment horizontal="center" vertical="center"/>
    </xf>
    <xf numFmtId="3" fontId="4" fillId="0" borderId="9" xfId="0" applyNumberFormat="1" applyFont="1" applyBorder="1" applyAlignment="1">
      <alignment horizontal="center" vertical="center"/>
    </xf>
    <xf numFmtId="0" fontId="0" fillId="0" borderId="23" xfId="0" applyFont="1" applyFill="1" applyBorder="1"/>
    <xf numFmtId="0" fontId="0" fillId="0" borderId="24" xfId="0" applyFont="1" applyFill="1" applyBorder="1"/>
    <xf numFmtId="0" fontId="0" fillId="0" borderId="26" xfId="0" applyFont="1" applyFill="1" applyBorder="1"/>
    <xf numFmtId="0" fontId="0" fillId="0" borderId="28" xfId="0" applyFont="1" applyFill="1" applyBorder="1"/>
    <xf numFmtId="0" fontId="0" fillId="0" borderId="29" xfId="0" applyFont="1" applyFill="1" applyBorder="1"/>
    <xf numFmtId="0" fontId="0" fillId="0" borderId="27" xfId="0" applyFont="1" applyFill="1" applyBorder="1" applyAlignment="1">
      <alignment horizontal="center"/>
    </xf>
    <xf numFmtId="0" fontId="2" fillId="0" borderId="22" xfId="0" applyFont="1" applyBorder="1" applyAlignment="1">
      <alignment horizontal="right"/>
    </xf>
    <xf numFmtId="0" fontId="2" fillId="0" borderId="19" xfId="0" applyFont="1" applyBorder="1" applyAlignment="1">
      <alignment horizontal="right"/>
    </xf>
    <xf numFmtId="0" fontId="2" fillId="0" borderId="25" xfId="0" applyFont="1" applyBorder="1" applyAlignment="1">
      <alignment horizontal="right"/>
    </xf>
    <xf numFmtId="0" fontId="9" fillId="0" borderId="3" xfId="0" applyFont="1" applyFill="1" applyBorder="1" applyAlignment="1">
      <alignment horizontal="left"/>
    </xf>
    <xf numFmtId="0" fontId="9" fillId="0" borderId="3" xfId="0" applyFont="1" applyFill="1" applyBorder="1" applyAlignment="1"/>
    <xf numFmtId="0" fontId="10" fillId="0" borderId="3" xfId="0" applyFont="1" applyFill="1" applyBorder="1" applyAlignment="1">
      <alignment horizontal="right"/>
    </xf>
    <xf numFmtId="0" fontId="9" fillId="0" borderId="4" xfId="0" applyFont="1" applyFill="1" applyBorder="1" applyAlignment="1">
      <alignment horizontal="left"/>
    </xf>
    <xf numFmtId="0" fontId="9" fillId="0" borderId="6" xfId="0" applyFont="1" applyFill="1" applyBorder="1" applyAlignment="1"/>
    <xf numFmtId="0" fontId="10" fillId="0" borderId="6" xfId="0" applyFont="1" applyFill="1" applyBorder="1" applyAlignment="1">
      <alignment horizontal="right"/>
    </xf>
    <xf numFmtId="0" fontId="9" fillId="0" borderId="6" xfId="0" applyFont="1" applyFill="1" applyBorder="1" applyAlignment="1">
      <alignment horizontal="center"/>
    </xf>
    <xf numFmtId="14" fontId="9" fillId="0" borderId="7" xfId="0" applyNumberFormat="1"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center"/>
    </xf>
    <xf numFmtId="0" fontId="10" fillId="2" borderId="6"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2" fontId="4" fillId="0" borderId="9" xfId="0" applyNumberFormat="1" applyFont="1" applyBorder="1" applyAlignment="1">
      <alignment horizontal="center" vertical="center"/>
    </xf>
    <xf numFmtId="2"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8"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9" fillId="0" borderId="3"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4" fillId="0" borderId="30" xfId="0" applyNumberFormat="1" applyFont="1" applyBorder="1" applyAlignment="1">
      <alignment horizontal="center" vertical="center"/>
    </xf>
    <xf numFmtId="3" fontId="4" fillId="0" borderId="30" xfId="0" applyNumberFormat="1" applyFont="1" applyBorder="1" applyAlignment="1">
      <alignment horizontal="center" vertical="center"/>
    </xf>
    <xf numFmtId="2" fontId="4" fillId="0" borderId="3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xf numFmtId="3" fontId="4" fillId="0" borderId="1" xfId="0" applyNumberFormat="1" applyFont="1" applyBorder="1" applyAlignment="1">
      <alignment horizontal="center" vertical="center"/>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0" borderId="32" xfId="0" applyFont="1" applyBorder="1" applyAlignment="1">
      <alignment horizontal="center" textRotation="90" wrapText="1"/>
    </xf>
    <xf numFmtId="0" fontId="13" fillId="0" borderId="32" xfId="0" applyFont="1" applyBorder="1" applyAlignment="1">
      <alignment horizontal="center" wrapText="1"/>
    </xf>
    <xf numFmtId="0" fontId="2" fillId="0" borderId="33" xfId="0" applyFont="1" applyBorder="1" applyAlignment="1">
      <alignment horizontal="center" wrapText="1"/>
    </xf>
    <xf numFmtId="0" fontId="4" fillId="0" borderId="34" xfId="0" applyFont="1" applyBorder="1" applyAlignment="1">
      <alignment horizontal="left" vertical="center" wrapText="1"/>
    </xf>
    <xf numFmtId="3" fontId="4" fillId="0" borderId="35" xfId="0" applyNumberFormat="1" applyFont="1" applyBorder="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3" fontId="4" fillId="0" borderId="38" xfId="0" applyNumberFormat="1" applyFont="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horizontal="center" vertical="center"/>
    </xf>
    <xf numFmtId="0" fontId="4" fillId="0" borderId="14" xfId="0" applyFont="1" applyBorder="1" applyAlignment="1">
      <alignment horizontal="left" vertical="center"/>
    </xf>
    <xf numFmtId="0" fontId="4" fillId="0" borderId="14" xfId="0" applyFont="1" applyBorder="1" applyAlignment="1">
      <alignment vertical="center" wrapText="1"/>
    </xf>
    <xf numFmtId="0" fontId="4" fillId="0" borderId="16" xfId="0" applyFont="1" applyBorder="1" applyAlignment="1">
      <alignmen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xf numFmtId="0" fontId="4" fillId="0" borderId="18" xfId="0" applyFont="1" applyBorder="1" applyAlignment="1">
      <alignment horizontal="center" vertical="center"/>
    </xf>
    <xf numFmtId="0" fontId="9" fillId="0" borderId="6" xfId="0" applyFont="1" applyFill="1" applyBorder="1" applyAlignment="1">
      <alignment horizontal="left" vertical="center"/>
    </xf>
    <xf numFmtId="0" fontId="9" fillId="0" borderId="6" xfId="0" applyFont="1" applyFill="1" applyBorder="1" applyAlignment="1">
      <alignment vertical="center"/>
    </xf>
    <xf numFmtId="0" fontId="0" fillId="0" borderId="20" xfId="0" applyFont="1" applyFill="1" applyBorder="1" applyAlignment="1">
      <alignment horizontal="left" indent="1"/>
    </xf>
    <xf numFmtId="0" fontId="0" fillId="0" borderId="20" xfId="0" applyFont="1" applyFill="1" applyBorder="1"/>
    <xf numFmtId="0" fontId="0" fillId="0" borderId="19" xfId="0" applyFill="1" applyBorder="1" applyAlignment="1">
      <alignment horizontal="center"/>
    </xf>
    <xf numFmtId="0" fontId="2" fillId="0" borderId="20" xfId="0" applyFont="1" applyFill="1" applyBorder="1" applyAlignment="1">
      <alignment horizontal="right"/>
    </xf>
    <xf numFmtId="3" fontId="0" fillId="0" borderId="21" xfId="0" applyNumberFormat="1" applyFont="1" applyFill="1" applyBorder="1" applyAlignment="1">
      <alignment horizontal="center"/>
    </xf>
    <xf numFmtId="0" fontId="0" fillId="0" borderId="23" xfId="0" applyFont="1" applyFill="1" applyBorder="1" applyAlignment="1">
      <alignment horizontal="left" indent="1"/>
    </xf>
    <xf numFmtId="0" fontId="0" fillId="0" borderId="22" xfId="0" applyFill="1" applyBorder="1" applyAlignment="1">
      <alignment horizontal="center"/>
    </xf>
    <xf numFmtId="0" fontId="2" fillId="0" borderId="23" xfId="0" applyFont="1" applyFill="1" applyBorder="1" applyAlignment="1">
      <alignment horizontal="right"/>
    </xf>
    <xf numFmtId="3" fontId="0" fillId="0" borderId="24" xfId="0" applyNumberFormat="1" applyFont="1" applyFill="1" applyBorder="1" applyAlignment="1">
      <alignment horizontal="center"/>
    </xf>
    <xf numFmtId="9" fontId="0" fillId="0" borderId="24" xfId="1" applyFont="1" applyFill="1" applyBorder="1" applyAlignment="1">
      <alignment horizontal="center"/>
    </xf>
    <xf numFmtId="14" fontId="0" fillId="0" borderId="23" xfId="0" applyNumberFormat="1" applyFont="1" applyFill="1" applyBorder="1" applyAlignment="1">
      <alignment horizontal="left" indent="1"/>
    </xf>
    <xf numFmtId="1" fontId="0" fillId="0" borderId="24" xfId="0" applyNumberFormat="1" applyFont="1" applyFill="1" applyBorder="1" applyAlignment="1">
      <alignment horizontal="center"/>
    </xf>
    <xf numFmtId="164" fontId="0" fillId="0" borderId="24" xfId="0" applyNumberFormat="1" applyFont="1" applyFill="1" applyBorder="1" applyAlignment="1">
      <alignment horizontal="center"/>
    </xf>
    <xf numFmtId="0" fontId="0" fillId="0" borderId="25" xfId="0" applyFill="1" applyBorder="1" applyAlignment="1">
      <alignment horizontal="center"/>
    </xf>
    <xf numFmtId="0" fontId="2" fillId="0" borderId="26" xfId="0" applyFont="1" applyFill="1" applyBorder="1" applyAlignment="1">
      <alignment horizontal="right"/>
    </xf>
    <xf numFmtId="9" fontId="0" fillId="0" borderId="27" xfId="1" applyFont="1" applyFill="1" applyBorder="1" applyAlignment="1">
      <alignment horizontal="center"/>
    </xf>
    <xf numFmtId="14" fontId="0" fillId="0" borderId="26" xfId="0" applyNumberFormat="1" applyFont="1" applyFill="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61"/>
  <sheetViews>
    <sheetView tabSelected="1" zoomScale="80" zoomScaleNormal="80" zoomScaleSheetLayoutView="100" workbookViewId="0">
      <selection activeCell="E50" sqref="E50"/>
    </sheetView>
  </sheetViews>
  <sheetFormatPr defaultRowHeight="14.4" x14ac:dyDescent="0.3"/>
  <cols>
    <col min="1" max="1" width="40.77734375" style="41" customWidth="1"/>
    <col min="2" max="2" width="21.77734375" style="41" customWidth="1"/>
    <col min="3" max="4" width="12.77734375" style="47" customWidth="1"/>
    <col min="5" max="8" width="5.77734375" style="41" customWidth="1"/>
    <col min="9" max="12" width="15.77734375" style="42" customWidth="1"/>
  </cols>
  <sheetData>
    <row r="1" spans="1:14" ht="24" customHeight="1" thickBot="1" x14ac:dyDescent="0.35">
      <c r="A1" s="46" t="s">
        <v>27</v>
      </c>
      <c r="B1" s="49" t="s">
        <v>32</v>
      </c>
      <c r="C1" s="50"/>
      <c r="D1" s="50"/>
      <c r="E1" s="50"/>
      <c r="F1" s="50"/>
      <c r="G1" s="51"/>
      <c r="H1" s="51"/>
      <c r="I1" s="52"/>
      <c r="J1" s="52"/>
      <c r="K1" s="53" t="s">
        <v>3</v>
      </c>
      <c r="L1" s="54">
        <v>44984</v>
      </c>
    </row>
    <row r="2" spans="1:14" ht="45" customHeight="1" x14ac:dyDescent="0.3">
      <c r="A2" s="43" t="s">
        <v>26</v>
      </c>
      <c r="B2" s="48" t="s">
        <v>33</v>
      </c>
      <c r="C2" s="51"/>
      <c r="D2" s="16"/>
      <c r="E2" s="16"/>
      <c r="F2" s="16"/>
      <c r="G2" s="16"/>
      <c r="H2" s="16"/>
      <c r="I2" s="17"/>
      <c r="J2" s="15"/>
      <c r="K2" s="17"/>
      <c r="L2" s="18"/>
      <c r="N2" s="45"/>
    </row>
    <row r="3" spans="1:14" ht="36" customHeight="1" thickBot="1" x14ac:dyDescent="0.35">
      <c r="A3" s="44" t="s">
        <v>30</v>
      </c>
      <c r="B3" s="83"/>
      <c r="C3" s="84"/>
      <c r="D3" s="19"/>
      <c r="E3" s="19"/>
      <c r="F3" s="19"/>
      <c r="G3" s="19"/>
      <c r="H3" s="19"/>
      <c r="I3" s="20"/>
      <c r="J3" s="21"/>
      <c r="K3" s="20"/>
      <c r="L3" s="22"/>
    </row>
    <row r="4" spans="1:14" ht="21" customHeight="1" thickBot="1" x14ac:dyDescent="0.35">
      <c r="A4" s="23" t="s">
        <v>31</v>
      </c>
      <c r="B4" s="24"/>
      <c r="C4" s="25"/>
      <c r="D4" s="25"/>
      <c r="E4" s="26"/>
      <c r="F4" s="26"/>
      <c r="G4" s="26"/>
      <c r="H4" s="26"/>
      <c r="I4" s="26"/>
      <c r="J4" s="27"/>
      <c r="K4" s="28" t="s">
        <v>28</v>
      </c>
      <c r="L4" s="29"/>
      <c r="N4" s="45"/>
    </row>
    <row r="5" spans="1:14" x14ac:dyDescent="0.3">
      <c r="A5" s="13" t="s">
        <v>0</v>
      </c>
      <c r="B5" s="85" t="s">
        <v>34</v>
      </c>
      <c r="C5" s="86"/>
      <c r="D5" s="86"/>
      <c r="E5" s="86"/>
      <c r="F5" s="9"/>
      <c r="G5" s="9"/>
      <c r="H5" s="9"/>
      <c r="I5" s="10"/>
      <c r="J5" s="87"/>
      <c r="K5" s="88" t="s">
        <v>29</v>
      </c>
      <c r="L5" s="89">
        <f>SUMIF(G14:G61,"*X*",I14:I61)</f>
        <v>1053</v>
      </c>
      <c r="N5" s="40"/>
    </row>
    <row r="6" spans="1:14" x14ac:dyDescent="0.3">
      <c r="A6" s="12" t="s">
        <v>1</v>
      </c>
      <c r="B6" s="90" t="s">
        <v>35</v>
      </c>
      <c r="C6" s="6"/>
      <c r="D6" s="6"/>
      <c r="E6" s="6"/>
      <c r="F6" s="6"/>
      <c r="G6" s="6"/>
      <c r="H6" s="6"/>
      <c r="I6" s="7"/>
      <c r="J6" s="91"/>
      <c r="K6" s="92" t="s">
        <v>15</v>
      </c>
      <c r="L6" s="93">
        <f>SUM(J14:J61)</f>
        <v>63205</v>
      </c>
    </row>
    <row r="7" spans="1:14" x14ac:dyDescent="0.3">
      <c r="A7" s="12" t="s">
        <v>2</v>
      </c>
      <c r="B7" s="90" t="s">
        <v>36</v>
      </c>
      <c r="C7" s="6"/>
      <c r="D7" s="6"/>
      <c r="E7" s="6"/>
      <c r="F7" s="6"/>
      <c r="G7" s="6"/>
      <c r="H7" s="6"/>
      <c r="I7" s="7"/>
      <c r="J7" s="91"/>
      <c r="K7" s="92" t="s">
        <v>16</v>
      </c>
      <c r="L7" s="94">
        <v>0.25</v>
      </c>
    </row>
    <row r="8" spans="1:14" x14ac:dyDescent="0.3">
      <c r="A8" s="12" t="s">
        <v>3</v>
      </c>
      <c r="B8" s="95">
        <v>44984</v>
      </c>
      <c r="C8" s="6"/>
      <c r="D8" s="6"/>
      <c r="E8" s="6"/>
      <c r="F8" s="6"/>
      <c r="G8" s="6"/>
      <c r="H8" s="6"/>
      <c r="I8" s="7"/>
      <c r="J8" s="91"/>
      <c r="K8" s="92" t="s">
        <v>17</v>
      </c>
      <c r="L8" s="96">
        <f>L6/L5</f>
        <v>60.023741690408357</v>
      </c>
    </row>
    <row r="9" spans="1:14" x14ac:dyDescent="0.3">
      <c r="A9" s="12" t="s">
        <v>4</v>
      </c>
      <c r="B9" s="90" t="s">
        <v>113</v>
      </c>
      <c r="C9" s="6"/>
      <c r="D9" s="6"/>
      <c r="E9" s="6"/>
      <c r="F9" s="6"/>
      <c r="G9" s="6"/>
      <c r="H9" s="6"/>
      <c r="I9" s="7"/>
      <c r="J9" s="91"/>
      <c r="K9" s="92" t="s">
        <v>18</v>
      </c>
      <c r="L9" s="93">
        <f>SUM(L14:L61)</f>
        <v>56036</v>
      </c>
    </row>
    <row r="10" spans="1:14" x14ac:dyDescent="0.3">
      <c r="A10" s="12" t="s">
        <v>5</v>
      </c>
      <c r="B10" s="90" t="s">
        <v>114</v>
      </c>
      <c r="C10" s="6"/>
      <c r="D10" s="6"/>
      <c r="E10" s="6"/>
      <c r="F10" s="6"/>
      <c r="G10" s="6"/>
      <c r="H10" s="6"/>
      <c r="I10" s="7"/>
      <c r="J10" s="91"/>
      <c r="K10" s="92" t="s">
        <v>19</v>
      </c>
      <c r="L10" s="97">
        <f>L9/L6</f>
        <v>0.88657542915908549</v>
      </c>
    </row>
    <row r="11" spans="1:14" ht="15" thickBot="1" x14ac:dyDescent="0.35">
      <c r="A11" s="14" t="s">
        <v>6</v>
      </c>
      <c r="B11" s="101">
        <v>44868</v>
      </c>
      <c r="C11" s="8"/>
      <c r="D11" s="8"/>
      <c r="E11" s="8"/>
      <c r="F11" s="8"/>
      <c r="G11" s="8"/>
      <c r="H11" s="8"/>
      <c r="I11" s="11"/>
      <c r="J11" s="98"/>
      <c r="K11" s="99" t="s">
        <v>20</v>
      </c>
      <c r="L11" s="100">
        <v>0.2</v>
      </c>
    </row>
    <row r="12" spans="1:14" ht="21" customHeight="1" thickBot="1" x14ac:dyDescent="0.35">
      <c r="A12" s="30" t="s">
        <v>25</v>
      </c>
      <c r="B12" s="31"/>
      <c r="C12" s="31"/>
      <c r="D12" s="31"/>
      <c r="E12" s="31"/>
      <c r="F12" s="31"/>
      <c r="G12" s="31"/>
      <c r="H12" s="31"/>
      <c r="I12" s="32"/>
      <c r="J12" s="32"/>
      <c r="K12" s="32"/>
      <c r="L12" s="33"/>
    </row>
    <row r="13" spans="1:14" ht="107.25" customHeight="1" thickBot="1" x14ac:dyDescent="0.35">
      <c r="A13" s="64" t="s">
        <v>7</v>
      </c>
      <c r="B13" s="65" t="s">
        <v>8</v>
      </c>
      <c r="C13" s="65" t="s">
        <v>13</v>
      </c>
      <c r="D13" s="65" t="s">
        <v>14</v>
      </c>
      <c r="E13" s="66" t="s">
        <v>9</v>
      </c>
      <c r="F13" s="66" t="s">
        <v>12</v>
      </c>
      <c r="G13" s="66" t="s">
        <v>11</v>
      </c>
      <c r="H13" s="66" t="s">
        <v>10</v>
      </c>
      <c r="I13" s="67" t="s">
        <v>24</v>
      </c>
      <c r="J13" s="65" t="s">
        <v>21</v>
      </c>
      <c r="K13" s="67" t="s">
        <v>22</v>
      </c>
      <c r="L13" s="68" t="s">
        <v>23</v>
      </c>
      <c r="M13" s="1"/>
    </row>
    <row r="14" spans="1:14" ht="40.049999999999997" customHeight="1" x14ac:dyDescent="0.3">
      <c r="A14" s="69" t="s">
        <v>37</v>
      </c>
      <c r="B14" s="34" t="s">
        <v>38</v>
      </c>
      <c r="C14" s="4" t="s">
        <v>39</v>
      </c>
      <c r="D14" s="4" t="s">
        <v>107</v>
      </c>
      <c r="E14" s="4" t="s">
        <v>115</v>
      </c>
      <c r="F14" s="38" t="s">
        <v>41</v>
      </c>
      <c r="G14" s="4" t="s">
        <v>112</v>
      </c>
      <c r="H14" s="4" t="s">
        <v>42</v>
      </c>
      <c r="I14" s="5">
        <v>53</v>
      </c>
      <c r="J14" s="5">
        <v>53</v>
      </c>
      <c r="K14" s="36">
        <v>5</v>
      </c>
      <c r="L14" s="70">
        <f>ROUNDUP(J14*K14,0)</f>
        <v>265</v>
      </c>
    </row>
    <row r="15" spans="1:14" ht="40.049999999999997" customHeight="1" x14ac:dyDescent="0.3">
      <c r="A15" s="69" t="s">
        <v>43</v>
      </c>
      <c r="B15" s="35" t="s">
        <v>44</v>
      </c>
      <c r="C15" s="35" t="s">
        <v>51</v>
      </c>
      <c r="D15" s="35" t="s">
        <v>106</v>
      </c>
      <c r="E15" s="2" t="s">
        <v>40</v>
      </c>
      <c r="F15" s="39" t="s">
        <v>41</v>
      </c>
      <c r="G15" s="2"/>
      <c r="H15" s="2" t="s">
        <v>42</v>
      </c>
      <c r="I15" s="3">
        <v>1</v>
      </c>
      <c r="J15" s="3">
        <v>2</v>
      </c>
      <c r="K15" s="37">
        <v>300</v>
      </c>
      <c r="L15" s="70">
        <f t="shared" ref="L15:L20" si="0">ROUNDUP(J15*K15,0)</f>
        <v>600</v>
      </c>
    </row>
    <row r="16" spans="1:14" ht="40.049999999999997" customHeight="1" x14ac:dyDescent="0.3">
      <c r="A16" s="69" t="s">
        <v>45</v>
      </c>
      <c r="B16" s="35" t="s">
        <v>46</v>
      </c>
      <c r="C16" s="35" t="s">
        <v>51</v>
      </c>
      <c r="D16" s="35" t="s">
        <v>106</v>
      </c>
      <c r="E16" s="2" t="s">
        <v>40</v>
      </c>
      <c r="F16" s="39" t="s">
        <v>41</v>
      </c>
      <c r="G16" s="2"/>
      <c r="H16" s="2" t="s">
        <v>42</v>
      </c>
      <c r="I16" s="3">
        <v>2</v>
      </c>
      <c r="J16" s="3">
        <v>2</v>
      </c>
      <c r="K16" s="37">
        <v>300</v>
      </c>
      <c r="L16" s="70">
        <f t="shared" si="0"/>
        <v>600</v>
      </c>
    </row>
    <row r="17" spans="1:12" ht="40.049999999999997" customHeight="1" x14ac:dyDescent="0.3">
      <c r="A17" s="71" t="s">
        <v>47</v>
      </c>
      <c r="B17" s="35" t="s">
        <v>48</v>
      </c>
      <c r="C17" s="35" t="s">
        <v>51</v>
      </c>
      <c r="D17" s="35" t="s">
        <v>106</v>
      </c>
      <c r="E17" s="2" t="s">
        <v>40</v>
      </c>
      <c r="F17" s="39" t="s">
        <v>41</v>
      </c>
      <c r="G17" s="2"/>
      <c r="H17" s="2" t="s">
        <v>42</v>
      </c>
      <c r="I17" s="3">
        <v>1</v>
      </c>
      <c r="J17" s="3">
        <v>1</v>
      </c>
      <c r="K17" s="37">
        <v>5</v>
      </c>
      <c r="L17" s="70">
        <f t="shared" si="0"/>
        <v>5</v>
      </c>
    </row>
    <row r="18" spans="1:12" ht="55.2" x14ac:dyDescent="0.3">
      <c r="A18" s="71" t="s">
        <v>49</v>
      </c>
      <c r="B18" s="35" t="s">
        <v>50</v>
      </c>
      <c r="C18" s="35" t="s">
        <v>51</v>
      </c>
      <c r="D18" s="35" t="s">
        <v>106</v>
      </c>
      <c r="E18" s="2" t="s">
        <v>40</v>
      </c>
      <c r="F18" s="39" t="s">
        <v>41</v>
      </c>
      <c r="G18" s="2"/>
      <c r="H18" s="2" t="s">
        <v>42</v>
      </c>
      <c r="I18" s="3">
        <v>2</v>
      </c>
      <c r="J18" s="3">
        <v>2</v>
      </c>
      <c r="K18" s="37">
        <v>300</v>
      </c>
      <c r="L18" s="70">
        <f t="shared" si="0"/>
        <v>600</v>
      </c>
    </row>
    <row r="19" spans="1:12" ht="40.049999999999997" customHeight="1" x14ac:dyDescent="0.3">
      <c r="A19" s="71" t="s">
        <v>52</v>
      </c>
      <c r="B19" s="35" t="s">
        <v>53</v>
      </c>
      <c r="C19" s="35" t="s">
        <v>51</v>
      </c>
      <c r="D19" s="35" t="s">
        <v>106</v>
      </c>
      <c r="E19" s="2" t="s">
        <v>40</v>
      </c>
      <c r="F19" s="39" t="s">
        <v>41</v>
      </c>
      <c r="G19" s="2"/>
      <c r="H19" s="2" t="s">
        <v>42</v>
      </c>
      <c r="I19" s="3">
        <v>2</v>
      </c>
      <c r="J19" s="3">
        <v>2</v>
      </c>
      <c r="K19" s="37">
        <v>2</v>
      </c>
      <c r="L19" s="70">
        <f t="shared" si="0"/>
        <v>4</v>
      </c>
    </row>
    <row r="20" spans="1:12" ht="40.049999999999997" customHeight="1" x14ac:dyDescent="0.3">
      <c r="A20" s="71" t="s">
        <v>52</v>
      </c>
      <c r="B20" s="35" t="s">
        <v>53</v>
      </c>
      <c r="C20" s="35" t="s">
        <v>51</v>
      </c>
      <c r="D20" s="35" t="s">
        <v>106</v>
      </c>
      <c r="E20" s="2" t="s">
        <v>40</v>
      </c>
      <c r="F20" s="39" t="s">
        <v>54</v>
      </c>
      <c r="G20" s="2"/>
      <c r="H20" s="2" t="s">
        <v>42</v>
      </c>
      <c r="I20" s="3">
        <v>2</v>
      </c>
      <c r="J20" s="3">
        <v>2</v>
      </c>
      <c r="K20" s="37">
        <v>5</v>
      </c>
      <c r="L20" s="70">
        <f t="shared" si="0"/>
        <v>10</v>
      </c>
    </row>
    <row r="21" spans="1:12" ht="40.049999999999997" customHeight="1" x14ac:dyDescent="0.3">
      <c r="A21" s="71" t="s">
        <v>55</v>
      </c>
      <c r="B21" s="35" t="s">
        <v>48</v>
      </c>
      <c r="C21" s="35" t="s">
        <v>51</v>
      </c>
      <c r="D21" s="35" t="s">
        <v>106</v>
      </c>
      <c r="E21" s="2" t="s">
        <v>40</v>
      </c>
      <c r="F21" s="39" t="s">
        <v>41</v>
      </c>
      <c r="G21" s="2"/>
      <c r="H21" s="2" t="s">
        <v>42</v>
      </c>
      <c r="I21" s="3">
        <v>1</v>
      </c>
      <c r="J21" s="3">
        <v>1000</v>
      </c>
      <c r="K21" s="37">
        <v>2</v>
      </c>
      <c r="L21" s="70">
        <f t="shared" ref="L21:L26" si="1">ROUNDUP(J21*K21,0)</f>
        <v>2000</v>
      </c>
    </row>
    <row r="22" spans="1:12" ht="40.049999999999997" customHeight="1" x14ac:dyDescent="0.3">
      <c r="A22" s="71" t="s">
        <v>55</v>
      </c>
      <c r="B22" s="35" t="s">
        <v>48</v>
      </c>
      <c r="C22" s="35" t="s">
        <v>51</v>
      </c>
      <c r="D22" s="35" t="s">
        <v>106</v>
      </c>
      <c r="E22" s="2" t="s">
        <v>40</v>
      </c>
      <c r="F22" s="39" t="s">
        <v>54</v>
      </c>
      <c r="G22" s="2"/>
      <c r="H22" s="2" t="s">
        <v>42</v>
      </c>
      <c r="I22" s="3">
        <v>500</v>
      </c>
      <c r="J22" s="3">
        <v>1000</v>
      </c>
      <c r="K22" s="37">
        <v>2</v>
      </c>
      <c r="L22" s="70">
        <f t="shared" si="1"/>
        <v>2000</v>
      </c>
    </row>
    <row r="23" spans="1:12" ht="40.049999999999997" customHeight="1" x14ac:dyDescent="0.3">
      <c r="A23" s="71" t="s">
        <v>56</v>
      </c>
      <c r="B23" s="35" t="s">
        <v>57</v>
      </c>
      <c r="C23" s="35" t="s">
        <v>58</v>
      </c>
      <c r="D23" s="35" t="s">
        <v>59</v>
      </c>
      <c r="E23" s="2" t="s">
        <v>40</v>
      </c>
      <c r="F23" s="39" t="s">
        <v>41</v>
      </c>
      <c r="G23" s="2"/>
      <c r="H23" s="2" t="s">
        <v>42</v>
      </c>
      <c r="I23" s="3">
        <v>52</v>
      </c>
      <c r="J23" s="3">
        <v>208</v>
      </c>
      <c r="K23" s="37">
        <v>0.5</v>
      </c>
      <c r="L23" s="70">
        <f t="shared" si="1"/>
        <v>104</v>
      </c>
    </row>
    <row r="24" spans="1:12" ht="40.049999999999997" customHeight="1" x14ac:dyDescent="0.3">
      <c r="A24" s="71" t="s">
        <v>60</v>
      </c>
      <c r="B24" s="35" t="s">
        <v>57</v>
      </c>
      <c r="C24" s="35" t="s">
        <v>62</v>
      </c>
      <c r="D24" s="35" t="s">
        <v>107</v>
      </c>
      <c r="E24" s="2" t="s">
        <v>115</v>
      </c>
      <c r="F24" s="39" t="s">
        <v>41</v>
      </c>
      <c r="G24" s="2"/>
      <c r="H24" s="2" t="s">
        <v>61</v>
      </c>
      <c r="I24" s="3">
        <v>20</v>
      </c>
      <c r="J24" s="3">
        <v>100</v>
      </c>
      <c r="K24" s="37">
        <v>8.3000000000000004E-2</v>
      </c>
      <c r="L24" s="70">
        <f t="shared" si="1"/>
        <v>9</v>
      </c>
    </row>
    <row r="25" spans="1:12" ht="40.049999999999997" customHeight="1" x14ac:dyDescent="0.3">
      <c r="A25" s="71" t="s">
        <v>63</v>
      </c>
      <c r="B25" s="35" t="s">
        <v>66</v>
      </c>
      <c r="C25" s="35" t="s">
        <v>64</v>
      </c>
      <c r="D25" s="35"/>
      <c r="E25" s="2" t="s">
        <v>40</v>
      </c>
      <c r="F25" s="39" t="s">
        <v>41</v>
      </c>
      <c r="G25" s="2"/>
      <c r="H25" s="2" t="s">
        <v>42</v>
      </c>
      <c r="I25" s="3">
        <v>16</v>
      </c>
      <c r="J25" s="3">
        <v>144</v>
      </c>
      <c r="K25" s="37">
        <v>0.16</v>
      </c>
      <c r="L25" s="70">
        <f t="shared" si="1"/>
        <v>24</v>
      </c>
    </row>
    <row r="26" spans="1:12" ht="40.049999999999997" customHeight="1" x14ac:dyDescent="0.3">
      <c r="A26" s="71" t="s">
        <v>63</v>
      </c>
      <c r="B26" s="35" t="s">
        <v>66</v>
      </c>
      <c r="C26" s="35" t="s">
        <v>64</v>
      </c>
      <c r="D26" s="35" t="s">
        <v>107</v>
      </c>
      <c r="E26" s="2" t="s">
        <v>40</v>
      </c>
      <c r="F26" s="39" t="s">
        <v>54</v>
      </c>
      <c r="G26" s="2"/>
      <c r="H26" s="2" t="s">
        <v>42</v>
      </c>
      <c r="I26" s="3">
        <v>146</v>
      </c>
      <c r="J26" s="3">
        <v>730</v>
      </c>
      <c r="K26" s="37">
        <v>0.16</v>
      </c>
      <c r="L26" s="70">
        <f t="shared" si="1"/>
        <v>117</v>
      </c>
    </row>
    <row r="27" spans="1:12" ht="40.049999999999997" customHeight="1" x14ac:dyDescent="0.3">
      <c r="A27" s="71" t="s">
        <v>65</v>
      </c>
      <c r="B27" s="35" t="s">
        <v>66</v>
      </c>
      <c r="C27" s="35" t="s">
        <v>67</v>
      </c>
      <c r="D27" s="35" t="s">
        <v>107</v>
      </c>
      <c r="E27" s="2" t="s">
        <v>40</v>
      </c>
      <c r="F27" s="39" t="s">
        <v>41</v>
      </c>
      <c r="G27" s="2"/>
      <c r="H27" s="2" t="s">
        <v>42</v>
      </c>
      <c r="I27" s="3">
        <v>5</v>
      </c>
      <c r="J27" s="3">
        <v>15</v>
      </c>
      <c r="K27" s="37">
        <v>0.16</v>
      </c>
      <c r="L27" s="70">
        <f t="shared" ref="L27:L35" si="2">ROUNDUP(J27*K27,0)</f>
        <v>3</v>
      </c>
    </row>
    <row r="28" spans="1:12" ht="40.049999999999997" customHeight="1" x14ac:dyDescent="0.3">
      <c r="A28" s="71" t="s">
        <v>108</v>
      </c>
      <c r="B28" s="35" t="s">
        <v>68</v>
      </c>
      <c r="C28" s="35" t="s">
        <v>69</v>
      </c>
      <c r="D28" s="35" t="s">
        <v>106</v>
      </c>
      <c r="E28" s="2" t="s">
        <v>115</v>
      </c>
      <c r="F28" s="39" t="s">
        <v>41</v>
      </c>
      <c r="G28" s="2"/>
      <c r="H28" s="2" t="s">
        <v>42</v>
      </c>
      <c r="I28" s="3">
        <v>20</v>
      </c>
      <c r="J28" s="3">
        <v>2000</v>
      </c>
      <c r="K28" s="37">
        <v>0.5</v>
      </c>
      <c r="L28" s="70">
        <f t="shared" si="2"/>
        <v>1000</v>
      </c>
    </row>
    <row r="29" spans="1:12" ht="40.049999999999997" customHeight="1" x14ac:dyDescent="0.3">
      <c r="A29" s="71" t="s">
        <v>108</v>
      </c>
      <c r="B29" s="35" t="s">
        <v>68</v>
      </c>
      <c r="C29" s="35" t="s">
        <v>69</v>
      </c>
      <c r="D29" s="35" t="s">
        <v>106</v>
      </c>
      <c r="E29" s="2" t="s">
        <v>115</v>
      </c>
      <c r="F29" s="39" t="s">
        <v>54</v>
      </c>
      <c r="G29" s="2"/>
      <c r="H29" s="2" t="s">
        <v>42</v>
      </c>
      <c r="I29" s="3">
        <v>155</v>
      </c>
      <c r="J29" s="3">
        <v>2325</v>
      </c>
      <c r="K29" s="37">
        <v>0.5</v>
      </c>
      <c r="L29" s="70">
        <f t="shared" si="2"/>
        <v>1163</v>
      </c>
    </row>
    <row r="30" spans="1:12" ht="40.049999999999997" customHeight="1" x14ac:dyDescent="0.3">
      <c r="A30" s="71" t="s">
        <v>109</v>
      </c>
      <c r="B30" s="35" t="s">
        <v>68</v>
      </c>
      <c r="C30" s="35" t="s">
        <v>70</v>
      </c>
      <c r="D30" s="35" t="s">
        <v>106</v>
      </c>
      <c r="E30" s="2" t="s">
        <v>115</v>
      </c>
      <c r="F30" s="39" t="s">
        <v>41</v>
      </c>
      <c r="G30" s="2"/>
      <c r="H30" s="2" t="s">
        <v>42</v>
      </c>
      <c r="I30" s="3">
        <v>20</v>
      </c>
      <c r="J30" s="3">
        <v>2000</v>
      </c>
      <c r="K30" s="37">
        <v>0.5</v>
      </c>
      <c r="L30" s="70">
        <f t="shared" si="2"/>
        <v>1000</v>
      </c>
    </row>
    <row r="31" spans="1:12" ht="40.049999999999997" customHeight="1" x14ac:dyDescent="0.3">
      <c r="A31" s="71" t="s">
        <v>109</v>
      </c>
      <c r="B31" s="35" t="s">
        <v>68</v>
      </c>
      <c r="C31" s="35" t="s">
        <v>70</v>
      </c>
      <c r="D31" s="35" t="s">
        <v>106</v>
      </c>
      <c r="E31" s="2" t="s">
        <v>115</v>
      </c>
      <c r="F31" s="39" t="s">
        <v>54</v>
      </c>
      <c r="G31" s="2"/>
      <c r="H31" s="2" t="s">
        <v>42</v>
      </c>
      <c r="I31" s="3">
        <v>155</v>
      </c>
      <c r="J31" s="3">
        <v>2325</v>
      </c>
      <c r="K31" s="37">
        <v>0.5</v>
      </c>
      <c r="L31" s="70">
        <f t="shared" si="2"/>
        <v>1163</v>
      </c>
    </row>
    <row r="32" spans="1:12" ht="40.049999999999997" customHeight="1" x14ac:dyDescent="0.3">
      <c r="A32" s="71" t="s">
        <v>71</v>
      </c>
      <c r="B32" s="35" t="s">
        <v>53</v>
      </c>
      <c r="C32" s="35" t="s">
        <v>72</v>
      </c>
      <c r="D32" s="35" t="s">
        <v>107</v>
      </c>
      <c r="E32" s="2" t="s">
        <v>115</v>
      </c>
      <c r="F32" s="39" t="s">
        <v>41</v>
      </c>
      <c r="G32" s="2"/>
      <c r="H32" s="2" t="s">
        <v>42</v>
      </c>
      <c r="I32" s="3">
        <v>4</v>
      </c>
      <c r="J32" s="3">
        <v>1940</v>
      </c>
      <c r="K32" s="37">
        <v>1.5</v>
      </c>
      <c r="L32" s="70">
        <f t="shared" si="2"/>
        <v>2910</v>
      </c>
    </row>
    <row r="33" spans="1:12" ht="40.049999999999997" customHeight="1" x14ac:dyDescent="0.3">
      <c r="A33" s="71" t="s">
        <v>71</v>
      </c>
      <c r="B33" s="35" t="s">
        <v>53</v>
      </c>
      <c r="C33" s="35" t="s">
        <v>72</v>
      </c>
      <c r="D33" s="35" t="s">
        <v>107</v>
      </c>
      <c r="E33" s="2" t="s">
        <v>115</v>
      </c>
      <c r="F33" s="39" t="s">
        <v>54</v>
      </c>
      <c r="G33" s="2" t="s">
        <v>112</v>
      </c>
      <c r="H33" s="2" t="s">
        <v>42</v>
      </c>
      <c r="I33" s="3">
        <v>1000</v>
      </c>
      <c r="J33" s="3">
        <v>11000</v>
      </c>
      <c r="K33" s="37">
        <v>1.5</v>
      </c>
      <c r="L33" s="70">
        <f t="shared" ref="L33" si="3">ROUNDUP(J33*K33,0)</f>
        <v>16500</v>
      </c>
    </row>
    <row r="34" spans="1:12" ht="40.049999999999997" customHeight="1" x14ac:dyDescent="0.3">
      <c r="A34" s="71" t="s">
        <v>73</v>
      </c>
      <c r="B34" s="35" t="s">
        <v>53</v>
      </c>
      <c r="C34" s="35" t="s">
        <v>74</v>
      </c>
      <c r="D34" s="35" t="s">
        <v>107</v>
      </c>
      <c r="E34" s="2" t="s">
        <v>115</v>
      </c>
      <c r="F34" s="39" t="s">
        <v>41</v>
      </c>
      <c r="G34" s="2"/>
      <c r="H34" s="2" t="s">
        <v>42</v>
      </c>
      <c r="I34" s="3">
        <v>4</v>
      </c>
      <c r="J34" s="3">
        <v>1940</v>
      </c>
      <c r="K34" s="37">
        <v>1.5</v>
      </c>
      <c r="L34" s="70">
        <f t="shared" si="2"/>
        <v>2910</v>
      </c>
    </row>
    <row r="35" spans="1:12" ht="40.049999999999997" customHeight="1" x14ac:dyDescent="0.3">
      <c r="A35" s="72" t="s">
        <v>73</v>
      </c>
      <c r="B35" s="55" t="s">
        <v>53</v>
      </c>
      <c r="C35" s="55" t="s">
        <v>74</v>
      </c>
      <c r="D35" s="55" t="s">
        <v>107</v>
      </c>
      <c r="E35" s="56" t="s">
        <v>115</v>
      </c>
      <c r="F35" s="57" t="s">
        <v>54</v>
      </c>
      <c r="G35" s="56"/>
      <c r="H35" s="56" t="s">
        <v>42</v>
      </c>
      <c r="I35" s="58">
        <v>1000</v>
      </c>
      <c r="J35" s="58">
        <v>11000</v>
      </c>
      <c r="K35" s="59">
        <v>1.5</v>
      </c>
      <c r="L35" s="73">
        <f t="shared" si="2"/>
        <v>16500</v>
      </c>
    </row>
    <row r="36" spans="1:12" ht="40.049999999999997" customHeight="1" x14ac:dyDescent="0.3">
      <c r="A36" s="74" t="s">
        <v>75</v>
      </c>
      <c r="B36" s="60" t="s">
        <v>57</v>
      </c>
      <c r="C36" s="60" t="s">
        <v>76</v>
      </c>
      <c r="D36" s="60" t="s">
        <v>106</v>
      </c>
      <c r="E36" s="61" t="s">
        <v>40</v>
      </c>
      <c r="F36" s="61" t="s">
        <v>41</v>
      </c>
      <c r="G36" s="62"/>
      <c r="H36" s="61" t="s">
        <v>42</v>
      </c>
      <c r="I36" s="61">
        <v>10</v>
      </c>
      <c r="J36" s="61">
        <v>800</v>
      </c>
      <c r="K36" s="61">
        <v>0.42</v>
      </c>
      <c r="L36" s="75">
        <f t="shared" ref="L36:L41" si="4">ROUNDUP(J36*K36,0)</f>
        <v>336</v>
      </c>
    </row>
    <row r="37" spans="1:12" ht="40.049999999999997" customHeight="1" x14ac:dyDescent="0.3">
      <c r="A37" s="74" t="s">
        <v>77</v>
      </c>
      <c r="B37" s="61" t="s">
        <v>78</v>
      </c>
      <c r="C37" s="60" t="s">
        <v>79</v>
      </c>
      <c r="D37" s="60" t="s">
        <v>106</v>
      </c>
      <c r="E37" s="61" t="s">
        <v>40</v>
      </c>
      <c r="F37" s="61" t="s">
        <v>41</v>
      </c>
      <c r="G37" s="62"/>
      <c r="H37" s="61" t="s">
        <v>42</v>
      </c>
      <c r="I37" s="61">
        <v>10</v>
      </c>
      <c r="J37" s="61">
        <v>800</v>
      </c>
      <c r="K37" s="61">
        <v>0.42</v>
      </c>
      <c r="L37" s="75">
        <f t="shared" si="4"/>
        <v>336</v>
      </c>
    </row>
    <row r="38" spans="1:12" ht="40.049999999999997" customHeight="1" x14ac:dyDescent="0.3">
      <c r="A38" s="76" t="s">
        <v>80</v>
      </c>
      <c r="B38" s="61" t="s">
        <v>53</v>
      </c>
      <c r="C38" s="60" t="s">
        <v>51</v>
      </c>
      <c r="D38" s="60" t="s">
        <v>106</v>
      </c>
      <c r="E38" s="61" t="s">
        <v>40</v>
      </c>
      <c r="F38" s="61" t="s">
        <v>41</v>
      </c>
      <c r="G38" s="62"/>
      <c r="H38" s="61" t="s">
        <v>42</v>
      </c>
      <c r="I38" s="61">
        <v>7</v>
      </c>
      <c r="J38" s="61">
        <v>231</v>
      </c>
      <c r="K38" s="61">
        <v>0.1</v>
      </c>
      <c r="L38" s="75">
        <f t="shared" si="4"/>
        <v>24</v>
      </c>
    </row>
    <row r="39" spans="1:12" ht="40.049999999999997" customHeight="1" x14ac:dyDescent="0.3">
      <c r="A39" s="74" t="s">
        <v>80</v>
      </c>
      <c r="B39" s="61" t="s">
        <v>53</v>
      </c>
      <c r="C39" s="60" t="s">
        <v>51</v>
      </c>
      <c r="D39" s="60" t="s">
        <v>106</v>
      </c>
      <c r="E39" s="61" t="s">
        <v>40</v>
      </c>
      <c r="F39" s="61" t="s">
        <v>54</v>
      </c>
      <c r="G39" s="62"/>
      <c r="H39" s="61" t="s">
        <v>42</v>
      </c>
      <c r="I39" s="61">
        <v>27</v>
      </c>
      <c r="J39" s="61">
        <v>27</v>
      </c>
      <c r="K39" s="61">
        <v>0.1</v>
      </c>
      <c r="L39" s="75">
        <f t="shared" si="4"/>
        <v>3</v>
      </c>
    </row>
    <row r="40" spans="1:12" ht="40.049999999999997" customHeight="1" x14ac:dyDescent="0.3">
      <c r="A40" s="74" t="s">
        <v>81</v>
      </c>
      <c r="B40" s="61" t="s">
        <v>53</v>
      </c>
      <c r="C40" s="60" t="s">
        <v>51</v>
      </c>
      <c r="D40" s="60" t="s">
        <v>106</v>
      </c>
      <c r="E40" s="61" t="s">
        <v>40</v>
      </c>
      <c r="F40" s="61" t="s">
        <v>41</v>
      </c>
      <c r="G40" s="62"/>
      <c r="H40" s="61" t="s">
        <v>42</v>
      </c>
      <c r="I40" s="61">
        <v>6</v>
      </c>
      <c r="J40" s="61">
        <v>6</v>
      </c>
      <c r="K40" s="61">
        <v>20</v>
      </c>
      <c r="L40" s="75">
        <f t="shared" si="4"/>
        <v>120</v>
      </c>
    </row>
    <row r="41" spans="1:12" ht="40.049999999999997" customHeight="1" x14ac:dyDescent="0.3">
      <c r="A41" s="74" t="s">
        <v>82</v>
      </c>
      <c r="B41" s="61" t="s">
        <v>53</v>
      </c>
      <c r="C41" s="60" t="s">
        <v>51</v>
      </c>
      <c r="D41" s="60" t="s">
        <v>106</v>
      </c>
      <c r="E41" s="61" t="s">
        <v>40</v>
      </c>
      <c r="F41" s="61" t="s">
        <v>41</v>
      </c>
      <c r="G41" s="62"/>
      <c r="H41" s="61" t="s">
        <v>42</v>
      </c>
      <c r="I41" s="61">
        <v>1</v>
      </c>
      <c r="J41" s="61">
        <v>1</v>
      </c>
      <c r="K41" s="61">
        <v>4</v>
      </c>
      <c r="L41" s="75">
        <f t="shared" si="4"/>
        <v>4</v>
      </c>
    </row>
    <row r="42" spans="1:12" ht="40.049999999999997" customHeight="1" x14ac:dyDescent="0.3">
      <c r="A42" s="77" t="s">
        <v>83</v>
      </c>
      <c r="B42" s="61" t="s">
        <v>53</v>
      </c>
      <c r="C42" s="60" t="s">
        <v>51</v>
      </c>
      <c r="D42" s="60" t="s">
        <v>106</v>
      </c>
      <c r="E42" s="61" t="s">
        <v>40</v>
      </c>
      <c r="F42" s="61" t="s">
        <v>41</v>
      </c>
      <c r="G42" s="62"/>
      <c r="H42" s="61" t="s">
        <v>42</v>
      </c>
      <c r="I42" s="61">
        <v>1</v>
      </c>
      <c r="J42" s="61">
        <v>2</v>
      </c>
      <c r="K42" s="61">
        <v>40</v>
      </c>
      <c r="L42" s="75">
        <f t="shared" ref="L42:L47" si="5">ROUNDUP(J42*K42,0)</f>
        <v>80</v>
      </c>
    </row>
    <row r="43" spans="1:12" ht="40.049999999999997" customHeight="1" x14ac:dyDescent="0.3">
      <c r="A43" s="77" t="s">
        <v>83</v>
      </c>
      <c r="B43" s="61" t="s">
        <v>53</v>
      </c>
      <c r="C43" s="60" t="s">
        <v>51</v>
      </c>
      <c r="D43" s="60" t="s">
        <v>106</v>
      </c>
      <c r="E43" s="61" t="s">
        <v>40</v>
      </c>
      <c r="F43" s="61" t="s">
        <v>54</v>
      </c>
      <c r="G43" s="62"/>
      <c r="H43" s="61" t="s">
        <v>42</v>
      </c>
      <c r="I43" s="61">
        <v>6</v>
      </c>
      <c r="J43" s="61">
        <v>6</v>
      </c>
      <c r="K43" s="61">
        <v>10</v>
      </c>
      <c r="L43" s="75">
        <f t="shared" si="5"/>
        <v>60</v>
      </c>
    </row>
    <row r="44" spans="1:12" ht="40.049999999999997" customHeight="1" x14ac:dyDescent="0.3">
      <c r="A44" s="74" t="s">
        <v>84</v>
      </c>
      <c r="B44" s="60" t="s">
        <v>57</v>
      </c>
      <c r="C44" s="60" t="s">
        <v>51</v>
      </c>
      <c r="D44" s="60" t="s">
        <v>106</v>
      </c>
      <c r="E44" s="61" t="s">
        <v>40</v>
      </c>
      <c r="F44" s="61" t="s">
        <v>41</v>
      </c>
      <c r="G44" s="62"/>
      <c r="H44" s="61" t="s">
        <v>42</v>
      </c>
      <c r="I44" s="61">
        <v>1</v>
      </c>
      <c r="J44" s="61">
        <v>1</v>
      </c>
      <c r="K44" s="61">
        <v>40</v>
      </c>
      <c r="L44" s="75">
        <f t="shared" si="5"/>
        <v>40</v>
      </c>
    </row>
    <row r="45" spans="1:12" ht="40.049999999999997" customHeight="1" x14ac:dyDescent="0.3">
      <c r="A45" s="76" t="s">
        <v>85</v>
      </c>
      <c r="B45" s="60" t="s">
        <v>57</v>
      </c>
      <c r="C45" s="60" t="s">
        <v>86</v>
      </c>
      <c r="D45" s="60" t="s">
        <v>106</v>
      </c>
      <c r="E45" s="61" t="s">
        <v>115</v>
      </c>
      <c r="F45" s="61" t="s">
        <v>41</v>
      </c>
      <c r="G45" s="62"/>
      <c r="H45" s="61" t="s">
        <v>42</v>
      </c>
      <c r="I45" s="61">
        <v>1</v>
      </c>
      <c r="J45" s="61">
        <v>1</v>
      </c>
      <c r="K45" s="61">
        <v>1.5</v>
      </c>
      <c r="L45" s="75">
        <f t="shared" si="5"/>
        <v>2</v>
      </c>
    </row>
    <row r="46" spans="1:12" ht="40.049999999999997" customHeight="1" x14ac:dyDescent="0.3">
      <c r="A46" s="74" t="s">
        <v>87</v>
      </c>
      <c r="B46" s="60" t="s">
        <v>57</v>
      </c>
      <c r="C46" s="60" t="s">
        <v>88</v>
      </c>
      <c r="D46" s="60" t="s">
        <v>106</v>
      </c>
      <c r="E46" s="61" t="s">
        <v>115</v>
      </c>
      <c r="F46" s="61" t="s">
        <v>41</v>
      </c>
      <c r="G46" s="62"/>
      <c r="H46" s="61" t="s">
        <v>42</v>
      </c>
      <c r="I46" s="61">
        <v>1</v>
      </c>
      <c r="J46" s="61">
        <v>1</v>
      </c>
      <c r="K46" s="61">
        <v>1.5</v>
      </c>
      <c r="L46" s="75">
        <f t="shared" si="5"/>
        <v>2</v>
      </c>
    </row>
    <row r="47" spans="1:12" ht="40.049999999999997" customHeight="1" x14ac:dyDescent="0.3">
      <c r="A47" s="74" t="s">
        <v>89</v>
      </c>
      <c r="B47" s="60" t="s">
        <v>57</v>
      </c>
      <c r="C47" s="60" t="s">
        <v>90</v>
      </c>
      <c r="D47" s="60" t="s">
        <v>107</v>
      </c>
      <c r="E47" s="61" t="s">
        <v>40</v>
      </c>
      <c r="F47" s="61" t="s">
        <v>41</v>
      </c>
      <c r="G47" s="62"/>
      <c r="H47" s="61" t="s">
        <v>42</v>
      </c>
      <c r="I47" s="61">
        <v>4</v>
      </c>
      <c r="J47" s="61">
        <v>12</v>
      </c>
      <c r="K47" s="61">
        <v>1.5</v>
      </c>
      <c r="L47" s="75">
        <f t="shared" si="5"/>
        <v>18</v>
      </c>
    </row>
    <row r="48" spans="1:12" ht="40.049999999999997" customHeight="1" x14ac:dyDescent="0.3">
      <c r="A48" s="74" t="s">
        <v>91</v>
      </c>
      <c r="B48" s="60" t="s">
        <v>57</v>
      </c>
      <c r="C48" s="60" t="s">
        <v>92</v>
      </c>
      <c r="D48" s="60" t="s">
        <v>107</v>
      </c>
      <c r="E48" s="61" t="s">
        <v>40</v>
      </c>
      <c r="F48" s="61" t="s">
        <v>41</v>
      </c>
      <c r="G48" s="62"/>
      <c r="H48" s="61" t="s">
        <v>42</v>
      </c>
      <c r="I48" s="61">
        <v>7</v>
      </c>
      <c r="J48" s="61">
        <v>49</v>
      </c>
      <c r="K48" s="61">
        <v>1.5</v>
      </c>
      <c r="L48" s="75">
        <f t="shared" ref="L48:L52" si="6">ROUNDUP(J48*K48,0)</f>
        <v>74</v>
      </c>
    </row>
    <row r="49" spans="1:12" ht="40.049999999999997" customHeight="1" x14ac:dyDescent="0.3">
      <c r="A49" s="74" t="s">
        <v>93</v>
      </c>
      <c r="B49" s="60" t="s">
        <v>57</v>
      </c>
      <c r="C49" s="60" t="s">
        <v>111</v>
      </c>
      <c r="D49" s="60" t="s">
        <v>106</v>
      </c>
      <c r="E49" s="61" t="s">
        <v>115</v>
      </c>
      <c r="F49" s="61" t="s">
        <v>41</v>
      </c>
      <c r="G49" s="62"/>
      <c r="H49" s="61" t="s">
        <v>42</v>
      </c>
      <c r="I49" s="61">
        <v>7</v>
      </c>
      <c r="J49" s="61">
        <v>49</v>
      </c>
      <c r="K49" s="61">
        <v>1</v>
      </c>
      <c r="L49" s="75">
        <f t="shared" si="6"/>
        <v>49</v>
      </c>
    </row>
    <row r="50" spans="1:12" ht="40.049999999999997" customHeight="1" x14ac:dyDescent="0.3">
      <c r="A50" s="74" t="s">
        <v>93</v>
      </c>
      <c r="B50" s="60" t="s">
        <v>57</v>
      </c>
      <c r="C50" s="60" t="s">
        <v>111</v>
      </c>
      <c r="D50" s="60" t="s">
        <v>106</v>
      </c>
      <c r="E50" s="61" t="s">
        <v>115</v>
      </c>
      <c r="F50" s="61" t="s">
        <v>54</v>
      </c>
      <c r="G50" s="62"/>
      <c r="H50" s="61" t="s">
        <v>42</v>
      </c>
      <c r="I50" s="61">
        <v>33</v>
      </c>
      <c r="J50" s="61">
        <v>66</v>
      </c>
      <c r="K50" s="61">
        <v>1</v>
      </c>
      <c r="L50" s="75">
        <f t="shared" ref="L50" si="7">ROUNDUP(J50*K50,0)</f>
        <v>66</v>
      </c>
    </row>
    <row r="51" spans="1:12" ht="40.049999999999997" customHeight="1" x14ac:dyDescent="0.3">
      <c r="A51" s="76" t="s">
        <v>94</v>
      </c>
      <c r="B51" s="61" t="s">
        <v>95</v>
      </c>
      <c r="C51" s="60" t="s">
        <v>51</v>
      </c>
      <c r="D51" s="60" t="s">
        <v>106</v>
      </c>
      <c r="E51" s="61" t="s">
        <v>40</v>
      </c>
      <c r="F51" s="61" t="s">
        <v>54</v>
      </c>
      <c r="G51" s="62"/>
      <c r="H51" s="61" t="s">
        <v>42</v>
      </c>
      <c r="I51" s="61">
        <v>25</v>
      </c>
      <c r="J51" s="61">
        <v>25</v>
      </c>
      <c r="K51" s="61">
        <v>0.25</v>
      </c>
      <c r="L51" s="75">
        <f t="shared" si="6"/>
        <v>7</v>
      </c>
    </row>
    <row r="52" spans="1:12" ht="40.049999999999997" customHeight="1" x14ac:dyDescent="0.3">
      <c r="A52" s="74" t="s">
        <v>110</v>
      </c>
      <c r="B52" s="60" t="s">
        <v>57</v>
      </c>
      <c r="C52" s="60" t="s">
        <v>96</v>
      </c>
      <c r="D52" s="60" t="s">
        <v>106</v>
      </c>
      <c r="E52" s="61" t="s">
        <v>115</v>
      </c>
      <c r="F52" s="61" t="s">
        <v>54</v>
      </c>
      <c r="G52" s="62"/>
      <c r="H52" s="61" t="s">
        <v>42</v>
      </c>
      <c r="I52" s="61">
        <v>20</v>
      </c>
      <c r="J52" s="61">
        <v>40</v>
      </c>
      <c r="K52" s="61">
        <v>20</v>
      </c>
      <c r="L52" s="75">
        <f t="shared" si="6"/>
        <v>800</v>
      </c>
    </row>
    <row r="53" spans="1:12" ht="40.049999999999997" customHeight="1" x14ac:dyDescent="0.3">
      <c r="A53" s="74" t="s">
        <v>97</v>
      </c>
      <c r="B53" s="61" t="s">
        <v>98</v>
      </c>
      <c r="C53" s="60" t="s">
        <v>51</v>
      </c>
      <c r="D53" s="60" t="s">
        <v>106</v>
      </c>
      <c r="E53" s="61" t="s">
        <v>40</v>
      </c>
      <c r="F53" s="61" t="s">
        <v>41</v>
      </c>
      <c r="G53" s="62"/>
      <c r="H53" s="61" t="s">
        <v>42</v>
      </c>
      <c r="I53" s="61">
        <v>1</v>
      </c>
      <c r="J53" s="63">
        <v>11250</v>
      </c>
      <c r="K53" s="61">
        <v>0.16700000000000001</v>
      </c>
      <c r="L53" s="75">
        <f t="shared" ref="L53:L57" si="8">ROUNDUP(J53*K53,0)</f>
        <v>1879</v>
      </c>
    </row>
    <row r="54" spans="1:12" ht="40.049999999999997" customHeight="1" x14ac:dyDescent="0.3">
      <c r="A54" s="74" t="s">
        <v>97</v>
      </c>
      <c r="B54" s="61" t="s">
        <v>98</v>
      </c>
      <c r="C54" s="60" t="s">
        <v>51</v>
      </c>
      <c r="D54" s="60" t="s">
        <v>106</v>
      </c>
      <c r="E54" s="61" t="s">
        <v>40</v>
      </c>
      <c r="F54" s="61" t="s">
        <v>54</v>
      </c>
      <c r="G54" s="62"/>
      <c r="H54" s="61" t="s">
        <v>42</v>
      </c>
      <c r="I54" s="61">
        <v>450</v>
      </c>
      <c r="J54" s="63">
        <v>11250</v>
      </c>
      <c r="K54" s="61">
        <v>0.16700000000000001</v>
      </c>
      <c r="L54" s="75">
        <f t="shared" si="8"/>
        <v>1879</v>
      </c>
    </row>
    <row r="55" spans="1:12" ht="40.049999999999997" customHeight="1" x14ac:dyDescent="0.3">
      <c r="A55" s="76" t="s">
        <v>99</v>
      </c>
      <c r="B55" s="61" t="s">
        <v>38</v>
      </c>
      <c r="C55" s="60" t="s">
        <v>51</v>
      </c>
      <c r="D55" s="60" t="s">
        <v>106</v>
      </c>
      <c r="E55" s="61" t="s">
        <v>40</v>
      </c>
      <c r="F55" s="61" t="s">
        <v>41</v>
      </c>
      <c r="G55" s="62"/>
      <c r="H55" s="61" t="s">
        <v>100</v>
      </c>
      <c r="I55" s="61">
        <v>1</v>
      </c>
      <c r="J55" s="61">
        <v>4</v>
      </c>
      <c r="K55" s="61">
        <v>40</v>
      </c>
      <c r="L55" s="75">
        <f t="shared" si="8"/>
        <v>160</v>
      </c>
    </row>
    <row r="56" spans="1:12" ht="40.049999999999997" customHeight="1" x14ac:dyDescent="0.3">
      <c r="A56" s="76" t="s">
        <v>101</v>
      </c>
      <c r="B56" s="60" t="s">
        <v>57</v>
      </c>
      <c r="C56" s="60" t="s">
        <v>51</v>
      </c>
      <c r="D56" s="60" t="s">
        <v>106</v>
      </c>
      <c r="E56" s="61" t="s">
        <v>40</v>
      </c>
      <c r="F56" s="61" t="s">
        <v>41</v>
      </c>
      <c r="G56" s="62"/>
      <c r="H56" s="61" t="s">
        <v>42</v>
      </c>
      <c r="I56" s="61">
        <v>1</v>
      </c>
      <c r="J56" s="61">
        <v>1</v>
      </c>
      <c r="K56" s="61">
        <v>1</v>
      </c>
      <c r="L56" s="75">
        <f t="shared" si="8"/>
        <v>1</v>
      </c>
    </row>
    <row r="57" spans="1:12" ht="40.049999999999997" customHeight="1" x14ac:dyDescent="0.3">
      <c r="A57" s="74" t="s">
        <v>101</v>
      </c>
      <c r="B57" s="60" t="s">
        <v>57</v>
      </c>
      <c r="C57" s="60" t="s">
        <v>51</v>
      </c>
      <c r="D57" s="60" t="s">
        <v>106</v>
      </c>
      <c r="E57" s="61" t="s">
        <v>40</v>
      </c>
      <c r="F57" s="61" t="s">
        <v>54</v>
      </c>
      <c r="G57" s="62"/>
      <c r="H57" s="61" t="s">
        <v>42</v>
      </c>
      <c r="I57" s="61">
        <v>1</v>
      </c>
      <c r="J57" s="61">
        <v>1</v>
      </c>
      <c r="K57" s="61">
        <v>0.5</v>
      </c>
      <c r="L57" s="75">
        <f t="shared" si="8"/>
        <v>1</v>
      </c>
    </row>
    <row r="58" spans="1:12" ht="40.049999999999997" customHeight="1" x14ac:dyDescent="0.3">
      <c r="A58" s="74" t="s">
        <v>102</v>
      </c>
      <c r="B58" s="60" t="s">
        <v>57</v>
      </c>
      <c r="C58" s="60" t="s">
        <v>51</v>
      </c>
      <c r="D58" s="60" t="s">
        <v>106</v>
      </c>
      <c r="E58" s="61" t="s">
        <v>40</v>
      </c>
      <c r="F58" s="61" t="s">
        <v>54</v>
      </c>
      <c r="G58" s="62"/>
      <c r="H58" s="61" t="s">
        <v>100</v>
      </c>
      <c r="I58" s="61">
        <v>15</v>
      </c>
      <c r="J58" s="61">
        <v>15</v>
      </c>
      <c r="K58" s="61">
        <v>40</v>
      </c>
      <c r="L58" s="75">
        <f t="shared" ref="L58:L59" si="9">ROUNDUP(J58*K58,0)</f>
        <v>600</v>
      </c>
    </row>
    <row r="59" spans="1:12" ht="40.049999999999997" customHeight="1" x14ac:dyDescent="0.3">
      <c r="A59" s="74" t="s">
        <v>103</v>
      </c>
      <c r="B59" s="60" t="s">
        <v>57</v>
      </c>
      <c r="C59" s="60" t="s">
        <v>51</v>
      </c>
      <c r="D59" s="60" t="s">
        <v>106</v>
      </c>
      <c r="E59" s="61" t="s">
        <v>40</v>
      </c>
      <c r="F59" s="61" t="s">
        <v>54</v>
      </c>
      <c r="G59" s="62"/>
      <c r="H59" s="61" t="s">
        <v>42</v>
      </c>
      <c r="I59" s="61">
        <v>1</v>
      </c>
      <c r="J59" s="61">
        <v>1</v>
      </c>
      <c r="K59" s="61">
        <v>0.25</v>
      </c>
      <c r="L59" s="75">
        <f t="shared" si="9"/>
        <v>1</v>
      </c>
    </row>
    <row r="60" spans="1:12" ht="40.049999999999997" customHeight="1" x14ac:dyDescent="0.3">
      <c r="A60" s="76" t="s">
        <v>104</v>
      </c>
      <c r="B60" s="61" t="s">
        <v>105</v>
      </c>
      <c r="C60" s="60" t="s">
        <v>51</v>
      </c>
      <c r="D60" s="60" t="s">
        <v>106</v>
      </c>
      <c r="E60" s="61" t="s">
        <v>40</v>
      </c>
      <c r="F60" s="61" t="s">
        <v>41</v>
      </c>
      <c r="G60" s="62"/>
      <c r="H60" s="61" t="s">
        <v>42</v>
      </c>
      <c r="I60" s="61">
        <v>25</v>
      </c>
      <c r="J60" s="61">
        <v>25</v>
      </c>
      <c r="K60" s="61">
        <v>8.0000000000000002E-3</v>
      </c>
      <c r="L60" s="75">
        <f t="shared" ref="L60" si="10">ROUNDUP(J60*K60,0)</f>
        <v>1</v>
      </c>
    </row>
    <row r="61" spans="1:12" ht="40.049999999999997" customHeight="1" thickBot="1" x14ac:dyDescent="0.35">
      <c r="A61" s="78" t="s">
        <v>104</v>
      </c>
      <c r="B61" s="79" t="s">
        <v>105</v>
      </c>
      <c r="C61" s="80" t="s">
        <v>51</v>
      </c>
      <c r="D61" s="80" t="s">
        <v>106</v>
      </c>
      <c r="E61" s="79" t="s">
        <v>40</v>
      </c>
      <c r="F61" s="79" t="s">
        <v>54</v>
      </c>
      <c r="G61" s="81"/>
      <c r="H61" s="79" t="s">
        <v>42</v>
      </c>
      <c r="I61" s="79">
        <v>750</v>
      </c>
      <c r="J61" s="79">
        <v>750</v>
      </c>
      <c r="K61" s="79">
        <v>8.0000000000000002E-3</v>
      </c>
      <c r="L61" s="82">
        <f t="shared" ref="L61" si="11">ROUNDUP(J61*K61,0)</f>
        <v>6</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2022-02-28T20:07:45Z</cp:lastPrinted>
  <dcterms:created xsi:type="dcterms:W3CDTF">2021-07-01T18:06:57Z</dcterms:created>
  <dcterms:modified xsi:type="dcterms:W3CDTF">2023-02-28T18:20:00Z</dcterms:modified>
</cp:coreProperties>
</file>