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 codeName="{74837BA0-65D6-932C-5D65-3B800EBDC722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OMB\0177 Tart Cherries\2020 COLLECTION\"/>
    </mc:Choice>
  </mc:AlternateContent>
  <xr:revisionPtr revIDLastSave="0" documentId="13_ncr:1_{AC280EF8-68A9-479B-A9AD-3C50D0E60783}" xr6:coauthVersionLast="41" xr6:coauthVersionMax="41" xr10:uidLastSave="{00000000-0000-0000-0000-000000000000}"/>
  <workbookProtection workbookPassword="CA59" lockStructure="1"/>
  <bookViews>
    <workbookView xWindow="780" yWindow="780" windowWidth="19170" windowHeight="9660" xr2:uid="{00000000-000D-0000-FFFF-FFFF00000000}"/>
  </bookViews>
  <sheets>
    <sheet name="Sheet1" sheetId="19" r:id="rId1"/>
  </sheets>
  <definedNames>
    <definedName name="_xlnm.Print_Area" localSheetId="0">Sheet1!$A$1:$O$63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2" i="19" l="1"/>
  <c r="J32" i="19" l="1"/>
  <c r="J33" i="19" l="1"/>
  <c r="J21" i="19" l="1"/>
  <c r="L21" i="19" s="1"/>
  <c r="L32" i="19" s="1"/>
  <c r="J20" i="19"/>
  <c r="L20" i="19" s="1"/>
  <c r="K63" i="19" l="1"/>
  <c r="O31" i="19"/>
  <c r="J31" i="19"/>
  <c r="L31" i="19" s="1"/>
  <c r="O62" i="19"/>
  <c r="J62" i="19"/>
  <c r="L62" i="19" s="1"/>
  <c r="O61" i="19"/>
  <c r="J61" i="19"/>
  <c r="L61" i="19" s="1"/>
  <c r="O60" i="19"/>
  <c r="J60" i="19"/>
  <c r="L60" i="19" s="1"/>
  <c r="O59" i="19"/>
  <c r="J59" i="19"/>
  <c r="L59" i="19" s="1"/>
  <c r="O30" i="19"/>
  <c r="J30" i="19"/>
  <c r="L30" i="19" s="1"/>
  <c r="O28" i="19"/>
  <c r="J28" i="19"/>
  <c r="L28" i="19" s="1"/>
  <c r="K33" i="19" l="1"/>
  <c r="O58" i="19"/>
  <c r="J58" i="19"/>
  <c r="L58" i="19" s="1"/>
  <c r="O55" i="19"/>
  <c r="J55" i="19"/>
  <c r="O29" i="19"/>
  <c r="J29" i="19"/>
  <c r="L29" i="19" s="1"/>
  <c r="O56" i="19"/>
  <c r="J56" i="19"/>
  <c r="L56" i="19" s="1"/>
  <c r="L55" i="19" l="1"/>
  <c r="O22" i="19" l="1"/>
  <c r="O23" i="19"/>
  <c r="O24" i="19"/>
  <c r="O25" i="19"/>
  <c r="O26" i="19"/>
  <c r="O27" i="19"/>
  <c r="O57" i="19"/>
  <c r="O63" i="19" s="1"/>
  <c r="M32" i="19"/>
  <c r="M33" i="19" s="1"/>
  <c r="M63" i="19"/>
  <c r="J22" i="19"/>
  <c r="J23" i="19"/>
  <c r="L23" i="19" s="1"/>
  <c r="J24" i="19"/>
  <c r="L24" i="19" s="1"/>
  <c r="J25" i="19"/>
  <c r="L25" i="19" s="1"/>
  <c r="J26" i="19"/>
  <c r="L26" i="19" s="1"/>
  <c r="J27" i="19"/>
  <c r="L27" i="19" s="1"/>
  <c r="J57" i="19"/>
  <c r="O32" i="19" l="1"/>
  <c r="O33" i="19" s="1"/>
  <c r="L57" i="19"/>
  <c r="L63" i="19" s="1"/>
  <c r="J63" i="19"/>
  <c r="L22" i="19"/>
  <c r="L33" i="19" l="1"/>
  <c r="J34" i="19"/>
  <c r="L34" i="19" l="1"/>
</calcChain>
</file>

<file path=xl/sharedStrings.xml><?xml version="1.0" encoding="utf-8"?>
<sst xmlns="http://schemas.openxmlformats.org/spreadsheetml/2006/main" count="170" uniqueCount="101">
  <si>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</si>
  <si>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</si>
  <si>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</si>
  <si>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</si>
  <si>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</si>
  <si>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</si>
  <si>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</si>
  <si>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</si>
  <si>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</si>
  <si>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</si>
  <si>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</si>
  <si>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</si>
  <si>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</si>
  <si>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</si>
  <si>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</si>
  <si>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</si>
  <si>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</si>
  <si>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</si>
  <si>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</si>
  <si>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</si>
  <si>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</si>
  <si>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</si>
  <si>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</si>
  <si>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</si>
  <si>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</si>
  <si>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</si>
  <si>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</si>
  <si>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</si>
  <si>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</si>
  <si>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</si>
  <si>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</si>
  <si>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</si>
  <si>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</si>
  <si>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</si>
  <si>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</si>
  <si>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</si>
  <si>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</si>
  <si>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</si>
  <si>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</si>
  <si>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</si>
  <si>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</si>
  <si>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</si>
  <si>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</si>
  <si>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</si>
  <si>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</si>
  <si>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</si>
  <si>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</si>
  <si>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</si>
  <si>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</si>
  <si>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t>Tart Cherries Grown in the States of Michigan, New York, Pennsylvania, Oregon, Utah, Washington, and Wisconsin, Marketing Order No. 930</t>
  </si>
  <si>
    <t>0581-0177</t>
  </si>
  <si>
    <t>900.14</t>
  </si>
  <si>
    <t>900.14    930.83</t>
  </si>
  <si>
    <t>Producers Referendum Ballot (Amendment and Termination)</t>
  </si>
  <si>
    <t>900.14       930.83</t>
  </si>
  <si>
    <t>Processor's Referendum Ballot (Amendment and Termination)</t>
  </si>
  <si>
    <t>Marketing Agreement</t>
  </si>
  <si>
    <t>Certificate of Resolution</t>
  </si>
  <si>
    <t>930.26</t>
  </si>
  <si>
    <t>930.23</t>
  </si>
  <si>
    <t>Nomination Petition Forms</t>
  </si>
  <si>
    <t>Nomination Ballot</t>
  </si>
  <si>
    <t>Sales/Inventory Report</t>
  </si>
  <si>
    <t>Inventory Reserve Summary</t>
  </si>
  <si>
    <t>Cherries Acquired from Producers</t>
  </si>
  <si>
    <t>Weekly Raw Product Report</t>
  </si>
  <si>
    <t>Handler Reserve Plan and Final Pack Report</t>
  </si>
  <si>
    <t>Inventory Location Report</t>
  </si>
  <si>
    <t>930.58(c)</t>
  </si>
  <si>
    <t>Producer List for Referendum</t>
  </si>
  <si>
    <t>930.70(b)</t>
  </si>
  <si>
    <t>Report of Export Sales Activity</t>
  </si>
  <si>
    <t>No form number</t>
  </si>
  <si>
    <t>Tart Cherry Orchard Map and Grower Diversion Application</t>
  </si>
  <si>
    <t>930.70(a)</t>
  </si>
  <si>
    <t>930.59, 930.162(c)</t>
  </si>
  <si>
    <t>SC-43</t>
  </si>
  <si>
    <t>SC-43A</t>
  </si>
  <si>
    <t>SC-44</t>
  </si>
  <si>
    <t>SC-45</t>
  </si>
  <si>
    <t>SC-45A</t>
  </si>
  <si>
    <t>SC-48</t>
  </si>
  <si>
    <t>SC-49</t>
  </si>
  <si>
    <t>New Market Application for Handlers</t>
  </si>
  <si>
    <r>
      <t>INSTRUCTIONS:</t>
    </r>
    <r>
      <rPr>
        <sz val="8"/>
        <rFont val="Times New Roman"/>
        <family val="1"/>
      </rPr>
      <t xml:space="preserve">  Use this form when a single information collection document involves multiple reporting and recordkeeping requirements.  The totals of the figures in cols. (D), (F), (H), (I), &amp; (K) should be entered in items 17 &amp; 18 of OMB 83-1.  For cols. (E), (F), &amp; (J), the averages of the totals shall be computed, as follows, and then entered on the OMB 83-1.                                                                                                                                                                                                       (F) Total/Total = (E) Average   (H) Total/(F) Total = (G) Average    (K) Total/(I) Total = (J) Average                       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</si>
  <si>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Coop. Association of Producers Referendum Ballot (Amendment and Termination)</t>
  </si>
  <si>
    <t>SC-8</t>
  </si>
  <si>
    <t>SC-9</t>
  </si>
  <si>
    <t>Background/Acceptance Statement for Industry Members and Alternates</t>
  </si>
  <si>
    <t>Background/Acceptance Statement for Public Members and Alternates</t>
  </si>
  <si>
    <t>MOA between Handlers Regarding Responsibilities for Tart Cherry Production under the Marketing Order for Red Tart Cherries</t>
  </si>
  <si>
    <r>
      <t>INSTRUCTIONS:</t>
    </r>
    <r>
      <rPr>
        <sz val="8"/>
        <rFont val="Times New Roman"/>
        <family val="1"/>
      </rPr>
      <t xml:space="preserve">  Use this form when a single information collection document involves multiple reporting and recordkeeping requirements.  The totals of the figures in cols. (D), (F), (H), (I), &amp; (K) should be entered in  tems 17 &amp; 18 of OMB 83-1.  For cols. (E), (F), &amp; (J), the averages of the totals shall be computed, as follows, and then entered on the OMB 83-1.                                                                                                                                                                                                       (F) Total/Total = (E) Average   (H) Total/(F) Total = (G) Average    (K) Total/(I) Total = (J) Average                       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</si>
  <si>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CIAB Form  1</t>
  </si>
  <si>
    <t>CIAB Form 2</t>
  </si>
  <si>
    <t>CIAB Form 3</t>
  </si>
  <si>
    <t>CIAB Form 3A</t>
  </si>
  <si>
    <t>CIAB Form 4</t>
  </si>
  <si>
    <t>CIAB Form 5A</t>
  </si>
  <si>
    <t>CIAB Form 5B</t>
  </si>
  <si>
    <t>CIAB Form  6</t>
  </si>
  <si>
    <t>CIAB Form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</si>
</sst>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mmmm\ d\,\ yyyy"/>
  </numFmts>
  <fonts count="15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0" fontId="1" fillId="0" borderId="11" xfId="0" applyFont="1" applyBorder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0" fontId="1" fillId="0" borderId="13" xfId="0" applyFont="1" applyBorder="1" applyProtection="1"/>
    <xf numFmtId="0" fontId="1" fillId="0" borderId="14" xfId="0" applyFont="1" applyBorder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5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5" fillId="0" borderId="9" xfId="0" applyNumberFormat="1" applyFont="1" applyBorder="1" applyAlignment="1" applyProtection="1">
      <alignment vertical="center"/>
    </xf>
    <xf numFmtId="2" fontId="1" fillId="0" borderId="0" xfId="0" applyNumberFormat="1" applyFont="1" applyBorder="1" applyProtection="1"/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0" fillId="0" borderId="0" xfId="0" applyBorder="1" applyAlignment="1" applyProtection="1"/>
    <xf numFmtId="0" fontId="12" fillId="0" borderId="16" xfId="0" applyFont="1" applyBorder="1" applyAlignment="1" applyProtection="1">
      <alignment horizontal="left" vertical="top" wrapText="1"/>
    </xf>
    <xf numFmtId="4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Protection="1"/>
    <xf numFmtId="0" fontId="8" fillId="0" borderId="0" xfId="0" applyFont="1" applyBorder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164" fontId="5" fillId="0" borderId="10" xfId="0" applyNumberFormat="1" applyFont="1" applyBorder="1" applyAlignment="1" applyProtection="1">
      <alignment vertical="center"/>
    </xf>
    <xf numFmtId="4" fontId="6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14" fillId="0" borderId="6" xfId="0" applyFont="1" applyBorder="1" applyAlignment="1" applyProtection="1"/>
    <xf numFmtId="165" fontId="5" fillId="0" borderId="9" xfId="0" applyNumberFormat="1" applyFont="1" applyBorder="1" applyAlignment="1" applyProtection="1">
      <alignment vertical="center"/>
    </xf>
    <xf numFmtId="165" fontId="5" fillId="0" borderId="5" xfId="0" applyNumberFormat="1" applyFont="1" applyBorder="1" applyAlignment="1" applyProtection="1">
      <alignment vertical="center"/>
    </xf>
    <xf numFmtId="165" fontId="5" fillId="0" borderId="10" xfId="0" applyNumberFormat="1" applyFont="1" applyBorder="1" applyAlignment="1" applyProtection="1">
      <alignment vertical="center"/>
    </xf>
    <xf numFmtId="49" fontId="5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 applyProtection="1">
      <alignment horizontal="left" vertical="center" wrapText="1"/>
      <protection locked="0"/>
    </xf>
    <xf numFmtId="3" fontId="5" fillId="0" borderId="3" xfId="0" applyNumberFormat="1" applyFont="1" applyFill="1" applyBorder="1" applyAlignment="1" applyProtection="1">
      <alignment vertical="center"/>
      <protection locked="0"/>
    </xf>
    <xf numFmtId="165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0" xfId="0" applyNumberFormat="1" applyFont="1" applyFill="1" applyAlignment="1" applyProtection="1">
      <alignment vertical="center"/>
    </xf>
    <xf numFmtId="4" fontId="5" fillId="0" borderId="0" xfId="0" applyNumberFormat="1" applyFont="1" applyFill="1" applyBorder="1" applyAlignment="1" applyProtection="1">
      <alignment vertical="center"/>
    </xf>
    <xf numFmtId="3" fontId="5" fillId="0" borderId="2" xfId="0" applyNumberFormat="1" applyFont="1" applyFill="1" applyBorder="1" applyAlignment="1" applyProtection="1">
      <alignment vertical="center"/>
      <protection locked="0"/>
    </xf>
    <xf numFmtId="164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3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/>
    <xf numFmtId="0" fontId="1" fillId="0" borderId="0" xfId="0" applyFont="1" applyFill="1"/>
    <xf numFmtId="0" fontId="1" fillId="0" borderId="0" xfId="0" applyFont="1" applyFill="1" applyProtection="1"/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2" fontId="8" fillId="0" borderId="16" xfId="0" applyNumberFormat="1" applyFont="1" applyBorder="1" applyAlignment="1" applyProtection="1">
      <alignment horizontal="center" vertical="center"/>
    </xf>
    <xf numFmtId="2" fontId="4" fillId="0" borderId="11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7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166" fontId="5" fillId="0" borderId="3" xfId="0" applyNumberFormat="1" applyFont="1" applyFill="1" applyBorder="1" applyAlignment="1" applyProtection="1">
      <alignment horizontal="center" vertical="center"/>
    </xf>
    <xf numFmtId="166" fontId="5" fillId="0" borderId="1" xfId="0" applyNumberFormat="1" applyFont="1" applyFill="1" applyBorder="1" applyAlignment="1" applyProtection="1">
      <alignment horizontal="center" vertical="center"/>
    </xf>
    <xf numFmtId="166" fontId="5" fillId="0" borderId="8" xfId="0" applyNumberFormat="1" applyFont="1" applyFill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left" vertical="top" wrapText="1"/>
    </xf>
    <xf numFmtId="0" fontId="14" fillId="0" borderId="11" xfId="0" applyFont="1" applyBorder="1" applyAlignment="1" applyProtection="1">
      <alignment horizontal="left" vertical="top" wrapText="1"/>
    </xf>
    <xf numFmtId="0" fontId="14" fillId="0" borderId="6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3" xfId="0" applyFont="1" applyBorder="1" applyAlignment="1" applyProtection="1">
      <alignment horizontal="left" vertical="top" wrapText="1"/>
    </xf>
    <xf numFmtId="0" fontId="14" fillId="0" borderId="17" xfId="0" applyFont="1" applyBorder="1" applyAlignment="1" applyProtection="1">
      <alignment horizontal="left"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8" xfId="0" applyFont="1" applyBorder="1" applyAlignment="1" applyProtection="1">
      <alignment horizontal="left" vertical="top" wrapText="1"/>
    </xf>
    <xf numFmtId="0" fontId="12" fillId="0" borderId="11" xfId="0" applyFont="1" applyBorder="1" applyAlignment="1" applyProtection="1">
      <alignment horizontal="left" vertical="top" wrapText="1"/>
    </xf>
    <xf numFmtId="0" fontId="14" fillId="0" borderId="11" xfId="0" applyFont="1" applyBorder="1" applyAlignment="1" applyProtection="1"/>
    <xf numFmtId="0" fontId="14" fillId="0" borderId="6" xfId="0" applyFont="1" applyBorder="1" applyAlignment="1" applyProtection="1"/>
    <xf numFmtId="165" fontId="14" fillId="0" borderId="4" xfId="0" applyNumberFormat="1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wrapText="1"/>
    </xf>
    <xf numFmtId="0" fontId="14" fillId="0" borderId="3" xfId="0" applyFont="1" applyBorder="1" applyAlignment="1" applyProtection="1">
      <alignment wrapText="1"/>
    </xf>
    <xf numFmtId="0" fontId="14" fillId="0" borderId="4" xfId="0" applyFont="1" applyBorder="1" applyAlignment="1" applyProtection="1">
      <alignment wrapText="1"/>
    </xf>
    <xf numFmtId="0" fontId="14" fillId="0" borderId="17" xfId="0" applyFont="1" applyBorder="1" applyAlignment="1" applyProtection="1">
      <alignment wrapText="1"/>
    </xf>
    <xf numFmtId="0" fontId="14" fillId="0" borderId="1" xfId="0" applyFont="1" applyBorder="1" applyAlignment="1" applyProtection="1">
      <alignment wrapText="1"/>
    </xf>
    <xf numFmtId="0" fontId="14" fillId="0" borderId="8" xfId="0" applyFont="1" applyBorder="1" applyAlignment="1" applyProtection="1">
      <alignment wrapText="1"/>
    </xf>
    <xf numFmtId="2" fontId="9" fillId="0" borderId="16" xfId="0" applyNumberFormat="1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49" fontId="6" fillId="0" borderId="18" xfId="0" applyNumberFormat="1" applyFont="1" applyBorder="1" applyAlignment="1" applyProtection="1">
      <alignment horizontal="right" vertical="center"/>
    </xf>
    <xf numFmtId="0" fontId="14" fillId="0" borderId="13" xfId="0" applyFont="1" applyBorder="1" applyAlignment="1" applyProtection="1">
      <alignment horizontal="right" vertical="center"/>
    </xf>
    <xf numFmtId="0" fontId="14" fillId="0" borderId="15" xfId="0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9" fontId="13" fillId="0" borderId="4" xfId="0" applyNumberFormat="1" applyFont="1" applyBorder="1" applyAlignment="1" applyProtection="1">
      <alignment horizontal="left" vertical="center" wrapText="1"/>
      <protection locked="0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49" fontId="13" fillId="0" borderId="3" xfId="0" applyNumberFormat="1" applyFont="1" applyBorder="1" applyAlignment="1" applyProtection="1">
      <alignment horizontal="left" vertical="center" wrapText="1"/>
      <protection locked="0"/>
    </xf>
    <xf numFmtId="49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6" xfId="0" applyNumberFormat="1" applyFont="1" applyBorder="1" applyAlignment="1" applyProtection="1">
      <alignment horizontal="left" vertical="center" wrapText="1"/>
      <protection locked="0"/>
    </xf>
    <xf numFmtId="49" fontId="13" fillId="0" borderId="11" xfId="0" applyNumberFormat="1" applyFont="1" applyBorder="1" applyAlignment="1" applyProtection="1">
      <alignment horizontal="left" vertical="center" wrapText="1"/>
      <protection locked="0"/>
    </xf>
    <xf numFmtId="49" fontId="13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19" xfId="0" applyNumberFormat="1" applyFont="1" applyBorder="1" applyAlignment="1" applyProtection="1">
      <alignment horizontal="right" vertical="center"/>
    </xf>
    <xf numFmtId="0" fontId="14" fillId="0" borderId="14" xfId="0" applyFont="1" applyBorder="1" applyAlignment="1" applyProtection="1">
      <alignment horizontal="right" vertical="center"/>
    </xf>
    <xf numFmtId="0" fontId="14" fillId="0" borderId="12" xfId="0" applyFont="1" applyBorder="1" applyAlignment="1" applyProtection="1">
      <alignment horizontal="right" vertical="center"/>
    </xf>
    <xf numFmtId="49" fontId="6" fillId="0" borderId="19" xfId="0" applyNumberFormat="1" applyFont="1" applyBorder="1" applyAlignment="1" applyProtection="1">
      <alignment horizontal="right" vertical="center" wrapText="1"/>
    </xf>
    <xf numFmtId="0" fontId="14" fillId="0" borderId="14" xfId="0" applyFont="1" applyBorder="1" applyAlignment="1" applyProtection="1">
      <alignment vertical="center" wrapText="1"/>
    </xf>
    <xf numFmtId="0" fontId="14" fillId="0" borderId="12" xfId="0" applyFont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IV63"/>
  <sheetViews>
    <sheetView tabSelected="1" view="pageBreakPreview" zoomScale="120" zoomScaleNormal="145" zoomScaleSheetLayoutView="120" workbookViewId="0">
      <selection activeCell="H45" sqref="H45:O46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45" customWidth="1"/>
    <col min="8" max="8" width="9.140625" style="5"/>
    <col min="9" max="9" width="11.5703125" style="5" bestFit="1" customWidth="1"/>
    <col min="10" max="10" width="14" style="23" customWidth="1"/>
    <col min="11" max="11" width="9.140625" style="5"/>
    <col min="12" max="12" width="9.42578125" style="1" bestFit="1" customWidth="1"/>
    <col min="13" max="14" width="9.140625" style="5"/>
    <col min="15" max="15" width="9.140625" style="55"/>
    <col min="16" max="16384" width="9.140625" style="1"/>
  </cols>
  <sheetData>
    <row r="1" spans="1:18" ht="13.5" customHeight="1" x14ac:dyDescent="0.2">
      <c r="A1" s="105" t="s">
        <v>84</v>
      </c>
      <c r="B1" s="106"/>
      <c r="C1" s="106"/>
      <c r="D1" s="106"/>
      <c r="E1" s="106"/>
      <c r="F1" s="106"/>
      <c r="G1" s="106"/>
      <c r="H1" s="107"/>
      <c r="I1" s="114" t="s">
        <v>46</v>
      </c>
      <c r="J1" s="115"/>
      <c r="K1" s="115"/>
      <c r="L1" s="115"/>
      <c r="M1" s="116"/>
      <c r="N1" s="64" t="s">
        <v>1</v>
      </c>
      <c r="O1" s="72"/>
      <c r="P1" s="63"/>
      <c r="Q1" s="63"/>
      <c r="R1" s="63"/>
    </row>
    <row r="2" spans="1:18" ht="8.25" customHeight="1" x14ac:dyDescent="0.15">
      <c r="A2" s="108"/>
      <c r="B2" s="109"/>
      <c r="C2" s="109"/>
      <c r="D2" s="109"/>
      <c r="E2" s="109"/>
      <c r="F2" s="109"/>
      <c r="G2" s="109"/>
      <c r="H2" s="110"/>
      <c r="I2" s="22"/>
      <c r="K2" s="23"/>
      <c r="L2" s="23"/>
      <c r="M2" s="14"/>
      <c r="N2" s="23"/>
      <c r="O2" s="61"/>
    </row>
    <row r="3" spans="1:18" ht="12.75" customHeight="1" x14ac:dyDescent="0.2">
      <c r="A3" s="108"/>
      <c r="B3" s="109"/>
      <c r="C3" s="109"/>
      <c r="D3" s="109"/>
      <c r="E3" s="109"/>
      <c r="F3" s="109"/>
      <c r="G3" s="109"/>
      <c r="H3" s="110"/>
      <c r="I3" s="117" t="s">
        <v>49</v>
      </c>
      <c r="J3" s="118"/>
      <c r="K3" s="118"/>
      <c r="L3" s="118"/>
      <c r="M3" s="119"/>
      <c r="N3" s="24" t="s">
        <v>50</v>
      </c>
      <c r="O3" s="61"/>
    </row>
    <row r="4" spans="1:18" ht="8.25" customHeight="1" x14ac:dyDescent="0.15">
      <c r="A4" s="108"/>
      <c r="B4" s="109"/>
      <c r="C4" s="109"/>
      <c r="D4" s="109"/>
      <c r="E4" s="109"/>
      <c r="F4" s="109"/>
      <c r="G4" s="109"/>
      <c r="H4" s="110"/>
      <c r="I4" s="120"/>
      <c r="J4" s="118"/>
      <c r="K4" s="118"/>
      <c r="L4" s="118"/>
      <c r="M4" s="119"/>
      <c r="N4" s="23"/>
      <c r="O4" s="61"/>
    </row>
    <row r="5" spans="1:18" ht="8.25" customHeight="1" x14ac:dyDescent="0.15">
      <c r="A5" s="108"/>
      <c r="B5" s="109"/>
      <c r="C5" s="109"/>
      <c r="D5" s="109"/>
      <c r="E5" s="109"/>
      <c r="F5" s="109"/>
      <c r="G5" s="109"/>
      <c r="H5" s="110"/>
      <c r="I5" s="120"/>
      <c r="J5" s="118"/>
      <c r="K5" s="118"/>
      <c r="L5" s="118"/>
      <c r="M5" s="119"/>
      <c r="N5" s="25"/>
      <c r="O5" s="62"/>
    </row>
    <row r="6" spans="1:18" ht="9" customHeight="1" x14ac:dyDescent="0.15">
      <c r="A6" s="108"/>
      <c r="B6" s="109"/>
      <c r="C6" s="109"/>
      <c r="D6" s="109"/>
      <c r="E6" s="109"/>
      <c r="F6" s="109"/>
      <c r="G6" s="109"/>
      <c r="H6" s="110"/>
      <c r="I6" s="120"/>
      <c r="J6" s="118"/>
      <c r="K6" s="118"/>
      <c r="L6" s="118"/>
      <c r="M6" s="119"/>
      <c r="N6" s="11" t="s">
        <v>2</v>
      </c>
      <c r="O6" s="61"/>
    </row>
    <row r="7" spans="1:18" ht="8.25" customHeight="1" x14ac:dyDescent="0.15">
      <c r="A7" s="108"/>
      <c r="B7" s="109"/>
      <c r="C7" s="109"/>
      <c r="D7" s="109"/>
      <c r="E7" s="109"/>
      <c r="F7" s="109"/>
      <c r="G7" s="109"/>
      <c r="H7" s="110"/>
      <c r="I7" s="120"/>
      <c r="J7" s="118"/>
      <c r="K7" s="118"/>
      <c r="L7" s="118"/>
      <c r="M7" s="119"/>
      <c r="N7" s="23"/>
      <c r="O7" s="61"/>
    </row>
    <row r="8" spans="1:18" ht="8.25" customHeight="1" x14ac:dyDescent="0.15">
      <c r="A8" s="108"/>
      <c r="B8" s="109"/>
      <c r="C8" s="109"/>
      <c r="D8" s="109"/>
      <c r="E8" s="109"/>
      <c r="F8" s="109"/>
      <c r="G8" s="109"/>
      <c r="H8" s="110"/>
      <c r="I8" s="120"/>
      <c r="J8" s="118"/>
      <c r="K8" s="118"/>
      <c r="L8" s="118"/>
      <c r="M8" s="119"/>
      <c r="N8" s="101">
        <v>43812</v>
      </c>
      <c r="O8" s="102"/>
    </row>
    <row r="9" spans="1:18" ht="8.25" customHeight="1" x14ac:dyDescent="0.15">
      <c r="A9" s="111"/>
      <c r="B9" s="112"/>
      <c r="C9" s="112"/>
      <c r="D9" s="112"/>
      <c r="E9" s="112"/>
      <c r="F9" s="112"/>
      <c r="G9" s="112"/>
      <c r="H9" s="113"/>
      <c r="I9" s="121"/>
      <c r="J9" s="122"/>
      <c r="K9" s="122"/>
      <c r="L9" s="122"/>
      <c r="M9" s="123"/>
      <c r="N9" s="103"/>
      <c r="O9" s="104"/>
    </row>
    <row r="10" spans="1:18" x14ac:dyDescent="0.15">
      <c r="A10" s="95" t="s">
        <v>0</v>
      </c>
      <c r="B10" s="96"/>
      <c r="C10" s="96"/>
      <c r="D10" s="96"/>
      <c r="E10" s="96"/>
      <c r="F10" s="97"/>
      <c r="G10" s="46"/>
      <c r="H10" s="89" t="s">
        <v>3</v>
      </c>
      <c r="I10" s="90"/>
      <c r="J10" s="90"/>
      <c r="K10" s="90"/>
      <c r="L10" s="90"/>
      <c r="M10" s="90"/>
      <c r="N10" s="90"/>
      <c r="O10" s="91"/>
    </row>
    <row r="11" spans="1:18" x14ac:dyDescent="0.15">
      <c r="A11" s="98"/>
      <c r="B11" s="99"/>
      <c r="C11" s="99"/>
      <c r="D11" s="99"/>
      <c r="E11" s="99"/>
      <c r="F11" s="100"/>
      <c r="G11" s="46"/>
      <c r="H11" s="92"/>
      <c r="I11" s="93"/>
      <c r="J11" s="93"/>
      <c r="K11" s="93"/>
      <c r="L11" s="93"/>
      <c r="M11" s="93"/>
      <c r="N11" s="93"/>
      <c r="O11" s="94"/>
    </row>
    <row r="12" spans="1:18" x14ac:dyDescent="0.15">
      <c r="A12" s="12"/>
      <c r="B12" s="13"/>
      <c r="C12" s="13"/>
      <c r="D12" s="13"/>
      <c r="E12" s="13"/>
      <c r="F12" s="14"/>
      <c r="G12" s="46"/>
      <c r="H12" s="125" t="s">
        <v>4</v>
      </c>
      <c r="I12" s="126"/>
      <c r="J12" s="126"/>
      <c r="K12" s="126"/>
      <c r="L12" s="127"/>
      <c r="M12" s="124" t="s">
        <v>5</v>
      </c>
      <c r="N12" s="90"/>
      <c r="O12" s="91"/>
    </row>
    <row r="13" spans="1:18" x14ac:dyDescent="0.15">
      <c r="A13" s="15"/>
      <c r="B13" s="13"/>
      <c r="C13" s="13"/>
      <c r="D13" s="13"/>
      <c r="E13" s="13"/>
      <c r="F13" s="14"/>
      <c r="G13" s="46"/>
      <c r="H13" s="128"/>
      <c r="I13" s="129"/>
      <c r="J13" s="129"/>
      <c r="K13" s="129"/>
      <c r="L13" s="130"/>
      <c r="M13" s="92"/>
      <c r="N13" s="93"/>
      <c r="O13" s="94"/>
    </row>
    <row r="14" spans="1:18" x14ac:dyDescent="0.15">
      <c r="A14" s="15"/>
      <c r="B14" s="13"/>
      <c r="C14" s="13"/>
      <c r="D14" s="13"/>
      <c r="E14" s="13"/>
      <c r="F14" s="14"/>
      <c r="G14" s="47"/>
      <c r="H14" s="16"/>
      <c r="I14" s="12"/>
      <c r="J14" s="12"/>
      <c r="K14" s="12"/>
      <c r="L14" s="17"/>
      <c r="M14" s="12"/>
      <c r="N14" s="12"/>
      <c r="O14" s="56" t="s">
        <v>39</v>
      </c>
    </row>
    <row r="15" spans="1:18" x14ac:dyDescent="0.15">
      <c r="A15" s="15"/>
      <c r="B15" s="13"/>
      <c r="C15" s="13"/>
      <c r="D15" s="13"/>
      <c r="E15" s="13"/>
      <c r="F15" s="14"/>
      <c r="G15" s="48" t="s">
        <v>6</v>
      </c>
      <c r="H15" s="19" t="s">
        <v>16</v>
      </c>
      <c r="I15" s="18" t="s">
        <v>18</v>
      </c>
      <c r="J15" s="18" t="s">
        <v>22</v>
      </c>
      <c r="K15" s="18" t="s">
        <v>25</v>
      </c>
      <c r="L15" s="18" t="s">
        <v>27</v>
      </c>
      <c r="M15" s="18" t="s">
        <v>31</v>
      </c>
      <c r="N15" s="18" t="s">
        <v>35</v>
      </c>
      <c r="O15" s="56" t="s">
        <v>32</v>
      </c>
    </row>
    <row r="16" spans="1:18" x14ac:dyDescent="0.15">
      <c r="A16" s="18" t="s">
        <v>13</v>
      </c>
      <c r="B16" s="134" t="s">
        <v>12</v>
      </c>
      <c r="C16" s="135"/>
      <c r="D16" s="135"/>
      <c r="E16" s="135"/>
      <c r="F16" s="136"/>
      <c r="G16" s="48" t="s">
        <v>8</v>
      </c>
      <c r="H16" s="19" t="s">
        <v>17</v>
      </c>
      <c r="I16" s="18" t="s">
        <v>23</v>
      </c>
      <c r="J16" s="18" t="s">
        <v>23</v>
      </c>
      <c r="K16" s="18" t="s">
        <v>44</v>
      </c>
      <c r="L16" s="18" t="s">
        <v>25</v>
      </c>
      <c r="M16" s="18" t="s">
        <v>32</v>
      </c>
      <c r="N16" s="18" t="s">
        <v>36</v>
      </c>
      <c r="O16" s="56" t="s">
        <v>40</v>
      </c>
    </row>
    <row r="17" spans="1:256" ht="8.25" customHeight="1" x14ac:dyDescent="0.15">
      <c r="A17" s="18" t="s">
        <v>14</v>
      </c>
      <c r="B17" s="13"/>
      <c r="C17" s="13"/>
      <c r="D17" s="13"/>
      <c r="E17" s="13"/>
      <c r="F17" s="14"/>
      <c r="G17" s="48" t="s">
        <v>7</v>
      </c>
      <c r="H17" s="14"/>
      <c r="I17" s="18" t="s">
        <v>19</v>
      </c>
      <c r="J17" s="18" t="s">
        <v>29</v>
      </c>
      <c r="K17" s="18" t="s">
        <v>45</v>
      </c>
      <c r="L17" s="18" t="s">
        <v>28</v>
      </c>
      <c r="M17" s="18" t="s">
        <v>33</v>
      </c>
      <c r="N17" s="18" t="s">
        <v>32</v>
      </c>
      <c r="O17" s="57" t="s">
        <v>41</v>
      </c>
      <c r="V17" s="4"/>
    </row>
    <row r="18" spans="1:256" ht="12.75" customHeight="1" x14ac:dyDescent="0.15">
      <c r="A18" s="15"/>
      <c r="B18" s="13"/>
      <c r="C18" s="13"/>
      <c r="D18" s="13"/>
      <c r="E18" s="13"/>
      <c r="F18" s="14"/>
      <c r="G18" s="49"/>
      <c r="H18" s="14"/>
      <c r="I18" s="18" t="s">
        <v>20</v>
      </c>
      <c r="J18" s="18"/>
      <c r="K18" s="18"/>
      <c r="L18" s="18"/>
      <c r="M18" s="18"/>
      <c r="N18" s="18" t="s">
        <v>37</v>
      </c>
      <c r="O18" s="56"/>
      <c r="V18" s="4"/>
    </row>
    <row r="19" spans="1:256" ht="12.75" customHeight="1" x14ac:dyDescent="0.15">
      <c r="A19" s="20" t="s">
        <v>10</v>
      </c>
      <c r="B19" s="134" t="s">
        <v>11</v>
      </c>
      <c r="C19" s="135"/>
      <c r="D19" s="135"/>
      <c r="E19" s="135"/>
      <c r="F19" s="136"/>
      <c r="G19" s="50" t="s">
        <v>9</v>
      </c>
      <c r="H19" s="21" t="s">
        <v>15</v>
      </c>
      <c r="I19" s="20" t="s">
        <v>21</v>
      </c>
      <c r="J19" s="20" t="s">
        <v>24</v>
      </c>
      <c r="K19" s="20" t="s">
        <v>26</v>
      </c>
      <c r="L19" s="20" t="s">
        <v>30</v>
      </c>
      <c r="M19" s="20" t="s">
        <v>34</v>
      </c>
      <c r="N19" s="20" t="s">
        <v>42</v>
      </c>
      <c r="O19" s="58" t="s">
        <v>38</v>
      </c>
      <c r="V19" s="4"/>
    </row>
    <row r="20" spans="1:256" ht="27" customHeight="1" x14ac:dyDescent="0.15">
      <c r="A20" s="10" t="s">
        <v>58</v>
      </c>
      <c r="B20" s="143" t="s">
        <v>89</v>
      </c>
      <c r="C20" s="144"/>
      <c r="D20" s="144"/>
      <c r="E20" s="144"/>
      <c r="F20" s="145"/>
      <c r="G20" s="26" t="s">
        <v>86</v>
      </c>
      <c r="H20" s="6">
        <v>2</v>
      </c>
      <c r="I20" s="7">
        <v>0.33300000000000002</v>
      </c>
      <c r="J20" s="27">
        <f>SUM(H20*I20)</f>
        <v>0.66600000000000004</v>
      </c>
      <c r="K20" s="7">
        <v>8.3299999999999999E-2</v>
      </c>
      <c r="L20" s="65">
        <f>SUM(J20*K20)</f>
        <v>5.5477800000000001E-2</v>
      </c>
      <c r="M20" s="8"/>
      <c r="N20" s="9"/>
      <c r="O20" s="68">
        <v>0</v>
      </c>
      <c r="V20" s="4"/>
    </row>
    <row r="21" spans="1:256" ht="27" customHeight="1" x14ac:dyDescent="0.15">
      <c r="A21" s="10" t="s">
        <v>58</v>
      </c>
      <c r="B21" s="137" t="s">
        <v>88</v>
      </c>
      <c r="C21" s="138"/>
      <c r="D21" s="138"/>
      <c r="E21" s="138"/>
      <c r="F21" s="139"/>
      <c r="G21" s="26" t="s">
        <v>87</v>
      </c>
      <c r="H21" s="6">
        <v>34</v>
      </c>
      <c r="I21" s="7">
        <v>0.33300000000000002</v>
      </c>
      <c r="J21" s="27">
        <f>SUM(H21*I21)</f>
        <v>11.322000000000001</v>
      </c>
      <c r="K21" s="7">
        <v>8.3299999999999999E-2</v>
      </c>
      <c r="L21" s="65">
        <f>SUM(J21*K21)</f>
        <v>0.94312260000000003</v>
      </c>
      <c r="M21" s="8"/>
      <c r="N21" s="9"/>
      <c r="O21" s="68">
        <v>0</v>
      </c>
      <c r="V21" s="4"/>
    </row>
    <row r="22" spans="1:256" s="2" customFormat="1" ht="29.25" customHeight="1" x14ac:dyDescent="0.2">
      <c r="A22" s="10" t="s">
        <v>52</v>
      </c>
      <c r="B22" s="137" t="s">
        <v>53</v>
      </c>
      <c r="C22" s="138"/>
      <c r="D22" s="138"/>
      <c r="E22" s="138"/>
      <c r="F22" s="139"/>
      <c r="G22" s="26" t="s">
        <v>76</v>
      </c>
      <c r="H22" s="6">
        <v>600</v>
      </c>
      <c r="I22" s="7">
        <v>0.16666666666666666</v>
      </c>
      <c r="J22" s="27">
        <f>SUM(H22*I22)</f>
        <v>100</v>
      </c>
      <c r="K22" s="7">
        <v>0.33</v>
      </c>
      <c r="L22" s="3">
        <f>SUM(J22*K22)</f>
        <v>33</v>
      </c>
      <c r="M22" s="8"/>
      <c r="N22" s="9"/>
      <c r="O22" s="68">
        <f>SUM(M22*N22)</f>
        <v>0</v>
      </c>
      <c r="Q22" s="1"/>
      <c r="R22" s="1"/>
      <c r="S22" s="1"/>
      <c r="T22" s="1"/>
      <c r="U22" s="1"/>
      <c r="V22" s="4"/>
      <c r="W22" s="1"/>
      <c r="X22" s="1"/>
    </row>
    <row r="23" spans="1:256" s="2" customFormat="1" ht="29.25" customHeight="1" x14ac:dyDescent="0.2">
      <c r="A23" s="10" t="s">
        <v>54</v>
      </c>
      <c r="B23" s="137" t="s">
        <v>85</v>
      </c>
      <c r="C23" s="138"/>
      <c r="D23" s="138"/>
      <c r="E23" s="138"/>
      <c r="F23" s="139"/>
      <c r="G23" s="26" t="s">
        <v>77</v>
      </c>
      <c r="H23" s="6">
        <v>10</v>
      </c>
      <c r="I23" s="7">
        <v>0.16666666666666666</v>
      </c>
      <c r="J23" s="27">
        <f t="shared" ref="J23:J28" si="0">SUM(H23*I23)</f>
        <v>1.6666666666666665</v>
      </c>
      <c r="K23" s="7">
        <v>0.33</v>
      </c>
      <c r="L23" s="27">
        <f t="shared" ref="L23:L28" si="1">SUM(J23*K23)</f>
        <v>0.54999999999999993</v>
      </c>
      <c r="M23" s="8"/>
      <c r="N23" s="9"/>
      <c r="O23" s="68">
        <f t="shared" ref="O23:O28" si="2">SUM(M23*N23)</f>
        <v>0</v>
      </c>
      <c r="Q23" s="1"/>
      <c r="R23" s="1"/>
      <c r="S23" s="1"/>
      <c r="T23" s="1"/>
      <c r="U23" s="1"/>
      <c r="V23" s="4"/>
      <c r="W23" s="1"/>
      <c r="X23" s="1"/>
    </row>
    <row r="24" spans="1:256" s="2" customFormat="1" ht="29.25" customHeight="1" x14ac:dyDescent="0.2">
      <c r="A24" s="10" t="s">
        <v>52</v>
      </c>
      <c r="B24" s="137" t="s">
        <v>55</v>
      </c>
      <c r="C24" s="138"/>
      <c r="D24" s="138"/>
      <c r="E24" s="138"/>
      <c r="F24" s="139"/>
      <c r="G24" s="26" t="s">
        <v>78</v>
      </c>
      <c r="H24" s="6">
        <v>40</v>
      </c>
      <c r="I24" s="7">
        <v>0.16666666666666666</v>
      </c>
      <c r="J24" s="27">
        <f t="shared" si="0"/>
        <v>6.6666666666666661</v>
      </c>
      <c r="K24" s="7">
        <v>0.33</v>
      </c>
      <c r="L24" s="27">
        <f t="shared" si="1"/>
        <v>2.1999999999999997</v>
      </c>
      <c r="M24" s="8"/>
      <c r="N24" s="9"/>
      <c r="O24" s="68">
        <f t="shared" si="2"/>
        <v>0</v>
      </c>
      <c r="Q24" s="1"/>
      <c r="R24" s="1"/>
      <c r="S24" s="1"/>
      <c r="T24" s="1"/>
      <c r="U24" s="1"/>
    </row>
    <row r="25" spans="1:256" s="2" customFormat="1" ht="24" customHeight="1" x14ac:dyDescent="0.2">
      <c r="A25" s="10" t="s">
        <v>51</v>
      </c>
      <c r="B25" s="137" t="s">
        <v>56</v>
      </c>
      <c r="C25" s="138"/>
      <c r="D25" s="138"/>
      <c r="E25" s="138"/>
      <c r="F25" s="139"/>
      <c r="G25" s="26" t="s">
        <v>79</v>
      </c>
      <c r="H25" s="6">
        <v>40</v>
      </c>
      <c r="I25" s="7">
        <v>0.16666666666666666</v>
      </c>
      <c r="J25" s="27">
        <f t="shared" si="0"/>
        <v>6.6666666666666661</v>
      </c>
      <c r="K25" s="7">
        <v>0.13</v>
      </c>
      <c r="L25" s="27">
        <f t="shared" si="1"/>
        <v>0.86666666666666659</v>
      </c>
      <c r="M25" s="8"/>
      <c r="N25" s="9"/>
      <c r="O25" s="68">
        <f t="shared" si="2"/>
        <v>0</v>
      </c>
      <c r="Q25" s="1"/>
      <c r="R25" s="1"/>
      <c r="S25" s="1"/>
      <c r="T25" s="1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</row>
    <row r="26" spans="1:256" s="2" customFormat="1" ht="24" customHeight="1" x14ac:dyDescent="0.2">
      <c r="A26" s="10" t="s">
        <v>51</v>
      </c>
      <c r="B26" s="137" t="s">
        <v>57</v>
      </c>
      <c r="C26" s="138"/>
      <c r="D26" s="138"/>
      <c r="E26" s="138"/>
      <c r="F26" s="139"/>
      <c r="G26" s="26" t="s">
        <v>80</v>
      </c>
      <c r="H26" s="6">
        <v>40</v>
      </c>
      <c r="I26" s="7">
        <v>0.16666666666666666</v>
      </c>
      <c r="J26" s="27">
        <f t="shared" si="0"/>
        <v>6.6666666666666661</v>
      </c>
      <c r="K26" s="7">
        <v>8.3000000000000004E-2</v>
      </c>
      <c r="L26" s="27">
        <f t="shared" si="1"/>
        <v>0.55333333333333334</v>
      </c>
      <c r="M26" s="8"/>
      <c r="N26" s="9"/>
      <c r="O26" s="68">
        <f t="shared" si="2"/>
        <v>0</v>
      </c>
      <c r="Q26" s="1"/>
      <c r="R26" s="1"/>
      <c r="S26" s="1"/>
      <c r="T26" s="1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</row>
    <row r="27" spans="1:256" s="2" customFormat="1" ht="24" customHeight="1" x14ac:dyDescent="0.2">
      <c r="A27" s="88" t="s">
        <v>59</v>
      </c>
      <c r="B27" s="137" t="s">
        <v>60</v>
      </c>
      <c r="C27" s="138"/>
      <c r="D27" s="138"/>
      <c r="E27" s="138"/>
      <c r="F27" s="139"/>
      <c r="G27" s="26" t="s">
        <v>81</v>
      </c>
      <c r="H27" s="6">
        <v>640</v>
      </c>
      <c r="I27" s="7">
        <v>0.33333333333333331</v>
      </c>
      <c r="J27" s="27">
        <f t="shared" si="0"/>
        <v>213.33333333333331</v>
      </c>
      <c r="K27" s="7">
        <v>0.33</v>
      </c>
      <c r="L27" s="27">
        <f t="shared" si="1"/>
        <v>70.399999999999991</v>
      </c>
      <c r="M27" s="8"/>
      <c r="N27" s="9"/>
      <c r="O27" s="68">
        <f t="shared" si="2"/>
        <v>0</v>
      </c>
      <c r="Q27" s="1"/>
      <c r="R27" s="1"/>
      <c r="S27" s="1"/>
      <c r="T27" s="1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</row>
    <row r="28" spans="1:256" s="2" customFormat="1" ht="24" customHeight="1" x14ac:dyDescent="0.2">
      <c r="A28" s="10" t="s">
        <v>59</v>
      </c>
      <c r="B28" s="137" t="s">
        <v>61</v>
      </c>
      <c r="C28" s="138"/>
      <c r="D28" s="138"/>
      <c r="E28" s="138"/>
      <c r="F28" s="139"/>
      <c r="G28" s="26" t="s">
        <v>82</v>
      </c>
      <c r="H28" s="6">
        <v>640</v>
      </c>
      <c r="I28" s="7">
        <v>0.33333333333333331</v>
      </c>
      <c r="J28" s="27">
        <f t="shared" si="0"/>
        <v>213.33333333333331</v>
      </c>
      <c r="K28" s="7">
        <v>0.16700000000000001</v>
      </c>
      <c r="L28" s="65">
        <f t="shared" si="1"/>
        <v>35.626666666666665</v>
      </c>
      <c r="M28" s="8"/>
      <c r="N28" s="9"/>
      <c r="O28" s="68">
        <f t="shared" si="2"/>
        <v>0</v>
      </c>
      <c r="Q28" s="1"/>
      <c r="R28" s="1"/>
      <c r="S28" s="1"/>
      <c r="T28" s="1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</row>
    <row r="29" spans="1:256" s="2" customFormat="1" ht="24" customHeight="1" x14ac:dyDescent="0.2">
      <c r="A29" s="10" t="s">
        <v>74</v>
      </c>
      <c r="B29" s="137" t="s">
        <v>65</v>
      </c>
      <c r="C29" s="138"/>
      <c r="D29" s="138"/>
      <c r="E29" s="138"/>
      <c r="F29" s="139"/>
      <c r="G29" s="26" t="s">
        <v>92</v>
      </c>
      <c r="H29" s="6">
        <v>40</v>
      </c>
      <c r="I29" s="7">
        <v>14</v>
      </c>
      <c r="J29" s="27">
        <f t="shared" ref="J29:J31" si="3">SUM(H29*I29)</f>
        <v>560</v>
      </c>
      <c r="K29" s="7">
        <v>0.25</v>
      </c>
      <c r="L29" s="65">
        <f t="shared" ref="L29:L31" si="4">SUM(J29*K29)</f>
        <v>140</v>
      </c>
      <c r="M29" s="8"/>
      <c r="N29" s="9"/>
      <c r="O29" s="68">
        <f t="shared" ref="O29:O31" si="5">SUM(M29*N29)</f>
        <v>0</v>
      </c>
      <c r="Q29" s="1"/>
      <c r="R29" s="1"/>
      <c r="S29" s="1"/>
      <c r="T29" s="1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</row>
    <row r="30" spans="1:256" s="2" customFormat="1" ht="24" customHeight="1" x14ac:dyDescent="0.2">
      <c r="A30" s="10" t="s">
        <v>74</v>
      </c>
      <c r="B30" s="137" t="s">
        <v>64</v>
      </c>
      <c r="C30" s="138"/>
      <c r="D30" s="138"/>
      <c r="E30" s="138"/>
      <c r="F30" s="139"/>
      <c r="G30" s="26" t="s">
        <v>93</v>
      </c>
      <c r="H30" s="6">
        <v>40</v>
      </c>
      <c r="I30" s="7">
        <v>1</v>
      </c>
      <c r="J30" s="27">
        <f t="shared" si="3"/>
        <v>40</v>
      </c>
      <c r="K30" s="7">
        <v>0.25</v>
      </c>
      <c r="L30" s="65">
        <f t="shared" si="4"/>
        <v>10</v>
      </c>
      <c r="M30" s="8"/>
      <c r="N30" s="9"/>
      <c r="O30" s="68">
        <f t="shared" si="5"/>
        <v>0</v>
      </c>
      <c r="Q30" s="1"/>
      <c r="R30" s="1"/>
      <c r="S30" s="1"/>
      <c r="T30" s="1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</row>
    <row r="31" spans="1:256" s="2" customFormat="1" ht="24" customHeight="1" x14ac:dyDescent="0.2">
      <c r="A31" s="10" t="s">
        <v>74</v>
      </c>
      <c r="B31" s="137" t="s">
        <v>62</v>
      </c>
      <c r="C31" s="138"/>
      <c r="D31" s="138"/>
      <c r="E31" s="138"/>
      <c r="F31" s="139"/>
      <c r="G31" s="26" t="s">
        <v>94</v>
      </c>
      <c r="H31" s="6">
        <v>40</v>
      </c>
      <c r="I31" s="7">
        <v>4</v>
      </c>
      <c r="J31" s="27">
        <f t="shared" si="3"/>
        <v>160</v>
      </c>
      <c r="K31" s="7">
        <v>0.41599999999999998</v>
      </c>
      <c r="L31" s="65">
        <f t="shared" si="4"/>
        <v>66.56</v>
      </c>
      <c r="M31" s="8"/>
      <c r="N31" s="9"/>
      <c r="O31" s="68">
        <f t="shared" si="5"/>
        <v>0</v>
      </c>
      <c r="Q31" s="1"/>
      <c r="R31" s="1"/>
      <c r="S31" s="1"/>
      <c r="T31" s="1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</row>
    <row r="32" spans="1:256" s="35" customFormat="1" ht="20.100000000000001" customHeight="1" thickBot="1" x14ac:dyDescent="0.25">
      <c r="A32" s="31"/>
      <c r="B32" s="131" t="s">
        <v>43</v>
      </c>
      <c r="C32" s="132"/>
      <c r="D32" s="132"/>
      <c r="E32" s="132"/>
      <c r="F32" s="133"/>
      <c r="G32" s="51"/>
      <c r="H32" s="32"/>
      <c r="I32" s="33"/>
      <c r="J32" s="28">
        <f>SUM(J20:J31)</f>
        <v>1320.3213333333333</v>
      </c>
      <c r="K32" s="74">
        <f>AVERAGE(K20:K31)</f>
        <v>0.23188333333333333</v>
      </c>
      <c r="L32" s="34">
        <f>SUM(L20:L31)</f>
        <v>360.75526706666665</v>
      </c>
      <c r="M32" s="28">
        <f>SUM(M22:M27)</f>
        <v>0</v>
      </c>
      <c r="N32" s="33"/>
      <c r="O32" s="30">
        <f>SUM(O22:O31)</f>
        <v>0</v>
      </c>
      <c r="P32" s="23"/>
      <c r="Q32" s="24"/>
      <c r="R32" s="24"/>
      <c r="S32" s="24"/>
      <c r="T32" s="24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</row>
    <row r="33" spans="1:256" s="40" customFormat="1" ht="19.5" customHeight="1" thickBot="1" x14ac:dyDescent="0.2">
      <c r="A33" s="36"/>
      <c r="B33" s="146" t="s">
        <v>47</v>
      </c>
      <c r="C33" s="147"/>
      <c r="D33" s="147"/>
      <c r="E33" s="147"/>
      <c r="F33" s="148"/>
      <c r="G33" s="52"/>
      <c r="H33" s="37"/>
      <c r="I33" s="38"/>
      <c r="J33" s="29">
        <f>SUM(J32+J63)</f>
        <v>3270.3213333333333</v>
      </c>
      <c r="K33" s="73">
        <f>AVERAGE(K32,K63)</f>
        <v>0.21644166666666667</v>
      </c>
      <c r="L33" s="29">
        <f>SUM(L32+L63)</f>
        <v>740.66526706666673</v>
      </c>
      <c r="M33" s="29">
        <f>SUM(M32+M63)</f>
        <v>0</v>
      </c>
      <c r="N33" s="38"/>
      <c r="O33" s="29">
        <f>SUM(O32+O63)</f>
        <v>0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</row>
    <row r="34" spans="1:256" s="35" customFormat="1" ht="33.75" customHeight="1" thickBot="1" x14ac:dyDescent="0.25">
      <c r="A34" s="149" t="s">
        <v>48</v>
      </c>
      <c r="B34" s="150"/>
      <c r="C34" s="150"/>
      <c r="D34" s="150"/>
      <c r="E34" s="150"/>
      <c r="F34" s="151"/>
      <c r="G34" s="52"/>
      <c r="H34" s="37"/>
      <c r="I34" s="38"/>
      <c r="J34" s="70">
        <f>SUM(J33+M33)</f>
        <v>3270.3213333333333</v>
      </c>
      <c r="K34" s="73"/>
      <c r="L34" s="71">
        <f>SUM(L33+O33)</f>
        <v>740.66526706666673</v>
      </c>
      <c r="M34" s="29"/>
      <c r="N34" s="38"/>
      <c r="O34" s="59"/>
      <c r="P34" s="23"/>
      <c r="Q34" s="24"/>
      <c r="R34" s="24"/>
      <c r="S34" s="24"/>
      <c r="T34" s="24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</row>
    <row r="35" spans="1:256" s="23" customFormat="1" x14ac:dyDescent="0.15">
      <c r="G35" s="53"/>
      <c r="O35" s="60"/>
    </row>
    <row r="36" spans="1:256" s="23" customFormat="1" ht="15.75" customHeight="1" x14ac:dyDescent="0.2">
      <c r="A36" s="105" t="s">
        <v>91</v>
      </c>
      <c r="B36" s="106"/>
      <c r="C36" s="106"/>
      <c r="D36" s="106"/>
      <c r="E36" s="106"/>
      <c r="F36" s="106"/>
      <c r="G36" s="106"/>
      <c r="H36" s="107"/>
      <c r="I36" s="114" t="s">
        <v>46</v>
      </c>
      <c r="J36" s="115"/>
      <c r="K36" s="115"/>
      <c r="L36" s="115"/>
      <c r="M36" s="116"/>
      <c r="N36" s="64" t="s">
        <v>1</v>
      </c>
      <c r="O36" s="72"/>
    </row>
    <row r="37" spans="1:256" s="23" customFormat="1" ht="8.25" customHeight="1" x14ac:dyDescent="0.15">
      <c r="A37" s="108"/>
      <c r="B37" s="109"/>
      <c r="C37" s="109"/>
      <c r="D37" s="109"/>
      <c r="E37" s="109"/>
      <c r="F37" s="109"/>
      <c r="G37" s="109"/>
      <c r="H37" s="110"/>
      <c r="I37" s="22"/>
      <c r="J37" s="13"/>
      <c r="K37" s="13"/>
      <c r="L37" s="13"/>
      <c r="M37" s="14"/>
      <c r="N37" s="13"/>
      <c r="O37" s="61"/>
    </row>
    <row r="38" spans="1:256" s="23" customFormat="1" ht="12.75" customHeight="1" x14ac:dyDescent="0.2">
      <c r="A38" s="108"/>
      <c r="B38" s="109"/>
      <c r="C38" s="109"/>
      <c r="D38" s="109"/>
      <c r="E38" s="109"/>
      <c r="F38" s="109"/>
      <c r="G38" s="109"/>
      <c r="H38" s="110"/>
      <c r="I38" s="117" t="s">
        <v>49</v>
      </c>
      <c r="J38" s="118"/>
      <c r="K38" s="118"/>
      <c r="L38" s="118"/>
      <c r="M38" s="119"/>
      <c r="N38" s="66" t="s">
        <v>50</v>
      </c>
      <c r="O38" s="61"/>
      <c r="U38" s="24"/>
    </row>
    <row r="39" spans="1:256" s="23" customFormat="1" ht="8.25" customHeight="1" x14ac:dyDescent="0.2">
      <c r="A39" s="108"/>
      <c r="B39" s="109"/>
      <c r="C39" s="109"/>
      <c r="D39" s="109"/>
      <c r="E39" s="109"/>
      <c r="F39" s="109"/>
      <c r="G39" s="109"/>
      <c r="H39" s="110"/>
      <c r="I39" s="120"/>
      <c r="J39" s="118"/>
      <c r="K39" s="118"/>
      <c r="L39" s="118"/>
      <c r="M39" s="119"/>
      <c r="N39" s="13"/>
      <c r="O39" s="61"/>
      <c r="U39" s="24"/>
    </row>
    <row r="40" spans="1:256" s="23" customFormat="1" ht="8.25" customHeight="1" x14ac:dyDescent="0.2">
      <c r="A40" s="108"/>
      <c r="B40" s="109"/>
      <c r="C40" s="109"/>
      <c r="D40" s="109"/>
      <c r="E40" s="109"/>
      <c r="F40" s="109"/>
      <c r="G40" s="109"/>
      <c r="H40" s="110"/>
      <c r="I40" s="120"/>
      <c r="J40" s="118"/>
      <c r="K40" s="118"/>
      <c r="L40" s="118"/>
      <c r="M40" s="119"/>
      <c r="N40" s="25"/>
      <c r="O40" s="62"/>
      <c r="U40" s="24"/>
    </row>
    <row r="41" spans="1:256" s="23" customFormat="1" ht="9" customHeight="1" x14ac:dyDescent="0.2">
      <c r="A41" s="108"/>
      <c r="B41" s="109"/>
      <c r="C41" s="109"/>
      <c r="D41" s="109"/>
      <c r="E41" s="109"/>
      <c r="F41" s="109"/>
      <c r="G41" s="109"/>
      <c r="H41" s="110"/>
      <c r="I41" s="120"/>
      <c r="J41" s="118"/>
      <c r="K41" s="118"/>
      <c r="L41" s="118"/>
      <c r="M41" s="119"/>
      <c r="N41" s="67" t="s">
        <v>2</v>
      </c>
      <c r="O41" s="61"/>
      <c r="U41" s="24"/>
    </row>
    <row r="42" spans="1:256" s="23" customFormat="1" ht="8.25" customHeight="1" x14ac:dyDescent="0.2">
      <c r="A42" s="108"/>
      <c r="B42" s="109"/>
      <c r="C42" s="109"/>
      <c r="D42" s="109"/>
      <c r="E42" s="109"/>
      <c r="F42" s="109"/>
      <c r="G42" s="109"/>
      <c r="H42" s="110"/>
      <c r="I42" s="120"/>
      <c r="J42" s="118"/>
      <c r="K42" s="118"/>
      <c r="L42" s="118"/>
      <c r="M42" s="119"/>
      <c r="N42" s="13"/>
      <c r="O42" s="61"/>
      <c r="U42" s="24"/>
    </row>
    <row r="43" spans="1:256" s="23" customFormat="1" ht="8.25" customHeight="1" x14ac:dyDescent="0.2">
      <c r="A43" s="108"/>
      <c r="B43" s="109"/>
      <c r="C43" s="109"/>
      <c r="D43" s="109"/>
      <c r="E43" s="109"/>
      <c r="F43" s="109"/>
      <c r="G43" s="109"/>
      <c r="H43" s="110"/>
      <c r="I43" s="120"/>
      <c r="J43" s="118"/>
      <c r="K43" s="118"/>
      <c r="L43" s="118"/>
      <c r="M43" s="119"/>
      <c r="N43" s="101">
        <v>43812</v>
      </c>
      <c r="O43" s="102"/>
      <c r="U43" s="24"/>
      <c r="V43" s="24"/>
    </row>
    <row r="44" spans="1:256" s="23" customFormat="1" ht="8.25" customHeight="1" x14ac:dyDescent="0.2">
      <c r="A44" s="111"/>
      <c r="B44" s="112"/>
      <c r="C44" s="112"/>
      <c r="D44" s="112"/>
      <c r="E44" s="112"/>
      <c r="F44" s="112"/>
      <c r="G44" s="112"/>
      <c r="H44" s="113"/>
      <c r="I44" s="121"/>
      <c r="J44" s="122"/>
      <c r="K44" s="122"/>
      <c r="L44" s="122"/>
      <c r="M44" s="123"/>
      <c r="N44" s="103"/>
      <c r="O44" s="104"/>
      <c r="U44" s="24"/>
      <c r="V44" s="24"/>
    </row>
    <row r="45" spans="1:256" s="23" customFormat="1" ht="12.75" x14ac:dyDescent="0.2">
      <c r="A45" s="95" t="s">
        <v>0</v>
      </c>
      <c r="B45" s="96"/>
      <c r="C45" s="96"/>
      <c r="D45" s="96"/>
      <c r="E45" s="96"/>
      <c r="F45" s="97"/>
      <c r="G45" s="46"/>
      <c r="H45" s="89" t="s">
        <v>3</v>
      </c>
      <c r="I45" s="90"/>
      <c r="J45" s="90"/>
      <c r="K45" s="90"/>
      <c r="L45" s="90"/>
      <c r="M45" s="90"/>
      <c r="N45" s="90"/>
      <c r="O45" s="91"/>
      <c r="U45" s="24"/>
      <c r="V45" s="24"/>
    </row>
    <row r="46" spans="1:256" s="23" customFormat="1" ht="12.75" x14ac:dyDescent="0.2">
      <c r="A46" s="98"/>
      <c r="B46" s="99"/>
      <c r="C46" s="99"/>
      <c r="D46" s="99"/>
      <c r="E46" s="99"/>
      <c r="F46" s="100"/>
      <c r="G46" s="46"/>
      <c r="H46" s="92"/>
      <c r="I46" s="93"/>
      <c r="J46" s="93"/>
      <c r="K46" s="93"/>
      <c r="L46" s="93"/>
      <c r="M46" s="93"/>
      <c r="N46" s="93"/>
      <c r="O46" s="94"/>
      <c r="U46" s="1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</row>
    <row r="47" spans="1:256" s="23" customFormat="1" ht="12.75" x14ac:dyDescent="0.2">
      <c r="A47" s="12"/>
      <c r="B47" s="13"/>
      <c r="C47" s="13"/>
      <c r="D47" s="13"/>
      <c r="E47" s="13"/>
      <c r="F47" s="14"/>
      <c r="G47" s="46"/>
      <c r="H47" s="125" t="s">
        <v>4</v>
      </c>
      <c r="I47" s="126"/>
      <c r="J47" s="126"/>
      <c r="K47" s="126"/>
      <c r="L47" s="127"/>
      <c r="M47" s="124" t="s">
        <v>5</v>
      </c>
      <c r="N47" s="90"/>
      <c r="O47" s="91"/>
      <c r="Q47" s="24"/>
      <c r="R47" s="24"/>
      <c r="S47" s="24"/>
      <c r="T47" s="2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</row>
    <row r="48" spans="1:256" s="23" customFormat="1" ht="12.75" x14ac:dyDescent="0.2">
      <c r="A48" s="15"/>
      <c r="B48" s="13"/>
      <c r="C48" s="13"/>
      <c r="D48" s="13"/>
      <c r="E48" s="13"/>
      <c r="F48" s="14"/>
      <c r="G48" s="46"/>
      <c r="H48" s="128"/>
      <c r="I48" s="129"/>
      <c r="J48" s="129"/>
      <c r="K48" s="129"/>
      <c r="L48" s="130"/>
      <c r="M48" s="92"/>
      <c r="N48" s="93"/>
      <c r="O48" s="94"/>
      <c r="Q48" s="24"/>
      <c r="R48" s="24"/>
      <c r="S48" s="24"/>
      <c r="T48" s="2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</row>
    <row r="49" spans="1:252" s="23" customFormat="1" ht="13.5" thickBot="1" x14ac:dyDescent="0.25">
      <c r="A49" s="15"/>
      <c r="B49" s="13"/>
      <c r="C49" s="13"/>
      <c r="D49" s="13"/>
      <c r="E49" s="13"/>
      <c r="F49" s="14"/>
      <c r="G49" s="47"/>
      <c r="H49" s="16"/>
      <c r="I49" s="12"/>
      <c r="J49" s="12"/>
      <c r="K49" s="12"/>
      <c r="L49" s="17"/>
      <c r="M49" s="12"/>
      <c r="N49" s="12"/>
      <c r="O49" s="56" t="s">
        <v>39</v>
      </c>
      <c r="Q49" s="24"/>
      <c r="R49" s="24"/>
      <c r="S49" s="24"/>
      <c r="T49" s="2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</row>
    <row r="50" spans="1:252" s="23" customFormat="1" ht="12.75" x14ac:dyDescent="0.2">
      <c r="A50" s="15"/>
      <c r="B50" s="13"/>
      <c r="C50" s="13"/>
      <c r="D50" s="13"/>
      <c r="E50" s="13"/>
      <c r="F50" s="14"/>
      <c r="G50" s="48" t="s">
        <v>6</v>
      </c>
      <c r="H50" s="19" t="s">
        <v>16</v>
      </c>
      <c r="I50" s="18" t="s">
        <v>18</v>
      </c>
      <c r="J50" s="18" t="s">
        <v>22</v>
      </c>
      <c r="K50" s="18" t="s">
        <v>25</v>
      </c>
      <c r="L50" s="18" t="s">
        <v>27</v>
      </c>
      <c r="M50" s="18" t="s">
        <v>31</v>
      </c>
      <c r="N50" s="18" t="s">
        <v>35</v>
      </c>
      <c r="O50" s="56" t="s">
        <v>32</v>
      </c>
      <c r="Q50" s="24"/>
      <c r="R50" s="24"/>
      <c r="S50" s="24"/>
      <c r="T50" s="2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</row>
    <row r="51" spans="1:252" s="23" customFormat="1" ht="12.75" x14ac:dyDescent="0.2">
      <c r="A51" s="18" t="s">
        <v>13</v>
      </c>
      <c r="B51" s="134" t="s">
        <v>12</v>
      </c>
      <c r="C51" s="135"/>
      <c r="D51" s="135"/>
      <c r="E51" s="135"/>
      <c r="F51" s="136"/>
      <c r="G51" s="48" t="s">
        <v>8</v>
      </c>
      <c r="H51" s="19" t="s">
        <v>17</v>
      </c>
      <c r="I51" s="18" t="s">
        <v>23</v>
      </c>
      <c r="J51" s="18" t="s">
        <v>23</v>
      </c>
      <c r="K51" s="18" t="s">
        <v>44</v>
      </c>
      <c r="L51" s="18" t="s">
        <v>25</v>
      </c>
      <c r="M51" s="18" t="s">
        <v>32</v>
      </c>
      <c r="N51" s="18" t="s">
        <v>36</v>
      </c>
      <c r="O51" s="56" t="s">
        <v>40</v>
      </c>
      <c r="P51" s="24"/>
      <c r="Q51" s="24"/>
      <c r="R51" s="24"/>
      <c r="S51" s="24"/>
      <c r="T51" s="2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</row>
    <row r="52" spans="1:252" s="23" customFormat="1" ht="12.75" x14ac:dyDescent="0.2">
      <c r="A52" s="18" t="s">
        <v>14</v>
      </c>
      <c r="B52" s="13"/>
      <c r="C52" s="13"/>
      <c r="D52" s="13"/>
      <c r="E52" s="13"/>
      <c r="F52" s="14"/>
      <c r="G52" s="48" t="s">
        <v>7</v>
      </c>
      <c r="H52" s="14"/>
      <c r="I52" s="18" t="s">
        <v>19</v>
      </c>
      <c r="J52" s="18" t="s">
        <v>29</v>
      </c>
      <c r="K52" s="18" t="s">
        <v>45</v>
      </c>
      <c r="L52" s="18" t="s">
        <v>28</v>
      </c>
      <c r="M52" s="18" t="s">
        <v>33</v>
      </c>
      <c r="N52" s="18" t="s">
        <v>32</v>
      </c>
      <c r="O52" s="57" t="s">
        <v>41</v>
      </c>
      <c r="P52" s="24"/>
      <c r="Q52" s="24"/>
      <c r="R52" s="24"/>
      <c r="S52" s="24"/>
      <c r="T52" s="24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52" s="23" customFormat="1" ht="12.75" x14ac:dyDescent="0.2">
      <c r="A53" s="15"/>
      <c r="B53" s="13"/>
      <c r="C53" s="13"/>
      <c r="D53" s="13"/>
      <c r="E53" s="13"/>
      <c r="F53" s="14"/>
      <c r="G53" s="49"/>
      <c r="H53" s="14"/>
      <c r="I53" s="18" t="s">
        <v>20</v>
      </c>
      <c r="J53" s="18"/>
      <c r="K53" s="18"/>
      <c r="L53" s="18"/>
      <c r="M53" s="18"/>
      <c r="N53" s="18" t="s">
        <v>37</v>
      </c>
      <c r="O53" s="56"/>
      <c r="P53" s="24"/>
      <c r="Q53" s="24"/>
      <c r="R53" s="24"/>
      <c r="S53" s="24"/>
      <c r="T53" s="24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52" s="23" customFormat="1" ht="12.75" x14ac:dyDescent="0.2">
      <c r="A54" s="20" t="s">
        <v>10</v>
      </c>
      <c r="B54" s="134" t="s">
        <v>11</v>
      </c>
      <c r="C54" s="135"/>
      <c r="D54" s="135"/>
      <c r="E54" s="135"/>
      <c r="F54" s="136"/>
      <c r="G54" s="50" t="s">
        <v>9</v>
      </c>
      <c r="H54" s="21" t="s">
        <v>15</v>
      </c>
      <c r="I54" s="20" t="s">
        <v>21</v>
      </c>
      <c r="J54" s="20" t="s">
        <v>24</v>
      </c>
      <c r="K54" s="20" t="s">
        <v>26</v>
      </c>
      <c r="L54" s="20" t="s">
        <v>30</v>
      </c>
      <c r="M54" s="20" t="s">
        <v>34</v>
      </c>
      <c r="N54" s="20" t="s">
        <v>42</v>
      </c>
      <c r="O54" s="58" t="s">
        <v>38</v>
      </c>
      <c r="P54" s="24"/>
      <c r="Q54" s="24"/>
      <c r="R54" s="24"/>
      <c r="S54" s="24"/>
      <c r="T54" s="24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52" s="2" customFormat="1" ht="24" customHeight="1" x14ac:dyDescent="0.2">
      <c r="A55" s="10" t="s">
        <v>70</v>
      </c>
      <c r="B55" s="143" t="s">
        <v>71</v>
      </c>
      <c r="C55" s="144"/>
      <c r="D55" s="144"/>
      <c r="E55" s="144"/>
      <c r="F55" s="145"/>
      <c r="G55" s="26" t="s">
        <v>95</v>
      </c>
      <c r="H55" s="6">
        <v>40</v>
      </c>
      <c r="I55" s="7">
        <v>1</v>
      </c>
      <c r="J55" s="27">
        <f>SUM(H55*I55)</f>
        <v>40</v>
      </c>
      <c r="K55" s="7">
        <v>8.3000000000000004E-2</v>
      </c>
      <c r="L55" s="65">
        <f>SUM(J55*K55)</f>
        <v>3.3200000000000003</v>
      </c>
      <c r="M55" s="8"/>
      <c r="N55" s="9"/>
      <c r="O55" s="68">
        <f>SUM(M55*N55)</f>
        <v>0</v>
      </c>
      <c r="Q55" s="1"/>
      <c r="R55" s="1"/>
      <c r="S55" s="1"/>
      <c r="T55" s="1"/>
      <c r="U55" s="23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  <c r="IR55" s="23"/>
    </row>
    <row r="56" spans="1:252" s="2" customFormat="1" ht="24" customHeight="1" x14ac:dyDescent="0.2">
      <c r="A56" s="10" t="s">
        <v>74</v>
      </c>
      <c r="B56" s="137" t="s">
        <v>66</v>
      </c>
      <c r="C56" s="138"/>
      <c r="D56" s="138"/>
      <c r="E56" s="138"/>
      <c r="F56" s="139"/>
      <c r="G56" s="26" t="s">
        <v>96</v>
      </c>
      <c r="H56" s="6">
        <v>40</v>
      </c>
      <c r="I56" s="7">
        <v>1</v>
      </c>
      <c r="J56" s="27">
        <f t="shared" ref="J56" si="6">SUM(H56*I56)</f>
        <v>40</v>
      </c>
      <c r="K56" s="7">
        <v>0.25</v>
      </c>
      <c r="L56" s="65">
        <f t="shared" ref="L56" si="7">SUM(J56*K56)</f>
        <v>10</v>
      </c>
      <c r="M56" s="8"/>
      <c r="N56" s="9"/>
      <c r="O56" s="68">
        <f t="shared" ref="O56" si="8">SUM(M56*N56)</f>
        <v>0</v>
      </c>
      <c r="Q56" s="1"/>
      <c r="R56" s="1"/>
      <c r="S56" s="1"/>
      <c r="T56" s="1"/>
      <c r="U56" s="23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</row>
    <row r="57" spans="1:252" s="2" customFormat="1" ht="24" customHeight="1" x14ac:dyDescent="0.2">
      <c r="A57" s="88" t="s">
        <v>74</v>
      </c>
      <c r="B57" s="137" t="s">
        <v>63</v>
      </c>
      <c r="C57" s="138"/>
      <c r="D57" s="138"/>
      <c r="E57" s="138"/>
      <c r="F57" s="139"/>
      <c r="G57" s="26" t="s">
        <v>97</v>
      </c>
      <c r="H57" s="6">
        <v>40</v>
      </c>
      <c r="I57" s="7">
        <v>14</v>
      </c>
      <c r="J57" s="27">
        <f t="shared" ref="J57" si="9">SUM(H57*I57)</f>
        <v>560</v>
      </c>
      <c r="K57" s="7">
        <v>0.25</v>
      </c>
      <c r="L57" s="65">
        <f t="shared" ref="L57" si="10">SUM(J57*K57)</f>
        <v>140</v>
      </c>
      <c r="M57" s="8"/>
      <c r="N57" s="9"/>
      <c r="O57" s="68">
        <f t="shared" ref="O57" si="11">SUM(M57*N57)</f>
        <v>0</v>
      </c>
      <c r="Q57" s="1"/>
      <c r="R57" s="1"/>
      <c r="S57" s="1"/>
      <c r="T57" s="1"/>
      <c r="U57" s="23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  <c r="IN57" s="23"/>
      <c r="IO57" s="23"/>
      <c r="IP57" s="23"/>
      <c r="IQ57" s="23"/>
      <c r="IR57" s="23"/>
    </row>
    <row r="58" spans="1:252" s="2" customFormat="1" ht="24" customHeight="1" x14ac:dyDescent="0.2">
      <c r="A58" s="10" t="s">
        <v>70</v>
      </c>
      <c r="B58" s="137" t="s">
        <v>67</v>
      </c>
      <c r="C58" s="138"/>
      <c r="D58" s="138"/>
      <c r="E58" s="138"/>
      <c r="F58" s="139"/>
      <c r="G58" s="26" t="s">
        <v>98</v>
      </c>
      <c r="H58" s="6">
        <v>40</v>
      </c>
      <c r="I58" s="7">
        <v>15</v>
      </c>
      <c r="J58" s="27">
        <f>SUM(H58*I58)</f>
        <v>600</v>
      </c>
      <c r="K58" s="7">
        <v>0.16600000000000001</v>
      </c>
      <c r="L58" s="65">
        <f>SUM(J58*K58)</f>
        <v>99.600000000000009</v>
      </c>
      <c r="M58" s="8"/>
      <c r="N58" s="9"/>
      <c r="O58" s="68">
        <f>SUM(M58*N58)</f>
        <v>0</v>
      </c>
      <c r="Q58" s="1"/>
      <c r="R58" s="1"/>
      <c r="S58" s="1"/>
      <c r="T58" s="1"/>
      <c r="U58" s="23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</row>
    <row r="59" spans="1:252" s="2" customFormat="1" ht="28.5" customHeight="1" x14ac:dyDescent="0.2">
      <c r="A59" s="10" t="s">
        <v>68</v>
      </c>
      <c r="B59" s="137" t="s">
        <v>73</v>
      </c>
      <c r="C59" s="138"/>
      <c r="D59" s="138"/>
      <c r="E59" s="138"/>
      <c r="F59" s="139"/>
      <c r="G59" s="26" t="s">
        <v>99</v>
      </c>
      <c r="H59" s="6">
        <v>600</v>
      </c>
      <c r="I59" s="7">
        <v>1</v>
      </c>
      <c r="J59" s="27">
        <f>SUM(H59*I59)</f>
        <v>600</v>
      </c>
      <c r="K59" s="7">
        <v>0.16600000000000001</v>
      </c>
      <c r="L59" s="65">
        <f>SUM(J59*K59)</f>
        <v>99.600000000000009</v>
      </c>
      <c r="M59" s="8"/>
      <c r="N59" s="9"/>
      <c r="O59" s="68">
        <f>SUM(M59*N59)</f>
        <v>0</v>
      </c>
      <c r="Q59" s="1"/>
      <c r="R59" s="1"/>
      <c r="S59" s="1"/>
      <c r="T59" s="1"/>
      <c r="U59" s="23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23"/>
      <c r="ID59" s="23"/>
      <c r="IE59" s="23"/>
      <c r="IF59" s="23"/>
      <c r="IG59" s="23"/>
      <c r="IH59" s="23"/>
      <c r="II59" s="23"/>
      <c r="IJ59" s="23"/>
      <c r="IK59" s="23"/>
      <c r="IL59" s="23"/>
      <c r="IM59" s="23"/>
      <c r="IN59" s="23"/>
      <c r="IO59" s="23"/>
      <c r="IP59" s="23"/>
      <c r="IQ59" s="23"/>
      <c r="IR59" s="23"/>
    </row>
    <row r="60" spans="1:252" s="2" customFormat="1" ht="26.25" customHeight="1" x14ac:dyDescent="0.2">
      <c r="A60" s="76" t="s">
        <v>75</v>
      </c>
      <c r="B60" s="140" t="s">
        <v>83</v>
      </c>
      <c r="C60" s="141"/>
      <c r="D60" s="141"/>
      <c r="E60" s="141"/>
      <c r="F60" s="142"/>
      <c r="G60" s="77" t="s">
        <v>100</v>
      </c>
      <c r="H60" s="78">
        <v>40</v>
      </c>
      <c r="I60" s="79">
        <v>1</v>
      </c>
      <c r="J60" s="80">
        <f t="shared" ref="J60" si="12">SUM(H60*I60)</f>
        <v>40</v>
      </c>
      <c r="K60" s="79">
        <v>0.33</v>
      </c>
      <c r="L60" s="81">
        <f t="shared" ref="L60" si="13">SUM(J60*K60)</f>
        <v>13.200000000000001</v>
      </c>
      <c r="M60" s="82"/>
      <c r="N60" s="83"/>
      <c r="O60" s="84">
        <f t="shared" ref="O60" si="14">SUM(M60*N60)</f>
        <v>0</v>
      </c>
      <c r="Q60" s="1"/>
      <c r="R60" s="1"/>
      <c r="S60" s="1"/>
      <c r="T60" s="1"/>
      <c r="U60" s="23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  <c r="IQ60" s="23"/>
      <c r="IR60" s="23"/>
    </row>
    <row r="61" spans="1:252" s="2" customFormat="1" ht="26.25" customHeight="1" x14ac:dyDescent="0.2">
      <c r="A61" s="10" t="s">
        <v>70</v>
      </c>
      <c r="B61" s="137" t="s">
        <v>69</v>
      </c>
      <c r="C61" s="138"/>
      <c r="D61" s="138"/>
      <c r="E61" s="138"/>
      <c r="F61" s="139"/>
      <c r="G61" s="26" t="s">
        <v>72</v>
      </c>
      <c r="H61" s="6">
        <v>40</v>
      </c>
      <c r="I61" s="7">
        <v>1</v>
      </c>
      <c r="J61" s="27">
        <f>SUM(H61*I61)</f>
        <v>40</v>
      </c>
      <c r="K61" s="7">
        <v>0.33</v>
      </c>
      <c r="L61" s="65">
        <f>SUM(J61*K61)</f>
        <v>13.200000000000001</v>
      </c>
      <c r="M61" s="8"/>
      <c r="N61" s="9"/>
      <c r="O61" s="68">
        <f>SUM(M61*N61)</f>
        <v>0</v>
      </c>
      <c r="Q61" s="1"/>
      <c r="R61" s="1"/>
      <c r="S61" s="1"/>
      <c r="T61" s="1"/>
      <c r="U61" s="23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</row>
    <row r="62" spans="1:252" s="85" customFormat="1" ht="44.25" customHeight="1" x14ac:dyDescent="0.2">
      <c r="A62" s="10" t="s">
        <v>70</v>
      </c>
      <c r="B62" s="137" t="s">
        <v>90</v>
      </c>
      <c r="C62" s="138"/>
      <c r="D62" s="138"/>
      <c r="E62" s="138"/>
      <c r="F62" s="139"/>
      <c r="G62" s="26" t="s">
        <v>72</v>
      </c>
      <c r="H62" s="6">
        <v>10</v>
      </c>
      <c r="I62" s="7">
        <v>3</v>
      </c>
      <c r="J62" s="27">
        <f>SUM(H62*I62)</f>
        <v>30</v>
      </c>
      <c r="K62" s="7">
        <v>3.3000000000000002E-2</v>
      </c>
      <c r="L62" s="65">
        <f>SUM(J62*K62)</f>
        <v>0.99</v>
      </c>
      <c r="M62" s="8"/>
      <c r="N62" s="9"/>
      <c r="O62" s="68">
        <f>SUM(M62*N62)</f>
        <v>0</v>
      </c>
      <c r="Q62" s="86"/>
      <c r="R62" s="86"/>
      <c r="S62" s="86"/>
      <c r="T62" s="86"/>
      <c r="U62" s="87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6"/>
      <c r="CA62" s="86"/>
      <c r="CB62" s="86"/>
      <c r="CC62" s="86"/>
      <c r="CD62" s="86"/>
      <c r="CE62" s="86"/>
      <c r="CF62" s="86"/>
      <c r="CG62" s="86"/>
      <c r="CH62" s="86"/>
      <c r="CI62" s="86"/>
      <c r="CJ62" s="86"/>
      <c r="CK62" s="86"/>
      <c r="CL62" s="86"/>
      <c r="CM62" s="86"/>
      <c r="CN62" s="86"/>
      <c r="CO62" s="86"/>
      <c r="CP62" s="86"/>
      <c r="CQ62" s="86"/>
      <c r="CR62" s="86"/>
      <c r="CS62" s="86"/>
      <c r="CT62" s="86"/>
      <c r="CU62" s="86"/>
      <c r="CV62" s="86"/>
      <c r="CW62" s="86"/>
      <c r="CX62" s="86"/>
      <c r="CY62" s="86"/>
      <c r="CZ62" s="86"/>
      <c r="DA62" s="86"/>
      <c r="DB62" s="86"/>
      <c r="DC62" s="86"/>
      <c r="DD62" s="86"/>
      <c r="DE62" s="86"/>
      <c r="DF62" s="86"/>
      <c r="DG62" s="86"/>
      <c r="DH62" s="86"/>
      <c r="DI62" s="86"/>
      <c r="DJ62" s="86"/>
      <c r="DK62" s="86"/>
      <c r="DL62" s="86"/>
      <c r="DM62" s="86"/>
      <c r="DN62" s="86"/>
      <c r="DO62" s="86"/>
      <c r="DP62" s="86"/>
      <c r="DQ62" s="86"/>
      <c r="DR62" s="86"/>
      <c r="DS62" s="86"/>
      <c r="DT62" s="86"/>
      <c r="DU62" s="86"/>
      <c r="DV62" s="86"/>
      <c r="DW62" s="86"/>
      <c r="DX62" s="86"/>
      <c r="DY62" s="86"/>
      <c r="DZ62" s="86"/>
      <c r="EA62" s="86"/>
      <c r="EB62" s="86"/>
      <c r="EC62" s="86"/>
      <c r="ED62" s="86"/>
      <c r="EE62" s="86"/>
      <c r="EF62" s="86"/>
      <c r="EG62" s="86"/>
      <c r="EH62" s="86"/>
      <c r="EI62" s="86"/>
      <c r="EJ62" s="86"/>
      <c r="EK62" s="86"/>
      <c r="EL62" s="86"/>
      <c r="EM62" s="86"/>
      <c r="EN62" s="86"/>
      <c r="EO62" s="86"/>
      <c r="EP62" s="86"/>
      <c r="EQ62" s="86"/>
      <c r="ER62" s="86"/>
      <c r="ES62" s="86"/>
      <c r="ET62" s="86"/>
      <c r="EU62" s="86"/>
      <c r="EV62" s="86"/>
      <c r="EW62" s="86"/>
      <c r="EX62" s="86"/>
      <c r="EY62" s="86"/>
      <c r="EZ62" s="86"/>
      <c r="FA62" s="86"/>
      <c r="FB62" s="86"/>
      <c r="FC62" s="86"/>
      <c r="FD62" s="86"/>
      <c r="FE62" s="86"/>
      <c r="FF62" s="86"/>
      <c r="FG62" s="86"/>
      <c r="FH62" s="86"/>
      <c r="FI62" s="86"/>
      <c r="FJ62" s="86"/>
      <c r="FK62" s="86"/>
      <c r="FL62" s="86"/>
      <c r="FM62" s="86"/>
      <c r="FN62" s="86"/>
      <c r="FO62" s="86"/>
      <c r="FP62" s="86"/>
      <c r="FQ62" s="86"/>
      <c r="FR62" s="86"/>
      <c r="FS62" s="86"/>
      <c r="FT62" s="86"/>
      <c r="FU62" s="86"/>
      <c r="FV62" s="86"/>
      <c r="FW62" s="86"/>
      <c r="FX62" s="86"/>
      <c r="FY62" s="86"/>
      <c r="FZ62" s="86"/>
      <c r="GA62" s="86"/>
      <c r="GB62" s="86"/>
      <c r="GC62" s="86"/>
      <c r="GD62" s="86"/>
      <c r="GE62" s="86"/>
      <c r="GF62" s="86"/>
      <c r="GG62" s="86"/>
      <c r="GH62" s="86"/>
      <c r="GI62" s="86"/>
      <c r="GJ62" s="86"/>
      <c r="GK62" s="86"/>
      <c r="GL62" s="86"/>
      <c r="GM62" s="86"/>
      <c r="GN62" s="86"/>
      <c r="GO62" s="86"/>
      <c r="GP62" s="86"/>
      <c r="GQ62" s="86"/>
      <c r="GR62" s="86"/>
      <c r="GS62" s="86"/>
      <c r="GT62" s="86"/>
      <c r="GU62" s="86"/>
      <c r="GV62" s="86"/>
      <c r="GW62" s="86"/>
      <c r="GX62" s="86"/>
      <c r="GY62" s="86"/>
      <c r="GZ62" s="86"/>
      <c r="HA62" s="86"/>
      <c r="HB62" s="86"/>
      <c r="HC62" s="86"/>
      <c r="HD62" s="86"/>
      <c r="HE62" s="86"/>
      <c r="HF62" s="86"/>
      <c r="HG62" s="86"/>
      <c r="HH62" s="86"/>
      <c r="HI62" s="86"/>
      <c r="HJ62" s="86"/>
      <c r="HK62" s="86"/>
      <c r="HL62" s="86"/>
      <c r="HM62" s="86"/>
      <c r="HN62" s="86"/>
      <c r="HO62" s="86"/>
      <c r="HP62" s="86"/>
      <c r="HQ62" s="86"/>
      <c r="HR62" s="86"/>
      <c r="HS62" s="86"/>
      <c r="HT62" s="86"/>
      <c r="HU62" s="86"/>
      <c r="HV62" s="86"/>
      <c r="HW62" s="86"/>
      <c r="HX62" s="86"/>
      <c r="HY62" s="86"/>
      <c r="HZ62" s="86"/>
      <c r="IA62" s="86"/>
      <c r="IB62" s="86"/>
      <c r="IC62" s="87"/>
      <c r="ID62" s="87"/>
      <c r="IE62" s="87"/>
      <c r="IF62" s="87"/>
      <c r="IG62" s="87"/>
      <c r="IH62" s="87"/>
      <c r="II62" s="87"/>
      <c r="IJ62" s="87"/>
      <c r="IK62" s="87"/>
      <c r="IL62" s="87"/>
      <c r="IM62" s="87"/>
      <c r="IN62" s="87"/>
      <c r="IO62" s="87"/>
      <c r="IP62" s="87"/>
      <c r="IQ62" s="87"/>
      <c r="IR62" s="87"/>
    </row>
    <row r="63" spans="1:252" s="39" customFormat="1" ht="20.100000000000001" customHeight="1" thickBot="1" x14ac:dyDescent="0.2">
      <c r="A63" s="41"/>
      <c r="B63" s="131" t="s">
        <v>43</v>
      </c>
      <c r="C63" s="132"/>
      <c r="D63" s="132"/>
      <c r="E63" s="132"/>
      <c r="F63" s="133"/>
      <c r="G63" s="54"/>
      <c r="H63" s="42"/>
      <c r="I63" s="43"/>
      <c r="J63" s="30">
        <f>SUM(J55:J62)</f>
        <v>1950</v>
      </c>
      <c r="K63" s="75">
        <f>AVERAGE(K55:K62)</f>
        <v>0.20100000000000001</v>
      </c>
      <c r="L63" s="44">
        <f>SUM(L55:L62)</f>
        <v>379.91</v>
      </c>
      <c r="M63" s="44">
        <f>SUM(M55:M62)</f>
        <v>0</v>
      </c>
      <c r="N63" s="69"/>
      <c r="O63" s="44">
        <f>SUM(O55:O62)</f>
        <v>0</v>
      </c>
      <c r="P63" s="23"/>
      <c r="Q63" s="23"/>
      <c r="R63" s="23"/>
      <c r="S63" s="23"/>
      <c r="T63" s="23"/>
      <c r="U63" s="23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23"/>
    </row>
  </sheetData>
  <mergeCells count="44">
    <mergeCell ref="B23:F23"/>
    <mergeCell ref="B25:F25"/>
    <mergeCell ref="B57:F57"/>
    <mergeCell ref="B26:F26"/>
    <mergeCell ref="B33:F33"/>
    <mergeCell ref="B32:F32"/>
    <mergeCell ref="A34:F34"/>
    <mergeCell ref="B27:F27"/>
    <mergeCell ref="B28:F28"/>
    <mergeCell ref="B30:F30"/>
    <mergeCell ref="B31:F31"/>
    <mergeCell ref="B29:F29"/>
    <mergeCell ref="B20:F20"/>
    <mergeCell ref="B21:F21"/>
    <mergeCell ref="B55:F55"/>
    <mergeCell ref="B58:F58"/>
    <mergeCell ref="I1:M1"/>
    <mergeCell ref="A1:H9"/>
    <mergeCell ref="B22:F22"/>
    <mergeCell ref="B19:F19"/>
    <mergeCell ref="H12:L13"/>
    <mergeCell ref="M12:O13"/>
    <mergeCell ref="A10:F11"/>
    <mergeCell ref="N8:O9"/>
    <mergeCell ref="H10:O11"/>
    <mergeCell ref="I3:M9"/>
    <mergeCell ref="B16:F16"/>
    <mergeCell ref="B24:F24"/>
    <mergeCell ref="M47:O48"/>
    <mergeCell ref="H47:L48"/>
    <mergeCell ref="B63:F63"/>
    <mergeCell ref="B51:F51"/>
    <mergeCell ref="B54:F54"/>
    <mergeCell ref="B62:F62"/>
    <mergeCell ref="B56:F56"/>
    <mergeCell ref="B59:F59"/>
    <mergeCell ref="B60:F60"/>
    <mergeCell ref="B61:F61"/>
    <mergeCell ref="H45:O46"/>
    <mergeCell ref="A45:F46"/>
    <mergeCell ref="N43:O44"/>
    <mergeCell ref="A36:H44"/>
    <mergeCell ref="I36:M36"/>
    <mergeCell ref="I38:M44"/>
  </mergeCells>
  <phoneticPr fontId="0" type="noConversion"/>
  <printOptions horizontalCentered="1"/>
  <pageMargins left="0.25" right="0.25" top="0.4" bottom="0.75" header="0.5" footer="0.5"/>
  <pageSetup scale="86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1" manualBreakCount="1">
    <brk id="34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Pish, Marylin - AMS</cp:lastModifiedBy>
  <cp:lastPrinted>2016-06-30T16:21:54Z</cp:lastPrinted>
  <dcterms:created xsi:type="dcterms:W3CDTF">2000-01-10T18:54:20Z</dcterms:created>
  <dcterms:modified xsi:type="dcterms:W3CDTF">2019-12-16T17:11:44Z</dcterms:modified>
</cp:coreProperties>
</file>