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MB\0250 COOL (Mandatory 2008 FB) IFR 07-22-08\2023 COLLECTION\"/>
    </mc:Choice>
  </mc:AlternateContent>
  <xr:revisionPtr revIDLastSave="0" documentId="13_ncr:1_{4416CFE1-D161-452D-A68F-2CE275BC0D36}" xr6:coauthVersionLast="47" xr6:coauthVersionMax="47" xr10:uidLastSave="{00000000-0000-0000-0000-000000000000}"/>
  <bookViews>
    <workbookView xWindow="1860" yWindow="1545" windowWidth="20460" windowHeight="9915" xr2:uid="{A6E934E0-994E-4277-BBDE-A6F57E454B6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M35" i="1"/>
  <c r="N34" i="1"/>
  <c r="M34" i="1"/>
  <c r="O34" i="1" s="1"/>
  <c r="O33" i="1"/>
  <c r="N33" i="1"/>
  <c r="M33" i="1"/>
  <c r="N32" i="1"/>
  <c r="O32" i="1" s="1"/>
  <c r="O35" i="1" s="1"/>
  <c r="M32" i="1"/>
  <c r="O29" i="1"/>
  <c r="N29" i="1"/>
  <c r="M29" i="1"/>
  <c r="N28" i="1"/>
  <c r="O28" i="1" s="1"/>
  <c r="M28" i="1"/>
  <c r="N27" i="1"/>
  <c r="M27" i="1"/>
  <c r="O27" i="1" s="1"/>
  <c r="O26" i="1"/>
  <c r="N26" i="1"/>
  <c r="M26" i="1"/>
  <c r="O25" i="1"/>
  <c r="M25" i="1"/>
  <c r="N24" i="1"/>
  <c r="M24" i="1"/>
  <c r="O24" i="1" s="1"/>
  <c r="O23" i="1"/>
  <c r="N23" i="1"/>
  <c r="M23" i="1"/>
  <c r="O22" i="1"/>
  <c r="N22" i="1"/>
  <c r="M22" i="1"/>
  <c r="O21" i="1"/>
  <c r="N21" i="1"/>
  <c r="M21" i="1"/>
  <c r="M30" i="1" s="1"/>
  <c r="M36" i="1" s="1"/>
  <c r="M37" i="1" s="1"/>
  <c r="O30" i="1" l="1"/>
  <c r="O37" i="1" s="1"/>
  <c r="N37" i="1" s="1"/>
</calcChain>
</file>

<file path=xl/sharedStrings.xml><?xml version="1.0" encoding="utf-8"?>
<sst xmlns="http://schemas.openxmlformats.org/spreadsheetml/2006/main" count="81" uniqueCount="68">
  <si>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</si>
  <si>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</si>
  <si>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</si>
  <si>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 xml:space="preserve">Mandatory Country of Origin Labeling of Covered Commodities </t>
  </si>
  <si>
    <t>0581-0250</t>
  </si>
  <si>
    <t>DATE PREPARED</t>
  </si>
  <si>
    <t>IDENTIFICATION OF REPORTING OR RECORDKEEPING REQUIREMENT</t>
  </si>
  <si>
    <t>ANNUAL BURDEN</t>
  </si>
  <si>
    <t>REPORTS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</si>
  <si>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</si>
  <si>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</si>
  <si>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</si>
  <si>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</si>
  <si>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</si>
  <si>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</si>
  <si>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</si>
  <si>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</si>
  <si>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</si>
  <si>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</si>
  <si>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</si>
  <si>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</si>
  <si>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</si>
  <si>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</si>
  <si>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</si>
  <si>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</si>
  <si>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</si>
  <si>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</si>
  <si>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</si>
  <si>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</si>
  <si>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</si>
  <si>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</si>
  <si>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</si>
  <si>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</si>
  <si>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</si>
  <si>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</si>
  <si>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</si>
  <si>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</si>
  <si>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</si>
  <si>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</si>
  <si>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</si>
  <si>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</si>
  <si>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</si>
  <si>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</si>
  <si>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</si>
  <si>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</si>
  <si>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</si>
  <si>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</si>
  <si>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Storing &amp; Maintenance for Establishments</t>
  </si>
  <si>
    <t xml:space="preserve">7 CFR §65.500 a &amp; b </t>
  </si>
  <si>
    <t>Livestock: Lamb and Goat Producers (previously included in Livestock and Farm-Raised Fish and Shellfish Producers)</t>
  </si>
  <si>
    <t>7 CFR §60.400 a &amp; b</t>
  </si>
  <si>
    <t>Farm-Raised Fish &amp; Shellfish Producers (previously included in Livestock and Farm-Raised Fish and Shellfish Producers)</t>
  </si>
  <si>
    <t>Chicken Producers</t>
  </si>
  <si>
    <t>Wild Fish and Shellfish Producers</t>
  </si>
  <si>
    <t>Fruit &amp; Vegetable Producers</t>
  </si>
  <si>
    <t>Ginseng, Peanut, Pecan, and Macadamia Nut Producers</t>
  </si>
  <si>
    <t>7 CFR §60.400 a &amp; b; 7 CFR §65.500 a &amp; b</t>
  </si>
  <si>
    <t>Handlers, Processors, &amp; Wholesalers (except livestock processing &amp; slaughtering)</t>
  </si>
  <si>
    <t>Livestock Processing &amp; Slaughtering</t>
  </si>
  <si>
    <t>7 CFR §60.400 a &amp; c; 7 CFR §65.500 a &amp; c</t>
  </si>
  <si>
    <t>Retailers</t>
  </si>
  <si>
    <t>SUBTOTAL Storing and Maintenance Establishments</t>
  </si>
  <si>
    <t>Set-up and Maintenance (for Operations)</t>
  </si>
  <si>
    <t>Producers</t>
  </si>
  <si>
    <t>Intermediaries -- Handlers, Processors, and Wholesalers</t>
  </si>
  <si>
    <t>SUBTOTAL Set-up and Maintenance (for Operations)</t>
  </si>
  <si>
    <t>TOTAL OF ALL PAGES</t>
  </si>
  <si>
    <t>TOTAL - COLUMNS "F" AND "I" = OMB 831, 13 b; COLUMNS "H" AND "K" = OMB 831,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</si>
</sst>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mmmm\ d\,\ yyyy"/>
    <numFmt numFmtId="166" formatCode="0.000"/>
    <numFmt numFmtId="167" formatCode="0.0"/>
  </numFmts>
  <fonts count="1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2" xfId="0" applyFont="1" applyBorder="1"/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5" fillId="0" borderId="0" xfId="0" applyFont="1"/>
    <xf numFmtId="0" fontId="2" fillId="0" borderId="0" xfId="0" applyFont="1" applyAlignment="1">
      <alignment horizontal="left" vertical="top" wrapText="1"/>
    </xf>
    <xf numFmtId="2" fontId="5" fillId="0" borderId="5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5" fillId="0" borderId="6" xfId="0" applyFont="1" applyBorder="1"/>
    <xf numFmtId="2" fontId="5" fillId="0" borderId="7" xfId="0" applyNumberFormat="1" applyFont="1" applyBorder="1"/>
    <xf numFmtId="0" fontId="8" fillId="0" borderId="0" xfId="0" applyFont="1"/>
    <xf numFmtId="0" fontId="6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9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wrapText="1"/>
    </xf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2" borderId="8" xfId="0" applyNumberFormat="1" applyFont="1" applyFill="1" applyBorder="1" applyAlignment="1" applyProtection="1">
      <alignment horizontal="left" vertical="center" wrapText="1"/>
      <protection locked="0"/>
    </xf>
    <xf numFmtId="3" fontId="7" fillId="2" borderId="6" xfId="0" applyNumberFormat="1" applyFont="1" applyFill="1" applyBorder="1" applyAlignment="1" applyProtection="1">
      <alignment vertical="center"/>
      <protection locked="0"/>
    </xf>
    <xf numFmtId="164" fontId="7" fillId="2" borderId="6" xfId="0" applyNumberFormat="1" applyFont="1" applyFill="1" applyBorder="1" applyAlignment="1" applyProtection="1">
      <alignment vertical="center"/>
      <protection locked="0"/>
    </xf>
    <xf numFmtId="4" fontId="7" fillId="2" borderId="6" xfId="0" applyNumberFormat="1" applyFont="1" applyFill="1" applyBorder="1" applyAlignment="1">
      <alignment vertical="center"/>
    </xf>
    <xf numFmtId="166" fontId="7" fillId="2" borderId="6" xfId="0" applyNumberFormat="1" applyFont="1" applyFill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 applyProtection="1">
      <alignment vertical="center"/>
      <protection locked="0"/>
    </xf>
    <xf numFmtId="49" fontId="15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3" fontId="7" fillId="0" borderId="5" xfId="0" applyNumberFormat="1" applyFont="1" applyBorder="1" applyAlignment="1" applyProtection="1">
      <alignment vertical="center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7" fillId="0" borderId="10" xfId="0" applyNumberFormat="1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167" fontId="7" fillId="0" borderId="10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/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1" fontId="7" fillId="0" borderId="10" xfId="0" applyNumberFormat="1" applyFont="1" applyBorder="1" applyAlignment="1" applyProtection="1">
      <alignment vertical="center"/>
      <protection locked="0"/>
    </xf>
    <xf numFmtId="49" fontId="7" fillId="2" borderId="4" xfId="0" applyNumberFormat="1" applyFont="1" applyFill="1" applyBorder="1" applyAlignment="1" applyProtection="1">
      <alignment horizontal="left" vertical="center" wrapText="1"/>
      <protection locked="0"/>
    </xf>
    <xf numFmtId="3" fontId="7" fillId="2" borderId="0" xfId="0" applyNumberFormat="1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4" fontId="7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 applyProtection="1">
      <alignment vertical="center"/>
      <protection locked="0"/>
    </xf>
    <xf numFmtId="3" fontId="7" fillId="2" borderId="5" xfId="0" applyNumberFormat="1" applyFont="1" applyFill="1" applyBorder="1" applyAlignment="1" applyProtection="1">
      <alignment vertical="center"/>
      <protection locked="0"/>
    </xf>
    <xf numFmtId="0" fontId="16" fillId="3" borderId="0" xfId="0" applyFont="1" applyFill="1"/>
    <xf numFmtId="0" fontId="5" fillId="3" borderId="0" xfId="0" applyFont="1" applyFill="1"/>
    <xf numFmtId="1" fontId="7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vertical="center"/>
    </xf>
    <xf numFmtId="1" fontId="7" fillId="0" borderId="9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7" fillId="0" borderId="15" xfId="0" applyNumberFormat="1" applyFont="1" applyBorder="1" applyAlignment="1">
      <alignment vertical="center"/>
    </xf>
    <xf numFmtId="167" fontId="17" fillId="0" borderId="15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2" fontId="5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/>
    <xf numFmtId="164" fontId="6" fillId="0" borderId="4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6" xfId="0" applyFont="1" applyBorder="1" applyAlignment="1">
      <alignment wrapText="1"/>
    </xf>
    <xf numFmtId="165" fontId="7" fillId="0" borderId="0" xfId="0" applyNumberFormat="1" applyFont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49" fontId="6" fillId="0" borderId="5" xfId="0" applyNumberFormat="1" applyFont="1" applyBorder="1" applyAlignment="1" applyProtection="1">
      <alignment horizontal="righ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od_Disclosure_Labeling/Legal/Regulations/2022_COOL_ICR/AMS%2071%20COOL%20ICR%202022%20DataCollection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acted Entities Calcs"/>
      <sheetName val="Table 1"/>
      <sheetName val="Table2_Wage Rate "/>
      <sheetName val="Table3a"/>
      <sheetName val="Table 3b"/>
      <sheetName val="2022AMS71FINAL"/>
      <sheetName val="Table 4"/>
      <sheetName val="2019 vs 2022 Compare"/>
      <sheetName val="2022AMS71withCalcs"/>
      <sheetName val="2022 Cost Calculations"/>
      <sheetName val="Small Business Calculations"/>
      <sheetName val="Cost to Gov't"/>
    </sheetNames>
    <sheetDataSet>
      <sheetData sheetId="0"/>
      <sheetData sheetId="1"/>
      <sheetData sheetId="2"/>
      <sheetData sheetId="3">
        <row r="4">
          <cell r="L4">
            <v>59790.400000000001</v>
          </cell>
          <cell r="M4">
            <v>4</v>
          </cell>
        </row>
        <row r="5">
          <cell r="L5">
            <v>1387</v>
          </cell>
          <cell r="M5">
            <v>29</v>
          </cell>
        </row>
        <row r="6">
          <cell r="L6">
            <v>1066.6890000000001</v>
          </cell>
          <cell r="M6">
            <v>29</v>
          </cell>
        </row>
      </sheetData>
      <sheetData sheetId="4">
        <row r="4">
          <cell r="J4">
            <v>74379.199999999997</v>
          </cell>
          <cell r="K4">
            <v>12</v>
          </cell>
        </row>
        <row r="5">
          <cell r="J5">
            <v>3649.6000000000004</v>
          </cell>
          <cell r="K5">
            <v>4</v>
          </cell>
        </row>
        <row r="6">
          <cell r="J6">
            <v>1149.6000000000001</v>
          </cell>
          <cell r="K6">
            <v>4</v>
          </cell>
        </row>
        <row r="7">
          <cell r="J7">
            <v>26200.800000000003</v>
          </cell>
          <cell r="K7">
            <v>4</v>
          </cell>
        </row>
        <row r="8">
          <cell r="J8">
            <v>112484.8</v>
          </cell>
        </row>
        <row r="9">
          <cell r="J9">
            <v>21297.600000000002</v>
          </cell>
          <cell r="K9">
            <v>4</v>
          </cell>
        </row>
        <row r="11">
          <cell r="J11">
            <v>6229.6</v>
          </cell>
          <cell r="K11">
            <v>52</v>
          </cell>
        </row>
        <row r="12">
          <cell r="J12">
            <v>3522.4</v>
          </cell>
          <cell r="K12">
            <v>1040</v>
          </cell>
        </row>
        <row r="15">
          <cell r="J15">
            <v>38440.311000000002</v>
          </cell>
          <cell r="K15">
            <v>365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6EFE-9DA2-4365-8978-4C700119843D}">
  <dimension ref="A1:Q38"/>
  <sheetViews>
    <sheetView tabSelected="1" zoomScale="85" zoomScaleNormal="85" workbookViewId="0">
      <selection activeCell="H10" sqref="H10:O11"/>
    </sheetView>
  </sheetViews>
  <sheetFormatPr defaultRowHeight="15" x14ac:dyDescent="0.25"/>
  <cols>
    <col min="14" max="14" width="15" bestFit="1" customWidth="1"/>
    <col min="15" max="15" width="15.140625" customWidth="1"/>
  </cols>
  <sheetData>
    <row r="1" spans="1:17" x14ac:dyDescent="0.25">
      <c r="A1" s="70" t="s">
        <v>0</v>
      </c>
      <c r="B1" s="71"/>
      <c r="C1" s="71"/>
      <c r="D1" s="71"/>
      <c r="E1" s="71"/>
      <c r="F1" s="71"/>
      <c r="G1" s="71"/>
      <c r="H1" s="72"/>
      <c r="I1" s="79" t="s">
        <v>1</v>
      </c>
      <c r="J1" s="80"/>
      <c r="K1" s="80"/>
      <c r="L1" s="80"/>
      <c r="M1" s="1"/>
      <c r="N1" s="2" t="s">
        <v>2</v>
      </c>
      <c r="O1" s="3"/>
      <c r="P1" s="4"/>
      <c r="Q1" s="4"/>
    </row>
    <row r="2" spans="1:17" x14ac:dyDescent="0.25">
      <c r="A2" s="73"/>
      <c r="B2" s="74"/>
      <c r="C2" s="74"/>
      <c r="D2" s="74"/>
      <c r="E2" s="74"/>
      <c r="F2" s="74"/>
      <c r="G2" s="74"/>
      <c r="H2" s="75"/>
      <c r="I2" s="5"/>
      <c r="J2" s="4"/>
      <c r="K2" s="4"/>
      <c r="L2" s="4"/>
      <c r="M2" s="4"/>
      <c r="N2" s="4"/>
      <c r="O2" s="6"/>
      <c r="P2" s="4"/>
      <c r="Q2" s="4"/>
    </row>
    <row r="3" spans="1:17" x14ac:dyDescent="0.25">
      <c r="A3" s="73"/>
      <c r="B3" s="74"/>
      <c r="C3" s="74"/>
      <c r="D3" s="74"/>
      <c r="E3" s="74"/>
      <c r="F3" s="74"/>
      <c r="G3" s="74"/>
      <c r="H3" s="75"/>
      <c r="I3" s="81" t="s">
        <v>3</v>
      </c>
      <c r="J3" s="82"/>
      <c r="K3" s="82"/>
      <c r="L3" s="82"/>
      <c r="M3" s="7"/>
      <c r="N3" s="8" t="s">
        <v>4</v>
      </c>
      <c r="O3" s="6"/>
      <c r="P3" s="4"/>
      <c r="Q3" s="4"/>
    </row>
    <row r="4" spans="1:17" x14ac:dyDescent="0.25">
      <c r="A4" s="73"/>
      <c r="B4" s="74"/>
      <c r="C4" s="74"/>
      <c r="D4" s="74"/>
      <c r="E4" s="74"/>
      <c r="F4" s="74"/>
      <c r="G4" s="74"/>
      <c r="H4" s="75"/>
      <c r="I4" s="83"/>
      <c r="J4" s="82"/>
      <c r="K4" s="82"/>
      <c r="L4" s="82"/>
      <c r="M4" s="7"/>
      <c r="N4" s="4"/>
      <c r="O4" s="6"/>
      <c r="P4" s="4"/>
      <c r="Q4" s="4"/>
    </row>
    <row r="5" spans="1:17" x14ac:dyDescent="0.25">
      <c r="A5" s="73"/>
      <c r="B5" s="74"/>
      <c r="C5" s="74"/>
      <c r="D5" s="74"/>
      <c r="E5" s="74"/>
      <c r="F5" s="74"/>
      <c r="G5" s="74"/>
      <c r="H5" s="75"/>
      <c r="I5" s="83"/>
      <c r="J5" s="82"/>
      <c r="K5" s="82"/>
      <c r="L5" s="82"/>
      <c r="M5" s="7"/>
      <c r="N5" s="9"/>
      <c r="O5" s="10"/>
      <c r="P5" s="4"/>
      <c r="Q5" s="4"/>
    </row>
    <row r="6" spans="1:17" x14ac:dyDescent="0.25">
      <c r="A6" s="73"/>
      <c r="B6" s="74"/>
      <c r="C6" s="74"/>
      <c r="D6" s="74"/>
      <c r="E6" s="74"/>
      <c r="F6" s="74"/>
      <c r="G6" s="74"/>
      <c r="H6" s="75"/>
      <c r="I6" s="83"/>
      <c r="J6" s="82"/>
      <c r="K6" s="82"/>
      <c r="L6" s="82"/>
      <c r="M6" s="7"/>
      <c r="N6" s="11" t="s">
        <v>5</v>
      </c>
      <c r="O6" s="6"/>
      <c r="P6" s="4"/>
      <c r="Q6" s="4"/>
    </row>
    <row r="7" spans="1:17" x14ac:dyDescent="0.25">
      <c r="A7" s="73"/>
      <c r="B7" s="74"/>
      <c r="C7" s="74"/>
      <c r="D7" s="74"/>
      <c r="E7" s="74"/>
      <c r="F7" s="74"/>
      <c r="G7" s="74"/>
      <c r="H7" s="75"/>
      <c r="I7" s="83"/>
      <c r="J7" s="82"/>
      <c r="K7" s="82"/>
      <c r="L7" s="82"/>
      <c r="M7" s="7"/>
      <c r="N7" s="4"/>
      <c r="O7" s="6"/>
      <c r="P7" s="4"/>
      <c r="Q7" s="4"/>
    </row>
    <row r="8" spans="1:17" x14ac:dyDescent="0.25">
      <c r="A8" s="73"/>
      <c r="B8" s="74"/>
      <c r="C8" s="74"/>
      <c r="D8" s="74"/>
      <c r="E8" s="74"/>
      <c r="F8" s="74"/>
      <c r="G8" s="74"/>
      <c r="H8" s="75"/>
      <c r="I8" s="83"/>
      <c r="J8" s="82"/>
      <c r="K8" s="82"/>
      <c r="L8" s="82"/>
      <c r="M8" s="7"/>
      <c r="N8" s="86">
        <v>44953</v>
      </c>
      <c r="O8" s="87"/>
      <c r="P8" s="4"/>
      <c r="Q8" s="4"/>
    </row>
    <row r="9" spans="1:17" x14ac:dyDescent="0.25">
      <c r="A9" s="76"/>
      <c r="B9" s="77"/>
      <c r="C9" s="77"/>
      <c r="D9" s="77"/>
      <c r="E9" s="77"/>
      <c r="F9" s="77"/>
      <c r="G9" s="77"/>
      <c r="H9" s="78"/>
      <c r="I9" s="84"/>
      <c r="J9" s="85"/>
      <c r="K9" s="85"/>
      <c r="L9" s="85"/>
      <c r="M9" s="12"/>
      <c r="N9" s="88"/>
      <c r="O9" s="89"/>
      <c r="P9" s="4"/>
      <c r="Q9" s="4"/>
    </row>
    <row r="10" spans="1:17" x14ac:dyDescent="0.25">
      <c r="A10" s="90" t="s">
        <v>6</v>
      </c>
      <c r="B10" s="91"/>
      <c r="C10" s="91"/>
      <c r="D10" s="91"/>
      <c r="E10" s="91"/>
      <c r="F10" s="92"/>
      <c r="G10" s="13"/>
      <c r="H10" s="96" t="s">
        <v>7</v>
      </c>
      <c r="I10" s="97"/>
      <c r="J10" s="97"/>
      <c r="K10" s="97"/>
      <c r="L10" s="97"/>
      <c r="M10" s="97"/>
      <c r="N10" s="97"/>
      <c r="O10" s="98"/>
      <c r="P10" s="4"/>
      <c r="Q10" s="4"/>
    </row>
    <row r="11" spans="1:17" x14ac:dyDescent="0.25">
      <c r="A11" s="93"/>
      <c r="B11" s="94"/>
      <c r="C11" s="94"/>
      <c r="D11" s="94"/>
      <c r="E11" s="94"/>
      <c r="F11" s="95"/>
      <c r="G11" s="13"/>
      <c r="H11" s="99"/>
      <c r="I11" s="100"/>
      <c r="J11" s="100"/>
      <c r="K11" s="100"/>
      <c r="L11" s="100"/>
      <c r="M11" s="100"/>
      <c r="N11" s="100"/>
      <c r="O11" s="101"/>
      <c r="P11" s="4"/>
      <c r="Q11" s="4"/>
    </row>
    <row r="12" spans="1:17" x14ac:dyDescent="0.25">
      <c r="A12" s="14"/>
      <c r="B12" s="4"/>
      <c r="C12" s="4"/>
      <c r="D12" s="4"/>
      <c r="E12" s="4"/>
      <c r="F12" s="15"/>
      <c r="G12" s="13"/>
      <c r="H12" s="104" t="s">
        <v>8</v>
      </c>
      <c r="I12" s="105"/>
      <c r="J12" s="105"/>
      <c r="K12" s="105"/>
      <c r="L12" s="106"/>
      <c r="M12" s="110"/>
      <c r="N12" s="97"/>
      <c r="O12" s="98"/>
      <c r="P12" s="4"/>
      <c r="Q12" s="4"/>
    </row>
    <row r="13" spans="1:17" x14ac:dyDescent="0.25">
      <c r="A13" s="16"/>
      <c r="B13" s="4"/>
      <c r="C13" s="4"/>
      <c r="D13" s="4"/>
      <c r="E13" s="4"/>
      <c r="F13" s="15"/>
      <c r="G13" s="13"/>
      <c r="H13" s="107"/>
      <c r="I13" s="108"/>
      <c r="J13" s="108"/>
      <c r="K13" s="108"/>
      <c r="L13" s="109"/>
      <c r="M13" s="100"/>
      <c r="N13" s="100"/>
      <c r="O13" s="101"/>
      <c r="P13" s="4"/>
      <c r="Q13" s="4"/>
    </row>
    <row r="14" spans="1:17" x14ac:dyDescent="0.25">
      <c r="A14" s="16"/>
      <c r="B14" s="4"/>
      <c r="C14" s="4"/>
      <c r="D14" s="4"/>
      <c r="E14" s="4"/>
      <c r="F14" s="15"/>
      <c r="G14" s="17"/>
      <c r="H14" s="18"/>
      <c r="I14" s="14"/>
      <c r="J14" s="14"/>
      <c r="K14" s="14"/>
      <c r="L14" s="19"/>
      <c r="M14" s="14"/>
      <c r="N14" s="14"/>
      <c r="O14" s="20" t="s">
        <v>9</v>
      </c>
      <c r="P14" s="4"/>
      <c r="Q14" s="4"/>
    </row>
    <row r="15" spans="1:17" x14ac:dyDescent="0.25">
      <c r="A15" s="16"/>
      <c r="B15" s="4"/>
      <c r="C15" s="4"/>
      <c r="D15" s="4"/>
      <c r="E15" s="4"/>
      <c r="F15" s="15"/>
      <c r="G15" s="21" t="s">
        <v>10</v>
      </c>
      <c r="H15" s="22" t="s">
        <v>11</v>
      </c>
      <c r="I15" s="23" t="s">
        <v>12</v>
      </c>
      <c r="J15" s="23" t="s">
        <v>13</v>
      </c>
      <c r="K15" s="23" t="s">
        <v>14</v>
      </c>
      <c r="L15" s="23" t="s">
        <v>15</v>
      </c>
      <c r="M15" s="23"/>
      <c r="N15" s="23" t="s">
        <v>16</v>
      </c>
      <c r="O15" s="20" t="s">
        <v>17</v>
      </c>
      <c r="P15" s="4"/>
      <c r="Q15" s="4"/>
    </row>
    <row r="16" spans="1:17" x14ac:dyDescent="0.25">
      <c r="A16" s="23" t="s">
        <v>18</v>
      </c>
      <c r="B16" s="111" t="s">
        <v>19</v>
      </c>
      <c r="C16" s="112"/>
      <c r="D16" s="112"/>
      <c r="E16" s="112"/>
      <c r="F16" s="113"/>
      <c r="G16" s="21" t="s">
        <v>20</v>
      </c>
      <c r="H16" s="22" t="s">
        <v>21</v>
      </c>
      <c r="I16" s="23" t="s">
        <v>22</v>
      </c>
      <c r="J16" s="23" t="s">
        <v>22</v>
      </c>
      <c r="K16" s="23" t="s">
        <v>23</v>
      </c>
      <c r="L16" s="23" t="s">
        <v>14</v>
      </c>
      <c r="M16" s="23" t="s">
        <v>17</v>
      </c>
      <c r="N16" s="23" t="s">
        <v>24</v>
      </c>
      <c r="O16" s="20" t="s">
        <v>25</v>
      </c>
      <c r="P16" s="4"/>
      <c r="Q16" s="4"/>
    </row>
    <row r="17" spans="1:17" x14ac:dyDescent="0.25">
      <c r="A17" s="23" t="s">
        <v>26</v>
      </c>
      <c r="B17" s="4"/>
      <c r="C17" s="4"/>
      <c r="D17" s="4"/>
      <c r="E17" s="4"/>
      <c r="F17" s="15"/>
      <c r="G17" s="21" t="s">
        <v>27</v>
      </c>
      <c r="H17" s="15"/>
      <c r="I17" s="23" t="s">
        <v>28</v>
      </c>
      <c r="J17" s="23" t="s">
        <v>29</v>
      </c>
      <c r="K17" s="23" t="s">
        <v>30</v>
      </c>
      <c r="L17" s="23" t="s">
        <v>31</v>
      </c>
      <c r="M17" s="23" t="s">
        <v>32</v>
      </c>
      <c r="N17" s="23" t="s">
        <v>17</v>
      </c>
      <c r="O17" s="24" t="s">
        <v>33</v>
      </c>
      <c r="P17" s="4"/>
      <c r="Q17" s="4"/>
    </row>
    <row r="18" spans="1:17" x14ac:dyDescent="0.25">
      <c r="A18" s="16"/>
      <c r="B18" s="4"/>
      <c r="C18" s="4"/>
      <c r="D18" s="4"/>
      <c r="E18" s="4"/>
      <c r="F18" s="15"/>
      <c r="G18" s="25"/>
      <c r="H18" s="15"/>
      <c r="I18" s="23" t="s">
        <v>34</v>
      </c>
      <c r="J18" s="23"/>
      <c r="K18" s="23"/>
      <c r="L18" s="23"/>
      <c r="M18" s="23"/>
      <c r="N18" s="23" t="s">
        <v>35</v>
      </c>
      <c r="O18" s="20"/>
      <c r="P18" s="4"/>
      <c r="Q18" s="4"/>
    </row>
    <row r="19" spans="1:17" x14ac:dyDescent="0.25">
      <c r="A19" s="26" t="s">
        <v>36</v>
      </c>
      <c r="B19" s="111" t="s">
        <v>37</v>
      </c>
      <c r="C19" s="112"/>
      <c r="D19" s="112"/>
      <c r="E19" s="112"/>
      <c r="F19" s="113"/>
      <c r="G19" s="21" t="s">
        <v>38</v>
      </c>
      <c r="H19" s="22" t="s">
        <v>39</v>
      </c>
      <c r="I19" s="23" t="s">
        <v>40</v>
      </c>
      <c r="J19" s="23" t="s">
        <v>41</v>
      </c>
      <c r="K19" s="23" t="s">
        <v>42</v>
      </c>
      <c r="L19" s="23" t="s">
        <v>43</v>
      </c>
      <c r="M19" s="23" t="s">
        <v>44</v>
      </c>
      <c r="N19" s="23" t="s">
        <v>45</v>
      </c>
      <c r="O19" s="27" t="s">
        <v>46</v>
      </c>
      <c r="P19" s="4"/>
      <c r="Q19" s="4"/>
    </row>
    <row r="20" spans="1:17" x14ac:dyDescent="0.25">
      <c r="A20" s="28"/>
      <c r="B20" s="114" t="s">
        <v>47</v>
      </c>
      <c r="C20" s="115"/>
      <c r="D20" s="115"/>
      <c r="E20" s="115"/>
      <c r="F20" s="115"/>
      <c r="G20" s="29"/>
      <c r="H20" s="30"/>
      <c r="I20" s="31"/>
      <c r="J20" s="32"/>
      <c r="K20" s="31"/>
      <c r="L20" s="32"/>
      <c r="M20" s="30"/>
      <c r="N20" s="33"/>
      <c r="O20" s="34"/>
      <c r="P20" s="4"/>
      <c r="Q20" s="4"/>
    </row>
    <row r="21" spans="1:17" ht="33.75" customHeight="1" x14ac:dyDescent="0.25">
      <c r="A21" s="35" t="s">
        <v>48</v>
      </c>
      <c r="B21" s="102" t="s">
        <v>49</v>
      </c>
      <c r="C21" s="103"/>
      <c r="D21" s="103"/>
      <c r="E21" s="103"/>
      <c r="F21" s="116"/>
      <c r="G21" s="36"/>
      <c r="H21" s="37"/>
      <c r="I21" s="38"/>
      <c r="J21" s="39"/>
      <c r="K21" s="38"/>
      <c r="L21" s="40"/>
      <c r="M21" s="41">
        <f>'[1]Table 3b'!J4</f>
        <v>74379.199999999997</v>
      </c>
      <c r="N21" s="42">
        <f>'[1]Table 3b'!K4</f>
        <v>12</v>
      </c>
      <c r="O21" s="37">
        <f>SUM(M21*N21)</f>
        <v>892550.39999999991</v>
      </c>
      <c r="P21" s="43"/>
      <c r="Q21" s="4"/>
    </row>
    <row r="22" spans="1:17" ht="36.75" customHeight="1" x14ac:dyDescent="0.25">
      <c r="A22" s="35" t="s">
        <v>50</v>
      </c>
      <c r="B22" s="102" t="s">
        <v>51</v>
      </c>
      <c r="C22" s="103"/>
      <c r="D22" s="103"/>
      <c r="E22" s="103"/>
      <c r="F22" s="116"/>
      <c r="G22" s="36"/>
      <c r="H22" s="37"/>
      <c r="I22" s="38"/>
      <c r="J22" s="39"/>
      <c r="K22" s="38"/>
      <c r="L22" s="40"/>
      <c r="M22" s="41">
        <f>'[1]Table 3b'!J5</f>
        <v>3649.6000000000004</v>
      </c>
      <c r="N22" s="42">
        <f>'[1]Table 3b'!K5</f>
        <v>4</v>
      </c>
      <c r="O22" s="37">
        <f>SUM(M22*N22)</f>
        <v>14598.400000000001</v>
      </c>
      <c r="P22" s="4"/>
      <c r="Q22" s="4"/>
    </row>
    <row r="23" spans="1:17" ht="18" x14ac:dyDescent="0.25">
      <c r="A23" s="35" t="s">
        <v>48</v>
      </c>
      <c r="B23" s="102" t="s">
        <v>52</v>
      </c>
      <c r="C23" s="103"/>
      <c r="D23" s="103"/>
      <c r="E23" s="103"/>
      <c r="F23" s="116"/>
      <c r="G23" s="36"/>
      <c r="H23" s="37"/>
      <c r="I23" s="38"/>
      <c r="J23" s="39"/>
      <c r="K23" s="38"/>
      <c r="L23" s="40"/>
      <c r="M23" s="41">
        <f>'[1]Table 3b'!J7</f>
        <v>26200.800000000003</v>
      </c>
      <c r="N23" s="42">
        <f>'[1]Table 3b'!K7</f>
        <v>4</v>
      </c>
      <c r="O23" s="37">
        <f>SUM(M23*N23)</f>
        <v>104803.20000000001</v>
      </c>
      <c r="P23" s="4"/>
      <c r="Q23" s="4"/>
    </row>
    <row r="24" spans="1:17" ht="18" x14ac:dyDescent="0.25">
      <c r="A24" s="35" t="s">
        <v>50</v>
      </c>
      <c r="B24" s="117" t="s">
        <v>53</v>
      </c>
      <c r="C24" s="118"/>
      <c r="D24" s="118"/>
      <c r="E24" s="118"/>
      <c r="F24" s="118"/>
      <c r="G24" s="44"/>
      <c r="H24" s="37"/>
      <c r="I24" s="38"/>
      <c r="J24" s="39"/>
      <c r="K24" s="38"/>
      <c r="L24" s="40"/>
      <c r="M24" s="41">
        <f>'[1]Table 3b'!J6</f>
        <v>1149.6000000000001</v>
      </c>
      <c r="N24" s="42">
        <f>'[1]Table 3b'!K6</f>
        <v>4</v>
      </c>
      <c r="O24" s="37">
        <f t="shared" ref="O24:O29" si="0">SUM(M24*N24)</f>
        <v>4598.4000000000005</v>
      </c>
      <c r="P24" s="4"/>
      <c r="Q24" s="4"/>
    </row>
    <row r="25" spans="1:17" ht="18" x14ac:dyDescent="0.25">
      <c r="A25" s="35" t="s">
        <v>48</v>
      </c>
      <c r="B25" s="102" t="s">
        <v>54</v>
      </c>
      <c r="C25" s="103"/>
      <c r="D25" s="103"/>
      <c r="E25" s="103"/>
      <c r="F25" s="116"/>
      <c r="G25" s="36"/>
      <c r="H25" s="37"/>
      <c r="I25" s="38"/>
      <c r="J25" s="39"/>
      <c r="K25" s="38"/>
      <c r="L25" s="40"/>
      <c r="M25" s="41">
        <f>'[1]Table 3b'!J8</f>
        <v>112484.8</v>
      </c>
      <c r="N25" s="42">
        <v>4</v>
      </c>
      <c r="O25" s="37">
        <f t="shared" si="0"/>
        <v>449939.20000000001</v>
      </c>
      <c r="P25" s="4"/>
      <c r="Q25" s="4"/>
    </row>
    <row r="26" spans="1:17" ht="18" x14ac:dyDescent="0.25">
      <c r="A26" s="35" t="s">
        <v>48</v>
      </c>
      <c r="B26" s="102" t="s">
        <v>55</v>
      </c>
      <c r="C26" s="103"/>
      <c r="D26" s="103"/>
      <c r="E26" s="103"/>
      <c r="F26" s="116"/>
      <c r="G26" s="36"/>
      <c r="H26" s="37"/>
      <c r="I26" s="38"/>
      <c r="J26" s="39"/>
      <c r="K26" s="38"/>
      <c r="L26" s="40"/>
      <c r="M26" s="41">
        <f>'[1]Table 3b'!J9</f>
        <v>21297.600000000002</v>
      </c>
      <c r="N26" s="42">
        <f>'[1]Table 3b'!K9</f>
        <v>4</v>
      </c>
      <c r="O26" s="37">
        <f t="shared" si="0"/>
        <v>85190.400000000009</v>
      </c>
      <c r="P26" s="4"/>
      <c r="Q26" s="4"/>
    </row>
    <row r="27" spans="1:17" ht="36" x14ac:dyDescent="0.25">
      <c r="A27" s="35" t="s">
        <v>56</v>
      </c>
      <c r="B27" s="102" t="s">
        <v>57</v>
      </c>
      <c r="C27" s="103"/>
      <c r="D27" s="103"/>
      <c r="E27" s="103"/>
      <c r="F27" s="103"/>
      <c r="G27" s="44"/>
      <c r="H27" s="37"/>
      <c r="I27" s="38"/>
      <c r="J27" s="39"/>
      <c r="K27" s="38"/>
      <c r="L27" s="40"/>
      <c r="M27" s="41">
        <f>'[1]Table 3b'!J11</f>
        <v>6229.6</v>
      </c>
      <c r="N27" s="42">
        <f>'[1]Table 3b'!K11</f>
        <v>52</v>
      </c>
      <c r="O27" s="37">
        <f>SUM(M27*N27)</f>
        <v>323939.20000000001</v>
      </c>
      <c r="P27" s="43"/>
      <c r="Q27" s="4"/>
    </row>
    <row r="28" spans="1:17" ht="18" x14ac:dyDescent="0.25">
      <c r="A28" s="35" t="s">
        <v>48</v>
      </c>
      <c r="B28" s="102" t="s">
        <v>58</v>
      </c>
      <c r="C28" s="103"/>
      <c r="D28" s="103"/>
      <c r="E28" s="103"/>
      <c r="F28" s="116"/>
      <c r="G28" s="36"/>
      <c r="H28" s="37"/>
      <c r="I28" s="38"/>
      <c r="J28" s="39"/>
      <c r="K28" s="38"/>
      <c r="L28" s="40"/>
      <c r="M28" s="41">
        <f>'[1]Table 3b'!J12</f>
        <v>3522.4</v>
      </c>
      <c r="N28" s="42">
        <f>'[1]Table 3b'!K12</f>
        <v>1040</v>
      </c>
      <c r="O28" s="37">
        <f t="shared" si="0"/>
        <v>3663296</v>
      </c>
      <c r="P28" s="4"/>
      <c r="Q28" s="4"/>
    </row>
    <row r="29" spans="1:17" ht="36" x14ac:dyDescent="0.25">
      <c r="A29" s="35" t="s">
        <v>59</v>
      </c>
      <c r="B29" s="102" t="s">
        <v>60</v>
      </c>
      <c r="C29" s="103"/>
      <c r="D29" s="103"/>
      <c r="E29" s="103"/>
      <c r="F29" s="116"/>
      <c r="G29" s="36"/>
      <c r="H29" s="37"/>
      <c r="I29" s="38"/>
      <c r="J29" s="39"/>
      <c r="K29" s="38"/>
      <c r="L29" s="40"/>
      <c r="M29" s="41">
        <f>'[1]Table 3b'!J15</f>
        <v>38440.311000000002</v>
      </c>
      <c r="N29" s="42">
        <f>'[1]Table 3b'!K15</f>
        <v>365</v>
      </c>
      <c r="O29" s="37">
        <f t="shared" si="0"/>
        <v>14030713.515000001</v>
      </c>
      <c r="P29" s="4"/>
      <c r="Q29" s="4"/>
    </row>
    <row r="30" spans="1:17" ht="30" customHeight="1" x14ac:dyDescent="0.25">
      <c r="A30" s="35"/>
      <c r="B30" s="131" t="s">
        <v>61</v>
      </c>
      <c r="C30" s="132"/>
      <c r="D30" s="132"/>
      <c r="E30" s="132"/>
      <c r="F30" s="133"/>
      <c r="G30" s="36"/>
      <c r="H30" s="37"/>
      <c r="I30" s="38"/>
      <c r="J30" s="39"/>
      <c r="K30" s="38"/>
      <c r="L30" s="40"/>
      <c r="M30" s="41">
        <f>SUM(M21:M29)</f>
        <v>287353.91100000002</v>
      </c>
      <c r="N30" s="45"/>
      <c r="O30" s="37">
        <f>SUM(O21:O29)</f>
        <v>19569628.715</v>
      </c>
      <c r="P30" s="4"/>
      <c r="Q30" s="4"/>
    </row>
    <row r="31" spans="1:17" x14ac:dyDescent="0.25">
      <c r="A31" s="35"/>
      <c r="B31" s="134" t="s">
        <v>62</v>
      </c>
      <c r="C31" s="135"/>
      <c r="D31" s="135"/>
      <c r="E31" s="135"/>
      <c r="F31" s="135"/>
      <c r="G31" s="46"/>
      <c r="H31" s="47"/>
      <c r="I31" s="48"/>
      <c r="J31" s="49"/>
      <c r="K31" s="48"/>
      <c r="L31" s="49"/>
      <c r="M31" s="47"/>
      <c r="N31" s="50"/>
      <c r="O31" s="51"/>
      <c r="P31" s="4"/>
      <c r="Q31" s="4"/>
    </row>
    <row r="32" spans="1:17" ht="36" x14ac:dyDescent="0.25">
      <c r="A32" s="35" t="s">
        <v>56</v>
      </c>
      <c r="B32" s="102" t="s">
        <v>63</v>
      </c>
      <c r="C32" s="103"/>
      <c r="D32" s="103"/>
      <c r="E32" s="103"/>
      <c r="F32" s="116"/>
      <c r="G32" s="36"/>
      <c r="H32" s="37"/>
      <c r="I32" s="38"/>
      <c r="J32" s="39"/>
      <c r="K32" s="38"/>
      <c r="L32" s="40"/>
      <c r="M32" s="41">
        <f>[1]Table3a!L4</f>
        <v>59790.400000000001</v>
      </c>
      <c r="N32" s="42">
        <f>[1]Table3a!M4</f>
        <v>4</v>
      </c>
      <c r="O32" s="37">
        <f>SUM(M32*N32)</f>
        <v>239161.60000000001</v>
      </c>
      <c r="P32" s="52"/>
      <c r="Q32" s="53"/>
    </row>
    <row r="33" spans="1:17" ht="36" x14ac:dyDescent="0.25">
      <c r="A33" s="35" t="s">
        <v>56</v>
      </c>
      <c r="B33" s="102" t="s">
        <v>64</v>
      </c>
      <c r="C33" s="103"/>
      <c r="D33" s="103"/>
      <c r="E33" s="103"/>
      <c r="F33" s="116"/>
      <c r="G33" s="36"/>
      <c r="H33" s="37"/>
      <c r="I33" s="38"/>
      <c r="J33" s="39"/>
      <c r="K33" s="38"/>
      <c r="L33" s="40"/>
      <c r="M33" s="41">
        <f>[1]Table3a!L5</f>
        <v>1387</v>
      </c>
      <c r="N33" s="42">
        <f>[1]Table3a!M5</f>
        <v>29</v>
      </c>
      <c r="O33" s="37">
        <f t="shared" ref="O33:O34" si="1">SUM(M33*N33)</f>
        <v>40223</v>
      </c>
      <c r="P33" s="52"/>
      <c r="Q33" s="53"/>
    </row>
    <row r="34" spans="1:17" ht="36" x14ac:dyDescent="0.25">
      <c r="A34" s="35" t="s">
        <v>59</v>
      </c>
      <c r="B34" s="119" t="s">
        <v>60</v>
      </c>
      <c r="C34" s="120"/>
      <c r="D34" s="120"/>
      <c r="E34" s="120"/>
      <c r="F34" s="121"/>
      <c r="G34" s="36"/>
      <c r="H34" s="37"/>
      <c r="I34" s="38"/>
      <c r="J34" s="39"/>
      <c r="K34" s="38"/>
      <c r="L34" s="40"/>
      <c r="M34" s="41">
        <f>[1]Table3a!L6</f>
        <v>1066.6890000000001</v>
      </c>
      <c r="N34" s="42">
        <f>[1]Table3a!M6</f>
        <v>29</v>
      </c>
      <c r="O34" s="37">
        <f t="shared" si="1"/>
        <v>30933.981000000003</v>
      </c>
      <c r="P34" s="52"/>
      <c r="Q34" s="53"/>
    </row>
    <row r="35" spans="1:17" ht="15.75" thickBot="1" x14ac:dyDescent="0.3">
      <c r="A35" s="54"/>
      <c r="B35" s="122" t="s">
        <v>65</v>
      </c>
      <c r="C35" s="123"/>
      <c r="D35" s="123"/>
      <c r="E35" s="123"/>
      <c r="F35" s="124"/>
      <c r="G35" s="55"/>
      <c r="H35" s="56"/>
      <c r="I35" s="57"/>
      <c r="J35" s="58"/>
      <c r="K35" s="57"/>
      <c r="L35" s="58"/>
      <c r="M35" s="59">
        <f>SUM(M32:M34)</f>
        <v>62244.089</v>
      </c>
      <c r="N35" s="59"/>
      <c r="O35" s="59">
        <f t="shared" ref="O35" si="2">SUM(O32:O34)</f>
        <v>310318.58100000001</v>
      </c>
      <c r="P35" s="8"/>
      <c r="Q35" s="8"/>
    </row>
    <row r="36" spans="1:17" ht="15.75" thickBot="1" x14ac:dyDescent="0.3">
      <c r="A36" s="60"/>
      <c r="B36" s="125" t="s">
        <v>66</v>
      </c>
      <c r="C36" s="126"/>
      <c r="D36" s="126"/>
      <c r="E36" s="126"/>
      <c r="F36" s="127"/>
      <c r="G36" s="61"/>
      <c r="H36" s="62"/>
      <c r="I36" s="63"/>
      <c r="J36" s="64"/>
      <c r="K36" s="63"/>
      <c r="L36" s="64"/>
      <c r="M36" s="65">
        <f>M30+M35</f>
        <v>349598</v>
      </c>
      <c r="N36" s="65"/>
      <c r="O36" s="65">
        <f>O30+O35</f>
        <v>19879947.296</v>
      </c>
      <c r="P36" s="4"/>
      <c r="Q36" s="4"/>
    </row>
    <row r="37" spans="1:17" ht="41.25" customHeight="1" thickBot="1" x14ac:dyDescent="0.3">
      <c r="A37" s="128" t="s">
        <v>67</v>
      </c>
      <c r="B37" s="129"/>
      <c r="C37" s="129"/>
      <c r="D37" s="129"/>
      <c r="E37" s="129"/>
      <c r="F37" s="130"/>
      <c r="G37" s="61"/>
      <c r="H37" s="62"/>
      <c r="I37" s="63"/>
      <c r="J37" s="66"/>
      <c r="K37" s="63"/>
      <c r="L37" s="66"/>
      <c r="M37" s="66">
        <f>M36</f>
        <v>349598</v>
      </c>
      <c r="N37" s="67">
        <f>O37/M37</f>
        <v>56.865163118782142</v>
      </c>
      <c r="O37" s="66">
        <f>O36</f>
        <v>19879947.296</v>
      </c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68"/>
      <c r="H38" s="4"/>
      <c r="I38" s="4"/>
      <c r="J38" s="4"/>
      <c r="K38" s="4"/>
      <c r="L38" s="4"/>
      <c r="M38" s="4"/>
      <c r="N38" s="4"/>
      <c r="O38" s="69"/>
      <c r="P38" s="4"/>
      <c r="Q38" s="4"/>
    </row>
  </sheetData>
  <mergeCells count="28">
    <mergeCell ref="B34:F34"/>
    <mergeCell ref="B35:F35"/>
    <mergeCell ref="B36:F36"/>
    <mergeCell ref="A37:F37"/>
    <mergeCell ref="B28:F28"/>
    <mergeCell ref="B29:F29"/>
    <mergeCell ref="B30:F30"/>
    <mergeCell ref="B31:F31"/>
    <mergeCell ref="B32:F32"/>
    <mergeCell ref="B33:F33"/>
    <mergeCell ref="B27:F27"/>
    <mergeCell ref="H12:L13"/>
    <mergeCell ref="M12:O13"/>
    <mergeCell ref="B16:F16"/>
    <mergeCell ref="B19:F19"/>
    <mergeCell ref="B20:F20"/>
    <mergeCell ref="B21:F21"/>
    <mergeCell ref="B22:F22"/>
    <mergeCell ref="B23:F23"/>
    <mergeCell ref="B24:F24"/>
    <mergeCell ref="B25:F25"/>
    <mergeCell ref="B26:F26"/>
    <mergeCell ref="A1:H9"/>
    <mergeCell ref="I1:L1"/>
    <mergeCell ref="I3:L9"/>
    <mergeCell ref="N8:O9"/>
    <mergeCell ref="A10:F11"/>
    <mergeCell ref="H10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Alexandria - MRP-AMS, Washington, DC</dc:creator>
  <cp:lastModifiedBy>Gilham, Norma - AMS</cp:lastModifiedBy>
  <dcterms:created xsi:type="dcterms:W3CDTF">2022-10-28T14:33:11Z</dcterms:created>
  <dcterms:modified xsi:type="dcterms:W3CDTF">2023-03-09T13:58:06Z</dcterms:modified>
</cp:coreProperties>
</file>