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AAPMDRD3FPMR\Info\Maryland\Riverdale\ITD\IMC\ICs - PPQ\0088 Domestic Quarantine Regs\2023\IMB\"/>
    </mc:Choice>
  </mc:AlternateContent>
  <xr:revisionPtr revIDLastSave="0" documentId="13_ncr:1_{43E4B90D-EF57-4BB4-91E1-A2621F5CD7AE}" xr6:coauthVersionLast="47" xr6:coauthVersionMax="47" xr10:uidLastSave="{00000000-0000-0000-0000-000000000000}"/>
  <bookViews>
    <workbookView xWindow="57480" yWindow="-120" windowWidth="25440" windowHeight="15990" tabRatio="826" xr2:uid="{F38D79EA-36B0-400D-84E7-32D0B3AB86E3}"/>
  </bookViews>
  <sheets>
    <sheet name="APHIS 71" sheetId="1" r:id="rId1"/>
  </sheets>
  <definedNames>
    <definedName name="_xlnm._FilterDatabase" localSheetId="0" hidden="1">'APHIS 71'!$A$1:$M$70</definedName>
    <definedName name="_xlnm.Print_Titles" localSheetId="0">'APHIS 71'!$12:$13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1" i="1" l="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3" i="1"/>
  <c r="L22" i="1"/>
  <c r="L21" i="1"/>
  <c r="L20" i="1"/>
  <c r="L19" i="1"/>
  <c r="L18" i="1"/>
  <c r="L17" i="1"/>
  <c r="L16" i="1"/>
  <c r="L15" i="1"/>
  <c r="L14" i="1"/>
  <c r="L6" i="1" l="1"/>
  <c r="L5" i="1"/>
  <c r="L9" i="1" l="1"/>
  <c r="L8" i="1" l="1"/>
  <c r="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<sst xmlns="http://schemas.openxmlformats.org/spreadsheetml/2006/main" count="447" uniqueCount="160">
  <si>
    <t>OMB CONTROL NO.</t>
  </si>
  <si>
    <t>DATE PREPARED</t>
  </si>
  <si>
    <t>TITLE OF INFORMATION COLLECTION REQUEST (ICR)</t>
  </si>
  <si>
    <t>Additional line for ICR Title if title is too long.</t>
  </si>
  <si>
    <t>PART I - ICR INFORMATION, POINT OF CONTACT, FEDERAL REGISTER NOTICE INFORMATION</t>
  </si>
  <si>
    <t>DATA SUMMARY</t>
  </si>
  <si>
    <t>TYPE OF REQUEST</t>
  </si>
  <si>
    <t>TOTAL RESPONDENTS</t>
  </si>
  <si>
    <t>POINT OF CONTACT (POC)</t>
  </si>
  <si>
    <t>TOTAL ANNUAL RESPONSES</t>
  </si>
  <si>
    <t>POC TELEPHONE NO.</t>
  </si>
  <si>
    <t>% ELECTRONIC</t>
  </si>
  <si>
    <t>RESPONSES PER RESPONDENT</t>
  </si>
  <si>
    <t>PUBLIC COMMENT DOCKET NO.</t>
  </si>
  <si>
    <t>TOTAL BURDEN HOURS</t>
  </si>
  <si>
    <t>FEDERAL REGISTER NOTICE</t>
  </si>
  <si>
    <t>HOURS PER RESPONSE</t>
  </si>
  <si>
    <t>FEDERAL REGISTER DATE</t>
  </si>
  <si>
    <t>% SMALL ENTITIES</t>
  </si>
  <si>
    <t>PART II - SUMMARY OF ACTIVITIES</t>
  </si>
  <si>
    <t>ACTIVITY DESCRIPTION</t>
  </si>
  <si>
    <t>AUTHORITY (U.S.C., CFR, or MANUAL)</t>
  </si>
  <si>
    <t>FORM NO.</t>
  </si>
  <si>
    <t>FORMAT</t>
  </si>
  <si>
    <t>TYPE OF CHANGE</t>
  </si>
  <si>
    <t>TYPEOF RESPONDENT</t>
  </si>
  <si>
    <t>FIRST OCCURENCE</t>
  </si>
  <si>
    <t>TYPE OF RESPONSE</t>
  </si>
  <si>
    <t>ESTIMATED
ANNUAL NUMBER OF RESPONDENTS
OR
RECORDKEEPERS</t>
  </si>
  <si>
    <t>ESTIMATED 
TOTAL ANNUAL
RESPONSES</t>
  </si>
  <si>
    <t>ESTIMATED HOURS
PER RESPONSE
OR
ANNUAL HOURS PER RECORDKEEPER</t>
  </si>
  <si>
    <t>ESTIMATED
TOTAL ANNUAL
BURDEN HOURS</t>
  </si>
  <si>
    <t>PPQ 537</t>
  </si>
  <si>
    <t>PPQ 540</t>
  </si>
  <si>
    <t>PPQ 527</t>
  </si>
  <si>
    <t>PPQ 530</t>
  </si>
  <si>
    <t>Receipt and Acceptance: Report of Violation (Business)                                                                                     (IFA)</t>
  </si>
  <si>
    <t>.38-3</t>
  </si>
  <si>
    <t>.81; Appendix 111C4</t>
  </si>
  <si>
    <t>.45-4, .45-8</t>
  </si>
  <si>
    <t>PPQ 523</t>
  </si>
  <si>
    <t>PPQ 518</t>
  </si>
  <si>
    <t>PPQ 519</t>
  </si>
  <si>
    <t>Letter</t>
  </si>
  <si>
    <t>None</t>
  </si>
  <si>
    <t>Notice of Requirements to Become a Qualified Certified Applicator for Regulatory Pest Treatments and Controls (Business)</t>
  </si>
  <si>
    <t>Notice of Requirements to Move Regulated Articles in Interstate Commerce and Signature Certifying Acceptance (Individual)</t>
  </si>
  <si>
    <t>Requirements for Moving Soil Samples to an Approved Laboratory for Testing (Phone Call to Local PPQ Office) (State)                                             (IFA)</t>
  </si>
  <si>
    <t>Requirements for Moving Soil Samples to an Approved Laboratory for Testing (Phone Call to Local PPQ Office) (Business)                                                              (IFA)</t>
  </si>
  <si>
    <t>.45-4</t>
  </si>
  <si>
    <t>.81-4</t>
  </si>
  <si>
    <t>Cancellation of a Certificate, Limited Permit, or Compliance Agreement (Business)</t>
  </si>
  <si>
    <t>Written Appeal of Suspended Certificate for Imported Fire Ant Detection, Control, Exclusion, and Enforcement Program (Business)                                                              (IFA)</t>
  </si>
  <si>
    <t>Written Warning of Imported Fire Ant Violation (State)                                                                            (IFA)</t>
  </si>
  <si>
    <t>Notice of Process for Issuance and Cancellation of Certificates (State)</t>
  </si>
  <si>
    <t>Notice of Process for Issuance and Cancellation of Certificates (Business)</t>
  </si>
  <si>
    <t>Notice of Requirements for Treatment (Soil, Greenery, Debarking) (Business)</t>
  </si>
  <si>
    <t>.81-7</t>
  </si>
  <si>
    <t>Appendix IIIC4</t>
  </si>
  <si>
    <t>Appendix 111D7</t>
  </si>
  <si>
    <t>Submission of Test Plant List and Evaluation for Biological Control Program (State)                  (New)</t>
  </si>
  <si>
    <t>7 U.S.C. 7756</t>
  </si>
  <si>
    <t>.301-1</t>
  </si>
  <si>
    <t>PPQ 526</t>
  </si>
  <si>
    <t>Recordkeeping Requirements: Aircraft Treatment Records (Business)                                                                              (JB)</t>
  </si>
  <si>
    <t>Appendix 111C4</t>
  </si>
  <si>
    <t>.92-8</t>
  </si>
  <si>
    <t>D</t>
  </si>
  <si>
    <t>X</t>
  </si>
  <si>
    <t>P2</t>
  </si>
  <si>
    <t>P1</t>
  </si>
  <si>
    <t>Request for Inspection and Federal Certificate (Individual) 
(ALB, GM)</t>
  </si>
  <si>
    <t>I</t>
  </si>
  <si>
    <t>Request for Inspection and Federal Certificate (Business)
(GN, GM)</t>
  </si>
  <si>
    <t>Request for Inspection and Federal Certificate (Farm) 
(EAB, ALB, GM, BSR, FF, GN, PSB)</t>
  </si>
  <si>
    <t>S1</t>
  </si>
  <si>
    <t>Request for Inspection and Issuance of Limited Permit (Business)
(IFA, FF, GM)</t>
  </si>
  <si>
    <t>Request for Inspection and Issuance of Limited Permit (Individual)
(ALB)</t>
  </si>
  <si>
    <t>Request for Inspection and Issuance of Limited Permit (Farm)
(ALB, FF, GM, PSB, EAB)</t>
  </si>
  <si>
    <t xml:space="preserve">Signature and Acceptance: Emergency Action Notification (Business)
(JB, P.ram, FF)                                                                             </t>
  </si>
  <si>
    <t>Requirement for Annual Report of Inspection and Freedom from Black Stem Rust to Maintian as Protected Area (State) 
(BSR)</t>
  </si>
  <si>
    <t xml:space="preserve">Signature and Acceptance: Emergency Action Notification (Farm)
(P. ramorum) </t>
  </si>
  <si>
    <t xml:space="preserve">Request for Inspection and Issuance: Compliance Agreements (Farm)
(P. ramorum, IFA, GM, GN ALB, EAB, BSR, FF, PSB) </t>
  </si>
  <si>
    <t xml:space="preserve">Request for Sticky Back Certificate and Authorization to Apply (Farm)
(PSB) </t>
  </si>
  <si>
    <t>Cooperative Agreement (Farm)
(ALB, FF, BSR)</t>
  </si>
  <si>
    <t>S2</t>
  </si>
  <si>
    <t>Request for Inspection of Regulated or Outdoor Household Articles (Business)
(GM, GN, IFA)</t>
  </si>
  <si>
    <t>Request for Inspection of Regulated or Outdoor Household Articles (Farm)
(GM)</t>
  </si>
  <si>
    <t>.11</t>
  </si>
  <si>
    <t>Notice of Requirements to Move Regulated Articles in Interstate Commerce and Signature Certifying Acceptance (Farm) (GM)</t>
  </si>
  <si>
    <t>.50-8</t>
  </si>
  <si>
    <t xml:space="preserve">Process for Requesting Appeal of Decision to Cancel/Withdraw Compliance Agreements, Certificates, Limited Permits (Business)     </t>
  </si>
  <si>
    <t>Request for Inspection and Federal Certificate (State)
(BSR, GM, IFA)</t>
  </si>
  <si>
    <t xml:space="preserve">.38-5, .45-5, .81-5 </t>
  </si>
  <si>
    <t xml:space="preserve">Request for Inspection and Issuance: Compliance Agreements (State)
(P. ramorum, IFA, GM, ALB, GN) </t>
  </si>
  <si>
    <t xml:space="preserve">Disposal of Regulated Articles and Pests (Business)  </t>
  </si>
  <si>
    <t>Request for Inspection and Limited Permit (Farm)
(BSR, IFA, ELC, ALB, FF, GM, PSB, GN)</t>
  </si>
  <si>
    <t>Request for Inspection and Limited Permit (Business)
(BSR, IFA, ELC, ALB, FF, GM, GN)</t>
  </si>
  <si>
    <t>PPQ 571</t>
  </si>
  <si>
    <t xml:space="preserve">.32-4, .38-7, .45-8, .51-8, .81-9, .85-7, .91-8 </t>
  </si>
  <si>
    <t>.32-4, .38-7, .45-8, .50-8, .51-8, .81-9, .85-7 .91-8</t>
  </si>
  <si>
    <t>.45-5, .85-8</t>
  </si>
  <si>
    <t>.45-5, .51-7</t>
  </si>
  <si>
    <t>.32-8, .38-5 .45-5, .50-5, .51-7, .53-5, .85-4</t>
  </si>
  <si>
    <t>.51-5</t>
  </si>
  <si>
    <t>.32-8, .45-9, .81-5</t>
  </si>
  <si>
    <t>.32-8, .45-9, .50-5, .51-5, .53-5</t>
  </si>
  <si>
    <t>.32, .48, .92, Appendix 111C4</t>
  </si>
  <si>
    <t>.92, Appendix 111C4</t>
  </si>
  <si>
    <t xml:space="preserve">Request for Inspection and Issuance: Compliance Agreements (Business)
(P. ramorum, IFA, GM, ALB, GN, BSR, EAB, PSB, FF, JB) </t>
  </si>
  <si>
    <t>.32-4, .32-6, .38-6, .45-6, .48-8, .50-8, .51-5, .51-6, .53-6, .81-6, .85-5, .85-7, .92-6</t>
  </si>
  <si>
    <t>.32-4, .32-6, .38-6, .45-6, .50-8, .51-5, .51-6, .53-6, .81-6, .85-5, .85-7, .92-6</t>
  </si>
  <si>
    <t>.45-7</t>
  </si>
  <si>
    <t>.45-9, .81-8, .85-8</t>
  </si>
  <si>
    <t>0579-0088</t>
  </si>
  <si>
    <t>Domestic Quarantine Regulations</t>
  </si>
  <si>
    <t>E</t>
  </si>
  <si>
    <t>Request for Inspection and Limited Permit (State)
(BSR, IFA, ELC, ALB, FF, GM, PSB, GN)</t>
  </si>
  <si>
    <t>Written Appeal of Suspended Certificate for Imported Fire Ant Detection, Control, Exclusion, and Enforcement Program (Phone call to office) (State)
(IFA)</t>
  </si>
  <si>
    <t>Petition to Release Biological Agent (State)</t>
  </si>
  <si>
    <t>Submission of Test Plant List and Evaluation for Biological Control Program (Business)</t>
  </si>
  <si>
    <t>Petition to Release Biological Agent (Business)</t>
  </si>
  <si>
    <t>Application to Move Live Plant Pests or Noxious Weeds (State)</t>
  </si>
  <si>
    <t>Application to Move Live Plant Pests or Noxious Weeds (Business)</t>
  </si>
  <si>
    <t>Biological Control Work Plan (State)</t>
  </si>
  <si>
    <t>Biological Control Work Plan (Business)</t>
  </si>
  <si>
    <t>Special Needs Request to Impose More Restrictive Regulatory Controls on Interstate Movement of Articles Regulated by USDA (State)</t>
  </si>
  <si>
    <t>Request for Property Access to Inspect, Confirm Presence, Treat, or Control Regulated Plant Pests and/or Regulated Articles (Individual)</t>
  </si>
  <si>
    <t>DC Plant Health Certificate - not program specific it is for Phystsantiary requirements (New)</t>
  </si>
  <si>
    <t>Info System</t>
  </si>
  <si>
    <t>Paper</t>
  </si>
  <si>
    <t>PDF</t>
  </si>
  <si>
    <t>Cooperative Agreement (State)
(ALB &amp; BC)</t>
  </si>
  <si>
    <t>Cooperative Agreement (Business)
(FF, BC)</t>
  </si>
  <si>
    <t>Request for Inspection and Issuance of Limited Permit (State)
(BSR, IFA, ALB, FF, GM, GN)</t>
  </si>
  <si>
    <t>.32-8, .45-9, .50-5, .51-7, .53-5</t>
  </si>
  <si>
    <t>Request for Inspection of Regulated or Outdoor Household Articles (State)
(GM, IFA)</t>
  </si>
  <si>
    <t xml:space="preserve">Request for Sticky Back Certificate and Authorization to Apply (Farm)
(GM, PSB, ALB, FF, IFA, GN, EAB) </t>
  </si>
  <si>
    <t xml:space="preserve">Request for Sticky Back Certificate and Authorization to Apply (Business)
(GM, PSB, ALB, FF, IFA, GN, EAB) </t>
  </si>
  <si>
    <t>Notice of Process for Issuance and Cancellation of Certificates (Farm)</t>
  </si>
  <si>
    <t>R</t>
  </si>
  <si>
    <t>In person</t>
  </si>
  <si>
    <t>Call</t>
  </si>
  <si>
    <t>Recordkeeping Under Compliance Agreements for P. Ramorum (State)</t>
  </si>
  <si>
    <t>Recordkeeping Under Compliance Agreements for P. Ramorum (Business)</t>
  </si>
  <si>
    <t>Notice of New Information: Documents Sent to State Plant Regulatory Official (State) (GM)</t>
  </si>
  <si>
    <t>Cancellation of a Certificate, Limited Permit, or Compliance Agreement (State) (New) IFA</t>
  </si>
  <si>
    <t>Renewal</t>
  </si>
  <si>
    <t>Hannah Ragonesi</t>
  </si>
  <si>
    <t>APHIS-2022-0063</t>
  </si>
  <si>
    <t>87 FR 68437</t>
  </si>
  <si>
    <t>(919) 818-2700</t>
  </si>
  <si>
    <r>
      <rPr>
        <b/>
        <sz val="10"/>
        <rFont val="Arial"/>
        <family val="2"/>
      </rPr>
      <t>7 CFR 301</t>
    </r>
    <r>
      <rPr>
        <sz val="10"/>
        <rFont val="Arial"/>
        <family val="2"/>
      </rPr>
      <t xml:space="preserve">                                   .32-4, .38-7, .45-8, .50-8, .51-8, .81-9, .85-7 .91-8</t>
    </r>
  </si>
  <si>
    <t>.51-5, .51-6, .92-6</t>
  </si>
  <si>
    <t>.45-1</t>
  </si>
  <si>
    <t>.48-5, .52-8, .80-8, .85-8</t>
  </si>
  <si>
    <t>.92-5, .51-5</t>
  </si>
  <si>
    <t>.92-10</t>
  </si>
  <si>
    <t>.32-6, .38-5, .50-5, .51-6, .75-12, .80-4, .87-5, .95-5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</si>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</sst>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0_);\(0.000\)"/>
    <numFmt numFmtId="165" formatCode="0.000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sz val="12"/>
      <name val="Calibri"/>
      <family val="2"/>
      <scheme val="minor"/>
    </font>
    <font>
      <b/>
      <sz val="10"/>
      <name val="Arial"/>
      <family val="2"/>
    </font>
    <font>
      <i/>
      <sz val="10"/>
      <color theme="1"/>
      <name val="Calibri"/>
      <family val="2"/>
      <scheme val="minor"/>
    </font>
    <font>
      <b/>
      <sz val="12"/>
      <color rgb="FFC00000"/>
      <name val="Calibri"/>
      <family val="2"/>
      <scheme val="minor"/>
    </font>
    <font>
      <b/>
      <sz val="10.5"/>
      <color theme="1"/>
      <name val="Calibri"/>
      <family val="2"/>
      <scheme val="minor"/>
    </font>
    <font>
      <sz val="11"/>
      <name val="Calibri"/>
      <family val="2"/>
      <scheme val="minor"/>
    </font>
    <font>
      <sz val="10"/>
      <color theme="1"/>
      <name val="Arial"/>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theme="0" tint="-0.499984740745262"/>
      </left>
      <right style="medium">
        <color theme="0" tint="-0.499984740745262"/>
      </right>
      <top style="medium">
        <color indexed="64"/>
      </top>
      <bottom style="medium">
        <color theme="0" tint="-0.499984740745262"/>
      </bottom>
      <diagonal/>
    </border>
  </borders>
  <cellStyleXfs count="8">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xf numFmtId="0" fontId="5" fillId="0" borderId="0"/>
  </cellStyleXfs>
  <cellXfs count="84">
    <xf numFmtId="0" fontId="0" fillId="0" borderId="0" xfId="0"/>
    <xf numFmtId="0" fontId="0" fillId="0" borderId="13" xfId="0" applyBorder="1" applyAlignment="1">
      <alignment horizontal="center"/>
    </xf>
    <xf numFmtId="0" fontId="2" fillId="0" borderId="14" xfId="0" applyFont="1" applyBorder="1" applyAlignment="1">
      <alignment horizontal="right"/>
    </xf>
    <xf numFmtId="3" fontId="0" fillId="0" borderId="15" xfId="0" applyNumberFormat="1" applyBorder="1" applyAlignment="1">
      <alignment horizontal="center"/>
    </xf>
    <xf numFmtId="0" fontId="0" fillId="0" borderId="16" xfId="0" applyBorder="1" applyAlignment="1">
      <alignment horizontal="center"/>
    </xf>
    <xf numFmtId="0" fontId="2" fillId="0" borderId="17" xfId="0" applyFont="1" applyBorder="1" applyAlignment="1">
      <alignment horizontal="right"/>
    </xf>
    <xf numFmtId="3" fontId="0" fillId="0" borderId="18" xfId="0" applyNumberFormat="1" applyBorder="1" applyAlignment="1">
      <alignment horizontal="center"/>
    </xf>
    <xf numFmtId="0" fontId="0" fillId="0" borderId="19" xfId="0" applyBorder="1" applyAlignment="1">
      <alignment horizontal="center"/>
    </xf>
    <xf numFmtId="0" fontId="2" fillId="0" borderId="20" xfId="0" applyFont="1" applyBorder="1" applyAlignment="1">
      <alignment horizontal="right"/>
    </xf>
    <xf numFmtId="0" fontId="0" fillId="0" borderId="14" xfId="0" applyBorder="1"/>
    <xf numFmtId="0" fontId="0" fillId="0" borderId="17" xfId="0" applyBorder="1"/>
    <xf numFmtId="0" fontId="0" fillId="0" borderId="20" xfId="0" applyBorder="1"/>
    <xf numFmtId="0" fontId="0" fillId="0" borderId="18" xfId="0" applyBorder="1"/>
    <xf numFmtId="0" fontId="0" fillId="0" borderId="22" xfId="0" applyBorder="1"/>
    <xf numFmtId="0" fontId="0" fillId="0" borderId="23" xfId="0" applyBorder="1"/>
    <xf numFmtId="0" fontId="0" fillId="0" borderId="21" xfId="0" applyBorder="1" applyAlignment="1">
      <alignment horizontal="center"/>
    </xf>
    <xf numFmtId="0" fontId="2" fillId="0" borderId="16" xfId="0" applyFont="1" applyBorder="1" applyAlignment="1">
      <alignment horizontal="right"/>
    </xf>
    <xf numFmtId="0" fontId="2" fillId="0" borderId="13" xfId="0" applyFont="1" applyBorder="1" applyAlignment="1">
      <alignment horizontal="right"/>
    </xf>
    <xf numFmtId="0" fontId="2" fillId="0" borderId="19" xfId="0" applyFont="1" applyBorder="1" applyAlignment="1">
      <alignment horizontal="right"/>
    </xf>
    <xf numFmtId="0" fontId="10" fillId="2" borderId="5" xfId="0" applyFont="1" applyFill="1" applyBorder="1" applyAlignment="1">
      <alignment horizontal="left"/>
    </xf>
    <xf numFmtId="0" fontId="10" fillId="2" borderId="6" xfId="0" applyFont="1" applyFill="1" applyBorder="1"/>
    <xf numFmtId="0" fontId="10" fillId="2" borderId="9" xfId="0" applyFont="1" applyFill="1" applyBorder="1"/>
    <xf numFmtId="0" fontId="9" fillId="2" borderId="8" xfId="0" applyFont="1" applyFill="1" applyBorder="1" applyAlignment="1">
      <alignment horizontal="center"/>
    </xf>
    <xf numFmtId="0" fontId="10" fillId="2" borderId="9" xfId="0" applyFont="1" applyFill="1" applyBorder="1" applyAlignment="1">
      <alignment horizontal="center"/>
    </xf>
    <xf numFmtId="0" fontId="9" fillId="2" borderId="11" xfId="0" applyFont="1" applyFill="1" applyBorder="1" applyAlignment="1">
      <alignment horizontal="center"/>
    </xf>
    <xf numFmtId="0" fontId="10" fillId="2" borderId="8" xfId="0" applyFont="1" applyFill="1" applyBorder="1"/>
    <xf numFmtId="0" fontId="9" fillId="2" borderId="9" xfId="0" applyFont="1" applyFill="1" applyBorder="1"/>
    <xf numFmtId="0" fontId="9" fillId="2" borderId="9" xfId="0" applyFont="1" applyFill="1" applyBorder="1" applyAlignment="1">
      <alignment horizontal="center"/>
    </xf>
    <xf numFmtId="0" fontId="9" fillId="2" borderId="10" xfId="0" applyFont="1" applyFill="1" applyBorder="1" applyAlignment="1">
      <alignment horizontal="center"/>
    </xf>
    <xf numFmtId="0" fontId="2" fillId="0" borderId="0" xfId="0" applyFont="1"/>
    <xf numFmtId="0" fontId="4" fillId="0" borderId="0" xfId="0" applyFont="1"/>
    <xf numFmtId="0" fontId="4" fillId="0" borderId="0" xfId="0" applyFont="1" applyAlignment="1">
      <alignment horizontal="center"/>
    </xf>
    <xf numFmtId="0" fontId="10" fillId="0" borderId="2" xfId="0" applyFont="1" applyBorder="1" applyAlignment="1">
      <alignment horizontal="left" vertical="center" wrapText="1"/>
    </xf>
    <xf numFmtId="0" fontId="13" fillId="0" borderId="5" xfId="0" applyFont="1" applyBorder="1" applyAlignment="1">
      <alignment horizontal="left" vertical="center" wrapText="1"/>
    </xf>
    <xf numFmtId="0" fontId="14" fillId="0" borderId="0" xfId="0" applyFont="1" applyAlignment="1">
      <alignment vertical="center"/>
    </xf>
    <xf numFmtId="0" fontId="10" fillId="0" borderId="8" xfId="0" applyFont="1" applyBorder="1" applyAlignment="1">
      <alignment horizontal="right" vertical="center"/>
    </xf>
    <xf numFmtId="0" fontId="4" fillId="0" borderId="0" xfId="0" applyFont="1" applyAlignment="1">
      <alignment wrapText="1"/>
    </xf>
    <xf numFmtId="0" fontId="9" fillId="0" borderId="9" xfId="0" applyFont="1" applyBorder="1"/>
    <xf numFmtId="0" fontId="9" fillId="0" borderId="9" xfId="0" applyFont="1" applyBorder="1" applyAlignment="1">
      <alignment horizontal="center"/>
    </xf>
    <xf numFmtId="0" fontId="10" fillId="0" borderId="9" xfId="0" applyFont="1" applyBorder="1" applyAlignment="1">
      <alignment horizontal="right" vertical="center"/>
    </xf>
    <xf numFmtId="49" fontId="5" fillId="0" borderId="1" xfId="0" applyNumberFormat="1" applyFont="1" applyBorder="1" applyAlignment="1" applyProtection="1">
      <alignment horizontal="left" vertical="center" wrapText="1"/>
      <protection locked="0"/>
    </xf>
    <xf numFmtId="49" fontId="5" fillId="0" borderId="0" xfId="0" applyNumberFormat="1" applyFont="1" applyAlignment="1" applyProtection="1">
      <alignment horizontal="left" vertical="center" wrapText="1"/>
      <protection locked="0"/>
    </xf>
    <xf numFmtId="3" fontId="4" fillId="0" borderId="0" xfId="0" applyNumberFormat="1" applyFont="1" applyAlignment="1">
      <alignment horizontal="center" vertical="center"/>
    </xf>
    <xf numFmtId="164" fontId="5" fillId="0" borderId="1" xfId="0" applyNumberFormat="1" applyFont="1" applyBorder="1" applyAlignment="1" applyProtection="1">
      <alignment horizontal="center" vertical="center"/>
      <protection locked="0"/>
    </xf>
    <xf numFmtId="0" fontId="9" fillId="0" borderId="3" xfId="0" applyFont="1" applyBorder="1"/>
    <xf numFmtId="0" fontId="10" fillId="0" borderId="3" xfId="0" applyFont="1" applyBorder="1" applyAlignment="1">
      <alignment horizontal="right"/>
    </xf>
    <xf numFmtId="0" fontId="9" fillId="0" borderId="3" xfId="0" applyFont="1" applyBorder="1" applyAlignment="1">
      <alignment horizontal="left"/>
    </xf>
    <xf numFmtId="0" fontId="9" fillId="0" borderId="4" xfId="0" applyFont="1" applyBorder="1" applyAlignment="1">
      <alignment horizontal="left"/>
    </xf>
    <xf numFmtId="0" fontId="9" fillId="0" borderId="6" xfId="0" applyFont="1" applyBorder="1" applyAlignment="1">
      <alignment vertical="center"/>
    </xf>
    <xf numFmtId="0" fontId="9" fillId="0" borderId="6" xfId="0" applyFont="1" applyBorder="1"/>
    <xf numFmtId="0" fontId="10" fillId="0" borderId="6" xfId="0" applyFont="1" applyBorder="1" applyAlignment="1">
      <alignment horizontal="right"/>
    </xf>
    <xf numFmtId="0" fontId="9" fillId="0" borderId="6" xfId="0" applyFont="1" applyBorder="1" applyAlignment="1">
      <alignment horizontal="center"/>
    </xf>
    <xf numFmtId="14" fontId="9" fillId="0" borderId="7" xfId="0" applyNumberFormat="1" applyFont="1" applyBorder="1" applyAlignment="1">
      <alignment horizontal="left"/>
    </xf>
    <xf numFmtId="4"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17" fillId="0" borderId="1" xfId="0" applyFont="1" applyBorder="1" applyAlignment="1">
      <alignment horizontal="center" vertical="center"/>
    </xf>
    <xf numFmtId="3"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9" fontId="16" fillId="0" borderId="18" xfId="1" applyFont="1" applyFill="1" applyBorder="1" applyAlignment="1">
      <alignment horizontal="center"/>
    </xf>
    <xf numFmtId="1" fontId="16" fillId="0" borderId="18" xfId="0" applyNumberFormat="1" applyFont="1" applyBorder="1" applyAlignment="1">
      <alignment horizontal="center"/>
    </xf>
    <xf numFmtId="3" fontId="16" fillId="0" borderId="18" xfId="0" applyNumberFormat="1" applyFont="1" applyBorder="1" applyAlignment="1">
      <alignment horizontal="center"/>
    </xf>
    <xf numFmtId="165" fontId="16" fillId="0" borderId="18" xfId="0" applyNumberFormat="1" applyFont="1" applyBorder="1" applyAlignment="1">
      <alignment horizontal="center"/>
    </xf>
    <xf numFmtId="9" fontId="16" fillId="0" borderId="21" xfId="1" applyFont="1" applyFill="1" applyBorder="1" applyAlignment="1">
      <alignment horizontal="center"/>
    </xf>
    <xf numFmtId="14" fontId="11" fillId="0" borderId="10" xfId="0" applyNumberFormat="1" applyFont="1" applyBorder="1" applyAlignment="1">
      <alignment horizontal="left" vertical="center" indent="1"/>
    </xf>
    <xf numFmtId="49" fontId="5" fillId="0" borderId="12" xfId="0" applyNumberFormat="1" applyFont="1" applyBorder="1" applyAlignment="1" applyProtection="1">
      <alignment horizontal="left" vertical="center" wrapText="1"/>
      <protection locked="0"/>
    </xf>
    <xf numFmtId="4" fontId="5" fillId="0" borderId="12" xfId="0" applyNumberFormat="1" applyFont="1" applyBorder="1" applyAlignment="1" applyProtection="1">
      <alignment horizontal="center" vertical="center" wrapText="1"/>
      <protection locked="0"/>
    </xf>
    <xf numFmtId="0" fontId="17" fillId="0" borderId="12" xfId="0" applyFont="1" applyBorder="1" applyAlignment="1">
      <alignment horizontal="center" vertical="center"/>
    </xf>
    <xf numFmtId="3" fontId="17" fillId="0" borderId="12" xfId="0" applyNumberFormat="1" applyFont="1" applyBorder="1" applyAlignment="1">
      <alignment horizontal="center" vertical="center"/>
    </xf>
    <xf numFmtId="164" fontId="5" fillId="0" borderId="12" xfId="0" applyNumberFormat="1" applyFont="1" applyBorder="1" applyAlignment="1" applyProtection="1">
      <alignment horizontal="center" vertical="center"/>
      <protection locked="0"/>
    </xf>
    <xf numFmtId="0" fontId="2" fillId="0" borderId="24" xfId="0" applyFont="1" applyBorder="1" applyAlignment="1">
      <alignment horizontal="center" wrapText="1"/>
    </xf>
    <xf numFmtId="0" fontId="2" fillId="0" borderId="24" xfId="0" applyFont="1" applyBorder="1" applyAlignment="1">
      <alignment horizontal="center" textRotation="90" wrapText="1"/>
    </xf>
    <xf numFmtId="0" fontId="15" fillId="0" borderId="24" xfId="0" applyFont="1" applyBorder="1" applyAlignment="1">
      <alignment horizontal="center" wrapText="1"/>
    </xf>
    <xf numFmtId="0" fontId="17" fillId="0" borderId="1" xfId="0" applyFont="1" applyBorder="1" applyAlignment="1">
      <alignment vertical="center" wrapText="1"/>
    </xf>
    <xf numFmtId="0" fontId="9" fillId="0" borderId="9" xfId="0" applyFont="1" applyBorder="1" applyAlignment="1">
      <alignment horizontal="left" vertical="center" indent="1"/>
    </xf>
    <xf numFmtId="0" fontId="9" fillId="0" borderId="3" xfId="0" applyFont="1" applyBorder="1" applyAlignment="1">
      <alignment horizontal="left" vertical="center"/>
    </xf>
    <xf numFmtId="0" fontId="9" fillId="0" borderId="6" xfId="0" applyFont="1" applyBorder="1" applyAlignment="1">
      <alignment horizontal="left" vertical="center"/>
    </xf>
    <xf numFmtId="0" fontId="10" fillId="0" borderId="6" xfId="0" applyFont="1" applyBorder="1" applyAlignment="1">
      <alignment horizontal="center"/>
    </xf>
    <xf numFmtId="0" fontId="0" fillId="0" borderId="14" xfId="0" applyBorder="1" applyAlignment="1">
      <alignment horizontal="left" indent="1"/>
    </xf>
    <xf numFmtId="0" fontId="0" fillId="0" borderId="17" xfId="0" applyBorder="1" applyAlignment="1">
      <alignment horizontal="left" indent="1"/>
    </xf>
    <xf numFmtId="14" fontId="0" fillId="0" borderId="17" xfId="0" applyNumberFormat="1" applyBorder="1" applyAlignment="1">
      <alignment horizontal="left" indent="1"/>
    </xf>
    <xf numFmtId="14" fontId="0" fillId="0" borderId="20" xfId="0" applyNumberFormat="1" applyBorder="1" applyAlignment="1">
      <alignment horizontal="left" indent="1"/>
    </xf>
  </cellXfs>
  <cellStyles count="8">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Normal 3 2" xfId="7" xr:uid="{D46C990E-F1CE-4B5E-91E1-D1C95DED70D8}"/>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O74"/>
  <sheetViews>
    <sheetView tabSelected="1" zoomScale="80" zoomScaleNormal="80" zoomScaleSheetLayoutView="100" workbookViewId="0">
      <selection activeCell="C11" sqref="C11"/>
    </sheetView>
  </sheetViews>
  <sheetFormatPr defaultRowHeight="14.4" x14ac:dyDescent="0.3"/>
  <cols>
    <col min="1" max="1" width="40.6640625" style="30" customWidth="1"/>
    <col min="2" max="2" width="21.6640625" style="30" customWidth="1"/>
    <col min="3" max="4" width="12.6640625" style="36" customWidth="1"/>
    <col min="5" max="8" width="5.6640625" style="30" customWidth="1"/>
    <col min="9" max="12" width="15.6640625" style="31" customWidth="1"/>
  </cols>
  <sheetData>
    <row r="1" spans="1:13" ht="24" customHeight="1" thickBot="1" x14ac:dyDescent="0.35">
      <c r="A1" s="35" t="s">
        <v>0</v>
      </c>
      <c r="B1" s="76" t="s">
        <v>114</v>
      </c>
      <c r="C1" s="37"/>
      <c r="D1" s="37"/>
      <c r="E1" s="37"/>
      <c r="F1" s="37"/>
      <c r="G1" s="37"/>
      <c r="H1" s="37"/>
      <c r="I1" s="37"/>
      <c r="J1" s="38"/>
      <c r="K1" s="39" t="s">
        <v>1</v>
      </c>
      <c r="L1" s="66">
        <v>44998</v>
      </c>
    </row>
    <row r="2" spans="1:13" ht="45" customHeight="1" x14ac:dyDescent="0.3">
      <c r="A2" s="32" t="s">
        <v>2</v>
      </c>
      <c r="B2" s="77" t="s">
        <v>115</v>
      </c>
      <c r="C2" s="30"/>
      <c r="D2" s="44"/>
      <c r="E2" s="44"/>
      <c r="F2" s="44"/>
      <c r="G2" s="44"/>
      <c r="H2" s="44"/>
      <c r="I2" s="45"/>
      <c r="J2" s="46"/>
      <c r="K2" s="45"/>
      <c r="L2" s="47"/>
      <c r="M2" s="34"/>
    </row>
    <row r="3" spans="1:13" ht="36" customHeight="1" thickBot="1" x14ac:dyDescent="0.35">
      <c r="A3" s="33" t="s">
        <v>3</v>
      </c>
      <c r="B3" s="78"/>
      <c r="C3" s="48"/>
      <c r="D3" s="49"/>
      <c r="E3" s="49"/>
      <c r="F3" s="49"/>
      <c r="G3" s="49"/>
      <c r="H3" s="49"/>
      <c r="I3" s="50"/>
      <c r="J3" s="51"/>
      <c r="K3" s="50"/>
      <c r="L3" s="52"/>
    </row>
    <row r="4" spans="1:13" ht="21" customHeight="1" thickBot="1" x14ac:dyDescent="0.35">
      <c r="A4" s="19" t="s">
        <v>4</v>
      </c>
      <c r="B4" s="79"/>
      <c r="C4" s="20"/>
      <c r="D4" s="20"/>
      <c r="E4" s="21"/>
      <c r="F4" s="21"/>
      <c r="G4" s="21"/>
      <c r="H4" s="21"/>
      <c r="I4" s="21"/>
      <c r="J4" s="22"/>
      <c r="K4" s="23" t="s">
        <v>5</v>
      </c>
      <c r="L4" s="24"/>
      <c r="M4" s="34"/>
    </row>
    <row r="5" spans="1:13" x14ac:dyDescent="0.3">
      <c r="A5" s="17" t="s">
        <v>6</v>
      </c>
      <c r="B5" s="80" t="s">
        <v>147</v>
      </c>
      <c r="C5" s="9"/>
      <c r="D5" s="9"/>
      <c r="E5" s="9"/>
      <c r="F5" s="13"/>
      <c r="G5" s="13"/>
      <c r="H5" s="13"/>
      <c r="I5" s="14"/>
      <c r="J5" s="1"/>
      <c r="K5" s="2" t="s">
        <v>7</v>
      </c>
      <c r="L5" s="3">
        <f>SUMIF(G14:G71,"*X*",I14:I71)</f>
        <v>8821</v>
      </c>
      <c r="M5" s="29"/>
    </row>
    <row r="6" spans="1:13" x14ac:dyDescent="0.3">
      <c r="A6" s="16" t="s">
        <v>8</v>
      </c>
      <c r="B6" s="81" t="s">
        <v>148</v>
      </c>
      <c r="C6" s="10"/>
      <c r="D6" s="10"/>
      <c r="E6" s="10"/>
      <c r="F6" s="10"/>
      <c r="G6" s="10"/>
      <c r="H6" s="10"/>
      <c r="I6" s="12"/>
      <c r="J6" s="4"/>
      <c r="K6" s="5" t="s">
        <v>9</v>
      </c>
      <c r="L6" s="6">
        <f>SUM(J14:J71)</f>
        <v>948507</v>
      </c>
    </row>
    <row r="7" spans="1:13" x14ac:dyDescent="0.3">
      <c r="A7" s="16" t="s">
        <v>10</v>
      </c>
      <c r="B7" s="81" t="s">
        <v>151</v>
      </c>
      <c r="C7" s="10"/>
      <c r="D7" s="10"/>
      <c r="E7" s="10"/>
      <c r="F7" s="10"/>
      <c r="G7" s="10"/>
      <c r="H7" s="10"/>
      <c r="I7" s="12"/>
      <c r="J7" s="4"/>
      <c r="K7" s="5" t="s">
        <v>11</v>
      </c>
      <c r="L7" s="61">
        <v>0.61</v>
      </c>
    </row>
    <row r="8" spans="1:13" x14ac:dyDescent="0.3">
      <c r="A8" s="16" t="s">
        <v>1</v>
      </c>
      <c r="B8" s="82">
        <v>44998</v>
      </c>
      <c r="C8" s="10"/>
      <c r="D8" s="10"/>
      <c r="E8" s="10"/>
      <c r="F8" s="10"/>
      <c r="G8" s="10"/>
      <c r="H8" s="10"/>
      <c r="I8" s="12"/>
      <c r="J8" s="4"/>
      <c r="K8" s="5" t="s">
        <v>12</v>
      </c>
      <c r="L8" s="62">
        <f>L6/L5</f>
        <v>107.52828477496882</v>
      </c>
    </row>
    <row r="9" spans="1:13" x14ac:dyDescent="0.3">
      <c r="A9" s="16" t="s">
        <v>13</v>
      </c>
      <c r="B9" s="81" t="s">
        <v>149</v>
      </c>
      <c r="C9" s="10"/>
      <c r="D9" s="10"/>
      <c r="E9" s="10"/>
      <c r="F9" s="10"/>
      <c r="G9" s="10"/>
      <c r="H9" s="10"/>
      <c r="I9" s="12"/>
      <c r="J9" s="4"/>
      <c r="K9" s="5" t="s">
        <v>14</v>
      </c>
      <c r="L9" s="63">
        <f>SUM(L14:L71)</f>
        <v>261492</v>
      </c>
    </row>
    <row r="10" spans="1:13" x14ac:dyDescent="0.3">
      <c r="A10" s="16" t="s">
        <v>15</v>
      </c>
      <c r="B10" s="81" t="s">
        <v>150</v>
      </c>
      <c r="C10" s="10"/>
      <c r="D10" s="10"/>
      <c r="E10" s="10"/>
      <c r="F10" s="10"/>
      <c r="G10" s="10"/>
      <c r="H10" s="10"/>
      <c r="I10" s="12"/>
      <c r="J10" s="4"/>
      <c r="K10" s="5" t="s">
        <v>16</v>
      </c>
      <c r="L10" s="64">
        <f>L9/L6</f>
        <v>0.27568800230256602</v>
      </c>
    </row>
    <row r="11" spans="1:13" ht="15" thickBot="1" x14ac:dyDescent="0.35">
      <c r="A11" s="18" t="s">
        <v>17</v>
      </c>
      <c r="B11" s="83">
        <v>44880</v>
      </c>
      <c r="C11" s="11"/>
      <c r="D11" s="11"/>
      <c r="E11" s="11"/>
      <c r="F11" s="11"/>
      <c r="G11" s="11"/>
      <c r="H11" s="11"/>
      <c r="I11" s="15"/>
      <c r="J11" s="7"/>
      <c r="K11" s="8" t="s">
        <v>18</v>
      </c>
      <c r="L11" s="65">
        <v>0</v>
      </c>
    </row>
    <row r="12" spans="1:13" ht="21" customHeight="1" thickBot="1" x14ac:dyDescent="0.35">
      <c r="A12" s="25" t="s">
        <v>19</v>
      </c>
      <c r="B12" s="37"/>
      <c r="C12" s="26"/>
      <c r="D12" s="26"/>
      <c r="E12" s="26"/>
      <c r="F12" s="26"/>
      <c r="G12" s="26"/>
      <c r="H12" s="26"/>
      <c r="I12" s="27"/>
      <c r="J12" s="27"/>
      <c r="K12" s="27"/>
      <c r="L12" s="28"/>
    </row>
    <row r="13" spans="1:13" ht="107.25" customHeight="1" thickBot="1" x14ac:dyDescent="0.35">
      <c r="A13" s="72" t="s">
        <v>20</v>
      </c>
      <c r="B13" s="72" t="s">
        <v>21</v>
      </c>
      <c r="C13" s="72" t="s">
        <v>22</v>
      </c>
      <c r="D13" s="72" t="s">
        <v>23</v>
      </c>
      <c r="E13" s="73" t="s">
        <v>24</v>
      </c>
      <c r="F13" s="73" t="s">
        <v>25</v>
      </c>
      <c r="G13" s="73" t="s">
        <v>26</v>
      </c>
      <c r="H13" s="73" t="s">
        <v>27</v>
      </c>
      <c r="I13" s="74" t="s">
        <v>28</v>
      </c>
      <c r="J13" s="72" t="s">
        <v>29</v>
      </c>
      <c r="K13" s="74" t="s">
        <v>30</v>
      </c>
      <c r="L13" s="72" t="s">
        <v>31</v>
      </c>
    </row>
    <row r="14" spans="1:13" ht="70.05" customHeight="1" x14ac:dyDescent="0.3">
      <c r="A14" s="67" t="s">
        <v>117</v>
      </c>
      <c r="B14" s="67" t="s">
        <v>152</v>
      </c>
      <c r="C14" s="68" t="s">
        <v>32</v>
      </c>
      <c r="D14" s="69" t="s">
        <v>129</v>
      </c>
      <c r="E14" s="70"/>
      <c r="F14" s="69" t="s">
        <v>75</v>
      </c>
      <c r="G14" s="69" t="s">
        <v>68</v>
      </c>
      <c r="H14" s="69" t="s">
        <v>72</v>
      </c>
      <c r="I14" s="70">
        <v>50</v>
      </c>
      <c r="J14" s="70">
        <v>50</v>
      </c>
      <c r="K14" s="71">
        <v>1.7000000000000001E-2</v>
      </c>
      <c r="L14" s="70">
        <f t="shared" ref="L14:L66" si="0">ROUNDUP(J14*K14,0)</f>
        <v>1</v>
      </c>
    </row>
    <row r="15" spans="1:13" ht="70.05" customHeight="1" x14ac:dyDescent="0.3">
      <c r="A15" s="40" t="s">
        <v>96</v>
      </c>
      <c r="B15" s="40" t="s">
        <v>100</v>
      </c>
      <c r="C15" s="53" t="s">
        <v>32</v>
      </c>
      <c r="D15" s="60" t="s">
        <v>129</v>
      </c>
      <c r="E15" s="59" t="s">
        <v>116</v>
      </c>
      <c r="F15" s="60" t="s">
        <v>69</v>
      </c>
      <c r="G15" s="60"/>
      <c r="H15" s="60" t="s">
        <v>72</v>
      </c>
      <c r="I15" s="59">
        <v>15</v>
      </c>
      <c r="J15" s="59">
        <v>150</v>
      </c>
      <c r="K15" s="43">
        <v>1.7000000000000001E-2</v>
      </c>
      <c r="L15" s="59">
        <f t="shared" si="0"/>
        <v>3</v>
      </c>
    </row>
    <row r="16" spans="1:13" ht="58.8" customHeight="1" x14ac:dyDescent="0.3">
      <c r="A16" s="40" t="s">
        <v>97</v>
      </c>
      <c r="B16" s="40" t="s">
        <v>99</v>
      </c>
      <c r="C16" s="53" t="s">
        <v>32</v>
      </c>
      <c r="D16" s="55" t="s">
        <v>129</v>
      </c>
      <c r="E16" s="56" t="s">
        <v>116</v>
      </c>
      <c r="F16" s="56" t="s">
        <v>70</v>
      </c>
      <c r="G16" s="56"/>
      <c r="H16" s="55" t="s">
        <v>72</v>
      </c>
      <c r="I16" s="56">
        <v>200</v>
      </c>
      <c r="J16" s="56">
        <v>2000</v>
      </c>
      <c r="K16" s="43">
        <v>1.7000000000000001E-2</v>
      </c>
      <c r="L16" s="56">
        <f t="shared" si="0"/>
        <v>34</v>
      </c>
    </row>
    <row r="17" spans="1:12" ht="70.05" customHeight="1" x14ac:dyDescent="0.3">
      <c r="A17" s="40" t="s">
        <v>92</v>
      </c>
      <c r="B17" s="40" t="s">
        <v>93</v>
      </c>
      <c r="C17" s="53" t="s">
        <v>33</v>
      </c>
      <c r="D17" s="57" t="s">
        <v>130</v>
      </c>
      <c r="E17" s="56"/>
      <c r="F17" s="56" t="s">
        <v>75</v>
      </c>
      <c r="G17" s="56"/>
      <c r="H17" s="56" t="s">
        <v>72</v>
      </c>
      <c r="I17" s="56">
        <v>50</v>
      </c>
      <c r="J17" s="56">
        <v>12500</v>
      </c>
      <c r="K17" s="43">
        <v>0.16700000000000001</v>
      </c>
      <c r="L17" s="56">
        <f t="shared" si="0"/>
        <v>2088</v>
      </c>
    </row>
    <row r="18" spans="1:12" ht="70.05" customHeight="1" x14ac:dyDescent="0.3">
      <c r="A18" s="40" t="s">
        <v>73</v>
      </c>
      <c r="B18" s="40" t="s">
        <v>101</v>
      </c>
      <c r="C18" s="53" t="s">
        <v>33</v>
      </c>
      <c r="D18" s="57" t="s">
        <v>130</v>
      </c>
      <c r="E18" s="56" t="s">
        <v>116</v>
      </c>
      <c r="F18" s="56" t="s">
        <v>70</v>
      </c>
      <c r="G18" s="56"/>
      <c r="H18" s="56" t="s">
        <v>72</v>
      </c>
      <c r="I18" s="56">
        <v>48</v>
      </c>
      <c r="J18" s="56">
        <v>1632</v>
      </c>
      <c r="K18" s="43">
        <v>0.16700000000000001</v>
      </c>
      <c r="L18" s="56">
        <f t="shared" si="0"/>
        <v>273</v>
      </c>
    </row>
    <row r="19" spans="1:12" ht="70.05" customHeight="1" x14ac:dyDescent="0.3">
      <c r="A19" s="40" t="s">
        <v>71</v>
      </c>
      <c r="B19" s="40" t="s">
        <v>102</v>
      </c>
      <c r="C19" s="53" t="s">
        <v>33</v>
      </c>
      <c r="D19" s="57" t="s">
        <v>130</v>
      </c>
      <c r="E19" s="56" t="s">
        <v>116</v>
      </c>
      <c r="F19" s="56" t="s">
        <v>72</v>
      </c>
      <c r="G19" s="56" t="s">
        <v>68</v>
      </c>
      <c r="H19" s="56" t="s">
        <v>72</v>
      </c>
      <c r="I19" s="56">
        <v>8</v>
      </c>
      <c r="J19" s="56">
        <v>42</v>
      </c>
      <c r="K19" s="43">
        <v>0.16700000000000001</v>
      </c>
      <c r="L19" s="56">
        <f t="shared" si="0"/>
        <v>8</v>
      </c>
    </row>
    <row r="20" spans="1:12" ht="70.05" customHeight="1" x14ac:dyDescent="0.3">
      <c r="A20" s="40" t="s">
        <v>74</v>
      </c>
      <c r="B20" s="40" t="s">
        <v>103</v>
      </c>
      <c r="C20" s="53" t="s">
        <v>33</v>
      </c>
      <c r="D20" s="58" t="s">
        <v>130</v>
      </c>
      <c r="E20" s="59" t="s">
        <v>116</v>
      </c>
      <c r="F20" s="59" t="s">
        <v>69</v>
      </c>
      <c r="G20" s="59" t="s">
        <v>68</v>
      </c>
      <c r="H20" s="59" t="s">
        <v>72</v>
      </c>
      <c r="I20" s="59">
        <v>3034</v>
      </c>
      <c r="J20" s="59">
        <v>72816</v>
      </c>
      <c r="K20" s="43">
        <v>0.16700000000000001</v>
      </c>
      <c r="L20" s="59">
        <f t="shared" si="0"/>
        <v>12161</v>
      </c>
    </row>
    <row r="21" spans="1:12" ht="70.05" customHeight="1" x14ac:dyDescent="0.3">
      <c r="A21" s="40" t="s">
        <v>138</v>
      </c>
      <c r="B21" s="40" t="s">
        <v>100</v>
      </c>
      <c r="C21" s="53" t="s">
        <v>34</v>
      </c>
      <c r="D21" s="58" t="s">
        <v>130</v>
      </c>
      <c r="E21" s="59" t="s">
        <v>116</v>
      </c>
      <c r="F21" s="59" t="s">
        <v>70</v>
      </c>
      <c r="G21" s="59"/>
      <c r="H21" s="59" t="s">
        <v>72</v>
      </c>
      <c r="I21" s="59">
        <v>640</v>
      </c>
      <c r="J21" s="59">
        <v>295200</v>
      </c>
      <c r="K21" s="43">
        <v>1.7000000000000001E-2</v>
      </c>
      <c r="L21" s="59">
        <f t="shared" si="0"/>
        <v>5019</v>
      </c>
    </row>
    <row r="22" spans="1:12" ht="70.05" customHeight="1" x14ac:dyDescent="0.3">
      <c r="A22" s="40" t="s">
        <v>137</v>
      </c>
      <c r="B22" s="40" t="s">
        <v>100</v>
      </c>
      <c r="C22" s="53" t="s">
        <v>34</v>
      </c>
      <c r="D22" s="58" t="s">
        <v>130</v>
      </c>
      <c r="E22" s="59" t="s">
        <v>116</v>
      </c>
      <c r="F22" s="59" t="s">
        <v>69</v>
      </c>
      <c r="G22" s="59"/>
      <c r="H22" s="59" t="s">
        <v>72</v>
      </c>
      <c r="I22" s="59">
        <v>1534</v>
      </c>
      <c r="J22" s="59">
        <v>456120</v>
      </c>
      <c r="K22" s="43">
        <v>1.7000000000000001E-2</v>
      </c>
      <c r="L22" s="59">
        <f t="shared" si="0"/>
        <v>7755</v>
      </c>
    </row>
    <row r="23" spans="1:12" ht="70.05" customHeight="1" x14ac:dyDescent="0.3">
      <c r="A23" s="40" t="s">
        <v>83</v>
      </c>
      <c r="B23" s="40" t="s">
        <v>90</v>
      </c>
      <c r="C23" s="53" t="s">
        <v>44</v>
      </c>
      <c r="D23" s="58" t="s">
        <v>130</v>
      </c>
      <c r="E23" s="59" t="s">
        <v>116</v>
      </c>
      <c r="F23" s="59" t="s">
        <v>69</v>
      </c>
      <c r="G23" s="59"/>
      <c r="H23" s="59" t="s">
        <v>72</v>
      </c>
      <c r="I23" s="59">
        <v>1</v>
      </c>
      <c r="J23" s="59">
        <v>10</v>
      </c>
      <c r="K23" s="43">
        <v>1.7000000000000001E-2</v>
      </c>
      <c r="L23" s="59">
        <f t="shared" si="0"/>
        <v>1</v>
      </c>
    </row>
    <row r="24" spans="1:12" ht="70.05" customHeight="1" x14ac:dyDescent="0.3">
      <c r="A24" s="40" t="s">
        <v>134</v>
      </c>
      <c r="B24" s="40" t="s">
        <v>135</v>
      </c>
      <c r="C24" s="53" t="s">
        <v>35</v>
      </c>
      <c r="D24" s="57" t="s">
        <v>130</v>
      </c>
      <c r="E24" s="56"/>
      <c r="F24" s="56" t="s">
        <v>75</v>
      </c>
      <c r="G24" s="56"/>
      <c r="H24" s="56" t="s">
        <v>72</v>
      </c>
      <c r="I24" s="56">
        <v>50</v>
      </c>
      <c r="J24" s="56">
        <v>5200</v>
      </c>
      <c r="K24" s="43">
        <v>0.16700000000000001</v>
      </c>
      <c r="L24" s="56">
        <v>868</v>
      </c>
    </row>
    <row r="25" spans="1:12" ht="70.05" customHeight="1" x14ac:dyDescent="0.3">
      <c r="A25" s="40" t="s">
        <v>76</v>
      </c>
      <c r="B25" s="40" t="s">
        <v>105</v>
      </c>
      <c r="C25" s="53" t="s">
        <v>35</v>
      </c>
      <c r="D25" s="57" t="s">
        <v>130</v>
      </c>
      <c r="E25" s="56" t="s">
        <v>116</v>
      </c>
      <c r="F25" s="56" t="s">
        <v>70</v>
      </c>
      <c r="G25" s="56"/>
      <c r="H25" s="56" t="s">
        <v>72</v>
      </c>
      <c r="I25" s="56">
        <v>21</v>
      </c>
      <c r="J25" s="56">
        <v>2184</v>
      </c>
      <c r="K25" s="43">
        <v>0.16700000000000001</v>
      </c>
      <c r="L25" s="56">
        <f t="shared" si="0"/>
        <v>365</v>
      </c>
    </row>
    <row r="26" spans="1:12" ht="70.05" customHeight="1" x14ac:dyDescent="0.3">
      <c r="A26" s="40" t="s">
        <v>77</v>
      </c>
      <c r="B26" s="40" t="s">
        <v>104</v>
      </c>
      <c r="C26" s="53" t="s">
        <v>35</v>
      </c>
      <c r="D26" s="57" t="s">
        <v>130</v>
      </c>
      <c r="E26" s="56" t="s">
        <v>116</v>
      </c>
      <c r="F26" s="56" t="s">
        <v>72</v>
      </c>
      <c r="G26" s="56" t="s">
        <v>68</v>
      </c>
      <c r="H26" s="56" t="s">
        <v>72</v>
      </c>
      <c r="I26" s="56">
        <v>6</v>
      </c>
      <c r="J26" s="56">
        <v>624</v>
      </c>
      <c r="K26" s="43">
        <v>0.16700000000000001</v>
      </c>
      <c r="L26" s="56">
        <f t="shared" si="0"/>
        <v>105</v>
      </c>
    </row>
    <row r="27" spans="1:12" ht="70.05" customHeight="1" x14ac:dyDescent="0.3">
      <c r="A27" s="40" t="s">
        <v>78</v>
      </c>
      <c r="B27" s="40" t="s">
        <v>106</v>
      </c>
      <c r="C27" s="53" t="s">
        <v>35</v>
      </c>
      <c r="D27" s="58" t="s">
        <v>130</v>
      </c>
      <c r="E27" s="59" t="s">
        <v>116</v>
      </c>
      <c r="F27" s="59" t="s">
        <v>69</v>
      </c>
      <c r="G27" s="59"/>
      <c r="H27" s="59" t="s">
        <v>72</v>
      </c>
      <c r="I27" s="59">
        <v>194</v>
      </c>
      <c r="J27" s="59">
        <v>73526</v>
      </c>
      <c r="K27" s="43">
        <v>0.16700000000000001</v>
      </c>
      <c r="L27" s="59">
        <f t="shared" si="0"/>
        <v>12279</v>
      </c>
    </row>
    <row r="28" spans="1:12" ht="70.05" customHeight="1" x14ac:dyDescent="0.3">
      <c r="A28" s="40" t="s">
        <v>79</v>
      </c>
      <c r="B28" s="40" t="s">
        <v>107</v>
      </c>
      <c r="C28" s="53" t="s">
        <v>40</v>
      </c>
      <c r="D28" s="58" t="s">
        <v>131</v>
      </c>
      <c r="E28" s="59" t="s">
        <v>116</v>
      </c>
      <c r="F28" s="59" t="s">
        <v>70</v>
      </c>
      <c r="G28" s="59"/>
      <c r="H28" s="59" t="s">
        <v>72</v>
      </c>
      <c r="I28" s="59">
        <v>25</v>
      </c>
      <c r="J28" s="59">
        <v>150</v>
      </c>
      <c r="K28" s="43">
        <v>1</v>
      </c>
      <c r="L28" s="59">
        <f t="shared" si="0"/>
        <v>150</v>
      </c>
    </row>
    <row r="29" spans="1:12" ht="70.05" customHeight="1" x14ac:dyDescent="0.3">
      <c r="A29" s="40" t="s">
        <v>81</v>
      </c>
      <c r="B29" s="40" t="s">
        <v>108</v>
      </c>
      <c r="C29" s="53" t="s">
        <v>40</v>
      </c>
      <c r="D29" s="58" t="s">
        <v>131</v>
      </c>
      <c r="E29" s="59" t="s">
        <v>116</v>
      </c>
      <c r="F29" s="59" t="s">
        <v>69</v>
      </c>
      <c r="G29" s="59"/>
      <c r="H29" s="59" t="s">
        <v>72</v>
      </c>
      <c r="I29" s="59">
        <v>11</v>
      </c>
      <c r="J29" s="59">
        <v>352</v>
      </c>
      <c r="K29" s="43">
        <v>1</v>
      </c>
      <c r="L29" s="59">
        <f t="shared" si="0"/>
        <v>352</v>
      </c>
    </row>
    <row r="30" spans="1:12" ht="70.05" customHeight="1" x14ac:dyDescent="0.3">
      <c r="A30" s="40" t="s">
        <v>36</v>
      </c>
      <c r="B30" s="40" t="s">
        <v>38</v>
      </c>
      <c r="C30" s="53" t="s">
        <v>41</v>
      </c>
      <c r="D30" s="57" t="s">
        <v>130</v>
      </c>
      <c r="E30" s="56" t="s">
        <v>116</v>
      </c>
      <c r="F30" s="56" t="s">
        <v>70</v>
      </c>
      <c r="G30" s="56"/>
      <c r="H30" s="56" t="s">
        <v>72</v>
      </c>
      <c r="I30" s="56">
        <v>1</v>
      </c>
      <c r="J30" s="56">
        <v>1</v>
      </c>
      <c r="K30" s="43">
        <v>1</v>
      </c>
      <c r="L30" s="56">
        <f t="shared" si="0"/>
        <v>1</v>
      </c>
    </row>
    <row r="31" spans="1:12" ht="70.05" customHeight="1" x14ac:dyDescent="0.3">
      <c r="A31" s="40" t="s">
        <v>94</v>
      </c>
      <c r="B31" s="40" t="s">
        <v>153</v>
      </c>
      <c r="C31" s="53" t="s">
        <v>42</v>
      </c>
      <c r="D31" s="57" t="s">
        <v>131</v>
      </c>
      <c r="E31" s="56"/>
      <c r="F31" s="56" t="s">
        <v>75</v>
      </c>
      <c r="G31" s="56"/>
      <c r="H31" s="56" t="s">
        <v>72</v>
      </c>
      <c r="I31" s="56">
        <v>50</v>
      </c>
      <c r="J31" s="56">
        <v>1000</v>
      </c>
      <c r="K31" s="43">
        <v>1.25</v>
      </c>
      <c r="L31" s="56">
        <f t="shared" si="0"/>
        <v>1250</v>
      </c>
    </row>
    <row r="32" spans="1:12" ht="70.05" customHeight="1" x14ac:dyDescent="0.3">
      <c r="A32" s="40" t="s">
        <v>109</v>
      </c>
      <c r="B32" s="40" t="s">
        <v>110</v>
      </c>
      <c r="C32" s="53" t="s">
        <v>42</v>
      </c>
      <c r="D32" s="57" t="s">
        <v>131</v>
      </c>
      <c r="E32" s="56" t="s">
        <v>116</v>
      </c>
      <c r="F32" s="56" t="s">
        <v>70</v>
      </c>
      <c r="G32" s="56" t="s">
        <v>68</v>
      </c>
      <c r="H32" s="56" t="s">
        <v>72</v>
      </c>
      <c r="I32" s="56">
        <v>2722</v>
      </c>
      <c r="J32" s="56">
        <v>13610</v>
      </c>
      <c r="K32" s="43">
        <v>1.25</v>
      </c>
      <c r="L32" s="56">
        <f t="shared" si="0"/>
        <v>17013</v>
      </c>
    </row>
    <row r="33" spans="1:12" ht="70.05" customHeight="1" x14ac:dyDescent="0.3">
      <c r="A33" s="40" t="s">
        <v>82</v>
      </c>
      <c r="B33" s="40" t="s">
        <v>111</v>
      </c>
      <c r="C33" s="53" t="s">
        <v>42</v>
      </c>
      <c r="D33" s="58" t="s">
        <v>131</v>
      </c>
      <c r="E33" s="59" t="s">
        <v>116</v>
      </c>
      <c r="F33" s="59" t="s">
        <v>69</v>
      </c>
      <c r="G33" s="59"/>
      <c r="H33" s="59" t="s">
        <v>72</v>
      </c>
      <c r="I33" s="59">
        <v>893</v>
      </c>
      <c r="J33" s="59">
        <v>4465</v>
      </c>
      <c r="K33" s="43">
        <v>1.25</v>
      </c>
      <c r="L33" s="59">
        <f t="shared" si="0"/>
        <v>5582</v>
      </c>
    </row>
    <row r="34" spans="1:12" ht="70.05" customHeight="1" x14ac:dyDescent="0.3">
      <c r="A34" s="40" t="s">
        <v>145</v>
      </c>
      <c r="B34" s="40" t="s">
        <v>39</v>
      </c>
      <c r="C34" s="53" t="s">
        <v>43</v>
      </c>
      <c r="D34" s="57" t="s">
        <v>131</v>
      </c>
      <c r="E34" s="56" t="s">
        <v>116</v>
      </c>
      <c r="F34" s="59" t="s">
        <v>75</v>
      </c>
      <c r="G34" s="56"/>
      <c r="H34" s="56" t="s">
        <v>72</v>
      </c>
      <c r="I34" s="56">
        <v>1</v>
      </c>
      <c r="J34" s="56">
        <v>2</v>
      </c>
      <c r="K34" s="43">
        <v>0.17</v>
      </c>
      <c r="L34" s="56">
        <f t="shared" si="0"/>
        <v>1</v>
      </c>
    </row>
    <row r="35" spans="1:12" ht="70.05" customHeight="1" x14ac:dyDescent="0.3">
      <c r="A35" s="40" t="s">
        <v>136</v>
      </c>
      <c r="B35" s="40" t="s">
        <v>112</v>
      </c>
      <c r="C35" s="53" t="s">
        <v>44</v>
      </c>
      <c r="D35" s="55" t="s">
        <v>129</v>
      </c>
      <c r="E35" s="56" t="s">
        <v>116</v>
      </c>
      <c r="F35" s="56" t="s">
        <v>75</v>
      </c>
      <c r="G35" s="56"/>
      <c r="H35" s="56" t="s">
        <v>72</v>
      </c>
      <c r="I35" s="56">
        <v>50</v>
      </c>
      <c r="J35" s="56">
        <v>450</v>
      </c>
      <c r="K35" s="43">
        <v>0.03</v>
      </c>
      <c r="L35" s="56">
        <f t="shared" si="0"/>
        <v>14</v>
      </c>
    </row>
    <row r="36" spans="1:12" ht="70.05" customHeight="1" x14ac:dyDescent="0.3">
      <c r="A36" s="40" t="s">
        <v>87</v>
      </c>
      <c r="B36" s="40" t="s">
        <v>112</v>
      </c>
      <c r="C36" s="53" t="s">
        <v>44</v>
      </c>
      <c r="D36" s="60" t="s">
        <v>129</v>
      </c>
      <c r="E36" s="59" t="s">
        <v>116</v>
      </c>
      <c r="F36" s="59" t="s">
        <v>69</v>
      </c>
      <c r="G36" s="59"/>
      <c r="H36" s="59" t="s">
        <v>72</v>
      </c>
      <c r="I36" s="59">
        <v>14</v>
      </c>
      <c r="J36" s="59">
        <v>126</v>
      </c>
      <c r="K36" s="43">
        <v>0.03</v>
      </c>
      <c r="L36" s="59">
        <f t="shared" si="0"/>
        <v>4</v>
      </c>
    </row>
    <row r="37" spans="1:12" ht="70.05" customHeight="1" x14ac:dyDescent="0.3">
      <c r="A37" s="40" t="s">
        <v>86</v>
      </c>
      <c r="B37" s="40" t="s">
        <v>113</v>
      </c>
      <c r="C37" s="53" t="s">
        <v>44</v>
      </c>
      <c r="D37" s="55" t="s">
        <v>129</v>
      </c>
      <c r="E37" s="56" t="s">
        <v>116</v>
      </c>
      <c r="F37" s="56" t="s">
        <v>70</v>
      </c>
      <c r="G37" s="56"/>
      <c r="H37" s="56" t="s">
        <v>72</v>
      </c>
      <c r="I37" s="56">
        <v>208</v>
      </c>
      <c r="J37" s="56">
        <v>1040</v>
      </c>
      <c r="K37" s="43">
        <v>0.03</v>
      </c>
      <c r="L37" s="56">
        <f t="shared" si="0"/>
        <v>32</v>
      </c>
    </row>
    <row r="38" spans="1:12" ht="70.05" customHeight="1" x14ac:dyDescent="0.3">
      <c r="A38" s="40" t="s">
        <v>80</v>
      </c>
      <c r="B38" s="40" t="s">
        <v>37</v>
      </c>
      <c r="C38" s="53" t="s">
        <v>44</v>
      </c>
      <c r="D38" s="60" t="s">
        <v>129</v>
      </c>
      <c r="E38" s="59" t="s">
        <v>116</v>
      </c>
      <c r="F38" s="59" t="s">
        <v>75</v>
      </c>
      <c r="G38" s="59"/>
      <c r="H38" s="59" t="s">
        <v>72</v>
      </c>
      <c r="I38" s="59">
        <v>7</v>
      </c>
      <c r="J38" s="59">
        <v>35</v>
      </c>
      <c r="K38" s="43">
        <v>0.5</v>
      </c>
      <c r="L38" s="59">
        <f t="shared" si="0"/>
        <v>18</v>
      </c>
    </row>
    <row r="39" spans="1:12" ht="70.05" customHeight="1" x14ac:dyDescent="0.3">
      <c r="A39" s="40" t="s">
        <v>45</v>
      </c>
      <c r="B39" s="40" t="s">
        <v>154</v>
      </c>
      <c r="C39" s="53" t="s">
        <v>44</v>
      </c>
      <c r="D39" s="57" t="s">
        <v>130</v>
      </c>
      <c r="E39" s="56" t="s">
        <v>116</v>
      </c>
      <c r="F39" s="56" t="s">
        <v>70</v>
      </c>
      <c r="G39" s="56"/>
      <c r="H39" s="56" t="s">
        <v>72</v>
      </c>
      <c r="I39" s="56">
        <v>1</v>
      </c>
      <c r="J39" s="56">
        <v>1</v>
      </c>
      <c r="K39" s="43">
        <v>13</v>
      </c>
      <c r="L39" s="56">
        <f t="shared" si="0"/>
        <v>13</v>
      </c>
    </row>
    <row r="40" spans="1:12" ht="70.05" customHeight="1" x14ac:dyDescent="0.3">
      <c r="A40" s="40" t="s">
        <v>89</v>
      </c>
      <c r="B40" s="40" t="s">
        <v>49</v>
      </c>
      <c r="C40" s="53" t="s">
        <v>43</v>
      </c>
      <c r="D40" s="58" t="s">
        <v>130</v>
      </c>
      <c r="E40" s="59" t="s">
        <v>116</v>
      </c>
      <c r="F40" s="59" t="s">
        <v>69</v>
      </c>
      <c r="G40" s="59"/>
      <c r="H40" s="59" t="s">
        <v>72</v>
      </c>
      <c r="I40" s="59">
        <v>120</v>
      </c>
      <c r="J40" s="59">
        <v>240</v>
      </c>
      <c r="K40" s="43">
        <v>0.25</v>
      </c>
      <c r="L40" s="59">
        <f t="shared" si="0"/>
        <v>60</v>
      </c>
    </row>
    <row r="41" spans="1:12" ht="70.05" customHeight="1" x14ac:dyDescent="0.3">
      <c r="A41" s="40" t="s">
        <v>46</v>
      </c>
      <c r="B41" s="40" t="s">
        <v>49</v>
      </c>
      <c r="C41" s="53" t="s">
        <v>43</v>
      </c>
      <c r="D41" s="57" t="s">
        <v>130</v>
      </c>
      <c r="E41" s="56" t="s">
        <v>116</v>
      </c>
      <c r="F41" s="56" t="s">
        <v>72</v>
      </c>
      <c r="G41" s="56"/>
      <c r="H41" s="56" t="s">
        <v>72</v>
      </c>
      <c r="I41" s="56">
        <v>1</v>
      </c>
      <c r="J41" s="56">
        <v>1</v>
      </c>
      <c r="K41" s="43">
        <v>0.25</v>
      </c>
      <c r="L41" s="56">
        <f t="shared" si="0"/>
        <v>1</v>
      </c>
    </row>
    <row r="42" spans="1:12" ht="70.05" customHeight="1" x14ac:dyDescent="0.3">
      <c r="A42" s="40" t="s">
        <v>95</v>
      </c>
      <c r="B42" s="40" t="s">
        <v>155</v>
      </c>
      <c r="C42" s="53" t="s">
        <v>44</v>
      </c>
      <c r="D42" s="55" t="s">
        <v>129</v>
      </c>
      <c r="E42" s="56" t="s">
        <v>116</v>
      </c>
      <c r="F42" s="56" t="s">
        <v>70</v>
      </c>
      <c r="G42" s="56"/>
      <c r="H42" s="56" t="s">
        <v>72</v>
      </c>
      <c r="I42" s="56">
        <v>1</v>
      </c>
      <c r="J42" s="56">
        <v>1</v>
      </c>
      <c r="K42" s="43">
        <v>1</v>
      </c>
      <c r="L42" s="56">
        <f t="shared" si="0"/>
        <v>1</v>
      </c>
    </row>
    <row r="43" spans="1:12" ht="70.05" customHeight="1" x14ac:dyDescent="0.3">
      <c r="A43" s="40" t="s">
        <v>47</v>
      </c>
      <c r="B43" s="40" t="s">
        <v>50</v>
      </c>
      <c r="C43" s="53" t="s">
        <v>44</v>
      </c>
      <c r="D43" s="57" t="s">
        <v>142</v>
      </c>
      <c r="E43" s="56" t="s">
        <v>116</v>
      </c>
      <c r="F43" s="56" t="s">
        <v>75</v>
      </c>
      <c r="G43" s="56"/>
      <c r="H43" s="56" t="s">
        <v>72</v>
      </c>
      <c r="I43" s="56">
        <v>1</v>
      </c>
      <c r="J43" s="56">
        <v>1</v>
      </c>
      <c r="K43" s="43">
        <v>0.5</v>
      </c>
      <c r="L43" s="56">
        <f t="shared" si="0"/>
        <v>1</v>
      </c>
    </row>
    <row r="44" spans="1:12" ht="70.05" customHeight="1" x14ac:dyDescent="0.3">
      <c r="A44" s="40" t="s">
        <v>48</v>
      </c>
      <c r="B44" s="40" t="s">
        <v>50</v>
      </c>
      <c r="C44" s="53" t="s">
        <v>44</v>
      </c>
      <c r="D44" s="57" t="s">
        <v>142</v>
      </c>
      <c r="E44" s="56" t="s">
        <v>116</v>
      </c>
      <c r="F44" s="56" t="s">
        <v>70</v>
      </c>
      <c r="G44" s="56"/>
      <c r="H44" s="56" t="s">
        <v>72</v>
      </c>
      <c r="I44" s="56">
        <v>1</v>
      </c>
      <c r="J44" s="56">
        <v>1</v>
      </c>
      <c r="K44" s="43">
        <v>0.5</v>
      </c>
      <c r="L44" s="56">
        <f t="shared" si="0"/>
        <v>1</v>
      </c>
    </row>
    <row r="45" spans="1:12" ht="70.05" customHeight="1" x14ac:dyDescent="0.3">
      <c r="A45" s="40" t="s">
        <v>51</v>
      </c>
      <c r="B45" s="40" t="s">
        <v>57</v>
      </c>
      <c r="C45" s="53" t="s">
        <v>43</v>
      </c>
      <c r="D45" s="55" t="s">
        <v>129</v>
      </c>
      <c r="E45" s="56" t="s">
        <v>116</v>
      </c>
      <c r="F45" s="56" t="s">
        <v>70</v>
      </c>
      <c r="G45" s="56"/>
      <c r="H45" s="56" t="s">
        <v>72</v>
      </c>
      <c r="I45" s="56">
        <v>1</v>
      </c>
      <c r="J45" s="56">
        <v>1</v>
      </c>
      <c r="K45" s="43">
        <v>1</v>
      </c>
      <c r="L45" s="56">
        <f t="shared" si="0"/>
        <v>1</v>
      </c>
    </row>
    <row r="46" spans="1:12" ht="70.05" customHeight="1" x14ac:dyDescent="0.3">
      <c r="A46" s="40" t="s">
        <v>52</v>
      </c>
      <c r="B46" s="40" t="s">
        <v>58</v>
      </c>
      <c r="C46" s="53" t="s">
        <v>43</v>
      </c>
      <c r="D46" s="57" t="s">
        <v>130</v>
      </c>
      <c r="E46" s="56" t="s">
        <v>116</v>
      </c>
      <c r="F46" s="56" t="s">
        <v>70</v>
      </c>
      <c r="G46" s="56"/>
      <c r="H46" s="56" t="s">
        <v>72</v>
      </c>
      <c r="I46" s="56">
        <v>1</v>
      </c>
      <c r="J46" s="56">
        <v>1</v>
      </c>
      <c r="K46" s="43">
        <v>1</v>
      </c>
      <c r="L46" s="56">
        <f t="shared" si="0"/>
        <v>1</v>
      </c>
    </row>
    <row r="47" spans="1:12" ht="70.05" customHeight="1" x14ac:dyDescent="0.3">
      <c r="A47" s="40" t="s">
        <v>118</v>
      </c>
      <c r="B47" s="40" t="s">
        <v>58</v>
      </c>
      <c r="C47" s="53" t="s">
        <v>43</v>
      </c>
      <c r="D47" s="58" t="s">
        <v>130</v>
      </c>
      <c r="E47" s="59" t="s">
        <v>116</v>
      </c>
      <c r="F47" s="59" t="s">
        <v>75</v>
      </c>
      <c r="G47" s="59"/>
      <c r="H47" s="59" t="s">
        <v>72</v>
      </c>
      <c r="I47" s="59">
        <v>3</v>
      </c>
      <c r="J47" s="59">
        <v>52</v>
      </c>
      <c r="K47" s="43">
        <v>1</v>
      </c>
      <c r="L47" s="59">
        <f t="shared" si="0"/>
        <v>52</v>
      </c>
    </row>
    <row r="48" spans="1:12" ht="70.05" customHeight="1" x14ac:dyDescent="0.3">
      <c r="A48" s="40" t="s">
        <v>53</v>
      </c>
      <c r="B48" s="40" t="s">
        <v>59</v>
      </c>
      <c r="C48" s="53" t="s">
        <v>44</v>
      </c>
      <c r="D48" s="57" t="s">
        <v>130</v>
      </c>
      <c r="E48" s="56" t="s">
        <v>116</v>
      </c>
      <c r="F48" s="56" t="s">
        <v>75</v>
      </c>
      <c r="G48" s="56"/>
      <c r="H48" s="56" t="s">
        <v>72</v>
      </c>
      <c r="I48" s="56">
        <v>1</v>
      </c>
      <c r="J48" s="56">
        <v>1</v>
      </c>
      <c r="K48" s="43">
        <v>3</v>
      </c>
      <c r="L48" s="56">
        <f t="shared" si="0"/>
        <v>3</v>
      </c>
    </row>
    <row r="49" spans="1:15" ht="70.05" customHeight="1" x14ac:dyDescent="0.3">
      <c r="A49" s="40" t="s">
        <v>54</v>
      </c>
      <c r="B49" s="40" t="s">
        <v>156</v>
      </c>
      <c r="C49" s="53" t="s">
        <v>44</v>
      </c>
      <c r="D49" s="57" t="s">
        <v>129</v>
      </c>
      <c r="E49" s="56" t="s">
        <v>116</v>
      </c>
      <c r="F49" s="56" t="s">
        <v>75</v>
      </c>
      <c r="G49" s="56"/>
      <c r="H49" s="56" t="s">
        <v>72</v>
      </c>
      <c r="I49" s="56">
        <v>50</v>
      </c>
      <c r="J49" s="56">
        <v>50</v>
      </c>
      <c r="K49" s="43">
        <v>2</v>
      </c>
      <c r="L49" s="56">
        <f t="shared" si="0"/>
        <v>100</v>
      </c>
    </row>
    <row r="50" spans="1:15" ht="70.05" customHeight="1" x14ac:dyDescent="0.3">
      <c r="A50" s="40" t="s">
        <v>55</v>
      </c>
      <c r="B50" s="40" t="s">
        <v>156</v>
      </c>
      <c r="C50" s="53" t="s">
        <v>44</v>
      </c>
      <c r="D50" s="55" t="s">
        <v>129</v>
      </c>
      <c r="E50" s="56" t="s">
        <v>116</v>
      </c>
      <c r="F50" s="56" t="s">
        <v>70</v>
      </c>
      <c r="G50" s="56"/>
      <c r="H50" s="56" t="s">
        <v>72</v>
      </c>
      <c r="I50" s="56">
        <v>340</v>
      </c>
      <c r="J50" s="56">
        <v>340</v>
      </c>
      <c r="K50" s="43">
        <v>1</v>
      </c>
      <c r="L50" s="56">
        <f t="shared" si="0"/>
        <v>340</v>
      </c>
    </row>
    <row r="51" spans="1:15" ht="70.05" customHeight="1" x14ac:dyDescent="0.3">
      <c r="A51" s="40" t="s">
        <v>139</v>
      </c>
      <c r="B51" s="40" t="s">
        <v>156</v>
      </c>
      <c r="C51" s="53" t="s">
        <v>44</v>
      </c>
      <c r="D51" s="60" t="s">
        <v>129</v>
      </c>
      <c r="E51" s="59" t="s">
        <v>116</v>
      </c>
      <c r="F51" s="59" t="s">
        <v>69</v>
      </c>
      <c r="G51" s="59"/>
      <c r="H51" s="59" t="s">
        <v>72</v>
      </c>
      <c r="I51" s="59">
        <v>420</v>
      </c>
      <c r="J51" s="59">
        <v>420</v>
      </c>
      <c r="K51" s="43">
        <v>1</v>
      </c>
      <c r="L51" s="59">
        <f t="shared" si="0"/>
        <v>420</v>
      </c>
    </row>
    <row r="52" spans="1:15" ht="70.05" customHeight="1" x14ac:dyDescent="0.3">
      <c r="A52" s="40" t="s">
        <v>56</v>
      </c>
      <c r="B52" s="40" t="s">
        <v>157</v>
      </c>
      <c r="C52" s="53" t="s">
        <v>44</v>
      </c>
      <c r="D52" s="57" t="s">
        <v>130</v>
      </c>
      <c r="E52" s="56" t="s">
        <v>116</v>
      </c>
      <c r="F52" s="56" t="s">
        <v>70</v>
      </c>
      <c r="G52" s="56"/>
      <c r="H52" s="56" t="s">
        <v>72</v>
      </c>
      <c r="I52" s="56">
        <v>1</v>
      </c>
      <c r="J52" s="56">
        <v>1</v>
      </c>
      <c r="K52" s="43">
        <v>1</v>
      </c>
      <c r="L52" s="56">
        <f t="shared" si="0"/>
        <v>1</v>
      </c>
    </row>
    <row r="53" spans="1:15" ht="70.05" customHeight="1" x14ac:dyDescent="0.3">
      <c r="A53" s="40" t="s">
        <v>91</v>
      </c>
      <c r="B53" s="40" t="s">
        <v>158</v>
      </c>
      <c r="C53" s="53" t="s">
        <v>44</v>
      </c>
      <c r="D53" s="57" t="s">
        <v>129</v>
      </c>
      <c r="E53" s="56" t="s">
        <v>159</v>
      </c>
      <c r="F53" s="56" t="s">
        <v>70</v>
      </c>
      <c r="G53" s="56"/>
      <c r="H53" s="56" t="s">
        <v>72</v>
      </c>
      <c r="I53" s="56">
        <v>1</v>
      </c>
      <c r="J53" s="56">
        <v>1</v>
      </c>
      <c r="K53" s="43">
        <v>1</v>
      </c>
      <c r="L53" s="56">
        <f t="shared" si="0"/>
        <v>1</v>
      </c>
    </row>
    <row r="54" spans="1:15" ht="70.05" customHeight="1" x14ac:dyDescent="0.3">
      <c r="A54" s="40" t="s">
        <v>60</v>
      </c>
      <c r="B54" s="40" t="s">
        <v>61</v>
      </c>
      <c r="C54" s="53" t="s">
        <v>44</v>
      </c>
      <c r="D54" s="55" t="s">
        <v>129</v>
      </c>
      <c r="E54" s="56" t="s">
        <v>116</v>
      </c>
      <c r="F54" s="56" t="s">
        <v>75</v>
      </c>
      <c r="G54" s="56"/>
      <c r="H54" s="56" t="s">
        <v>72</v>
      </c>
      <c r="I54" s="56">
        <v>5</v>
      </c>
      <c r="J54" s="56">
        <v>5</v>
      </c>
      <c r="K54" s="43">
        <v>1</v>
      </c>
      <c r="L54" s="56">
        <f t="shared" si="0"/>
        <v>5</v>
      </c>
    </row>
    <row r="55" spans="1:15" ht="70.05" customHeight="1" x14ac:dyDescent="0.3">
      <c r="A55" s="40" t="s">
        <v>120</v>
      </c>
      <c r="B55" s="40" t="s">
        <v>61</v>
      </c>
      <c r="C55" s="53" t="s">
        <v>44</v>
      </c>
      <c r="D55" s="55" t="s">
        <v>129</v>
      </c>
      <c r="E55" s="56" t="s">
        <v>116</v>
      </c>
      <c r="F55" s="56" t="s">
        <v>70</v>
      </c>
      <c r="G55" s="56"/>
      <c r="H55" s="56" t="s">
        <v>72</v>
      </c>
      <c r="I55" s="56">
        <v>9</v>
      </c>
      <c r="J55" s="56">
        <v>9</v>
      </c>
      <c r="K55" s="43">
        <v>1</v>
      </c>
      <c r="L55" s="56">
        <f t="shared" si="0"/>
        <v>9</v>
      </c>
    </row>
    <row r="56" spans="1:15" ht="70.05" customHeight="1" x14ac:dyDescent="0.3">
      <c r="A56" s="40" t="s">
        <v>119</v>
      </c>
      <c r="B56" s="40" t="s">
        <v>61</v>
      </c>
      <c r="C56" s="53" t="s">
        <v>44</v>
      </c>
      <c r="D56" s="55" t="s">
        <v>129</v>
      </c>
      <c r="E56" s="56" t="s">
        <v>116</v>
      </c>
      <c r="F56" s="56" t="s">
        <v>75</v>
      </c>
      <c r="G56" s="56"/>
      <c r="H56" s="56" t="s">
        <v>72</v>
      </c>
      <c r="I56" s="56">
        <v>5</v>
      </c>
      <c r="J56" s="56">
        <v>5</v>
      </c>
      <c r="K56" s="43">
        <v>2</v>
      </c>
      <c r="L56" s="56">
        <f t="shared" si="0"/>
        <v>10</v>
      </c>
    </row>
    <row r="57" spans="1:15" ht="70.05" customHeight="1" x14ac:dyDescent="0.3">
      <c r="A57" s="40" t="s">
        <v>121</v>
      </c>
      <c r="B57" s="40" t="s">
        <v>61</v>
      </c>
      <c r="C57" s="53" t="s">
        <v>44</v>
      </c>
      <c r="D57" s="55" t="s">
        <v>129</v>
      </c>
      <c r="E57" s="56" t="s">
        <v>116</v>
      </c>
      <c r="F57" s="56" t="s">
        <v>70</v>
      </c>
      <c r="G57" s="56"/>
      <c r="H57" s="56" t="s">
        <v>72</v>
      </c>
      <c r="I57" s="56">
        <v>9</v>
      </c>
      <c r="J57" s="56">
        <v>9</v>
      </c>
      <c r="K57" s="43">
        <v>2</v>
      </c>
      <c r="L57" s="56">
        <f t="shared" si="0"/>
        <v>18</v>
      </c>
    </row>
    <row r="58" spans="1:15" ht="70.05" customHeight="1" x14ac:dyDescent="0.3">
      <c r="A58" s="40" t="s">
        <v>122</v>
      </c>
      <c r="B58" s="40" t="s">
        <v>61</v>
      </c>
      <c r="C58" s="53" t="s">
        <v>63</v>
      </c>
      <c r="D58" s="55" t="s">
        <v>129</v>
      </c>
      <c r="E58" s="56" t="s">
        <v>116</v>
      </c>
      <c r="F58" s="56" t="s">
        <v>75</v>
      </c>
      <c r="G58" s="56"/>
      <c r="H58" s="56" t="s">
        <v>72</v>
      </c>
      <c r="I58" s="56">
        <v>5</v>
      </c>
      <c r="J58" s="56">
        <v>5</v>
      </c>
      <c r="K58" s="43">
        <v>0.16700000000000001</v>
      </c>
      <c r="L58" s="56">
        <f t="shared" si="0"/>
        <v>1</v>
      </c>
    </row>
    <row r="59" spans="1:15" ht="70.05" customHeight="1" x14ac:dyDescent="0.3">
      <c r="A59" s="40" t="s">
        <v>123</v>
      </c>
      <c r="B59" s="40" t="s">
        <v>61</v>
      </c>
      <c r="C59" s="53" t="s">
        <v>63</v>
      </c>
      <c r="D59" s="55" t="s">
        <v>129</v>
      </c>
      <c r="E59" s="56" t="s">
        <v>116</v>
      </c>
      <c r="F59" s="56" t="s">
        <v>70</v>
      </c>
      <c r="G59" s="56"/>
      <c r="H59" s="56" t="s">
        <v>72</v>
      </c>
      <c r="I59" s="56">
        <v>9</v>
      </c>
      <c r="J59" s="56">
        <v>9</v>
      </c>
      <c r="K59" s="43">
        <v>0.16700000000000001</v>
      </c>
      <c r="L59" s="56">
        <f t="shared" si="0"/>
        <v>2</v>
      </c>
    </row>
    <row r="60" spans="1:15" ht="70.05" customHeight="1" x14ac:dyDescent="0.3">
      <c r="A60" s="40" t="s">
        <v>124</v>
      </c>
      <c r="B60" s="40" t="s">
        <v>61</v>
      </c>
      <c r="C60" s="53" t="s">
        <v>44</v>
      </c>
      <c r="D60" s="55" t="s">
        <v>129</v>
      </c>
      <c r="E60" s="56" t="s">
        <v>116</v>
      </c>
      <c r="F60" s="56" t="s">
        <v>75</v>
      </c>
      <c r="G60" s="56"/>
      <c r="H60" s="56" t="s">
        <v>72</v>
      </c>
      <c r="I60" s="56">
        <v>5</v>
      </c>
      <c r="J60" s="56">
        <v>5</v>
      </c>
      <c r="K60" s="43">
        <v>3</v>
      </c>
      <c r="L60" s="56">
        <f t="shared" si="0"/>
        <v>15</v>
      </c>
    </row>
    <row r="61" spans="1:15" ht="70.05" customHeight="1" x14ac:dyDescent="0.3">
      <c r="A61" s="40" t="s">
        <v>125</v>
      </c>
      <c r="B61" s="40" t="s">
        <v>61</v>
      </c>
      <c r="C61" s="53" t="s">
        <v>44</v>
      </c>
      <c r="D61" s="55" t="s">
        <v>129</v>
      </c>
      <c r="E61" s="56" t="s">
        <v>116</v>
      </c>
      <c r="F61" s="56" t="s">
        <v>70</v>
      </c>
      <c r="G61" s="56"/>
      <c r="H61" s="56" t="s">
        <v>72</v>
      </c>
      <c r="I61" s="56">
        <v>9</v>
      </c>
      <c r="J61" s="56">
        <v>9</v>
      </c>
      <c r="K61" s="43">
        <v>3</v>
      </c>
      <c r="L61" s="56">
        <f t="shared" si="0"/>
        <v>27</v>
      </c>
      <c r="N61" s="42"/>
      <c r="O61" s="42"/>
    </row>
    <row r="62" spans="1:15" ht="70.05" customHeight="1" x14ac:dyDescent="0.3">
      <c r="A62" s="40" t="s">
        <v>132</v>
      </c>
      <c r="B62" s="40" t="s">
        <v>61</v>
      </c>
      <c r="C62" s="53" t="s">
        <v>44</v>
      </c>
      <c r="D62" s="57" t="s">
        <v>129</v>
      </c>
      <c r="E62" s="56" t="s">
        <v>116</v>
      </c>
      <c r="F62" s="56" t="s">
        <v>75</v>
      </c>
      <c r="G62" s="56"/>
      <c r="H62" s="56" t="s">
        <v>72</v>
      </c>
      <c r="I62" s="56">
        <v>8</v>
      </c>
      <c r="J62" s="56">
        <v>18</v>
      </c>
      <c r="K62" s="43">
        <v>1</v>
      </c>
      <c r="L62" s="56">
        <f t="shared" si="0"/>
        <v>18</v>
      </c>
    </row>
    <row r="63" spans="1:15" ht="70.05" customHeight="1" x14ac:dyDescent="0.3">
      <c r="A63" s="40" t="s">
        <v>133</v>
      </c>
      <c r="B63" s="40" t="s">
        <v>61</v>
      </c>
      <c r="C63" s="53" t="s">
        <v>44</v>
      </c>
      <c r="D63" s="57" t="s">
        <v>129</v>
      </c>
      <c r="E63" s="56" t="s">
        <v>116</v>
      </c>
      <c r="F63" s="56" t="s">
        <v>70</v>
      </c>
      <c r="G63" s="56"/>
      <c r="H63" s="56" t="s">
        <v>72</v>
      </c>
      <c r="I63" s="56">
        <v>37</v>
      </c>
      <c r="J63" s="56">
        <v>37</v>
      </c>
      <c r="K63" s="43">
        <v>1</v>
      </c>
      <c r="L63" s="56">
        <f t="shared" si="0"/>
        <v>37</v>
      </c>
    </row>
    <row r="64" spans="1:15" ht="70.05" customHeight="1" x14ac:dyDescent="0.3">
      <c r="A64" s="40" t="s">
        <v>84</v>
      </c>
      <c r="B64" s="40" t="s">
        <v>61</v>
      </c>
      <c r="C64" s="53" t="s">
        <v>44</v>
      </c>
      <c r="D64" s="58" t="s">
        <v>129</v>
      </c>
      <c r="E64" s="59" t="s">
        <v>116</v>
      </c>
      <c r="F64" s="59" t="s">
        <v>69</v>
      </c>
      <c r="G64" s="59"/>
      <c r="H64" s="59" t="s">
        <v>72</v>
      </c>
      <c r="I64" s="59">
        <v>9</v>
      </c>
      <c r="J64" s="59">
        <v>9</v>
      </c>
      <c r="K64" s="43">
        <v>1</v>
      </c>
      <c r="L64" s="59">
        <f t="shared" si="0"/>
        <v>9</v>
      </c>
    </row>
    <row r="65" spans="1:12" ht="70.05" customHeight="1" x14ac:dyDescent="0.3">
      <c r="A65" s="40" t="s">
        <v>126</v>
      </c>
      <c r="B65" s="40" t="s">
        <v>62</v>
      </c>
      <c r="C65" s="53" t="s">
        <v>44</v>
      </c>
      <c r="D65" s="55" t="s">
        <v>129</v>
      </c>
      <c r="E65" s="56" t="s">
        <v>116</v>
      </c>
      <c r="F65" s="56" t="s">
        <v>75</v>
      </c>
      <c r="G65" s="56"/>
      <c r="H65" s="56" t="s">
        <v>72</v>
      </c>
      <c r="I65" s="56">
        <v>1</v>
      </c>
      <c r="J65" s="56">
        <v>1</v>
      </c>
      <c r="K65" s="43">
        <v>1</v>
      </c>
      <c r="L65" s="56">
        <f t="shared" si="0"/>
        <v>1</v>
      </c>
    </row>
    <row r="66" spans="1:12" ht="70.05" customHeight="1" x14ac:dyDescent="0.3">
      <c r="A66" s="40" t="s">
        <v>127</v>
      </c>
      <c r="B66" s="40" t="s">
        <v>61</v>
      </c>
      <c r="C66" s="53" t="s">
        <v>44</v>
      </c>
      <c r="D66" s="57" t="s">
        <v>141</v>
      </c>
      <c r="E66" s="56"/>
      <c r="F66" s="56" t="s">
        <v>72</v>
      </c>
      <c r="G66" s="56" t="s">
        <v>68</v>
      </c>
      <c r="H66" s="56" t="s">
        <v>72</v>
      </c>
      <c r="I66" s="56">
        <v>3000</v>
      </c>
      <c r="J66" s="56">
        <v>3000</v>
      </c>
      <c r="K66" s="43">
        <v>0.02</v>
      </c>
      <c r="L66" s="56">
        <f t="shared" si="0"/>
        <v>60</v>
      </c>
    </row>
    <row r="67" spans="1:12" ht="70.05" customHeight="1" x14ac:dyDescent="0.3">
      <c r="A67" s="40" t="s">
        <v>146</v>
      </c>
      <c r="B67" s="40" t="s">
        <v>57</v>
      </c>
      <c r="C67" s="53" t="s">
        <v>43</v>
      </c>
      <c r="D67" s="57" t="s">
        <v>131</v>
      </c>
      <c r="E67" s="56" t="s">
        <v>67</v>
      </c>
      <c r="F67" s="56" t="s">
        <v>75</v>
      </c>
      <c r="G67" s="56"/>
      <c r="H67" s="56" t="s">
        <v>72</v>
      </c>
      <c r="I67" s="56">
        <v>2</v>
      </c>
      <c r="J67" s="56">
        <v>4</v>
      </c>
      <c r="K67" s="43">
        <v>1</v>
      </c>
      <c r="L67" s="56">
        <f>ROUNDUP(J67*K67,0)</f>
        <v>4</v>
      </c>
    </row>
    <row r="68" spans="1:12" ht="70.05" customHeight="1" x14ac:dyDescent="0.3">
      <c r="A68" s="75" t="s">
        <v>128</v>
      </c>
      <c r="B68" s="40" t="s">
        <v>88</v>
      </c>
      <c r="C68" s="54" t="s">
        <v>98</v>
      </c>
      <c r="D68" s="57" t="s">
        <v>131</v>
      </c>
      <c r="E68" s="56" t="s">
        <v>67</v>
      </c>
      <c r="F68" s="56" t="s">
        <v>85</v>
      </c>
      <c r="G68" s="56" t="s">
        <v>68</v>
      </c>
      <c r="H68" s="56" t="s">
        <v>72</v>
      </c>
      <c r="I68" s="56">
        <v>1</v>
      </c>
      <c r="J68" s="56">
        <v>10</v>
      </c>
      <c r="K68" s="43">
        <v>0.25</v>
      </c>
      <c r="L68" s="56">
        <f>ROUNDUP(J68*K68,0)</f>
        <v>3</v>
      </c>
    </row>
    <row r="69" spans="1:12" ht="70.05" customHeight="1" x14ac:dyDescent="0.3">
      <c r="A69" s="40" t="s">
        <v>64</v>
      </c>
      <c r="B69" s="40" t="s">
        <v>65</v>
      </c>
      <c r="C69" s="53" t="s">
        <v>44</v>
      </c>
      <c r="D69" s="55" t="s">
        <v>129</v>
      </c>
      <c r="E69" s="56" t="s">
        <v>116</v>
      </c>
      <c r="F69" s="56" t="s">
        <v>70</v>
      </c>
      <c r="G69" s="56"/>
      <c r="H69" s="56" t="s">
        <v>140</v>
      </c>
      <c r="I69" s="56">
        <v>1</v>
      </c>
      <c r="J69" s="56">
        <v>1</v>
      </c>
      <c r="K69" s="43">
        <v>100</v>
      </c>
      <c r="L69" s="56">
        <f>ROUNDUP(J69*K69,0)</f>
        <v>100</v>
      </c>
    </row>
    <row r="70" spans="1:12" ht="70.05" customHeight="1" x14ac:dyDescent="0.3">
      <c r="A70" s="40" t="s">
        <v>143</v>
      </c>
      <c r="B70" s="40" t="s">
        <v>66</v>
      </c>
      <c r="C70" s="53" t="s">
        <v>44</v>
      </c>
      <c r="D70" s="55" t="s">
        <v>129</v>
      </c>
      <c r="E70" s="56"/>
      <c r="F70" s="56" t="s">
        <v>75</v>
      </c>
      <c r="G70" s="56"/>
      <c r="H70" s="56" t="s">
        <v>140</v>
      </c>
      <c r="I70" s="56">
        <v>50</v>
      </c>
      <c r="J70" s="56">
        <v>50</v>
      </c>
      <c r="K70" s="43">
        <v>200</v>
      </c>
      <c r="L70" s="56">
        <f t="shared" ref="L70:L71" si="1">ROUNDUP(J70*K70,0)</f>
        <v>10000</v>
      </c>
    </row>
    <row r="71" spans="1:12" ht="70.05" customHeight="1" x14ac:dyDescent="0.3">
      <c r="A71" s="40" t="s">
        <v>144</v>
      </c>
      <c r="B71" s="40" t="s">
        <v>66</v>
      </c>
      <c r="C71" s="53" t="s">
        <v>44</v>
      </c>
      <c r="D71" s="55" t="s">
        <v>129</v>
      </c>
      <c r="E71" s="56" t="s">
        <v>116</v>
      </c>
      <c r="F71" s="56" t="s">
        <v>70</v>
      </c>
      <c r="G71" s="56"/>
      <c r="H71" s="56" t="s">
        <v>140</v>
      </c>
      <c r="I71" s="56">
        <v>924</v>
      </c>
      <c r="J71" s="56">
        <v>924</v>
      </c>
      <c r="K71" s="43">
        <v>200</v>
      </c>
      <c r="L71" s="56">
        <f t="shared" si="1"/>
        <v>184800</v>
      </c>
    </row>
    <row r="72" spans="1:12" x14ac:dyDescent="0.3">
      <c r="A72" s="41"/>
      <c r="B72" s="41"/>
      <c r="C72" s="41"/>
    </row>
    <row r="73" spans="1:12" x14ac:dyDescent="0.3">
      <c r="A73" s="41"/>
      <c r="B73" s="41"/>
      <c r="C73" s="41"/>
    </row>
    <row r="74" spans="1:12" x14ac:dyDescent="0.3">
      <c r="A74" s="41"/>
      <c r="B74" s="41"/>
      <c r="C74" s="41"/>
    </row>
  </sheetData>
  <phoneticPr fontId="3" type="noConversion"/>
  <pageMargins left="0.7" right="0.7" top="0.75" bottom="0.75" header="0.3" footer="0.3"/>
  <pageSetup scale="68" orientation="landscape"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B337BA399769F4090740043F26DB240" ma:contentTypeVersion="9" ma:contentTypeDescription="Create a new document." ma:contentTypeScope="" ma:versionID="468cf2bc7d7a6e2157d3652d0cf5ce2c">
  <xsd:schema xmlns:xsd="http://www.w3.org/2001/XMLSchema" xmlns:xs="http://www.w3.org/2001/XMLSchema" xmlns:p="http://schemas.microsoft.com/office/2006/metadata/properties" xmlns:ns2="a35a7886-50ed-4271-bc09-baf05ce4e1fa" xmlns:ns3="73fb875a-8af9-4255-b008-0995492d31cd" targetNamespace="http://schemas.microsoft.com/office/2006/metadata/properties" ma:root="true" ma:fieldsID="7a0e446373f90bf78245a5bd53557e9c" ns2:_="" ns3:_="">
    <xsd:import namespace="a35a7886-50ed-4271-bc09-baf05ce4e1fa"/>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5a7886-50ed-4271-bc09-baf05ce4e1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56a77fc-3d49-404c-9b4c-1bef00eb8c77}" ma:internalName="TaxCatchAll" ma:showField="CatchAllData" ma:web="58056c30-c9b0-4fba-af42-c7633cec8a9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35a7886-50ed-4271-bc09-baf05ce4e1fa">
      <Terms xmlns="http://schemas.microsoft.com/office/infopath/2007/PartnerControls"/>
    </lcf76f155ced4ddcb4097134ff3c332f>
    <TaxCatchAll xmlns="73fb875a-8af9-4255-b008-0995492d31cd" xsi:nil="true"/>
  </documentManagement>
</p:properties>
</file>

<file path=customXml/itemProps1.xml><?xml version="1.0" encoding="utf-8"?>
<ds:datastoreItem xmlns:ds="http://schemas.openxmlformats.org/officeDocument/2006/customXml" ds:itemID="{5E47BED1-81CD-4CC0-9055-7B9CB08DF169}">
  <ds:schemaRefs>
    <ds:schemaRef ds:uri="http://schemas.microsoft.com/sharepoint/v3/contenttype/forms"/>
  </ds:schemaRefs>
</ds:datastoreItem>
</file>

<file path=customXml/itemProps2.xml><?xml version="1.0" encoding="utf-8"?>
<ds:datastoreItem xmlns:ds="http://schemas.openxmlformats.org/officeDocument/2006/customXml" ds:itemID="{8C82998A-034E-4838-96EC-AA7E89A33D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5a7886-50ed-4271-bc09-baf05ce4e1fa"/>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F94005-F5A9-4E95-A453-2F106060D8AF}">
  <ds:schemaRefs>
    <ds:schemaRef ds:uri="http://schemas.microsoft.com/office/2006/documentManagement/types"/>
    <ds:schemaRef ds:uri="73fb875a-8af9-4255-b008-0995492d31cd"/>
    <ds:schemaRef ds:uri="http://purl.org/dc/dcmitype/"/>
    <ds:schemaRef ds:uri="http://schemas.microsoft.com/office/2006/metadata/properties"/>
    <ds:schemaRef ds:uri="http://purl.org/dc/elements/1.1/"/>
    <ds:schemaRef ds:uri="http://www.w3.org/XML/1998/namespace"/>
    <ds:schemaRef ds:uri="a35a7886-50ed-4271-bc09-baf05ce4e1fa"/>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APHIS 71</vt:lpstr>
      <vt:lpstr>'APHIS 71'!Print_Titles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Keegan, Regina - MRP-APHIS, Riverdale, MD</dc:creator>
  <cp:keywords/>
  <dc:description/>
  <cp:lastModifiedBy>Moxey, Joseph  - MRP-APHIS</cp:lastModifiedBy>
  <cp:revision/>
  <dcterms:created xsi:type="dcterms:W3CDTF">2021-07-01T18:06:57Z</dcterms:created>
  <dcterms:modified xsi:type="dcterms:W3CDTF">2023-04-11T18:28:35Z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0x0101002B337BA399769F4090740043F26DB240</vt:lpwstr>
  </property>
  <property fmtid="{D5CDD505-2E9C-101B-9397-08002B2CF9AE}" pid="3" name="MediaServiceImageTags">
    <vt:lpwstr/>
  </property>
</Properties>
</file>