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s://usfaa-my.sharepoint.com/personal/janel_showalter_faa_gov/Documents/OMB/2120-0569 AIP/2023/Forms/"/>
    </mc:Choice>
  </mc:AlternateContent>
  <bookViews>
    <workbookView xWindow="0" yWindow="0" windowWidth="28800" windowHeight="14100" tabRatio="602"/>
  </bookViews>
  <sheets>
    <sheet name="PRABS" sheetId="5" r:id="rId1"/>
    <sheet name="Program-Level Data Entry" sheetId="1" r:id="rId2"/>
    <sheet name="Alternative Disbursement Sched" sheetId="4" r:id="rId3"/>
    <sheet name="Project-Level Data Entry" sheetId="3" r:id="rId4"/>
    <sheet name="Summary Analytical Sheet" sheetId="2" r:id="rId5"/>
  </sheets>
  <definedNames>
    <definedName name="_xlnm.Print_Area" localSheetId="1">'Program-Level Data Entry'!$A$1:$T$135</definedName>
  </definedNames>
  <calcPr calcId="162913"/>
</workbook>
</file>

<file path=xl/calcChain.xml><?xml version="1.0" encoding="utf-8"?>
<calcChain xmlns="http://schemas.openxmlformats.org/spreadsheetml/2006/main">
  <c r="F8" i="5" l="1"/>
  <c r="B25" i="4" l="1"/>
  <c r="B21" i="4"/>
  <c r="B13" i="4"/>
  <c r="B17" i="4"/>
  <c r="G122" i="1" l="1"/>
  <c r="F122" i="1"/>
  <c r="G113" i="1"/>
  <c r="F113" i="1"/>
  <c r="G98" i="1"/>
  <c r="F98" i="1"/>
  <c r="G87" i="1"/>
  <c r="F87" i="1"/>
  <c r="G53" i="1"/>
  <c r="F53" i="1"/>
  <c r="G44" i="1"/>
  <c r="F44" i="1"/>
  <c r="G29" i="1"/>
  <c r="F29" i="1"/>
  <c r="A4" i="4" l="1"/>
  <c r="A5" i="4"/>
  <c r="A6" i="4"/>
  <c r="A7" i="4"/>
  <c r="A8" i="4"/>
  <c r="A9" i="4"/>
  <c r="C12" i="4"/>
  <c r="D12" i="4"/>
  <c r="E12" i="4"/>
  <c r="F12" i="4"/>
  <c r="G12" i="4"/>
  <c r="H12" i="4"/>
  <c r="I12" i="4"/>
  <c r="J12" i="4"/>
  <c r="K12" i="4"/>
  <c r="L12" i="4"/>
  <c r="M12" i="4"/>
  <c r="N12" i="4"/>
  <c r="O12" i="4"/>
  <c r="P12" i="4"/>
  <c r="A14" i="4"/>
  <c r="A18" i="4" s="1"/>
  <c r="B14" i="4"/>
  <c r="B18" i="4"/>
  <c r="A19" i="4"/>
  <c r="A20" i="4"/>
  <c r="B22" i="4"/>
  <c r="A26" i="4"/>
  <c r="B26" i="4"/>
  <c r="A27" i="4"/>
  <c r="A28" i="4"/>
  <c r="A9" i="1"/>
  <c r="A10" i="1" s="1"/>
  <c r="A11" i="1" s="1"/>
  <c r="A12" i="1" s="1"/>
  <c r="A13" i="1" s="1"/>
  <c r="A16" i="1" s="1"/>
  <c r="A17" i="1" s="1"/>
  <c r="A18" i="1" s="1"/>
  <c r="A19" i="1" s="1"/>
  <c r="A20" i="1" s="1"/>
  <c r="A21" i="1" s="1"/>
  <c r="A22" i="1" s="1"/>
  <c r="A23" i="1" s="1"/>
  <c r="A24" i="1" s="1"/>
  <c r="A25" i="1" s="1"/>
  <c r="A30" i="1" s="1"/>
  <c r="A31" i="1" s="1"/>
  <c r="A32" i="1" s="1"/>
  <c r="A33" i="1" s="1"/>
  <c r="A34" i="1" s="1"/>
  <c r="A35" i="1" s="1"/>
  <c r="A36" i="1" s="1"/>
  <c r="A37" i="1" s="1"/>
  <c r="A38" i="1" s="1"/>
  <c r="A39" i="1" s="1"/>
  <c r="A40" i="1" s="1"/>
  <c r="A41" i="1" s="1"/>
  <c r="A42" i="1" s="1"/>
  <c r="A45" i="1" s="1"/>
  <c r="A46" i="1" s="1"/>
  <c r="A47" i="1" s="1"/>
  <c r="A48" i="1" s="1"/>
  <c r="A49" i="1" s="1"/>
  <c r="A50" i="1" s="1"/>
  <c r="A51" i="1" s="1"/>
  <c r="A54" i="1" s="1"/>
  <c r="A55" i="1" s="1"/>
  <c r="A56" i="1" s="1"/>
  <c r="A57" i="1" s="1"/>
  <c r="A58" i="1" s="1"/>
  <c r="A59" i="1" s="1"/>
  <c r="A61" i="1" s="1"/>
  <c r="A62" i="1" s="1"/>
  <c r="A88" i="1" s="1"/>
  <c r="A89" i="1" s="1"/>
  <c r="A90" i="1" s="1"/>
  <c r="A91" i="1" s="1"/>
  <c r="A92" i="1" s="1"/>
  <c r="A93" i="1" s="1"/>
  <c r="A94" i="1" s="1"/>
  <c r="A99" i="1" s="1"/>
  <c r="A100" i="1" s="1"/>
  <c r="A101" i="1" s="1"/>
  <c r="A102" i="1" s="1"/>
  <c r="A103" i="1" s="1"/>
  <c r="A104" i="1" s="1"/>
  <c r="A105" i="1" s="1"/>
  <c r="A106" i="1" s="1"/>
  <c r="A107" i="1" s="1"/>
  <c r="A108" i="1" s="1"/>
  <c r="A109" i="1" s="1"/>
  <c r="A110" i="1" s="1"/>
  <c r="A111" i="1" s="1"/>
  <c r="A114" i="1" s="1"/>
  <c r="A115" i="1" s="1"/>
  <c r="A116" i="1" s="1"/>
  <c r="A117" i="1" s="1"/>
  <c r="A118" i="1" s="1"/>
  <c r="A119" i="1" s="1"/>
  <c r="A120" i="1" s="1"/>
  <c r="A123" i="1" s="1"/>
  <c r="A124" i="1" s="1"/>
  <c r="A125" i="1" s="1"/>
  <c r="A126" i="1" s="1"/>
  <c r="A127" i="1" s="1"/>
  <c r="A128" i="1" s="1"/>
  <c r="A130" i="1" s="1"/>
  <c r="A131" i="1" s="1"/>
  <c r="H15" i="1"/>
  <c r="D16" i="1"/>
  <c r="D17" i="1"/>
  <c r="D18" i="1"/>
  <c r="D19" i="1"/>
  <c r="D20" i="1"/>
  <c r="D21" i="1"/>
  <c r="D22" i="1"/>
  <c r="D23" i="1"/>
  <c r="D24" i="1"/>
  <c r="D25" i="1"/>
  <c r="F26" i="1"/>
  <c r="F27" i="1" s="1"/>
  <c r="G26" i="1"/>
  <c r="G27" i="1" s="1"/>
  <c r="H26" i="1"/>
  <c r="I26" i="1"/>
  <c r="I27" i="1" s="1"/>
  <c r="J26" i="1"/>
  <c r="J27" i="1" s="1"/>
  <c r="K26" i="1"/>
  <c r="K27" i="1" s="1"/>
  <c r="L26" i="1"/>
  <c r="L27" i="1" s="1"/>
  <c r="M26" i="1"/>
  <c r="M27" i="1" s="1"/>
  <c r="N26" i="1"/>
  <c r="N27" i="1" s="1"/>
  <c r="O26" i="1"/>
  <c r="O27" i="1" s="1"/>
  <c r="P26" i="1"/>
  <c r="P27" i="1" s="1"/>
  <c r="Q26" i="1"/>
  <c r="Q27" i="1" s="1"/>
  <c r="R26" i="1"/>
  <c r="R27" i="1" s="1"/>
  <c r="S26" i="1"/>
  <c r="S27" i="1" s="1"/>
  <c r="T26" i="1"/>
  <c r="T27" i="1" s="1"/>
  <c r="C11" i="4"/>
  <c r="D30" i="1"/>
  <c r="D31" i="1"/>
  <c r="D32" i="1"/>
  <c r="D68" i="1" s="1"/>
  <c r="D33" i="1"/>
  <c r="D34" i="1"/>
  <c r="D35" i="1"/>
  <c r="D36" i="1"/>
  <c r="D37" i="1"/>
  <c r="D38" i="1"/>
  <c r="D39" i="1"/>
  <c r="D40" i="1"/>
  <c r="D41" i="1"/>
  <c r="D42" i="1"/>
  <c r="F43" i="1"/>
  <c r="G43" i="1"/>
  <c r="H43" i="1"/>
  <c r="I43" i="1"/>
  <c r="J43" i="1"/>
  <c r="K43" i="1"/>
  <c r="L43" i="1"/>
  <c r="M43" i="1"/>
  <c r="N43" i="1"/>
  <c r="O43" i="1"/>
  <c r="P43" i="1"/>
  <c r="Q43" i="1"/>
  <c r="R43" i="1"/>
  <c r="S43" i="1"/>
  <c r="T43" i="1"/>
  <c r="D45" i="1"/>
  <c r="D46" i="1"/>
  <c r="D47" i="1"/>
  <c r="D48" i="1"/>
  <c r="D49" i="1"/>
  <c r="D50" i="1"/>
  <c r="D51" i="1"/>
  <c r="F52" i="1"/>
  <c r="G52" i="1"/>
  <c r="H52" i="1"/>
  <c r="I52" i="1"/>
  <c r="J52" i="1"/>
  <c r="K52" i="1"/>
  <c r="L52" i="1"/>
  <c r="M52" i="1"/>
  <c r="N52" i="1"/>
  <c r="O52" i="1"/>
  <c r="P52" i="1"/>
  <c r="Q52" i="1"/>
  <c r="R52" i="1"/>
  <c r="S52" i="1"/>
  <c r="T52" i="1"/>
  <c r="D54" i="1"/>
  <c r="D55" i="1"/>
  <c r="D56" i="1"/>
  <c r="D57" i="1"/>
  <c r="D58" i="1"/>
  <c r="D59" i="1"/>
  <c r="B60" i="1"/>
  <c r="F60" i="1"/>
  <c r="G60" i="1"/>
  <c r="H60" i="1"/>
  <c r="I60" i="1"/>
  <c r="J60" i="1"/>
  <c r="K60" i="1"/>
  <c r="L60" i="1"/>
  <c r="M60" i="1"/>
  <c r="N60" i="1"/>
  <c r="O60" i="1"/>
  <c r="P60" i="1"/>
  <c r="Q60" i="1"/>
  <c r="R60" i="1"/>
  <c r="S60" i="1"/>
  <c r="T60" i="1"/>
  <c r="D61" i="1"/>
  <c r="D62" i="1"/>
  <c r="D65" i="1"/>
  <c r="F65" i="1"/>
  <c r="B88" i="1"/>
  <c r="B157" i="1" s="1"/>
  <c r="D88" i="1"/>
  <c r="B89" i="1"/>
  <c r="B158" i="1" s="1"/>
  <c r="D89" i="1"/>
  <c r="D90" i="1"/>
  <c r="B91" i="1"/>
  <c r="B160" i="1" s="1"/>
  <c r="D91" i="1"/>
  <c r="B92" i="1"/>
  <c r="B161" i="1" s="1"/>
  <c r="D92" i="1"/>
  <c r="B93" i="1"/>
  <c r="B162" i="1" s="1"/>
  <c r="D93" i="1"/>
  <c r="B94" i="1"/>
  <c r="B163" i="1" s="1"/>
  <c r="D94" i="1"/>
  <c r="F95" i="1"/>
  <c r="F96" i="1" s="1"/>
  <c r="G95" i="1"/>
  <c r="G96" i="1" s="1"/>
  <c r="H95" i="1"/>
  <c r="I95" i="1"/>
  <c r="I96" i="1" s="1"/>
  <c r="J95" i="1"/>
  <c r="J96" i="1" s="1"/>
  <c r="K95" i="1"/>
  <c r="K96" i="1" s="1"/>
  <c r="L95" i="1"/>
  <c r="M95" i="1"/>
  <c r="M96" i="1" s="1"/>
  <c r="N95" i="1"/>
  <c r="N96" i="1" s="1"/>
  <c r="O95" i="1"/>
  <c r="O96" i="1" s="1"/>
  <c r="P95" i="1"/>
  <c r="Q95" i="1"/>
  <c r="Q96" i="1" s="1"/>
  <c r="R95" i="1"/>
  <c r="R96" i="1" s="1"/>
  <c r="S95" i="1"/>
  <c r="S96" i="1" s="1"/>
  <c r="T95" i="1"/>
  <c r="G134" i="1"/>
  <c r="D99" i="1"/>
  <c r="D100" i="1"/>
  <c r="D101" i="1"/>
  <c r="D102" i="1"/>
  <c r="D103" i="1"/>
  <c r="D104" i="1"/>
  <c r="D105" i="1"/>
  <c r="D106" i="1"/>
  <c r="D107" i="1"/>
  <c r="D108" i="1"/>
  <c r="D109" i="1"/>
  <c r="D110" i="1"/>
  <c r="D111" i="1"/>
  <c r="F112" i="1"/>
  <c r="G112" i="1"/>
  <c r="H112" i="1"/>
  <c r="I112" i="1"/>
  <c r="J112" i="1"/>
  <c r="K112" i="1"/>
  <c r="L112" i="1"/>
  <c r="M112" i="1"/>
  <c r="N112" i="1"/>
  <c r="O112" i="1"/>
  <c r="P112" i="1"/>
  <c r="Q112" i="1"/>
  <c r="R112" i="1"/>
  <c r="S112" i="1"/>
  <c r="T112" i="1"/>
  <c r="D114" i="1"/>
  <c r="D115" i="1"/>
  <c r="D116" i="1"/>
  <c r="D117" i="1"/>
  <c r="D118" i="1"/>
  <c r="D119" i="1"/>
  <c r="D120" i="1"/>
  <c r="F121" i="1"/>
  <c r="G121" i="1"/>
  <c r="H121" i="1"/>
  <c r="I121" i="1"/>
  <c r="J121" i="1"/>
  <c r="K121" i="1"/>
  <c r="L121" i="1"/>
  <c r="M121" i="1"/>
  <c r="N121" i="1"/>
  <c r="O121" i="1"/>
  <c r="P121" i="1"/>
  <c r="Q121" i="1"/>
  <c r="R121" i="1"/>
  <c r="S121" i="1"/>
  <c r="T121" i="1"/>
  <c r="D123" i="1"/>
  <c r="D124" i="1"/>
  <c r="D125" i="1"/>
  <c r="D126" i="1"/>
  <c r="D127" i="1"/>
  <c r="D128" i="1"/>
  <c r="B129" i="1"/>
  <c r="F129" i="1"/>
  <c r="G129" i="1"/>
  <c r="H129" i="1"/>
  <c r="I129" i="1"/>
  <c r="J129" i="1"/>
  <c r="K129" i="1"/>
  <c r="L129" i="1"/>
  <c r="M129" i="1"/>
  <c r="N129" i="1"/>
  <c r="O129" i="1"/>
  <c r="P129" i="1"/>
  <c r="Q129" i="1"/>
  <c r="R129" i="1"/>
  <c r="S129" i="1"/>
  <c r="T129" i="1"/>
  <c r="D130" i="1"/>
  <c r="D131" i="1"/>
  <c r="D134" i="1"/>
  <c r="F134" i="1"/>
  <c r="H156" i="1"/>
  <c r="I156" i="1" s="1"/>
  <c r="F157" i="1"/>
  <c r="G157" i="1"/>
  <c r="H157" i="1"/>
  <c r="I157" i="1"/>
  <c r="J157" i="1"/>
  <c r="K157" i="1"/>
  <c r="L157" i="1"/>
  <c r="M157" i="1"/>
  <c r="N157" i="1"/>
  <c r="O157" i="1"/>
  <c r="P157" i="1"/>
  <c r="Q157" i="1"/>
  <c r="R157" i="1"/>
  <c r="S157" i="1"/>
  <c r="T157" i="1"/>
  <c r="F158" i="1"/>
  <c r="G158" i="1"/>
  <c r="H158" i="1"/>
  <c r="I158" i="1"/>
  <c r="J158" i="1"/>
  <c r="K158" i="1"/>
  <c r="L158" i="1"/>
  <c r="M158" i="1"/>
  <c r="N158" i="1"/>
  <c r="O158" i="1"/>
  <c r="P158" i="1"/>
  <c r="Q158" i="1"/>
  <c r="R158" i="1"/>
  <c r="S158" i="1"/>
  <c r="T158" i="1"/>
  <c r="B159" i="1"/>
  <c r="F159" i="1"/>
  <c r="G159" i="1"/>
  <c r="H159" i="1"/>
  <c r="I159" i="1"/>
  <c r="J159" i="1"/>
  <c r="K159" i="1"/>
  <c r="L159" i="1"/>
  <c r="M159" i="1"/>
  <c r="N159" i="1"/>
  <c r="O159" i="1"/>
  <c r="P159" i="1"/>
  <c r="Q159" i="1"/>
  <c r="R159" i="1"/>
  <c r="S159" i="1"/>
  <c r="T159" i="1"/>
  <c r="F160" i="1"/>
  <c r="G160" i="1"/>
  <c r="H160" i="1"/>
  <c r="I160" i="1"/>
  <c r="J160" i="1"/>
  <c r="K160" i="1"/>
  <c r="L160" i="1"/>
  <c r="M160" i="1"/>
  <c r="N160" i="1"/>
  <c r="O160" i="1"/>
  <c r="P160" i="1"/>
  <c r="Q160" i="1"/>
  <c r="R160" i="1"/>
  <c r="S160" i="1"/>
  <c r="T160" i="1"/>
  <c r="F161" i="1"/>
  <c r="G161" i="1"/>
  <c r="H161" i="1"/>
  <c r="I161" i="1"/>
  <c r="J161" i="1"/>
  <c r="K161" i="1"/>
  <c r="L161" i="1"/>
  <c r="M161" i="1"/>
  <c r="N161" i="1"/>
  <c r="O161" i="1"/>
  <c r="P161" i="1"/>
  <c r="Q161" i="1"/>
  <c r="R161" i="1"/>
  <c r="S161" i="1"/>
  <c r="T161" i="1"/>
  <c r="F162" i="1"/>
  <c r="G162" i="1"/>
  <c r="H162" i="1"/>
  <c r="I162" i="1"/>
  <c r="J162" i="1"/>
  <c r="K162" i="1"/>
  <c r="L162" i="1"/>
  <c r="M162" i="1"/>
  <c r="N162" i="1"/>
  <c r="O162" i="1"/>
  <c r="P162" i="1"/>
  <c r="Q162" i="1"/>
  <c r="R162" i="1"/>
  <c r="S162" i="1"/>
  <c r="T162" i="1"/>
  <c r="F163" i="1"/>
  <c r="G163" i="1"/>
  <c r="H163" i="1"/>
  <c r="I163" i="1"/>
  <c r="J163" i="1"/>
  <c r="K163" i="1"/>
  <c r="L163" i="1"/>
  <c r="M163" i="1"/>
  <c r="N163" i="1"/>
  <c r="O163" i="1"/>
  <c r="P163" i="1"/>
  <c r="Q163" i="1"/>
  <c r="R163" i="1"/>
  <c r="S163" i="1"/>
  <c r="T163" i="1"/>
  <c r="E167" i="1"/>
  <c r="G167" i="1"/>
  <c r="G203" i="1" s="1"/>
  <c r="F168" i="1"/>
  <c r="G168" i="1"/>
  <c r="H168" i="1"/>
  <c r="I168" i="1"/>
  <c r="J168" i="1"/>
  <c r="K168" i="1"/>
  <c r="L168" i="1"/>
  <c r="M168" i="1"/>
  <c r="N168" i="1"/>
  <c r="O168" i="1"/>
  <c r="P168" i="1"/>
  <c r="Q168" i="1"/>
  <c r="R168" i="1"/>
  <c r="S168" i="1"/>
  <c r="T168" i="1"/>
  <c r="F169" i="1"/>
  <c r="G169" i="1"/>
  <c r="H169" i="1"/>
  <c r="I169" i="1"/>
  <c r="J169" i="1"/>
  <c r="K169" i="1"/>
  <c r="L169" i="1"/>
  <c r="M169" i="1"/>
  <c r="N169" i="1"/>
  <c r="O169" i="1"/>
  <c r="P169" i="1"/>
  <c r="Q169" i="1"/>
  <c r="R169" i="1"/>
  <c r="S169" i="1"/>
  <c r="T169" i="1"/>
  <c r="F170" i="1"/>
  <c r="G170" i="1"/>
  <c r="H170" i="1"/>
  <c r="I170" i="1"/>
  <c r="J170" i="1"/>
  <c r="K170" i="1"/>
  <c r="L170" i="1"/>
  <c r="M170" i="1"/>
  <c r="N170" i="1"/>
  <c r="O170" i="1"/>
  <c r="P170" i="1"/>
  <c r="Q170" i="1"/>
  <c r="R170" i="1"/>
  <c r="S170" i="1"/>
  <c r="T170" i="1"/>
  <c r="F171" i="1"/>
  <c r="G171" i="1"/>
  <c r="H171" i="1"/>
  <c r="I171" i="1"/>
  <c r="J171" i="1"/>
  <c r="K171" i="1"/>
  <c r="L171" i="1"/>
  <c r="M171" i="1"/>
  <c r="N171" i="1"/>
  <c r="O171" i="1"/>
  <c r="P171" i="1"/>
  <c r="Q171" i="1"/>
  <c r="R171" i="1"/>
  <c r="S171" i="1"/>
  <c r="T171" i="1"/>
  <c r="F172" i="1"/>
  <c r="G172" i="1"/>
  <c r="H172" i="1"/>
  <c r="I172" i="1"/>
  <c r="J172" i="1"/>
  <c r="K172" i="1"/>
  <c r="L172" i="1"/>
  <c r="M172" i="1"/>
  <c r="N172" i="1"/>
  <c r="O172" i="1"/>
  <c r="P172" i="1"/>
  <c r="Q172" i="1"/>
  <c r="R172" i="1"/>
  <c r="S172" i="1"/>
  <c r="T172" i="1"/>
  <c r="F173" i="1"/>
  <c r="G173" i="1"/>
  <c r="H173" i="1"/>
  <c r="I173" i="1"/>
  <c r="J173" i="1"/>
  <c r="K173" i="1"/>
  <c r="L173" i="1"/>
  <c r="M173" i="1"/>
  <c r="N173" i="1"/>
  <c r="O173" i="1"/>
  <c r="P173" i="1"/>
  <c r="Q173" i="1"/>
  <c r="R173" i="1"/>
  <c r="S173" i="1"/>
  <c r="T173" i="1"/>
  <c r="F174" i="1"/>
  <c r="G174" i="1"/>
  <c r="H174" i="1"/>
  <c r="I174" i="1"/>
  <c r="J174" i="1"/>
  <c r="K174" i="1"/>
  <c r="L174" i="1"/>
  <c r="M174" i="1"/>
  <c r="N174" i="1"/>
  <c r="O174" i="1"/>
  <c r="P174" i="1"/>
  <c r="Q174" i="1"/>
  <c r="R174" i="1"/>
  <c r="S174" i="1"/>
  <c r="T174" i="1"/>
  <c r="F175" i="1"/>
  <c r="G175" i="1"/>
  <c r="H175" i="1"/>
  <c r="I175" i="1"/>
  <c r="J175" i="1"/>
  <c r="K175" i="1"/>
  <c r="L175" i="1"/>
  <c r="M175" i="1"/>
  <c r="N175" i="1"/>
  <c r="O175" i="1"/>
  <c r="P175" i="1"/>
  <c r="Q175" i="1"/>
  <c r="R175" i="1"/>
  <c r="S175" i="1"/>
  <c r="T175" i="1"/>
  <c r="F176" i="1"/>
  <c r="G176" i="1"/>
  <c r="H176" i="1"/>
  <c r="I176" i="1"/>
  <c r="J176" i="1"/>
  <c r="K176" i="1"/>
  <c r="L176" i="1"/>
  <c r="M176" i="1"/>
  <c r="N176" i="1"/>
  <c r="O176" i="1"/>
  <c r="P176" i="1"/>
  <c r="Q176" i="1"/>
  <c r="R176" i="1"/>
  <c r="S176" i="1"/>
  <c r="T176" i="1"/>
  <c r="F177" i="1"/>
  <c r="G177" i="1"/>
  <c r="H177" i="1"/>
  <c r="I177" i="1"/>
  <c r="J177" i="1"/>
  <c r="K177" i="1"/>
  <c r="L177" i="1"/>
  <c r="M177" i="1"/>
  <c r="N177" i="1"/>
  <c r="O177" i="1"/>
  <c r="P177" i="1"/>
  <c r="Q177" i="1"/>
  <c r="R177" i="1"/>
  <c r="S177" i="1"/>
  <c r="T177" i="1"/>
  <c r="F178" i="1"/>
  <c r="G178" i="1"/>
  <c r="H178" i="1"/>
  <c r="I178" i="1"/>
  <c r="J178" i="1"/>
  <c r="K178" i="1"/>
  <c r="L178" i="1"/>
  <c r="M178" i="1"/>
  <c r="N178" i="1"/>
  <c r="O178" i="1"/>
  <c r="P178" i="1"/>
  <c r="Q178" i="1"/>
  <c r="R178" i="1"/>
  <c r="S178" i="1"/>
  <c r="T178" i="1"/>
  <c r="F179" i="1"/>
  <c r="G179" i="1"/>
  <c r="H179" i="1"/>
  <c r="I179" i="1"/>
  <c r="J179" i="1"/>
  <c r="K179" i="1"/>
  <c r="L179" i="1"/>
  <c r="M179" i="1"/>
  <c r="N179" i="1"/>
  <c r="O179" i="1"/>
  <c r="P179" i="1"/>
  <c r="Q179" i="1"/>
  <c r="R179" i="1"/>
  <c r="S179" i="1"/>
  <c r="T179" i="1"/>
  <c r="F180" i="1"/>
  <c r="G180" i="1"/>
  <c r="H180" i="1"/>
  <c r="I180" i="1"/>
  <c r="J180" i="1"/>
  <c r="K180" i="1"/>
  <c r="L180" i="1"/>
  <c r="M180" i="1"/>
  <c r="N180" i="1"/>
  <c r="O180" i="1"/>
  <c r="P180" i="1"/>
  <c r="Q180" i="1"/>
  <c r="R180" i="1"/>
  <c r="S180" i="1"/>
  <c r="T180" i="1"/>
  <c r="F183" i="1"/>
  <c r="G183" i="1"/>
  <c r="H183" i="1"/>
  <c r="I183" i="1"/>
  <c r="J183" i="1"/>
  <c r="K183" i="1"/>
  <c r="L183" i="1"/>
  <c r="M183" i="1"/>
  <c r="N183" i="1"/>
  <c r="O183" i="1"/>
  <c r="P183" i="1"/>
  <c r="Q183" i="1"/>
  <c r="R183" i="1"/>
  <c r="S183" i="1"/>
  <c r="T183" i="1"/>
  <c r="F184" i="1"/>
  <c r="G184" i="1"/>
  <c r="H184" i="1"/>
  <c r="I184" i="1"/>
  <c r="J184" i="1"/>
  <c r="K184" i="1"/>
  <c r="L184" i="1"/>
  <c r="M184" i="1"/>
  <c r="N184" i="1"/>
  <c r="O184" i="1"/>
  <c r="P184" i="1"/>
  <c r="Q184" i="1"/>
  <c r="R184" i="1"/>
  <c r="S184" i="1"/>
  <c r="T184" i="1"/>
  <c r="F185" i="1"/>
  <c r="G185" i="1"/>
  <c r="H185" i="1"/>
  <c r="I185" i="1"/>
  <c r="J185" i="1"/>
  <c r="K185" i="1"/>
  <c r="L185" i="1"/>
  <c r="M185" i="1"/>
  <c r="N185" i="1"/>
  <c r="O185" i="1"/>
  <c r="P185" i="1"/>
  <c r="Q185" i="1"/>
  <c r="R185" i="1"/>
  <c r="S185" i="1"/>
  <c r="T185" i="1"/>
  <c r="F186" i="1"/>
  <c r="G186" i="1"/>
  <c r="H186" i="1"/>
  <c r="I186" i="1"/>
  <c r="J186" i="1"/>
  <c r="K186" i="1"/>
  <c r="L186" i="1"/>
  <c r="M186" i="1"/>
  <c r="N186" i="1"/>
  <c r="O186" i="1"/>
  <c r="P186" i="1"/>
  <c r="Q186" i="1"/>
  <c r="R186" i="1"/>
  <c r="S186" i="1"/>
  <c r="T186" i="1"/>
  <c r="F187" i="1"/>
  <c r="G187" i="1"/>
  <c r="H187" i="1"/>
  <c r="I187" i="1"/>
  <c r="J187" i="1"/>
  <c r="K187" i="1"/>
  <c r="L187" i="1"/>
  <c r="M187" i="1"/>
  <c r="N187" i="1"/>
  <c r="O187" i="1"/>
  <c r="P187" i="1"/>
  <c r="Q187" i="1"/>
  <c r="R187" i="1"/>
  <c r="S187" i="1"/>
  <c r="T187" i="1"/>
  <c r="F188" i="1"/>
  <c r="G188" i="1"/>
  <c r="H188" i="1"/>
  <c r="I188" i="1"/>
  <c r="J188" i="1"/>
  <c r="K188" i="1"/>
  <c r="L188" i="1"/>
  <c r="M188" i="1"/>
  <c r="N188" i="1"/>
  <c r="O188" i="1"/>
  <c r="P188" i="1"/>
  <c r="Q188" i="1"/>
  <c r="R188" i="1"/>
  <c r="S188" i="1"/>
  <c r="T188" i="1"/>
  <c r="F189" i="1"/>
  <c r="G189" i="1"/>
  <c r="H189" i="1"/>
  <c r="I189" i="1"/>
  <c r="J189" i="1"/>
  <c r="K189" i="1"/>
  <c r="L189" i="1"/>
  <c r="M189" i="1"/>
  <c r="N189" i="1"/>
  <c r="O189" i="1"/>
  <c r="P189" i="1"/>
  <c r="Q189" i="1"/>
  <c r="R189" i="1"/>
  <c r="S189" i="1"/>
  <c r="T189" i="1"/>
  <c r="F192" i="1"/>
  <c r="G192" i="1"/>
  <c r="H192" i="1"/>
  <c r="I192" i="1"/>
  <c r="J192" i="1"/>
  <c r="K192" i="1"/>
  <c r="L192" i="1"/>
  <c r="M192" i="1"/>
  <c r="N192" i="1"/>
  <c r="O192" i="1"/>
  <c r="P192" i="1"/>
  <c r="Q192" i="1"/>
  <c r="R192" i="1"/>
  <c r="S192" i="1"/>
  <c r="T192" i="1"/>
  <c r="F193" i="1"/>
  <c r="G193" i="1"/>
  <c r="H193" i="1"/>
  <c r="I193" i="1"/>
  <c r="J193" i="1"/>
  <c r="K193" i="1"/>
  <c r="L193" i="1"/>
  <c r="M193" i="1"/>
  <c r="N193" i="1"/>
  <c r="O193" i="1"/>
  <c r="P193" i="1"/>
  <c r="Q193" i="1"/>
  <c r="R193" i="1"/>
  <c r="S193" i="1"/>
  <c r="T193" i="1"/>
  <c r="F194" i="1"/>
  <c r="G194" i="1"/>
  <c r="H194" i="1"/>
  <c r="I194" i="1"/>
  <c r="J194" i="1"/>
  <c r="K194" i="1"/>
  <c r="L194" i="1"/>
  <c r="M194" i="1"/>
  <c r="N194" i="1"/>
  <c r="O194" i="1"/>
  <c r="P194" i="1"/>
  <c r="Q194" i="1"/>
  <c r="R194" i="1"/>
  <c r="S194" i="1"/>
  <c r="T194" i="1"/>
  <c r="F195" i="1"/>
  <c r="G195" i="1"/>
  <c r="H195" i="1"/>
  <c r="I195" i="1"/>
  <c r="J195" i="1"/>
  <c r="K195" i="1"/>
  <c r="L195" i="1"/>
  <c r="M195" i="1"/>
  <c r="N195" i="1"/>
  <c r="O195" i="1"/>
  <c r="P195" i="1"/>
  <c r="Q195" i="1"/>
  <c r="R195" i="1"/>
  <c r="S195" i="1"/>
  <c r="T195" i="1"/>
  <c r="F196" i="1"/>
  <c r="G196" i="1"/>
  <c r="H196" i="1"/>
  <c r="I196" i="1"/>
  <c r="J196" i="1"/>
  <c r="K196" i="1"/>
  <c r="L196" i="1"/>
  <c r="M196" i="1"/>
  <c r="N196" i="1"/>
  <c r="O196" i="1"/>
  <c r="P196" i="1"/>
  <c r="Q196" i="1"/>
  <c r="R196" i="1"/>
  <c r="S196" i="1"/>
  <c r="T196" i="1"/>
  <c r="F197" i="1"/>
  <c r="G197" i="1"/>
  <c r="H197" i="1"/>
  <c r="I197" i="1"/>
  <c r="J197" i="1"/>
  <c r="K197" i="1"/>
  <c r="L197" i="1"/>
  <c r="M197" i="1"/>
  <c r="N197" i="1"/>
  <c r="O197" i="1"/>
  <c r="P197" i="1"/>
  <c r="Q197" i="1"/>
  <c r="R197" i="1"/>
  <c r="S197" i="1"/>
  <c r="T197" i="1"/>
  <c r="B198" i="1"/>
  <c r="F199" i="1"/>
  <c r="G199" i="1"/>
  <c r="H199" i="1"/>
  <c r="I199" i="1"/>
  <c r="J199" i="1"/>
  <c r="K199" i="1"/>
  <c r="L199" i="1"/>
  <c r="M199" i="1"/>
  <c r="N199" i="1"/>
  <c r="O199" i="1"/>
  <c r="P199" i="1"/>
  <c r="Q199" i="1"/>
  <c r="R199" i="1"/>
  <c r="S199" i="1"/>
  <c r="T199" i="1"/>
  <c r="F200" i="1"/>
  <c r="G200" i="1"/>
  <c r="H200" i="1"/>
  <c r="I200" i="1"/>
  <c r="J200" i="1"/>
  <c r="K200" i="1"/>
  <c r="L200" i="1"/>
  <c r="M200" i="1"/>
  <c r="N200" i="1"/>
  <c r="O200" i="1"/>
  <c r="P200" i="1"/>
  <c r="Q200" i="1"/>
  <c r="R200" i="1"/>
  <c r="S200" i="1"/>
  <c r="T200" i="1"/>
  <c r="D203" i="1"/>
  <c r="F203" i="1"/>
  <c r="A4" i="3"/>
  <c r="A5" i="3"/>
  <c r="A6" i="3"/>
  <c r="A7" i="3"/>
  <c r="A8" i="3"/>
  <c r="A9" i="3"/>
  <c r="I11" i="3"/>
  <c r="J11" i="3"/>
  <c r="K11" i="3"/>
  <c r="L11" i="3"/>
  <c r="M11" i="3"/>
  <c r="N11" i="3"/>
  <c r="O11"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B33" i="3"/>
  <c r="I33" i="3"/>
  <c r="J33" i="3"/>
  <c r="K33" i="3"/>
  <c r="L33" i="3"/>
  <c r="M33" i="3"/>
  <c r="N33" i="3"/>
  <c r="O33" i="3"/>
  <c r="B4" i="2"/>
  <c r="B5" i="2"/>
  <c r="B6" i="2"/>
  <c r="B7" i="2"/>
  <c r="B8" i="2"/>
  <c r="A9" i="2"/>
  <c r="B9" i="2"/>
  <c r="E65" i="2"/>
  <c r="E66" i="2"/>
  <c r="E67" i="2"/>
  <c r="E68" i="2"/>
  <c r="E69" i="2"/>
  <c r="E70" i="2"/>
  <c r="E71" i="2"/>
  <c r="E75" i="2"/>
  <c r="E76" i="2"/>
  <c r="E77" i="2"/>
  <c r="E78" i="2"/>
  <c r="E79" i="2"/>
  <c r="E80" i="2"/>
  <c r="E81" i="2"/>
  <c r="G84" i="2"/>
  <c r="G85" i="2"/>
  <c r="I15" i="1" l="1"/>
  <c r="H122" i="1"/>
  <c r="H53" i="1"/>
  <c r="H87" i="1"/>
  <c r="H98" i="1"/>
  <c r="H134" i="1" s="1"/>
  <c r="H29" i="1"/>
  <c r="D11" i="4" s="1"/>
  <c r="H113" i="1"/>
  <c r="H44" i="1"/>
  <c r="C21" i="4"/>
  <c r="C25" i="4"/>
  <c r="C17" i="4"/>
  <c r="C13" i="4"/>
  <c r="E72" i="2"/>
  <c r="H33" i="3"/>
  <c r="J63" i="1"/>
  <c r="J64" i="1" s="1"/>
  <c r="D79" i="1"/>
  <c r="D71" i="1"/>
  <c r="D74" i="1"/>
  <c r="D139" i="1"/>
  <c r="O63" i="1"/>
  <c r="O66" i="1" s="1"/>
  <c r="N63" i="1"/>
  <c r="N66" i="1" s="1"/>
  <c r="M132" i="1"/>
  <c r="M135" i="1" s="1"/>
  <c r="H167" i="1"/>
  <c r="H203" i="1" s="1"/>
  <c r="M164" i="1"/>
  <c r="M165" i="1" s="1"/>
  <c r="D148" i="1"/>
  <c r="S190" i="1"/>
  <c r="T132" i="1"/>
  <c r="T133" i="1" s="1"/>
  <c r="P132" i="1"/>
  <c r="P133" i="1" s="1"/>
  <c r="L132" i="1"/>
  <c r="L133" i="1" s="1"/>
  <c r="H132" i="1"/>
  <c r="H133" i="1" s="1"/>
  <c r="D152" i="1"/>
  <c r="R132" i="1"/>
  <c r="R133" i="1" s="1"/>
  <c r="N132" i="1"/>
  <c r="N133" i="1" s="1"/>
  <c r="J132" i="1"/>
  <c r="J133" i="1" s="1"/>
  <c r="F132" i="1"/>
  <c r="F133" i="1" s="1"/>
  <c r="Q63" i="1"/>
  <c r="Q64" i="1" s="1"/>
  <c r="M63" i="1"/>
  <c r="M64" i="1" s="1"/>
  <c r="S63" i="1"/>
  <c r="S64" i="1" s="1"/>
  <c r="K63" i="1"/>
  <c r="K66" i="1" s="1"/>
  <c r="G63" i="1"/>
  <c r="G64" i="1" s="1"/>
  <c r="D151" i="1"/>
  <c r="G65" i="1"/>
  <c r="R63" i="1"/>
  <c r="R66" i="1" s="1"/>
  <c r="F63" i="1"/>
  <c r="F66" i="1" s="1"/>
  <c r="O198" i="1"/>
  <c r="J181" i="1"/>
  <c r="D143" i="1"/>
  <c r="D140" i="1"/>
  <c r="D187" i="1"/>
  <c r="D150" i="1"/>
  <c r="D138" i="1"/>
  <c r="D69" i="1"/>
  <c r="R181" i="1"/>
  <c r="M181" i="1"/>
  <c r="S132" i="1"/>
  <c r="O132" i="1"/>
  <c r="K132" i="1"/>
  <c r="G132" i="1"/>
  <c r="O190" i="1"/>
  <c r="K190" i="1"/>
  <c r="G190" i="1"/>
  <c r="R190" i="1"/>
  <c r="N190" i="1"/>
  <c r="J190" i="1"/>
  <c r="N181" i="1"/>
  <c r="D80" i="1"/>
  <c r="D162" i="1"/>
  <c r="I63" i="1"/>
  <c r="I64" i="1" s="1"/>
  <c r="D197" i="1"/>
  <c r="D194" i="1"/>
  <c r="R198" i="1"/>
  <c r="N198" i="1"/>
  <c r="J198" i="1"/>
  <c r="F181" i="1"/>
  <c r="D178" i="1"/>
  <c r="D174" i="1"/>
  <c r="D170" i="1"/>
  <c r="D215" i="1" s="1"/>
  <c r="Q164" i="1"/>
  <c r="Q165" i="1" s="1"/>
  <c r="I164" i="1"/>
  <c r="I165" i="1" s="1"/>
  <c r="D160" i="1"/>
  <c r="T164" i="1"/>
  <c r="T165" i="1" s="1"/>
  <c r="P164" i="1"/>
  <c r="P165" i="1" s="1"/>
  <c r="L164" i="1"/>
  <c r="L165" i="1" s="1"/>
  <c r="H164" i="1"/>
  <c r="H165" i="1" s="1"/>
  <c r="Q132" i="1"/>
  <c r="Q135" i="1" s="1"/>
  <c r="I132" i="1"/>
  <c r="I133" i="1" s="1"/>
  <c r="D84" i="1"/>
  <c r="D83" i="1"/>
  <c r="H27" i="1"/>
  <c r="S198" i="1"/>
  <c r="K198" i="1"/>
  <c r="G198" i="1"/>
  <c r="Q198" i="1"/>
  <c r="M198" i="1"/>
  <c r="I198" i="1"/>
  <c r="Q190" i="1"/>
  <c r="M190" i="1"/>
  <c r="I190" i="1"/>
  <c r="D175" i="1"/>
  <c r="D171" i="1"/>
  <c r="D147" i="1"/>
  <c r="D121" i="1"/>
  <c r="D141" i="1" s="1"/>
  <c r="D95" i="1"/>
  <c r="T63" i="1"/>
  <c r="P63" i="1"/>
  <c r="P64" i="1" s="1"/>
  <c r="L63" i="1"/>
  <c r="L64" i="1" s="1"/>
  <c r="H63" i="1"/>
  <c r="H64" i="1" s="1"/>
  <c r="J15" i="1"/>
  <c r="H65" i="1"/>
  <c r="F33" i="3"/>
  <c r="D192" i="1"/>
  <c r="F198" i="1"/>
  <c r="D161" i="1"/>
  <c r="R164" i="1"/>
  <c r="N164" i="1"/>
  <c r="J164" i="1"/>
  <c r="D200" i="1"/>
  <c r="D195" i="1"/>
  <c r="D185" i="1"/>
  <c r="T190" i="1"/>
  <c r="P190" i="1"/>
  <c r="L190" i="1"/>
  <c r="H190" i="1"/>
  <c r="Q181" i="1"/>
  <c r="I181" i="1"/>
  <c r="D158" i="1"/>
  <c r="D149" i="1"/>
  <c r="D129" i="1"/>
  <c r="D142" i="1" s="1"/>
  <c r="G33" i="3"/>
  <c r="D199" i="1"/>
  <c r="D196" i="1"/>
  <c r="T198" i="1"/>
  <c r="P198" i="1"/>
  <c r="L198" i="1"/>
  <c r="H198" i="1"/>
  <c r="D188" i="1"/>
  <c r="T181" i="1"/>
  <c r="P181" i="1"/>
  <c r="L181" i="1"/>
  <c r="D184" i="1"/>
  <c r="F190" i="1"/>
  <c r="E82" i="2"/>
  <c r="D193" i="1"/>
  <c r="D186" i="1"/>
  <c r="H181" i="1"/>
  <c r="D179" i="1"/>
  <c r="D43" i="1"/>
  <c r="D81" i="1"/>
  <c r="D52" i="1"/>
  <c r="D72" i="1" s="1"/>
  <c r="D82" i="1"/>
  <c r="D189" i="1"/>
  <c r="D183" i="1"/>
  <c r="D180" i="1"/>
  <c r="S181" i="1"/>
  <c r="O181" i="1"/>
  <c r="K181" i="1"/>
  <c r="G181" i="1"/>
  <c r="D159" i="1"/>
  <c r="S164" i="1"/>
  <c r="O164" i="1"/>
  <c r="K164" i="1"/>
  <c r="G164" i="1"/>
  <c r="J156" i="1"/>
  <c r="I167" i="1"/>
  <c r="I203" i="1" s="1"/>
  <c r="D153" i="1"/>
  <c r="D112" i="1"/>
  <c r="T96" i="1"/>
  <c r="P96" i="1"/>
  <c r="L96" i="1"/>
  <c r="H96" i="1"/>
  <c r="D60" i="1"/>
  <c r="D73" i="1" s="1"/>
  <c r="D70" i="1"/>
  <c r="D78" i="1"/>
  <c r="D177" i="1"/>
  <c r="D176" i="1"/>
  <c r="D173" i="1"/>
  <c r="D172" i="1"/>
  <c r="D169" i="1"/>
  <c r="D168" i="1"/>
  <c r="F164" i="1"/>
  <c r="D163" i="1"/>
  <c r="D157" i="1"/>
  <c r="D137" i="1"/>
  <c r="D146" i="1"/>
  <c r="D26" i="1"/>
  <c r="B12" i="4"/>
  <c r="D77" i="1"/>
  <c r="D25" i="4" l="1"/>
  <c r="D17" i="4"/>
  <c r="D13" i="4"/>
  <c r="D21" i="4"/>
  <c r="J98" i="1"/>
  <c r="J29" i="1"/>
  <c r="J113" i="1"/>
  <c r="J44" i="1"/>
  <c r="J122" i="1"/>
  <c r="J53" i="1"/>
  <c r="J87" i="1"/>
  <c r="I87" i="1"/>
  <c r="I98" i="1"/>
  <c r="I134" i="1" s="1"/>
  <c r="I29" i="1"/>
  <c r="E11" i="4" s="1"/>
  <c r="I113" i="1"/>
  <c r="I44" i="1"/>
  <c r="I122" i="1"/>
  <c r="I53" i="1"/>
  <c r="B19" i="4"/>
  <c r="B15" i="4"/>
  <c r="B27" i="4"/>
  <c r="B23" i="4"/>
  <c r="J66" i="1"/>
  <c r="M133" i="1"/>
  <c r="R135" i="1"/>
  <c r="O64" i="1"/>
  <c r="Q66" i="1"/>
  <c r="N64" i="1"/>
  <c r="M66" i="1"/>
  <c r="N135" i="1"/>
  <c r="K64" i="1"/>
  <c r="E163" i="1"/>
  <c r="H135" i="1"/>
  <c r="G66" i="1"/>
  <c r="J135" i="1"/>
  <c r="F64" i="1"/>
  <c r="I66" i="1"/>
  <c r="T135" i="1"/>
  <c r="O201" i="1"/>
  <c r="O202" i="1" s="1"/>
  <c r="R64" i="1"/>
  <c r="F135" i="1"/>
  <c r="S66" i="1"/>
  <c r="P135" i="1"/>
  <c r="S201" i="1"/>
  <c r="S202" i="1" s="1"/>
  <c r="M201" i="1"/>
  <c r="M202" i="1" s="1"/>
  <c r="L66" i="1"/>
  <c r="J201" i="1"/>
  <c r="J202" i="1" s="1"/>
  <c r="R201" i="1"/>
  <c r="R202" i="1" s="1"/>
  <c r="Q133" i="1"/>
  <c r="H201" i="1"/>
  <c r="H202" i="1" s="1"/>
  <c r="D206" i="1"/>
  <c r="L135" i="1"/>
  <c r="K201" i="1"/>
  <c r="K202" i="1" s="1"/>
  <c r="G133" i="1"/>
  <c r="G135" i="1"/>
  <c r="K135" i="1"/>
  <c r="K133" i="1"/>
  <c r="D75" i="1"/>
  <c r="K15" i="1"/>
  <c r="P66" i="1"/>
  <c r="N201" i="1"/>
  <c r="N202" i="1" s="1"/>
  <c r="O133" i="1"/>
  <c r="O135" i="1"/>
  <c r="I135" i="1"/>
  <c r="I201" i="1"/>
  <c r="I204" i="1" s="1"/>
  <c r="S135" i="1"/>
  <c r="S133" i="1"/>
  <c r="F201" i="1"/>
  <c r="F202" i="1" s="1"/>
  <c r="Q201" i="1"/>
  <c r="Q202" i="1" s="1"/>
  <c r="E160" i="1"/>
  <c r="H66" i="1"/>
  <c r="D85" i="1"/>
  <c r="D144" i="1"/>
  <c r="D207" i="1"/>
  <c r="D132" i="1"/>
  <c r="E173" i="1" s="1"/>
  <c r="E159" i="1"/>
  <c r="E162" i="1"/>
  <c r="T64" i="1"/>
  <c r="T66" i="1"/>
  <c r="G201" i="1"/>
  <c r="G202" i="1" s="1"/>
  <c r="E158" i="1"/>
  <c r="E161" i="1"/>
  <c r="D208" i="1"/>
  <c r="J134" i="1"/>
  <c r="D221" i="1"/>
  <c r="E26" i="1"/>
  <c r="O165" i="1"/>
  <c r="D190" i="1"/>
  <c r="D217" i="1"/>
  <c r="D209" i="1"/>
  <c r="D220" i="1"/>
  <c r="L201" i="1"/>
  <c r="J165" i="1"/>
  <c r="D219" i="1"/>
  <c r="K165" i="1"/>
  <c r="D154" i="1"/>
  <c r="F165" i="1"/>
  <c r="K156" i="1"/>
  <c r="J167" i="1"/>
  <c r="J203" i="1" s="1"/>
  <c r="S165" i="1"/>
  <c r="P201" i="1"/>
  <c r="D212" i="1"/>
  <c r="D222" i="1"/>
  <c r="N165" i="1"/>
  <c r="D198" i="1"/>
  <c r="D218" i="1"/>
  <c r="E157" i="1"/>
  <c r="E164" i="1" s="1"/>
  <c r="D164" i="1"/>
  <c r="D181" i="1"/>
  <c r="D216" i="1"/>
  <c r="G165" i="1"/>
  <c r="F11" i="4"/>
  <c r="J65" i="1"/>
  <c r="D63" i="1"/>
  <c r="T201" i="1"/>
  <c r="R165" i="1"/>
  <c r="I65" i="1" l="1"/>
  <c r="E17" i="4"/>
  <c r="E13" i="4"/>
  <c r="E21" i="4"/>
  <c r="E25" i="4"/>
  <c r="L15" i="1"/>
  <c r="K113" i="1"/>
  <c r="K44" i="1"/>
  <c r="K122" i="1"/>
  <c r="K53" i="1"/>
  <c r="K87" i="1"/>
  <c r="K98" i="1"/>
  <c r="K29" i="1"/>
  <c r="K65" i="1" s="1"/>
  <c r="F13" i="4"/>
  <c r="F21" i="4"/>
  <c r="F25" i="4"/>
  <c r="F17" i="4"/>
  <c r="O204" i="1"/>
  <c r="E110" i="1"/>
  <c r="E106" i="1"/>
  <c r="E91" i="1"/>
  <c r="E196" i="1"/>
  <c r="S204" i="1"/>
  <c r="E171" i="1"/>
  <c r="K204" i="1"/>
  <c r="E126" i="1"/>
  <c r="E186" i="1"/>
  <c r="E89" i="1"/>
  <c r="J204" i="1"/>
  <c r="M204" i="1"/>
  <c r="H204" i="1"/>
  <c r="I202" i="1"/>
  <c r="R204" i="1"/>
  <c r="E119" i="1"/>
  <c r="E114" i="1"/>
  <c r="E116" i="1"/>
  <c r="E179" i="1"/>
  <c r="E129" i="1"/>
  <c r="E100" i="1"/>
  <c r="E103" i="1"/>
  <c r="E175" i="1"/>
  <c r="E183" i="1"/>
  <c r="G204" i="1"/>
  <c r="E197" i="1"/>
  <c r="E200" i="1"/>
  <c r="E121" i="1"/>
  <c r="E131" i="1"/>
  <c r="E88" i="1"/>
  <c r="E99" i="1"/>
  <c r="E181" i="1"/>
  <c r="N204" i="1"/>
  <c r="E199" i="1"/>
  <c r="E189" i="1"/>
  <c r="E177" i="1"/>
  <c r="Q204" i="1"/>
  <c r="E176" i="1"/>
  <c r="E170" i="1"/>
  <c r="E104" i="1"/>
  <c r="E117" i="1"/>
  <c r="E115" i="1"/>
  <c r="E120" i="1"/>
  <c r="E92" i="1"/>
  <c r="E168" i="1"/>
  <c r="E192" i="1"/>
  <c r="E195" i="1"/>
  <c r="E174" i="1"/>
  <c r="E180" i="1"/>
  <c r="E109" i="1"/>
  <c r="E124" i="1"/>
  <c r="E101" i="1"/>
  <c r="E112" i="1"/>
  <c r="E108" i="1"/>
  <c r="E128" i="1"/>
  <c r="E127" i="1"/>
  <c r="E111" i="1"/>
  <c r="E94" i="1"/>
  <c r="E90" i="1"/>
  <c r="E169" i="1"/>
  <c r="E185" i="1"/>
  <c r="E184" i="1"/>
  <c r="D223" i="1"/>
  <c r="E172" i="1"/>
  <c r="E193" i="1"/>
  <c r="E188" i="1"/>
  <c r="E102" i="1"/>
  <c r="E132" i="1"/>
  <c r="E118" i="1"/>
  <c r="E130" i="1"/>
  <c r="E105" i="1"/>
  <c r="E125" i="1"/>
  <c r="E95" i="1"/>
  <c r="E123" i="1"/>
  <c r="E107" i="1"/>
  <c r="E93" i="1"/>
  <c r="E187" i="1"/>
  <c r="F204" i="1"/>
  <c r="E178" i="1"/>
  <c r="E194" i="1"/>
  <c r="D135" i="1"/>
  <c r="E190" i="1"/>
  <c r="D210" i="1"/>
  <c r="T202" i="1"/>
  <c r="T204" i="1"/>
  <c r="E18" i="1"/>
  <c r="E22" i="1"/>
  <c r="E33" i="1"/>
  <c r="E37" i="1"/>
  <c r="E41" i="1"/>
  <c r="E48" i="1"/>
  <c r="E16" i="1"/>
  <c r="E20" i="1"/>
  <c r="E24" i="1"/>
  <c r="E31" i="1"/>
  <c r="E35" i="1"/>
  <c r="E39" i="1"/>
  <c r="E46" i="1"/>
  <c r="E50" i="1"/>
  <c r="E57" i="1"/>
  <c r="E19" i="1"/>
  <c r="E23" i="1"/>
  <c r="E30" i="1"/>
  <c r="E34" i="1"/>
  <c r="E38" i="1"/>
  <c r="E42" i="1"/>
  <c r="E45" i="1"/>
  <c r="E49" i="1"/>
  <c r="E52" i="1"/>
  <c r="E56" i="1"/>
  <c r="E60" i="1"/>
  <c r="E63" i="1"/>
  <c r="E17" i="1"/>
  <c r="E25" i="1"/>
  <c r="E54" i="1"/>
  <c r="E58" i="1"/>
  <c r="E61" i="1"/>
  <c r="E21" i="1"/>
  <c r="E32" i="1"/>
  <c r="E40" i="1"/>
  <c r="E43" i="1"/>
  <c r="E47" i="1"/>
  <c r="E62" i="1"/>
  <c r="E51" i="1"/>
  <c r="E59" i="1"/>
  <c r="E55" i="1"/>
  <c r="E36" i="1"/>
  <c r="D211" i="1"/>
  <c r="E198" i="1"/>
  <c r="L156" i="1"/>
  <c r="K167" i="1"/>
  <c r="K203" i="1" s="1"/>
  <c r="D66" i="1"/>
  <c r="D201" i="1"/>
  <c r="E201" i="1" s="1"/>
  <c r="P202" i="1"/>
  <c r="P204" i="1"/>
  <c r="M15" i="1"/>
  <c r="L202" i="1"/>
  <c r="L204" i="1"/>
  <c r="K134" i="1"/>
  <c r="M87" i="1" l="1"/>
  <c r="M98" i="1"/>
  <c r="M29" i="1"/>
  <c r="M113" i="1"/>
  <c r="M44" i="1"/>
  <c r="M122" i="1"/>
  <c r="M53" i="1"/>
  <c r="L122" i="1"/>
  <c r="L53" i="1"/>
  <c r="L87" i="1"/>
  <c r="L98" i="1"/>
  <c r="L29" i="1"/>
  <c r="H11" i="4" s="1"/>
  <c r="L113" i="1"/>
  <c r="L44" i="1"/>
  <c r="G11" i="4"/>
  <c r="L134" i="1"/>
  <c r="D204" i="1"/>
  <c r="N15" i="1"/>
  <c r="M156" i="1"/>
  <c r="L167" i="1"/>
  <c r="L203" i="1" s="1"/>
  <c r="D213" i="1"/>
  <c r="H25" i="4" l="1"/>
  <c r="H17" i="4"/>
  <c r="H13" i="4"/>
  <c r="H21" i="4"/>
  <c r="G21" i="4"/>
  <c r="G25" i="4"/>
  <c r="G17" i="4"/>
  <c r="G13" i="4"/>
  <c r="N98" i="1"/>
  <c r="N29" i="1"/>
  <c r="N113" i="1"/>
  <c r="N44" i="1"/>
  <c r="N122" i="1"/>
  <c r="N53" i="1"/>
  <c r="N87" i="1"/>
  <c r="L65" i="1"/>
  <c r="N156" i="1"/>
  <c r="M167" i="1"/>
  <c r="M203" i="1" s="1"/>
  <c r="I11" i="4"/>
  <c r="M65" i="1"/>
  <c r="O15" i="1"/>
  <c r="M134" i="1"/>
  <c r="I17" i="4" l="1"/>
  <c r="I13" i="4"/>
  <c r="I21" i="4"/>
  <c r="I25" i="4"/>
  <c r="O113" i="1"/>
  <c r="O44" i="1"/>
  <c r="O122" i="1"/>
  <c r="O53" i="1"/>
  <c r="O87" i="1"/>
  <c r="O98" i="1"/>
  <c r="O29" i="1"/>
  <c r="N65" i="1"/>
  <c r="J11" i="4"/>
  <c r="N134" i="1"/>
  <c r="P15" i="1"/>
  <c r="O156" i="1"/>
  <c r="N167" i="1"/>
  <c r="N203" i="1" s="1"/>
  <c r="P122" i="1" l="1"/>
  <c r="P53" i="1"/>
  <c r="P87" i="1"/>
  <c r="P98" i="1"/>
  <c r="P29" i="1"/>
  <c r="P113" i="1"/>
  <c r="P44" i="1"/>
  <c r="J13" i="4"/>
  <c r="J21" i="4"/>
  <c r="J25" i="4"/>
  <c r="J17" i="4"/>
  <c r="O134" i="1"/>
  <c r="P156" i="1"/>
  <c r="O167" i="1"/>
  <c r="O203" i="1" s="1"/>
  <c r="K11" i="4"/>
  <c r="O65" i="1"/>
  <c r="Q15" i="1"/>
  <c r="K21" i="4" l="1"/>
  <c r="K25" i="4"/>
  <c r="K17" i="4"/>
  <c r="K13" i="4"/>
  <c r="Q87" i="1"/>
  <c r="Q98" i="1"/>
  <c r="Q29" i="1"/>
  <c r="Q113" i="1"/>
  <c r="Q44" i="1"/>
  <c r="Q122" i="1"/>
  <c r="Q53" i="1"/>
  <c r="L11" i="4"/>
  <c r="P65" i="1"/>
  <c r="R15" i="1"/>
  <c r="Q156" i="1"/>
  <c r="P167" i="1"/>
  <c r="P203" i="1" s="1"/>
  <c r="P134" i="1"/>
  <c r="L25" i="4" l="1"/>
  <c r="L17" i="4"/>
  <c r="L13" i="4"/>
  <c r="L21" i="4"/>
  <c r="R98" i="1"/>
  <c r="R29" i="1"/>
  <c r="R113" i="1"/>
  <c r="R44" i="1"/>
  <c r="R122" i="1"/>
  <c r="R53" i="1"/>
  <c r="R87" i="1"/>
  <c r="R156" i="1"/>
  <c r="Q167" i="1"/>
  <c r="Q203" i="1" s="1"/>
  <c r="Q134" i="1"/>
  <c r="M11" i="4"/>
  <c r="Q65" i="1"/>
  <c r="S15" i="1"/>
  <c r="M17" i="4" l="1"/>
  <c r="M13" i="4"/>
  <c r="M21" i="4"/>
  <c r="M25" i="4"/>
  <c r="S113" i="1"/>
  <c r="S44" i="1"/>
  <c r="S122" i="1"/>
  <c r="S53" i="1"/>
  <c r="S87" i="1"/>
  <c r="S98" i="1"/>
  <c r="S29" i="1"/>
  <c r="S156" i="1"/>
  <c r="R167" i="1"/>
  <c r="R203" i="1" s="1"/>
  <c r="N11" i="4"/>
  <c r="R65" i="1"/>
  <c r="T15" i="1"/>
  <c r="R134" i="1"/>
  <c r="T122" i="1" l="1"/>
  <c r="T53" i="1"/>
  <c r="T87" i="1"/>
  <c r="T98" i="1"/>
  <c r="T134" i="1" s="1"/>
  <c r="T29" i="1"/>
  <c r="T113" i="1"/>
  <c r="T44" i="1"/>
  <c r="N13" i="4"/>
  <c r="N21" i="4"/>
  <c r="N25" i="4"/>
  <c r="N17" i="4"/>
  <c r="O11" i="4"/>
  <c r="S65" i="1"/>
  <c r="P11" i="4"/>
  <c r="T65" i="1"/>
  <c r="T156" i="1"/>
  <c r="T167" i="1" s="1"/>
  <c r="T203" i="1" s="1"/>
  <c r="S167" i="1"/>
  <c r="S203" i="1" s="1"/>
  <c r="S134" i="1"/>
  <c r="O21" i="4" l="1"/>
  <c r="O25" i="4"/>
  <c r="O17" i="4"/>
  <c r="O13" i="4"/>
  <c r="P25" i="4"/>
  <c r="P17" i="4"/>
  <c r="P13" i="4"/>
  <c r="P21" i="4"/>
</calcChain>
</file>

<file path=xl/sharedStrings.xml><?xml version="1.0" encoding="utf-8"?>
<sst xmlns="http://schemas.openxmlformats.org/spreadsheetml/2006/main" count="316" uniqueCount="136">
  <si>
    <t>Land Acquisition</t>
  </si>
  <si>
    <t>Runway</t>
  </si>
  <si>
    <t>Landside</t>
  </si>
  <si>
    <t xml:space="preserve">Terminal </t>
  </si>
  <si>
    <t xml:space="preserve">Other Airside </t>
  </si>
  <si>
    <t>Infrastructure</t>
  </si>
  <si>
    <t>Summary</t>
  </si>
  <si>
    <t>Totals</t>
  </si>
  <si>
    <t>Prior Years</t>
  </si>
  <si>
    <t>as %</t>
  </si>
  <si>
    <t>PFCs - $3.00 Application Submitted</t>
  </si>
  <si>
    <t>PFCs - $3.00 Future Application(s)</t>
  </si>
  <si>
    <t>PFCs - $3.00 Application Approved</t>
  </si>
  <si>
    <t>PFCs - $4.50 Application Submitted</t>
  </si>
  <si>
    <t>PFCs - $4.50 Future Application(s)</t>
  </si>
  <si>
    <t>PFCs - $4.50 Application Approved</t>
  </si>
  <si>
    <t>PFCs - Future Level</t>
  </si>
  <si>
    <t>[assumed level]</t>
  </si>
  <si>
    <t>Bonds</t>
  </si>
  <si>
    <t>General Obligation - Authority in Place</t>
  </si>
  <si>
    <t>Airport Funds</t>
  </si>
  <si>
    <t>Tenant or Third-Party Funds</t>
  </si>
  <si>
    <t>Passenger Facility Charges</t>
  </si>
  <si>
    <t>General Obligation - Authority Pending</t>
  </si>
  <si>
    <t>Federal and State Grants</t>
  </si>
  <si>
    <t>Airport Sponsor Information</t>
  </si>
  <si>
    <t>Total - All Funding Sources</t>
  </si>
  <si>
    <t>Revenue Bonds - MII Approved</t>
  </si>
  <si>
    <t>Revenue Bonds - MII pending</t>
  </si>
  <si>
    <t>Unmet Funding Needs</t>
  </si>
  <si>
    <t>Cumulative Needs</t>
  </si>
  <si>
    <t>Cumulative Sources</t>
  </si>
  <si>
    <t>Order 5100.38C</t>
  </si>
  <si>
    <t>PFCs</t>
  </si>
  <si>
    <t>Other</t>
  </si>
  <si>
    <t>Total</t>
  </si>
  <si>
    <t>Summary Funding Sources</t>
  </si>
  <si>
    <t>Funding Status</t>
  </si>
  <si>
    <t>Approved PFCs</t>
  </si>
  <si>
    <t>Approved bonds</t>
  </si>
  <si>
    <t>Future PFCs</t>
  </si>
  <si>
    <t>Future bonds</t>
  </si>
  <si>
    <t>Other Debt - Authority in Place</t>
  </si>
  <si>
    <t>Other Debt - Authority Pending</t>
  </si>
  <si>
    <t>Entitlements - Grants Awarded</t>
  </si>
  <si>
    <t>Entitlements - Future Grants</t>
  </si>
  <si>
    <t>Discretionary - Other - Awarded</t>
  </si>
  <si>
    <t>Discretionary - Other - Future Grants</t>
  </si>
  <si>
    <t>Discretionary - Noise - Awarded</t>
  </si>
  <si>
    <t>Discretionary - Noise - Future Grants</t>
  </si>
  <si>
    <t>State Apportionment - Grants Awarded</t>
  </si>
  <si>
    <t>State Apportionment - Future Grants</t>
  </si>
  <si>
    <t>Discretionary - LOI Request</t>
  </si>
  <si>
    <t>State grants</t>
  </si>
  <si>
    <t>State - Grants Awarded</t>
  </si>
  <si>
    <t>State - Future Grants</t>
  </si>
  <si>
    <t>Other Federal (non-AIP) - Grants Awarded</t>
  </si>
  <si>
    <t>Other Federal (non-AIP) - Future Grants</t>
  </si>
  <si>
    <t>Other Federal funding</t>
  </si>
  <si>
    <t>Grants awarded</t>
  </si>
  <si>
    <t>Other AIP funds</t>
  </si>
  <si>
    <t>Debt</t>
  </si>
  <si>
    <t>Professional Services</t>
  </si>
  <si>
    <t>Subtotal - PFCs</t>
  </si>
  <si>
    <t>Subtotal - Federal/State Grants</t>
  </si>
  <si>
    <t>Y</t>
  </si>
  <si>
    <t>N</t>
  </si>
  <si>
    <t>Proposed Action</t>
  </si>
  <si>
    <t>Cost</t>
  </si>
  <si>
    <t>Justification for Requested Exclusion</t>
  </si>
  <si>
    <t>Will occur with or without Night Vision Program</t>
  </si>
  <si>
    <t>Costs incurred regardless of outcome, and already funded</t>
  </si>
  <si>
    <t>LOI                          Project</t>
  </si>
  <si>
    <t>Overall Capital Plan</t>
  </si>
  <si>
    <t>Capital Costs and Annual Cashflow Requirements - Proposed Action</t>
  </si>
  <si>
    <t>Capital Funding Sources - Proposed Action</t>
  </si>
  <si>
    <t>Capital Costs and Annual Cashflow Requirements - Other Capital Plans</t>
  </si>
  <si>
    <t>Capital Funding Sources - Other Capital Plans</t>
  </si>
  <si>
    <t>Future grants</t>
  </si>
  <si>
    <t>Runways</t>
  </si>
  <si>
    <t>Individual Project Components</t>
  </si>
  <si>
    <t>Alternative Disbursement Proposal(s)</t>
  </si>
  <si>
    <t>OFFICIAL REQUEST</t>
  </si>
  <si>
    <t>ALTERNATIVE A</t>
  </si>
  <si>
    <t>ALTERNATIVE B</t>
  </si>
  <si>
    <t>Discretionary - LOI disbursement schedule</t>
  </si>
  <si>
    <t>Change (if any) in LOI Discretionary funding</t>
  </si>
  <si>
    <t>Impact on costs and/or other funding sources</t>
  </si>
  <si>
    <t>ALTERNATIVE C</t>
  </si>
  <si>
    <t>ALTERNATIVE D</t>
  </si>
  <si>
    <t>Sponsors requesting Letters of Intent (LOI) are required to submit the information shown, in substantially the same format as this template.  Sponsors are strongly encouraged to use this template, as it may help to expedite the review and approval process.  Regardless, Sponsors should review the instructions contained in Chapter 6 of Order 5100.38D carefully, because those instructions contain specific parameters for what to include on certain key lines of this template.</t>
  </si>
  <si>
    <t>Department of Transportation</t>
  </si>
  <si>
    <t>Federal Aviation Administration</t>
  </si>
  <si>
    <t>[Enter data by project]</t>
  </si>
  <si>
    <t>[Enter explanation]</t>
  </si>
  <si>
    <t>[Enter airport name]</t>
  </si>
  <si>
    <t>[Enter three-letter identifier]</t>
  </si>
  <si>
    <t>[Enter city, state]</t>
  </si>
  <si>
    <t>[Enter submission date]</t>
  </si>
  <si>
    <t>Part of Proposed Action? (Y/N)</t>
  </si>
  <si>
    <t>Project Component</t>
  </si>
  <si>
    <t>As %</t>
  </si>
  <si>
    <t>Include in BCA? (Y/N)</t>
  </si>
  <si>
    <t>[Enter designation]</t>
  </si>
  <si>
    <t xml:space="preserve">Airport name: </t>
  </si>
  <si>
    <t>Hub category:</t>
  </si>
  <si>
    <t xml:space="preserve">Submnission date: </t>
  </si>
  <si>
    <t>[Enter Large, Medium, Small or Nonhub]</t>
  </si>
  <si>
    <t>[Enter airport owner/operator]</t>
  </si>
  <si>
    <t>Airport owner/operator:</t>
  </si>
  <si>
    <t>City, State:</t>
  </si>
  <si>
    <t>LOCID:</t>
  </si>
  <si>
    <t>Data Entry Sheet #2 (Alternate Disbursement Schedule)</t>
  </si>
  <si>
    <t>Letter of Intent Application Financial Template</t>
  </si>
  <si>
    <t>FAA Form 5100-139, Letter of Intent Application Financial Template</t>
  </si>
  <si>
    <t>Program-Level Data Entry sheet</t>
  </si>
  <si>
    <t>Data Entry Sheet #3 (Project-Level Data Entry)</t>
  </si>
  <si>
    <t>Summary Analytical Sheet</t>
  </si>
  <si>
    <r>
      <t xml:space="preserve">Example: </t>
    </r>
    <r>
      <rPr>
        <sz val="10"/>
        <rFont val="Arial"/>
        <family val="2"/>
      </rPr>
      <t>Taxiway F Rehabilitation</t>
    </r>
  </si>
  <si>
    <r>
      <rPr>
        <b/>
        <sz val="10"/>
        <rFont val="Arial"/>
        <family val="2"/>
      </rPr>
      <t>Example</t>
    </r>
    <r>
      <rPr>
        <sz val="10"/>
        <rFont val="Arial"/>
        <family val="2"/>
      </rPr>
      <t>:  EIS - Night Vision Program</t>
    </r>
  </si>
  <si>
    <t>Cost category</t>
  </si>
  <si>
    <t>No.</t>
  </si>
  <si>
    <t>DEPARTMENT OF TRANSPORTATION</t>
  </si>
  <si>
    <t>OMB CONTROL NUMBER  2120-0569</t>
  </si>
  <si>
    <t>FEDERAL AVIATION ADMINISTRATION</t>
  </si>
  <si>
    <t>FAA FORM 5100-139 (8/20) SUPERSEDES PREVIOUS EDITION</t>
  </si>
  <si>
    <t>FAA Form 5100-139 (8/20) SUPERSEDES PREVIOUS EDITION</t>
  </si>
  <si>
    <t>Submission of Form 5100-139</t>
  </si>
  <si>
    <t xml:space="preserve"> </t>
  </si>
  <si>
    <t>Email hyperlink data -- do not delete</t>
  </si>
  <si>
    <t>To</t>
  </si>
  <si>
    <t>Subj</t>
  </si>
  <si>
    <t>Body</t>
  </si>
  <si>
    <t>[Add your FAA regional or ADO point of contact’s email address before submitting and delete this message.See%0Ahttps://www.faa.gov/airports/news_information/contact_info/regional/ ]</t>
  </si>
  <si>
    <t>EXPIRATION DATE: 6/30/2023</t>
  </si>
  <si>
    <r>
      <t xml:space="preserve">Paperwork Reduction Act Burden Statement
</t>
    </r>
    <r>
      <rPr>
        <sz val="11"/>
        <color rgb="FF000000"/>
        <rFont val="Arial"/>
        <family val="2"/>
      </rPr>
      <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2120-0569. Public reporting for this collection of information is estimated to be approximately 8 hours per response, including the time for reviewing instructions, searching existing data sources, gathering and maintaining the data needed, completing and reviewing the collection of information. All responses to this collection of information meet the reporting requirements of 49 CFR 18; no assurance of confidentiality is provided. Send comments regarding this burden estimate or any other aspect of this collection of information, including suggestions for reducing this burden to: Information Collection Clearance Officer, Federal Aviation Administration, 10101 Hillwood Parkway, Fort Worth, TX 76177-1524.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</si>
</sst>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quot;$&quot;#,##0"/>
    <numFmt numFmtId="165" formatCode="0."/>
    <numFmt numFmtId="166" formatCode="0.0%"/>
    <numFmt numFmtId="167" formatCode="\F\F\Y\-0"/>
    <numFmt numFmtId="168" formatCode="0.0"/>
    <numFmt numFmtId="169" formatCode="&quot;$&quot;#,##0.00"/>
  </numFmts>
  <fonts count="35" x14ac:knownFonts="1">
    <font>
      <sz val="10"/>
      <name val="Arial"/>
    </font>
    <font>
      <sz val="10"/>
      <name val="Arial"/>
      <family val="2"/>
    </font>
    <font>
      <b/>
      <sz val="10"/>
      <name val="Arial"/>
      <family val="2"/>
    </font>
    <font>
      <b/>
      <sz val="10"/>
      <color indexed="9"/>
      <name val="Arial"/>
      <family val="2"/>
    </font>
    <font>
      <sz val="10"/>
      <name val="Arial"/>
      <family val="2"/>
    </font>
    <font>
      <sz val="10"/>
      <color indexed="12"/>
      <name val="Arial"/>
      <family val="2"/>
    </font>
    <font>
      <b/>
      <sz val="10"/>
      <color indexed="12"/>
      <name val="Arial"/>
      <family val="2"/>
    </font>
    <font>
      <b/>
      <sz val="12"/>
      <color indexed="9"/>
      <name val="Arial"/>
      <family val="2"/>
    </font>
    <font>
      <b/>
      <sz val="14"/>
      <name val="Arial"/>
      <family val="2"/>
    </font>
    <font>
      <i/>
      <sz val="10"/>
      <name val="Arial"/>
      <family val="2"/>
    </font>
    <font>
      <sz val="10"/>
      <color indexed="9"/>
      <name val="Arial"/>
      <family val="2"/>
    </font>
    <font>
      <i/>
      <sz val="10"/>
      <color indexed="53"/>
      <name val="Arial"/>
      <family val="2"/>
    </font>
    <font>
      <sz val="10"/>
      <color indexed="17"/>
      <name val="Arial"/>
      <family val="2"/>
    </font>
    <font>
      <b/>
      <sz val="10"/>
      <color indexed="22"/>
      <name val="Arial"/>
      <family val="2"/>
    </font>
    <font>
      <sz val="10"/>
      <color indexed="22"/>
      <name val="Arial"/>
      <family val="2"/>
    </font>
    <font>
      <b/>
      <sz val="12"/>
      <color indexed="22"/>
      <name val="Arial"/>
      <family val="2"/>
    </font>
    <font>
      <b/>
      <sz val="10"/>
      <color rgb="FF0070BC"/>
      <name val="Arial"/>
      <family val="2"/>
    </font>
    <font>
      <b/>
      <sz val="10"/>
      <color theme="0" tint="-0.499984740745262"/>
      <name val="Arial"/>
      <family val="2"/>
    </font>
    <font>
      <b/>
      <sz val="11"/>
      <color indexed="9"/>
      <name val="Arial"/>
      <family val="2"/>
    </font>
    <font>
      <sz val="9"/>
      <name val="Arial"/>
      <family val="2"/>
    </font>
    <font>
      <b/>
      <sz val="9"/>
      <name val="Arial"/>
      <family val="2"/>
    </font>
    <font>
      <b/>
      <sz val="16"/>
      <name val="Arial"/>
      <family val="2"/>
    </font>
    <font>
      <b/>
      <sz val="10"/>
      <color theme="0"/>
      <name val="Arial"/>
      <family val="2"/>
    </font>
    <font>
      <b/>
      <sz val="10"/>
      <color theme="1"/>
      <name val="Arial"/>
      <family val="2"/>
    </font>
    <font>
      <sz val="10"/>
      <color theme="1"/>
      <name val="Arial"/>
      <family val="2"/>
    </font>
    <font>
      <sz val="10"/>
      <color rgb="FF0070C0"/>
      <name val="Arial"/>
      <family val="2"/>
    </font>
    <font>
      <sz val="12"/>
      <name val="Arial"/>
      <family val="2"/>
    </font>
    <font>
      <sz val="8"/>
      <name val="Arial"/>
      <family val="2"/>
    </font>
    <font>
      <b/>
      <sz val="20"/>
      <name val="Arial"/>
      <family val="2"/>
    </font>
    <font>
      <b/>
      <sz val="14"/>
      <color rgb="FF000000"/>
      <name val="Arial"/>
      <family val="2"/>
    </font>
    <font>
      <sz val="11"/>
      <color rgb="FF000000"/>
      <name val="Arial"/>
      <family val="2"/>
    </font>
    <font>
      <u/>
      <sz val="10"/>
      <color theme="10"/>
      <name val="Arial"/>
      <family val="2"/>
    </font>
    <font>
      <b/>
      <u/>
      <sz val="12"/>
      <color theme="0"/>
      <name val="Arial"/>
      <family val="2"/>
    </font>
    <font>
      <sz val="10"/>
      <color theme="0" tint="-0.499984740745262"/>
      <name val="Arial"/>
      <family val="2"/>
    </font>
    <font>
      <sz val="10"/>
      <color theme="9" tint="-0.499984740745262"/>
      <name val="Arial"/>
      <family val="2"/>
    </font>
  </fonts>
  <fills count="14">
    <fill>
      <patternFill patternType="none"/>
    </fill>
    <fill>
      <patternFill patternType="gray125"/>
    </fill>
    <fill>
      <patternFill patternType="solid">
        <fgColor indexed="17"/>
        <bgColor indexed="64"/>
      </patternFill>
    </fill>
    <fill>
      <patternFill patternType="solid">
        <fgColor indexed="22"/>
        <bgColor indexed="64"/>
      </patternFill>
    </fill>
    <fill>
      <patternFill patternType="solid">
        <fgColor rgb="FF0070BC"/>
        <bgColor indexed="64"/>
      </patternFill>
    </fill>
    <fill>
      <patternFill patternType="solid">
        <fgColor rgb="FF00962E"/>
        <bgColor indexed="64"/>
      </patternFill>
    </fill>
    <fill>
      <patternFill patternType="solid">
        <fgColor theme="1" tint="0.34998626667073579"/>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E7F9FF"/>
        <bgColor indexed="64"/>
      </patternFill>
    </fill>
    <fill>
      <patternFill patternType="solid">
        <fgColor theme="0" tint="-0.14999847407452621"/>
        <bgColor indexed="64"/>
      </patternFill>
    </fill>
    <fill>
      <patternFill patternType="solid">
        <fgColor rgb="FF9A4D00"/>
        <bgColor indexed="64"/>
      </patternFill>
    </fill>
    <fill>
      <patternFill patternType="solid">
        <fgColor rgb="FFE7F7FF"/>
        <bgColor indexed="64"/>
      </patternFill>
    </fill>
    <fill>
      <patternFill patternType="solid">
        <fgColor rgb="FF005DA2"/>
        <bgColor indexed="64"/>
      </patternFill>
    </fill>
  </fills>
  <borders count="10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22"/>
      </bottom>
      <diagonal/>
    </border>
    <border>
      <left/>
      <right/>
      <top/>
      <bottom style="thin">
        <color indexed="22"/>
      </bottom>
      <diagonal/>
    </border>
    <border>
      <left/>
      <right/>
      <top style="thin">
        <color indexed="22"/>
      </top>
      <bottom style="thin">
        <color indexed="22"/>
      </bottom>
      <diagonal/>
    </border>
    <border>
      <left/>
      <right/>
      <top style="thin">
        <color indexed="22"/>
      </top>
      <bottom style="thin">
        <color indexed="64"/>
      </bottom>
      <diagonal/>
    </border>
    <border>
      <left/>
      <right/>
      <top style="thin">
        <color indexed="2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22"/>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0" tint="-0.24994659260841701"/>
      </right>
      <top style="thin">
        <color indexed="64"/>
      </top>
      <bottom style="thin">
        <color indexed="22"/>
      </bottom>
      <diagonal/>
    </border>
    <border>
      <left style="thin">
        <color theme="0" tint="-0.24994659260841701"/>
      </left>
      <right style="thin">
        <color theme="0" tint="-0.24994659260841701"/>
      </right>
      <top style="thin">
        <color indexed="64"/>
      </top>
      <bottom style="thin">
        <color indexed="22"/>
      </bottom>
      <diagonal/>
    </border>
    <border>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indexed="64"/>
      </top>
      <bottom/>
      <diagonal/>
    </border>
    <border>
      <left/>
      <right style="thin">
        <color theme="0" tint="-0.24994659260841701"/>
      </right>
      <top style="thin">
        <color indexed="64"/>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style="thin">
        <color indexed="22"/>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bottom style="thin">
        <color indexed="22"/>
      </bottom>
      <diagonal/>
    </border>
    <border>
      <left style="thin">
        <color theme="0" tint="-0.24994659260841701"/>
      </left>
      <right style="thin">
        <color indexed="64"/>
      </right>
      <top style="thin">
        <color indexed="64"/>
      </top>
      <bottom style="thin">
        <color indexed="22"/>
      </bottom>
      <diagonal/>
    </border>
    <border>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right style="thin">
        <color theme="0" tint="-0.24994659260841701"/>
      </right>
      <top/>
      <bottom style="thin">
        <color indexed="22"/>
      </bottom>
      <diagonal/>
    </border>
    <border>
      <left style="thin">
        <color theme="0" tint="-0.24994659260841701"/>
      </left>
      <right style="thin">
        <color theme="0" tint="-0.24994659260841701"/>
      </right>
      <top/>
      <bottom style="thin">
        <color indexed="22"/>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indexed="64"/>
      </right>
      <top/>
      <bottom style="thin">
        <color auto="1"/>
      </bottom>
      <diagonal/>
    </border>
    <border>
      <left style="thin">
        <color indexed="64"/>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right style="thin">
        <color theme="0" tint="-0.24994659260841701"/>
      </right>
      <top style="thin">
        <color indexed="22"/>
      </top>
      <bottom/>
      <diagonal/>
    </border>
    <border>
      <left style="thin">
        <color theme="0" tint="-0.24994659260841701"/>
      </left>
      <right style="thin">
        <color theme="0" tint="-0.24994659260841701"/>
      </right>
      <top style="thin">
        <color indexed="22"/>
      </top>
      <bottom/>
      <diagonal/>
    </border>
    <border>
      <left style="thin">
        <color theme="0" tint="-0.24994659260841701"/>
      </left>
      <right style="thin">
        <color indexed="64"/>
      </right>
      <top style="thin">
        <color indexed="22"/>
      </top>
      <bottom/>
      <diagonal/>
    </border>
    <border>
      <left/>
      <right/>
      <top/>
      <bottom style="thin">
        <color indexed="64"/>
      </bottom>
      <diagonal/>
    </border>
    <border>
      <left/>
      <right style="thin">
        <color theme="0" tint="-0.24994659260841701"/>
      </right>
      <top/>
      <bottom style="thin">
        <color indexed="22"/>
      </bottom>
      <diagonal/>
    </border>
    <border>
      <left style="thin">
        <color theme="0" tint="-0.24994659260841701"/>
      </left>
      <right style="thin">
        <color theme="0" tint="-0.24994659260841701"/>
      </right>
      <top/>
      <bottom style="thin">
        <color indexed="22"/>
      </bottom>
      <diagonal/>
    </border>
    <border>
      <left/>
      <right style="thin">
        <color theme="0" tint="-0.24994659260841701"/>
      </right>
      <top style="thin">
        <color indexed="22"/>
      </top>
      <bottom style="medium">
        <color auto="1"/>
      </bottom>
      <diagonal/>
    </border>
    <border>
      <left style="thin">
        <color theme="0" tint="-0.24994659260841701"/>
      </left>
      <right style="thin">
        <color theme="0" tint="-0.24994659260841701"/>
      </right>
      <top style="thin">
        <color indexed="22"/>
      </top>
      <bottom style="medium">
        <color auto="1"/>
      </bottom>
      <diagonal/>
    </border>
    <border>
      <left style="thin">
        <color theme="0" tint="-0.24994659260841701"/>
      </left>
      <right style="thin">
        <color theme="0" tint="-0.24994659260841701"/>
      </right>
      <top style="thin">
        <color indexed="64"/>
      </top>
      <bottom style="medium">
        <color auto="1"/>
      </bottom>
      <diagonal/>
    </border>
    <border>
      <left/>
      <right style="thin">
        <color theme="0" tint="-0.24994659260841701"/>
      </right>
      <top style="thin">
        <color indexed="64"/>
      </top>
      <bottom style="medium">
        <color auto="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cellStyleXfs>
  <cellXfs count="421">
    <xf numFmtId="0" fontId="0" fillId="0" borderId="0" xfId="0"/>
    <xf numFmtId="0" fontId="0" fillId="0" borderId="0" xfId="0" applyFill="1"/>
    <xf numFmtId="165" fontId="4" fillId="0" borderId="0" xfId="0" applyNumberFormat="1" applyFont="1" applyFill="1" applyAlignment="1">
      <alignment horizontal="left"/>
    </xf>
    <xf numFmtId="0" fontId="2" fillId="0" borderId="1" xfId="0" applyFont="1" applyBorder="1"/>
    <xf numFmtId="0" fontId="2" fillId="0" borderId="0" xfId="0" applyFont="1" applyBorder="1"/>
    <xf numFmtId="0" fontId="0" fillId="0" borderId="0" xfId="0" applyFill="1" applyBorder="1"/>
    <xf numFmtId="0" fontId="0" fillId="0" borderId="0" xfId="0" applyBorder="1"/>
    <xf numFmtId="0" fontId="5" fillId="0" borderId="0" xfId="0" applyFont="1"/>
    <xf numFmtId="0" fontId="0" fillId="0" borderId="2" xfId="0" applyBorder="1"/>
    <xf numFmtId="0" fontId="5" fillId="0" borderId="0" xfId="0" applyFont="1" applyBorder="1"/>
    <xf numFmtId="164" fontId="0" fillId="0" borderId="0" xfId="0" applyNumberFormat="1" applyBorder="1"/>
    <xf numFmtId="2" fontId="0" fillId="0" borderId="1" xfId="0" applyNumberFormat="1" applyBorder="1" applyAlignment="1">
      <alignment horizontal="left"/>
    </xf>
    <xf numFmtId="164" fontId="2" fillId="0" borderId="0" xfId="0" applyNumberFormat="1" applyFont="1" applyBorder="1"/>
    <xf numFmtId="2" fontId="2" fillId="0" borderId="0" xfId="0" applyNumberFormat="1" applyFont="1" applyBorder="1" applyAlignment="1">
      <alignment horizontal="left"/>
    </xf>
    <xf numFmtId="164" fontId="4" fillId="0" borderId="0" xfId="0" applyNumberFormat="1"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Alignment="1">
      <alignment horizontal="right"/>
    </xf>
    <xf numFmtId="0" fontId="9" fillId="0" borderId="0" xfId="0" applyFont="1" applyAlignment="1">
      <alignment vertical="top" wrapText="1"/>
    </xf>
    <xf numFmtId="0" fontId="4" fillId="0" borderId="0" xfId="0" applyFont="1"/>
    <xf numFmtId="0" fontId="10" fillId="0" borderId="0" xfId="0" applyFont="1" applyBorder="1"/>
    <xf numFmtId="164" fontId="10" fillId="0" borderId="0" xfId="0" applyNumberFormat="1" applyFont="1" applyBorder="1"/>
    <xf numFmtId="0" fontId="10" fillId="0" borderId="0" xfId="0" applyFont="1"/>
    <xf numFmtId="3" fontId="10" fillId="0" borderId="0" xfId="0" applyNumberFormat="1" applyFont="1" applyBorder="1"/>
    <xf numFmtId="0" fontId="3" fillId="0" borderId="0" xfId="0" applyFont="1" applyBorder="1"/>
    <xf numFmtId="0" fontId="3" fillId="0" borderId="0" xfId="0" applyFont="1" applyFill="1" applyBorder="1"/>
    <xf numFmtId="0" fontId="2" fillId="0" borderId="0" xfId="0" applyFont="1" applyFill="1" applyBorder="1" applyAlignment="1">
      <alignment horizontal="right"/>
    </xf>
    <xf numFmtId="164" fontId="0" fillId="0" borderId="0" xfId="0" applyNumberFormat="1" applyFill="1" applyBorder="1"/>
    <xf numFmtId="3" fontId="0" fillId="0" borderId="0" xfId="0" applyNumberFormat="1" applyFill="1" applyBorder="1"/>
    <xf numFmtId="164" fontId="2" fillId="0" borderId="0" xfId="0" applyNumberFormat="1" applyFont="1" applyFill="1" applyBorder="1"/>
    <xf numFmtId="164" fontId="4" fillId="0" borderId="0" xfId="0" applyNumberFormat="1" applyFont="1" applyFill="1" applyBorder="1"/>
    <xf numFmtId="0" fontId="6" fillId="0" borderId="0" xfId="0" applyFont="1" applyBorder="1"/>
    <xf numFmtId="164" fontId="5" fillId="0" borderId="0" xfId="0" applyNumberFormat="1" applyFont="1" applyBorder="1"/>
    <xf numFmtId="0" fontId="7" fillId="3" borderId="0" xfId="0" applyFont="1" applyFill="1"/>
    <xf numFmtId="0" fontId="3" fillId="3" borderId="0" xfId="0" applyFont="1" applyFill="1"/>
    <xf numFmtId="0" fontId="13" fillId="0" borderId="0" xfId="0" applyFont="1" applyAlignment="1">
      <alignment horizontal="left"/>
    </xf>
    <xf numFmtId="0" fontId="13" fillId="0" borderId="0" xfId="0" applyFont="1"/>
    <xf numFmtId="0" fontId="14" fillId="0" borderId="0" xfId="0" applyFont="1"/>
    <xf numFmtId="0" fontId="13" fillId="0" borderId="0" xfId="0" applyFont="1" applyAlignment="1">
      <alignment horizontal="right"/>
    </xf>
    <xf numFmtId="167" fontId="13" fillId="0" borderId="0" xfId="0" applyNumberFormat="1" applyFont="1" applyAlignment="1">
      <alignment horizontal="right"/>
    </xf>
    <xf numFmtId="165" fontId="14" fillId="0" borderId="3" xfId="0" applyNumberFormat="1" applyFont="1" applyBorder="1" applyAlignment="1">
      <alignment horizontal="left"/>
    </xf>
    <xf numFmtId="0" fontId="14" fillId="0" borderId="3" xfId="0" applyFont="1" applyBorder="1"/>
    <xf numFmtId="164" fontId="14" fillId="0" borderId="3" xfId="0" applyNumberFormat="1" applyFont="1" applyBorder="1" applyProtection="1">
      <protection locked="0"/>
    </xf>
    <xf numFmtId="165" fontId="14" fillId="0" borderId="5" xfId="0" applyNumberFormat="1" applyFont="1" applyBorder="1" applyAlignment="1">
      <alignment horizontal="left"/>
    </xf>
    <xf numFmtId="0" fontId="14" fillId="0" borderId="5" xfId="0" applyFont="1" applyBorder="1"/>
    <xf numFmtId="3" fontId="14" fillId="0" borderId="5" xfId="0" applyNumberFormat="1" applyFont="1" applyBorder="1" applyProtection="1">
      <protection locked="0"/>
    </xf>
    <xf numFmtId="164" fontId="14" fillId="0" borderId="5" xfId="0" applyNumberFormat="1" applyFont="1" applyBorder="1" applyProtection="1">
      <protection locked="0"/>
    </xf>
    <xf numFmtId="49" fontId="14" fillId="0" borderId="5" xfId="0" applyNumberFormat="1" applyFont="1" applyBorder="1"/>
    <xf numFmtId="165" fontId="14" fillId="0" borderId="6" xfId="0" applyNumberFormat="1" applyFont="1" applyBorder="1" applyAlignment="1">
      <alignment horizontal="left"/>
    </xf>
    <xf numFmtId="0" fontId="14" fillId="0" borderId="6" xfId="0" applyFont="1" applyBorder="1"/>
    <xf numFmtId="2" fontId="13" fillId="0" borderId="1" xfId="0" applyNumberFormat="1" applyFont="1" applyBorder="1" applyAlignment="1">
      <alignment horizontal="left"/>
    </xf>
    <xf numFmtId="0" fontId="13" fillId="0" borderId="1" xfId="0" applyFont="1" applyBorder="1"/>
    <xf numFmtId="2" fontId="13" fillId="0" borderId="0" xfId="0" applyNumberFormat="1" applyFont="1" applyBorder="1" applyAlignment="1">
      <alignment horizontal="left"/>
    </xf>
    <xf numFmtId="0" fontId="14" fillId="0" borderId="0" xfId="0" applyFont="1" applyBorder="1"/>
    <xf numFmtId="0" fontId="13" fillId="0" borderId="0" xfId="0" applyFont="1" applyBorder="1"/>
    <xf numFmtId="164" fontId="13" fillId="0" borderId="0" xfId="0" applyNumberFormat="1" applyFont="1" applyBorder="1"/>
    <xf numFmtId="166" fontId="13" fillId="0" borderId="0" xfId="1" applyNumberFormat="1" applyFont="1" applyBorder="1" applyAlignment="1">
      <alignment horizontal="right"/>
    </xf>
    <xf numFmtId="164" fontId="14" fillId="0" borderId="0" xfId="0" applyNumberFormat="1" applyFont="1" applyBorder="1"/>
    <xf numFmtId="0" fontId="15" fillId="3" borderId="0" xfId="0" applyFont="1" applyFill="1"/>
    <xf numFmtId="0" fontId="13" fillId="3" borderId="0" xfId="0" applyFont="1" applyFill="1"/>
    <xf numFmtId="165" fontId="14" fillId="0" borderId="4" xfId="0" applyNumberFormat="1" applyFont="1" applyBorder="1" applyAlignment="1">
      <alignment horizontal="left"/>
    </xf>
    <xf numFmtId="0" fontId="14" fillId="0" borderId="4" xfId="0" applyFont="1" applyBorder="1"/>
    <xf numFmtId="0" fontId="14" fillId="0" borderId="7" xfId="0" applyFont="1" applyBorder="1"/>
    <xf numFmtId="168" fontId="14" fillId="0" borderId="0" xfId="0" applyNumberFormat="1" applyFont="1" applyBorder="1" applyAlignment="1">
      <alignment horizontal="left"/>
    </xf>
    <xf numFmtId="0" fontId="14" fillId="0" borderId="2" xfId="0" applyFont="1" applyBorder="1"/>
    <xf numFmtId="164" fontId="14" fillId="0" borderId="2" xfId="0" applyNumberFormat="1" applyFont="1" applyBorder="1"/>
    <xf numFmtId="166" fontId="14" fillId="0" borderId="2" xfId="1" applyNumberFormat="1" applyFont="1" applyBorder="1" applyAlignment="1">
      <alignment horizontal="right"/>
    </xf>
    <xf numFmtId="2" fontId="14" fillId="0" borderId="0" xfId="0" applyNumberFormat="1" applyFont="1" applyBorder="1" applyAlignment="1">
      <alignment horizontal="left"/>
    </xf>
    <xf numFmtId="2" fontId="14" fillId="0" borderId="1" xfId="0" applyNumberFormat="1" applyFont="1" applyBorder="1" applyAlignment="1">
      <alignment horizontal="left"/>
    </xf>
    <xf numFmtId="0" fontId="4" fillId="0" borderId="3" xfId="0" applyFont="1" applyBorder="1"/>
    <xf numFmtId="0" fontId="4" fillId="0" borderId="5" xfId="0" applyFont="1" applyBorder="1"/>
    <xf numFmtId="0" fontId="0" fillId="0" borderId="0" xfId="0" applyProtection="1"/>
    <xf numFmtId="0" fontId="5" fillId="0" borderId="0" xfId="0" applyFont="1" applyProtection="1"/>
    <xf numFmtId="0" fontId="0" fillId="0" borderId="0" xfId="0" applyBorder="1" applyProtection="1"/>
    <xf numFmtId="164" fontId="2" fillId="0" borderId="0" xfId="0" applyNumberFormat="1" applyFont="1" applyBorder="1" applyProtection="1"/>
    <xf numFmtId="0" fontId="2" fillId="0" borderId="0" xfId="0" applyFont="1" applyBorder="1" applyProtection="1"/>
    <xf numFmtId="165" fontId="4" fillId="0" borderId="0" xfId="0" applyNumberFormat="1" applyFont="1" applyFill="1" applyAlignment="1">
      <alignment horizontal="left" vertical="top"/>
    </xf>
    <xf numFmtId="0" fontId="7" fillId="2" borderId="0" xfId="0" applyFont="1" applyFill="1" applyAlignment="1">
      <alignment vertical="center"/>
    </xf>
    <xf numFmtId="0" fontId="0" fillId="0" borderId="0" xfId="0" applyAlignment="1">
      <alignment vertical="center"/>
    </xf>
    <xf numFmtId="0" fontId="17" fillId="0" borderId="2" xfId="0" applyFont="1" applyBorder="1"/>
    <xf numFmtId="0" fontId="17" fillId="0" borderId="0" xfId="0" applyFont="1" applyBorder="1"/>
    <xf numFmtId="0" fontId="17" fillId="0" borderId="1" xfId="0" applyFont="1" applyBorder="1"/>
    <xf numFmtId="0" fontId="14" fillId="0" borderId="0" xfId="0" applyFont="1" applyBorder="1" applyAlignment="1">
      <alignment vertical="top"/>
    </xf>
    <xf numFmtId="0" fontId="7" fillId="4" borderId="0" xfId="0" applyFont="1" applyFill="1" applyAlignment="1">
      <alignment vertical="center"/>
    </xf>
    <xf numFmtId="0" fontId="7" fillId="4" borderId="0" xfId="0" applyFont="1" applyFill="1"/>
    <xf numFmtId="0" fontId="3" fillId="4" borderId="0" xfId="0" applyFont="1" applyFill="1"/>
    <xf numFmtId="0" fontId="18" fillId="4" borderId="0" xfId="0" applyFont="1" applyFill="1" applyAlignment="1">
      <alignment horizontal="right"/>
    </xf>
    <xf numFmtId="0" fontId="18" fillId="4" borderId="0" xfId="0" applyFont="1" applyFill="1"/>
    <xf numFmtId="165" fontId="7" fillId="6" borderId="0" xfId="0" applyNumberFormat="1" applyFont="1" applyFill="1" applyAlignment="1">
      <alignment horizontal="left"/>
    </xf>
    <xf numFmtId="0" fontId="3" fillId="6" borderId="0" xfId="0" applyFont="1" applyFill="1"/>
    <xf numFmtId="0" fontId="19" fillId="0" borderId="0" xfId="0" applyFont="1"/>
    <xf numFmtId="0" fontId="20" fillId="0" borderId="0" xfId="0" applyFont="1"/>
    <xf numFmtId="0" fontId="8" fillId="0" borderId="0" xfId="0" applyFont="1" applyAlignment="1">
      <alignment vertical="top"/>
    </xf>
    <xf numFmtId="165" fontId="4" fillId="7" borderId="0" xfId="0" applyNumberFormat="1" applyFont="1" applyFill="1" applyAlignment="1">
      <alignment horizontal="left"/>
    </xf>
    <xf numFmtId="164" fontId="0" fillId="7" borderId="8" xfId="0" applyNumberFormat="1" applyFill="1" applyBorder="1" applyAlignment="1" applyProtection="1">
      <alignment vertical="center"/>
    </xf>
    <xf numFmtId="3" fontId="0" fillId="7" borderId="8" xfId="0" applyNumberFormat="1" applyFill="1" applyBorder="1" applyAlignment="1" applyProtection="1">
      <alignment vertical="center"/>
    </xf>
    <xf numFmtId="0" fontId="7" fillId="5" borderId="11" xfId="0" applyFont="1" applyFill="1" applyBorder="1" applyProtection="1"/>
    <xf numFmtId="0" fontId="3" fillId="5" borderId="1" xfId="0" applyFont="1" applyFill="1" applyBorder="1" applyProtection="1"/>
    <xf numFmtId="0" fontId="3" fillId="5" borderId="12" xfId="0" applyFont="1" applyFill="1" applyBorder="1" applyProtection="1"/>
    <xf numFmtId="0" fontId="0" fillId="0" borderId="14" xfId="0" applyBorder="1" applyAlignment="1" applyProtection="1">
      <alignment vertical="center"/>
    </xf>
    <xf numFmtId="0" fontId="0" fillId="0" borderId="15" xfId="0" applyBorder="1" applyAlignment="1" applyProtection="1">
      <alignment vertical="center"/>
    </xf>
    <xf numFmtId="0" fontId="0" fillId="0" borderId="17" xfId="0" applyBorder="1" applyAlignment="1" applyProtection="1">
      <alignment vertical="center"/>
    </xf>
    <xf numFmtId="164" fontId="0" fillId="7" borderId="16" xfId="0" applyNumberFormat="1" applyFill="1" applyBorder="1" applyAlignment="1" applyProtection="1">
      <alignment vertical="center"/>
    </xf>
    <xf numFmtId="0" fontId="0" fillId="0" borderId="21" xfId="0" applyFill="1" applyBorder="1" applyAlignment="1" applyProtection="1">
      <alignment vertical="top"/>
    </xf>
    <xf numFmtId="0" fontId="0" fillId="0" borderId="22" xfId="0" applyBorder="1" applyAlignment="1" applyProtection="1">
      <alignment vertical="center"/>
    </xf>
    <xf numFmtId="0" fontId="0" fillId="0" borderId="17" xfId="0" applyFill="1" applyBorder="1" applyAlignment="1" applyProtection="1">
      <alignment vertical="top"/>
    </xf>
    <xf numFmtId="3" fontId="5" fillId="0" borderId="18" xfId="0" applyNumberFormat="1" applyFont="1" applyBorder="1" applyProtection="1"/>
    <xf numFmtId="3" fontId="5" fillId="0" borderId="19" xfId="0" applyNumberFormat="1" applyFont="1" applyBorder="1" applyProtection="1"/>
    <xf numFmtId="164" fontId="2" fillId="7" borderId="0" xfId="0" applyNumberFormat="1" applyFont="1" applyFill="1"/>
    <xf numFmtId="0" fontId="7" fillId="2" borderId="0" xfId="0" applyFont="1" applyFill="1" applyAlignment="1">
      <alignment horizontal="right" vertical="center"/>
    </xf>
    <xf numFmtId="0" fontId="1" fillId="0" borderId="0" xfId="0" applyFont="1" applyProtection="1"/>
    <xf numFmtId="0" fontId="8" fillId="0" borderId="0" xfId="0" applyFont="1" applyAlignment="1">
      <alignment vertical="center"/>
    </xf>
    <xf numFmtId="0" fontId="1" fillId="0" borderId="0" xfId="0" applyFont="1" applyAlignment="1">
      <alignment vertical="center" wrapText="1"/>
    </xf>
    <xf numFmtId="0" fontId="4" fillId="0" borderId="0" xfId="0" applyFont="1" applyAlignment="1">
      <alignment vertical="center" wrapText="1"/>
    </xf>
    <xf numFmtId="164" fontId="1" fillId="0" borderId="8" xfId="0" applyNumberFormat="1" applyFont="1" applyBorder="1" applyAlignment="1" applyProtection="1">
      <alignment horizontal="center"/>
      <protection locked="0"/>
    </xf>
    <xf numFmtId="164" fontId="1" fillId="7" borderId="8" xfId="0" applyNumberFormat="1" applyFont="1" applyFill="1" applyBorder="1" applyProtection="1"/>
    <xf numFmtId="0" fontId="1" fillId="0" borderId="8" xfId="0" applyFont="1" applyBorder="1" applyProtection="1">
      <protection locked="0"/>
    </xf>
    <xf numFmtId="3" fontId="1" fillId="0" borderId="8" xfId="0" applyNumberFormat="1" applyFont="1" applyBorder="1" applyAlignment="1" applyProtection="1">
      <alignment horizontal="center"/>
      <protection locked="0"/>
    </xf>
    <xf numFmtId="0" fontId="1" fillId="0" borderId="23" xfId="0" applyFont="1" applyFill="1" applyBorder="1" applyProtection="1">
      <protection locked="0"/>
    </xf>
    <xf numFmtId="164" fontId="1" fillId="0" borderId="23" xfId="0" applyNumberFormat="1" applyFont="1" applyBorder="1" applyAlignment="1" applyProtection="1">
      <alignment horizontal="center"/>
      <protection locked="0"/>
    </xf>
    <xf numFmtId="164" fontId="1" fillId="7" borderId="23" xfId="0" applyNumberFormat="1" applyFont="1" applyFill="1" applyBorder="1" applyProtection="1"/>
    <xf numFmtId="164" fontId="5" fillId="0" borderId="8" xfId="0" applyNumberFormat="1" applyFont="1" applyBorder="1" applyAlignment="1" applyProtection="1">
      <alignment vertical="center"/>
      <protection locked="0"/>
    </xf>
    <xf numFmtId="164" fontId="1" fillId="0" borderId="25" xfId="0" applyNumberFormat="1" applyFont="1" applyBorder="1" applyProtection="1">
      <protection locked="0"/>
    </xf>
    <xf numFmtId="164" fontId="1" fillId="0" borderId="9" xfId="0" applyNumberFormat="1" applyFont="1" applyBorder="1" applyProtection="1">
      <protection locked="0"/>
    </xf>
    <xf numFmtId="3" fontId="1" fillId="0" borderId="9" xfId="0" applyNumberFormat="1" applyFont="1" applyBorder="1" applyProtection="1">
      <protection locked="0"/>
    </xf>
    <xf numFmtId="164" fontId="1" fillId="7" borderId="34" xfId="0" applyNumberFormat="1" applyFont="1" applyFill="1" applyBorder="1" applyProtection="1"/>
    <xf numFmtId="164" fontId="1" fillId="7" borderId="35" xfId="0" applyNumberFormat="1" applyFont="1" applyFill="1" applyBorder="1" applyProtection="1"/>
    <xf numFmtId="164" fontId="1" fillId="7" borderId="30" xfId="0" applyNumberFormat="1" applyFont="1" applyFill="1" applyBorder="1" applyProtection="1"/>
    <xf numFmtId="164" fontId="1" fillId="7" borderId="31" xfId="0" applyNumberFormat="1" applyFont="1" applyFill="1" applyBorder="1" applyProtection="1"/>
    <xf numFmtId="0" fontId="1" fillId="0" borderId="37" xfId="0" applyFont="1" applyBorder="1" applyProtection="1">
      <protection locked="0"/>
    </xf>
    <xf numFmtId="3" fontId="1" fillId="0" borderId="37" xfId="0" applyNumberFormat="1" applyFont="1" applyBorder="1" applyAlignment="1" applyProtection="1">
      <alignment horizontal="center"/>
      <protection locked="0"/>
    </xf>
    <xf numFmtId="3" fontId="1" fillId="0" borderId="38" xfId="0" applyNumberFormat="1" applyFont="1" applyBorder="1" applyProtection="1">
      <protection locked="0"/>
    </xf>
    <xf numFmtId="164" fontId="1" fillId="7" borderId="39" xfId="0" applyNumberFormat="1" applyFont="1" applyFill="1" applyBorder="1" applyProtection="1"/>
    <xf numFmtId="164" fontId="1" fillId="7" borderId="37" xfId="0" applyNumberFormat="1" applyFont="1" applyFill="1" applyBorder="1" applyProtection="1"/>
    <xf numFmtId="164" fontId="1" fillId="7" borderId="40" xfId="0" applyNumberFormat="1" applyFont="1" applyFill="1" applyBorder="1" applyProtection="1"/>
    <xf numFmtId="164" fontId="4" fillId="7" borderId="16" xfId="0" applyNumberFormat="1" applyFont="1" applyFill="1" applyBorder="1" applyAlignment="1" applyProtection="1">
      <alignment vertical="center"/>
    </xf>
    <xf numFmtId="0" fontId="1" fillId="0" borderId="0" xfId="0" applyFont="1"/>
    <xf numFmtId="0" fontId="1" fillId="0" borderId="0" xfId="0" applyFont="1" applyAlignment="1">
      <alignment vertical="top"/>
    </xf>
    <xf numFmtId="0" fontId="16" fillId="9" borderId="2" xfId="0" applyFont="1" applyFill="1" applyBorder="1" applyAlignment="1" applyProtection="1">
      <alignment horizontal="left" vertical="center"/>
    </xf>
    <xf numFmtId="0" fontId="16" fillId="9" borderId="42" xfId="0" applyFont="1" applyFill="1" applyBorder="1" applyAlignment="1" applyProtection="1">
      <alignment horizontal="left" vertical="center"/>
    </xf>
    <xf numFmtId="0" fontId="2" fillId="0" borderId="1" xfId="0" applyFont="1" applyBorder="1" applyAlignment="1">
      <alignment vertical="center"/>
    </xf>
    <xf numFmtId="164" fontId="2" fillId="7" borderId="1" xfId="0" applyNumberFormat="1" applyFont="1" applyFill="1" applyBorder="1" applyAlignment="1">
      <alignment vertical="center"/>
    </xf>
    <xf numFmtId="0" fontId="2" fillId="0" borderId="0" xfId="0" applyFont="1" applyBorder="1" applyAlignment="1">
      <alignment vertical="top"/>
    </xf>
    <xf numFmtId="164" fontId="23" fillId="7" borderId="1" xfId="0" applyNumberFormat="1" applyFont="1" applyFill="1" applyBorder="1"/>
    <xf numFmtId="164" fontId="14" fillId="7" borderId="3" xfId="0" applyNumberFormat="1" applyFont="1" applyFill="1" applyBorder="1"/>
    <xf numFmtId="166" fontId="14" fillId="7" borderId="3" xfId="1" applyNumberFormat="1" applyFont="1" applyFill="1" applyBorder="1" applyAlignment="1">
      <alignment horizontal="right"/>
    </xf>
    <xf numFmtId="3" fontId="14" fillId="7" borderId="5" xfId="0" applyNumberFormat="1" applyFont="1" applyFill="1" applyBorder="1"/>
    <xf numFmtId="166" fontId="14" fillId="7" borderId="5" xfId="1" applyNumberFormat="1" applyFont="1" applyFill="1" applyBorder="1" applyAlignment="1">
      <alignment horizontal="right"/>
    </xf>
    <xf numFmtId="164" fontId="13" fillId="7" borderId="1" xfId="0" applyNumberFormat="1" applyFont="1" applyFill="1" applyBorder="1"/>
    <xf numFmtId="166" fontId="13" fillId="7" borderId="1" xfId="1" applyNumberFormat="1" applyFont="1" applyFill="1" applyBorder="1" applyAlignment="1">
      <alignment horizontal="right"/>
    </xf>
    <xf numFmtId="164" fontId="14" fillId="7" borderId="3" xfId="0" applyNumberFormat="1" applyFont="1" applyFill="1" applyBorder="1" applyProtection="1">
      <protection locked="0"/>
    </xf>
    <xf numFmtId="164" fontId="14" fillId="7" borderId="4" xfId="0" applyNumberFormat="1" applyFont="1" applyFill="1" applyBorder="1" applyProtection="1">
      <protection locked="0"/>
    </xf>
    <xf numFmtId="3" fontId="14" fillId="7" borderId="5" xfId="0" applyNumberFormat="1" applyFont="1" applyFill="1" applyBorder="1" applyProtection="1">
      <protection locked="0"/>
    </xf>
    <xf numFmtId="3" fontId="14" fillId="7" borderId="7" xfId="0" applyNumberFormat="1" applyFont="1" applyFill="1" applyBorder="1" applyProtection="1">
      <protection locked="0"/>
    </xf>
    <xf numFmtId="3" fontId="14" fillId="7" borderId="6" xfId="0" applyNumberFormat="1" applyFont="1" applyFill="1" applyBorder="1"/>
    <xf numFmtId="166" fontId="14" fillId="7" borderId="6" xfId="1" applyNumberFormat="1" applyFont="1" applyFill="1" applyBorder="1" applyAlignment="1">
      <alignment horizontal="right"/>
    </xf>
    <xf numFmtId="3" fontId="14" fillId="7" borderId="6" xfId="0" applyNumberFormat="1" applyFont="1" applyFill="1" applyBorder="1" applyProtection="1">
      <protection locked="0"/>
    </xf>
    <xf numFmtId="164" fontId="14" fillId="7" borderId="6" xfId="0" applyNumberFormat="1" applyFont="1" applyFill="1" applyBorder="1"/>
    <xf numFmtId="164" fontId="14" fillId="7" borderId="6" xfId="0" applyNumberFormat="1" applyFont="1" applyFill="1" applyBorder="1" applyProtection="1">
      <protection locked="0"/>
    </xf>
    <xf numFmtId="164" fontId="13" fillId="7" borderId="0" xfId="0" applyNumberFormat="1" applyFont="1" applyFill="1" applyBorder="1"/>
    <xf numFmtId="166" fontId="13" fillId="7" borderId="0" xfId="1" applyNumberFormat="1" applyFont="1" applyFill="1" applyBorder="1"/>
    <xf numFmtId="166" fontId="13" fillId="7" borderId="0" xfId="1" applyNumberFormat="1" applyFont="1" applyFill="1" applyBorder="1" applyAlignment="1">
      <alignment horizontal="right"/>
    </xf>
    <xf numFmtId="164" fontId="14" fillId="7" borderId="0" xfId="0" applyNumberFormat="1" applyFont="1" applyFill="1" applyBorder="1"/>
    <xf numFmtId="164" fontId="13" fillId="7" borderId="0" xfId="0" applyNumberFormat="1" applyFont="1" applyFill="1"/>
    <xf numFmtId="0" fontId="13" fillId="7" borderId="0" xfId="0" applyFont="1" applyFill="1"/>
    <xf numFmtId="164" fontId="5" fillId="7" borderId="0" xfId="0" applyNumberFormat="1" applyFont="1" applyFill="1" applyBorder="1"/>
    <xf numFmtId="3" fontId="5" fillId="7" borderId="0" xfId="0" applyNumberFormat="1" applyFont="1" applyFill="1" applyBorder="1"/>
    <xf numFmtId="0" fontId="5" fillId="7" borderId="0" xfId="0" applyFont="1" applyFill="1" applyBorder="1"/>
    <xf numFmtId="0" fontId="2" fillId="0" borderId="0" xfId="0" applyFont="1" applyBorder="1" applyAlignment="1">
      <alignment vertical="center"/>
    </xf>
    <xf numFmtId="0" fontId="2" fillId="0" borderId="0" xfId="0" applyFont="1" applyFill="1" applyBorder="1" applyAlignment="1">
      <alignment vertical="center"/>
    </xf>
    <xf numFmtId="0" fontId="16" fillId="9" borderId="2" xfId="0" applyFont="1" applyFill="1" applyBorder="1" applyAlignment="1">
      <alignment vertical="center"/>
    </xf>
    <xf numFmtId="0" fontId="16" fillId="9" borderId="2" xfId="0" applyFont="1" applyFill="1" applyBorder="1" applyAlignment="1">
      <alignment horizontal="left" vertical="center"/>
    </xf>
    <xf numFmtId="0" fontId="21" fillId="0" borderId="0" xfId="0" applyFont="1" applyAlignment="1">
      <alignment vertical="center"/>
    </xf>
    <xf numFmtId="166" fontId="0" fillId="7" borderId="46" xfId="1" applyNumberFormat="1" applyFont="1" applyFill="1" applyBorder="1" applyAlignment="1">
      <alignment horizontal="right"/>
    </xf>
    <xf numFmtId="166" fontId="0" fillId="7" borderId="48" xfId="1" applyNumberFormat="1" applyFont="1" applyFill="1" applyBorder="1" applyAlignment="1">
      <alignment horizontal="right"/>
    </xf>
    <xf numFmtId="164" fontId="12" fillId="0" borderId="46" xfId="0" applyNumberFormat="1" applyFont="1" applyBorder="1" applyProtection="1">
      <protection locked="0"/>
    </xf>
    <xf numFmtId="3" fontId="12" fillId="0" borderId="45" xfId="0" applyNumberFormat="1" applyFont="1" applyBorder="1" applyProtection="1">
      <protection locked="0"/>
    </xf>
    <xf numFmtId="3" fontId="12" fillId="0" borderId="46" xfId="0" applyNumberFormat="1" applyFont="1" applyBorder="1" applyProtection="1">
      <protection locked="0"/>
    </xf>
    <xf numFmtId="3" fontId="12" fillId="0" borderId="47" xfId="0" applyNumberFormat="1" applyFont="1" applyBorder="1" applyProtection="1">
      <protection locked="0"/>
    </xf>
    <xf numFmtId="3" fontId="12" fillId="0" borderId="48" xfId="0" applyNumberFormat="1" applyFont="1" applyBorder="1" applyProtection="1">
      <protection locked="0"/>
    </xf>
    <xf numFmtId="164" fontId="12" fillId="0" borderId="43" xfId="0" applyNumberFormat="1" applyFont="1" applyBorder="1" applyProtection="1">
      <protection locked="0"/>
    </xf>
    <xf numFmtId="164" fontId="12" fillId="0" borderId="44" xfId="0" applyNumberFormat="1" applyFont="1" applyBorder="1" applyProtection="1">
      <protection locked="0"/>
    </xf>
    <xf numFmtId="166" fontId="0" fillId="7" borderId="44" xfId="1" applyNumberFormat="1" applyFont="1" applyFill="1" applyBorder="1" applyAlignment="1">
      <alignment horizontal="right"/>
    </xf>
    <xf numFmtId="0" fontId="24" fillId="7" borderId="0" xfId="0" applyFont="1" applyFill="1" applyProtection="1"/>
    <xf numFmtId="0" fontId="24" fillId="7" borderId="0" xfId="0" applyFont="1" applyFill="1" applyAlignment="1" applyProtection="1">
      <alignment vertical="top"/>
    </xf>
    <xf numFmtId="3" fontId="5" fillId="0" borderId="8" xfId="0" applyNumberFormat="1" applyFont="1" applyBorder="1" applyAlignment="1" applyProtection="1">
      <alignment vertical="center"/>
      <protection locked="0"/>
    </xf>
    <xf numFmtId="164" fontId="2" fillId="7" borderId="53" xfId="0" applyNumberFormat="1" applyFont="1" applyFill="1" applyBorder="1"/>
    <xf numFmtId="164" fontId="2" fillId="7" borderId="54" xfId="0" applyNumberFormat="1" applyFont="1" applyFill="1" applyBorder="1"/>
    <xf numFmtId="0" fontId="2" fillId="0" borderId="24" xfId="0" applyFont="1" applyBorder="1" applyAlignment="1">
      <alignment vertical="center"/>
    </xf>
    <xf numFmtId="164" fontId="2" fillId="7" borderId="24" xfId="0" applyNumberFormat="1" applyFont="1" applyFill="1" applyBorder="1" applyAlignment="1">
      <alignment vertical="center"/>
    </xf>
    <xf numFmtId="2" fontId="0" fillId="0" borderId="1" xfId="0" applyNumberFormat="1" applyBorder="1" applyAlignment="1">
      <alignment horizontal="left" vertical="center"/>
    </xf>
    <xf numFmtId="0" fontId="1" fillId="7" borderId="0" xfId="0" applyFont="1" applyFill="1" applyProtection="1"/>
    <xf numFmtId="0" fontId="8" fillId="0" borderId="0" xfId="0" applyFont="1" applyAlignment="1" applyProtection="1">
      <alignment vertical="center"/>
    </xf>
    <xf numFmtId="0" fontId="0" fillId="0" borderId="0" xfId="0" applyAlignment="1" applyProtection="1">
      <alignment vertical="center"/>
    </xf>
    <xf numFmtId="0" fontId="26" fillId="0" borderId="0" xfId="0" applyFont="1"/>
    <xf numFmtId="0" fontId="26" fillId="0" borderId="0" xfId="0" applyFont="1" applyAlignment="1">
      <alignment vertical="center"/>
    </xf>
    <xf numFmtId="164" fontId="2" fillId="7" borderId="55" xfId="0" applyNumberFormat="1" applyFont="1" applyFill="1" applyBorder="1" applyAlignment="1">
      <alignment vertical="center"/>
    </xf>
    <xf numFmtId="164" fontId="2" fillId="10" borderId="56" xfId="0" applyNumberFormat="1" applyFont="1" applyFill="1" applyBorder="1" applyAlignment="1">
      <alignment vertical="center"/>
    </xf>
    <xf numFmtId="164" fontId="2" fillId="10" borderId="58" xfId="0" applyNumberFormat="1" applyFont="1" applyFill="1" applyBorder="1" applyAlignment="1">
      <alignment vertical="center"/>
    </xf>
    <xf numFmtId="164" fontId="2" fillId="7" borderId="57" xfId="0" applyNumberFormat="1" applyFont="1" applyFill="1" applyBorder="1" applyAlignment="1">
      <alignment vertical="center"/>
    </xf>
    <xf numFmtId="164" fontId="2" fillId="7" borderId="59" xfId="0" applyNumberFormat="1" applyFont="1" applyFill="1" applyBorder="1" applyAlignment="1">
      <alignment vertical="center"/>
    </xf>
    <xf numFmtId="164" fontId="2" fillId="7" borderId="60" xfId="0" applyNumberFormat="1" applyFont="1" applyFill="1" applyBorder="1" applyAlignment="1">
      <alignment vertical="center"/>
    </xf>
    <xf numFmtId="164" fontId="2" fillId="7" borderId="61" xfId="0" applyNumberFormat="1" applyFont="1" applyFill="1" applyBorder="1" applyAlignment="1">
      <alignment vertical="center"/>
    </xf>
    <xf numFmtId="0" fontId="2" fillId="0" borderId="55" xfId="0" applyFont="1" applyBorder="1" applyAlignment="1">
      <alignment horizontal="right" vertical="center"/>
    </xf>
    <xf numFmtId="0" fontId="1" fillId="9" borderId="23" xfId="0" applyFont="1" applyFill="1" applyBorder="1" applyAlignment="1" applyProtection="1">
      <alignment horizontal="center" vertical="center"/>
    </xf>
    <xf numFmtId="169" fontId="1" fillId="0" borderId="23" xfId="0" applyNumberFormat="1" applyFont="1" applyBorder="1" applyProtection="1">
      <protection locked="0"/>
    </xf>
    <xf numFmtId="169" fontId="1" fillId="0" borderId="8" xfId="0" applyNumberFormat="1" applyFont="1" applyBorder="1" applyProtection="1">
      <protection locked="0"/>
    </xf>
    <xf numFmtId="169" fontId="1" fillId="0" borderId="37" xfId="0" applyNumberFormat="1" applyFont="1" applyBorder="1" applyProtection="1">
      <protection locked="0"/>
    </xf>
    <xf numFmtId="169" fontId="1" fillId="0" borderId="26" xfId="0" applyNumberFormat="1" applyFont="1" applyBorder="1" applyProtection="1">
      <protection locked="0"/>
    </xf>
    <xf numFmtId="169" fontId="1" fillId="0" borderId="10" xfId="0" applyNumberFormat="1" applyFont="1" applyBorder="1" applyProtection="1">
      <protection locked="0"/>
    </xf>
    <xf numFmtId="169" fontId="1" fillId="0" borderId="41" xfId="0" applyNumberFormat="1" applyFont="1" applyBorder="1" applyProtection="1">
      <protection locked="0"/>
    </xf>
    <xf numFmtId="0" fontId="3" fillId="11" borderId="0" xfId="0" applyFont="1" applyFill="1"/>
    <xf numFmtId="0" fontId="7" fillId="11" borderId="0" xfId="0" applyFont="1" applyFill="1" applyAlignment="1">
      <alignment vertical="center"/>
    </xf>
    <xf numFmtId="164" fontId="2" fillId="7" borderId="65" xfId="0" applyNumberFormat="1" applyFont="1" applyFill="1" applyBorder="1" applyAlignment="1">
      <alignment vertical="center"/>
    </xf>
    <xf numFmtId="164" fontId="2" fillId="7" borderId="66" xfId="0" applyNumberFormat="1" applyFont="1" applyFill="1" applyBorder="1" applyAlignment="1">
      <alignment vertical="center"/>
    </xf>
    <xf numFmtId="164" fontId="2" fillId="7" borderId="72" xfId="0" applyNumberFormat="1" applyFont="1" applyFill="1" applyBorder="1" applyAlignment="1">
      <alignment vertical="center"/>
    </xf>
    <xf numFmtId="164" fontId="2" fillId="7" borderId="73" xfId="0" applyNumberFormat="1" applyFont="1" applyFill="1" applyBorder="1" applyAlignment="1">
      <alignment vertical="center"/>
    </xf>
    <xf numFmtId="167" fontId="2" fillId="7" borderId="72" xfId="0" applyNumberFormat="1" applyFont="1" applyFill="1" applyBorder="1" applyAlignment="1">
      <alignment horizontal="center" vertical="center"/>
    </xf>
    <xf numFmtId="164" fontId="2" fillId="7" borderId="69" xfId="0" applyNumberFormat="1" applyFont="1" applyFill="1" applyBorder="1" applyAlignment="1">
      <alignment vertical="center"/>
    </xf>
    <xf numFmtId="164" fontId="2" fillId="7" borderId="70" xfId="0" applyNumberFormat="1" applyFont="1" applyFill="1" applyBorder="1" applyAlignment="1">
      <alignment vertical="center"/>
    </xf>
    <xf numFmtId="164" fontId="2" fillId="7" borderId="72" xfId="0" applyNumberFormat="1" applyFont="1" applyFill="1" applyBorder="1"/>
    <xf numFmtId="166" fontId="2" fillId="7" borderId="72" xfId="1" applyNumberFormat="1" applyFont="1" applyFill="1" applyBorder="1" applyAlignment="1">
      <alignment horizontal="right" vertical="center"/>
    </xf>
    <xf numFmtId="0" fontId="2" fillId="0" borderId="71" xfId="0" applyFont="1" applyBorder="1" applyAlignment="1">
      <alignment vertical="center"/>
    </xf>
    <xf numFmtId="2" fontId="0" fillId="0" borderId="73" xfId="0" applyNumberFormat="1" applyBorder="1" applyAlignment="1">
      <alignment horizontal="left" vertical="center"/>
    </xf>
    <xf numFmtId="164" fontId="2" fillId="7" borderId="65" xfId="0" applyNumberFormat="1" applyFont="1" applyFill="1" applyBorder="1"/>
    <xf numFmtId="0" fontId="7" fillId="4" borderId="11" xfId="0" applyFont="1" applyFill="1" applyBorder="1" applyAlignment="1">
      <alignment vertical="center"/>
    </xf>
    <xf numFmtId="0" fontId="7" fillId="4" borderId="1" xfId="0" applyFont="1" applyFill="1" applyBorder="1" applyAlignment="1">
      <alignment vertical="center"/>
    </xf>
    <xf numFmtId="0" fontId="3" fillId="4" borderId="1" xfId="0" applyFont="1" applyFill="1" applyBorder="1" applyAlignment="1">
      <alignment vertical="center"/>
    </xf>
    <xf numFmtId="0" fontId="3" fillId="4" borderId="12" xfId="0" applyFont="1" applyFill="1" applyBorder="1" applyAlignment="1">
      <alignment vertical="center"/>
    </xf>
    <xf numFmtId="0" fontId="2" fillId="0" borderId="13" xfId="0" applyFont="1" applyBorder="1" applyAlignment="1">
      <alignment horizontal="left"/>
    </xf>
    <xf numFmtId="165" fontId="0" fillId="0" borderId="14" xfId="0" applyNumberFormat="1" applyBorder="1" applyAlignment="1">
      <alignment horizontal="left"/>
    </xf>
    <xf numFmtId="165" fontId="0" fillId="0" borderId="15" xfId="0" applyNumberFormat="1" applyBorder="1" applyAlignment="1">
      <alignment horizontal="left"/>
    </xf>
    <xf numFmtId="165" fontId="0" fillId="0" borderId="76" xfId="0" applyNumberFormat="1" applyBorder="1" applyAlignment="1">
      <alignment horizontal="left"/>
    </xf>
    <xf numFmtId="2" fontId="2" fillId="0" borderId="9" xfId="0" applyNumberFormat="1" applyFont="1" applyBorder="1" applyAlignment="1">
      <alignment horizontal="left"/>
    </xf>
    <xf numFmtId="0" fontId="7" fillId="4" borderId="1" xfId="0" applyFont="1" applyFill="1" applyBorder="1"/>
    <xf numFmtId="0" fontId="3" fillId="4" borderId="1" xfId="0" applyFont="1" applyFill="1" applyBorder="1"/>
    <xf numFmtId="0" fontId="3" fillId="4" borderId="12" xfId="0" applyFont="1" applyFill="1" applyBorder="1"/>
    <xf numFmtId="0" fontId="2" fillId="9" borderId="13" xfId="0" applyFont="1" applyFill="1" applyBorder="1" applyAlignment="1">
      <alignment horizontal="left"/>
    </xf>
    <xf numFmtId="165" fontId="0" fillId="0" borderId="79" xfId="0" applyNumberFormat="1" applyBorder="1" applyAlignment="1">
      <alignment horizontal="left"/>
    </xf>
    <xf numFmtId="0" fontId="7" fillId="2" borderId="11" xfId="0" applyFont="1" applyFill="1" applyBorder="1" applyAlignment="1">
      <alignment vertical="center"/>
    </xf>
    <xf numFmtId="0" fontId="7" fillId="2" borderId="1" xfId="0" applyFont="1" applyFill="1" applyBorder="1" applyAlignment="1">
      <alignment vertical="center"/>
    </xf>
    <xf numFmtId="0" fontId="7" fillId="2" borderId="12" xfId="0" applyFont="1" applyFill="1" applyBorder="1" applyAlignment="1">
      <alignment vertical="center"/>
    </xf>
    <xf numFmtId="164" fontId="12" fillId="0" borderId="75" xfId="0" applyNumberFormat="1" applyFont="1" applyBorder="1" applyProtection="1">
      <protection locked="0"/>
    </xf>
    <xf numFmtId="3" fontId="12" fillId="0" borderId="75" xfId="0" applyNumberFormat="1" applyFont="1" applyBorder="1" applyProtection="1">
      <protection locked="0"/>
    </xf>
    <xf numFmtId="3" fontId="12" fillId="0" borderId="77" xfId="0" applyNumberFormat="1" applyFont="1" applyBorder="1" applyProtection="1">
      <protection locked="0"/>
    </xf>
    <xf numFmtId="0" fontId="7" fillId="2" borderId="1" xfId="0" applyFont="1" applyFill="1" applyBorder="1"/>
    <xf numFmtId="0" fontId="3" fillId="2" borderId="1" xfId="0" applyFont="1" applyFill="1" applyBorder="1"/>
    <xf numFmtId="0" fontId="3" fillId="2" borderId="12" xfId="0" applyFont="1" applyFill="1" applyBorder="1"/>
    <xf numFmtId="164" fontId="12" fillId="0" borderId="62" xfId="0" applyNumberFormat="1" applyFont="1" applyBorder="1" applyProtection="1">
      <protection locked="0"/>
    </xf>
    <xf numFmtId="166" fontId="0" fillId="7" borderId="50" xfId="1" applyNumberFormat="1" applyFont="1" applyFill="1" applyBorder="1" applyAlignment="1">
      <alignment horizontal="right"/>
    </xf>
    <xf numFmtId="166" fontId="0" fillId="7" borderId="52" xfId="1" applyNumberFormat="1" applyFont="1" applyFill="1" applyBorder="1" applyAlignment="1">
      <alignment horizontal="right"/>
    </xf>
    <xf numFmtId="166" fontId="0" fillId="7" borderId="82" xfId="1" applyNumberFormat="1" applyFont="1" applyFill="1" applyBorder="1" applyAlignment="1">
      <alignment horizontal="right"/>
    </xf>
    <xf numFmtId="164" fontId="1" fillId="7" borderId="53" xfId="0" applyNumberFormat="1" applyFont="1" applyFill="1" applyBorder="1"/>
    <xf numFmtId="164" fontId="1" fillId="7" borderId="54" xfId="0" applyNumberFormat="1" applyFont="1" applyFill="1" applyBorder="1"/>
    <xf numFmtId="166" fontId="2" fillId="7" borderId="65" xfId="1" applyNumberFormat="1" applyFont="1" applyFill="1" applyBorder="1" applyAlignment="1">
      <alignment horizontal="right"/>
    </xf>
    <xf numFmtId="0" fontId="2" fillId="0" borderId="53" xfId="0" applyFont="1" applyFill="1" applyBorder="1"/>
    <xf numFmtId="0" fontId="5" fillId="0" borderId="0" xfId="0" applyFont="1" applyFill="1" applyBorder="1"/>
    <xf numFmtId="0" fontId="2" fillId="0" borderId="71" xfId="0" applyFont="1" applyBorder="1" applyAlignment="1">
      <alignment horizontal="right" vertical="center"/>
    </xf>
    <xf numFmtId="0" fontId="2" fillId="0" borderId="72" xfId="0" applyFont="1" applyBorder="1" applyAlignment="1">
      <alignment horizontal="right" vertical="center"/>
    </xf>
    <xf numFmtId="0" fontId="2" fillId="7" borderId="72" xfId="0" applyFont="1" applyFill="1" applyBorder="1" applyAlignment="1">
      <alignment horizontal="center" vertical="center"/>
    </xf>
    <xf numFmtId="166" fontId="0" fillId="7" borderId="84" xfId="1" applyNumberFormat="1" applyFont="1" applyFill="1" applyBorder="1" applyAlignment="1">
      <alignment horizontal="right"/>
    </xf>
    <xf numFmtId="164" fontId="12" fillId="0" borderId="74" xfId="0" applyNumberFormat="1" applyFont="1" applyBorder="1" applyProtection="1">
      <protection locked="0"/>
    </xf>
    <xf numFmtId="164" fontId="2" fillId="8" borderId="0" xfId="0" applyNumberFormat="1" applyFont="1" applyFill="1" applyBorder="1" applyAlignment="1">
      <alignment vertical="center"/>
    </xf>
    <xf numFmtId="166" fontId="2" fillId="8" borderId="71" xfId="1" applyNumberFormat="1" applyFont="1" applyFill="1" applyBorder="1" applyAlignment="1">
      <alignment horizontal="right" vertical="center"/>
    </xf>
    <xf numFmtId="166" fontId="2" fillId="8" borderId="0" xfId="1" applyNumberFormat="1" applyFont="1" applyFill="1" applyBorder="1" applyAlignment="1">
      <alignment horizontal="right" vertical="center"/>
    </xf>
    <xf numFmtId="164" fontId="2" fillId="8" borderId="0" xfId="0" applyNumberFormat="1" applyFont="1" applyFill="1" applyBorder="1"/>
    <xf numFmtId="166" fontId="2" fillId="8" borderId="0" xfId="1" applyNumberFormat="1" applyFont="1" applyFill="1" applyBorder="1" applyAlignment="1">
      <alignment horizontal="right"/>
    </xf>
    <xf numFmtId="0" fontId="2" fillId="0" borderId="85" xfId="0" applyFont="1" applyBorder="1" applyAlignment="1">
      <alignment horizontal="right" vertical="center"/>
    </xf>
    <xf numFmtId="0" fontId="2" fillId="0" borderId="85" xfId="0" applyFont="1" applyBorder="1" applyAlignment="1">
      <alignment horizontal="center" vertical="center"/>
    </xf>
    <xf numFmtId="167" fontId="2" fillId="0" borderId="85" xfId="0" applyNumberFormat="1" applyFont="1" applyBorder="1" applyAlignment="1">
      <alignment horizontal="center" vertical="center"/>
    </xf>
    <xf numFmtId="167" fontId="2" fillId="0" borderId="86" xfId="0" applyNumberFormat="1" applyFont="1" applyBorder="1" applyAlignment="1">
      <alignment horizontal="center" vertical="center"/>
    </xf>
    <xf numFmtId="0" fontId="2" fillId="7" borderId="85" xfId="0" applyFont="1" applyFill="1" applyBorder="1" applyAlignment="1">
      <alignment horizontal="center" vertical="center"/>
    </xf>
    <xf numFmtId="167" fontId="2" fillId="7" borderId="85" xfId="0" applyNumberFormat="1" applyFont="1" applyFill="1" applyBorder="1" applyAlignment="1">
      <alignment horizontal="center" vertical="center"/>
    </xf>
    <xf numFmtId="167" fontId="2" fillId="7" borderId="86" xfId="0" applyNumberFormat="1" applyFont="1" applyFill="1" applyBorder="1" applyAlignment="1">
      <alignment horizontal="center" vertical="center"/>
    </xf>
    <xf numFmtId="168" fontId="0" fillId="0" borderId="1" xfId="0" applyNumberFormat="1" applyBorder="1" applyAlignment="1">
      <alignment horizontal="left"/>
    </xf>
    <xf numFmtId="0" fontId="0" fillId="9" borderId="87" xfId="0" applyFill="1" applyBorder="1"/>
    <xf numFmtId="0" fontId="16" fillId="9" borderId="42" xfId="0" applyFont="1" applyFill="1" applyBorder="1" applyAlignment="1">
      <alignment vertical="center"/>
    </xf>
    <xf numFmtId="0" fontId="5" fillId="9" borderId="42" xfId="0" applyFont="1" applyFill="1" applyBorder="1"/>
    <xf numFmtId="0" fontId="2" fillId="0" borderId="88" xfId="0" applyFont="1" applyBorder="1" applyAlignment="1">
      <alignment horizontal="right" vertical="center"/>
    </xf>
    <xf numFmtId="0" fontId="2" fillId="7" borderId="88" xfId="0" applyFont="1" applyFill="1" applyBorder="1" applyAlignment="1">
      <alignment horizontal="center" vertical="center"/>
    </xf>
    <xf numFmtId="167" fontId="2" fillId="7" borderId="88" xfId="0" applyNumberFormat="1" applyFont="1" applyFill="1" applyBorder="1" applyAlignment="1">
      <alignment horizontal="center" vertical="center"/>
    </xf>
    <xf numFmtId="0" fontId="0" fillId="9" borderId="42" xfId="0" applyFill="1" applyBorder="1"/>
    <xf numFmtId="165" fontId="0" fillId="0" borderId="22" xfId="0" applyNumberFormat="1" applyBorder="1" applyAlignment="1">
      <alignment horizontal="left"/>
    </xf>
    <xf numFmtId="166" fontId="0" fillId="7" borderId="90" xfId="1" applyNumberFormat="1" applyFont="1" applyFill="1" applyBorder="1" applyAlignment="1">
      <alignment horizontal="right"/>
    </xf>
    <xf numFmtId="3" fontId="12" fillId="0" borderId="63" xfId="0" applyNumberFormat="1" applyFont="1" applyBorder="1" applyProtection="1">
      <protection locked="0"/>
    </xf>
    <xf numFmtId="0" fontId="2" fillId="9" borderId="87" xfId="0" applyFont="1" applyFill="1" applyBorder="1"/>
    <xf numFmtId="166" fontId="2" fillId="7" borderId="88" xfId="1" applyNumberFormat="1" applyFont="1" applyFill="1" applyBorder="1" applyAlignment="1">
      <alignment horizontal="right"/>
    </xf>
    <xf numFmtId="164" fontId="2" fillId="7" borderId="88" xfId="0" applyNumberFormat="1" applyFont="1" applyFill="1" applyBorder="1"/>
    <xf numFmtId="0" fontId="0" fillId="0" borderId="68" xfId="0" applyBorder="1"/>
    <xf numFmtId="0" fontId="0" fillId="0" borderId="49" xfId="0" applyBorder="1"/>
    <xf numFmtId="164" fontId="0" fillId="7" borderId="44" xfId="0" applyNumberFormat="1" applyFill="1" applyBorder="1"/>
    <xf numFmtId="0" fontId="0" fillId="0" borderId="81" xfId="0" applyBorder="1"/>
    <xf numFmtId="3" fontId="0" fillId="7" borderId="46" xfId="0" applyNumberFormat="1" applyFill="1" applyBorder="1"/>
    <xf numFmtId="49" fontId="25" fillId="0" borderId="81" xfId="0" applyNumberFormat="1" applyFont="1" applyBorder="1" applyProtection="1">
      <protection locked="0"/>
    </xf>
    <xf numFmtId="0" fontId="0" fillId="0" borderId="51" xfId="0" applyBorder="1"/>
    <xf numFmtId="3" fontId="0" fillId="7" borderId="48" xfId="0" applyNumberFormat="1" applyFill="1" applyBorder="1"/>
    <xf numFmtId="166" fontId="0" fillId="7" borderId="43" xfId="1" applyNumberFormat="1" applyFont="1" applyFill="1" applyBorder="1" applyAlignment="1">
      <alignment horizontal="right"/>
    </xf>
    <xf numFmtId="166" fontId="0" fillId="7" borderId="45" xfId="1" applyNumberFormat="1" applyFont="1" applyFill="1" applyBorder="1" applyAlignment="1">
      <alignment horizontal="right"/>
    </xf>
    <xf numFmtId="166" fontId="0" fillId="7" borderId="47" xfId="1" applyNumberFormat="1" applyFont="1" applyFill="1" applyBorder="1" applyAlignment="1">
      <alignment horizontal="right"/>
    </xf>
    <xf numFmtId="0" fontId="5" fillId="9" borderId="92" xfId="0" applyFont="1" applyFill="1" applyBorder="1"/>
    <xf numFmtId="0" fontId="0" fillId="0" borderId="83" xfId="0" applyBorder="1"/>
    <xf numFmtId="0" fontId="5" fillId="0" borderId="81" xfId="0" applyFont="1" applyBorder="1"/>
    <xf numFmtId="0" fontId="5" fillId="0" borderId="89" xfId="0" applyFont="1" applyBorder="1"/>
    <xf numFmtId="0" fontId="5" fillId="0" borderId="51" xfId="0" applyFont="1" applyBorder="1"/>
    <xf numFmtId="0" fontId="0" fillId="9" borderId="92" xfId="0" applyFill="1" applyBorder="1"/>
    <xf numFmtId="0" fontId="2" fillId="0" borderId="53" xfId="0" applyFont="1" applyBorder="1" applyAlignment="1">
      <alignment horizontal="right" vertical="center"/>
    </xf>
    <xf numFmtId="0" fontId="5" fillId="0" borderId="93" xfId="0" applyFont="1" applyBorder="1"/>
    <xf numFmtId="0" fontId="25" fillId="0" borderId="51" xfId="0" applyFont="1" applyBorder="1" applyProtection="1">
      <protection locked="0"/>
    </xf>
    <xf numFmtId="0" fontId="2" fillId="9" borderId="92" xfId="0" applyFont="1" applyFill="1" applyBorder="1"/>
    <xf numFmtId="0" fontId="0" fillId="0" borderId="93" xfId="0" applyBorder="1"/>
    <xf numFmtId="0" fontId="0" fillId="0" borderId="89" xfId="0" applyBorder="1"/>
    <xf numFmtId="164" fontId="0" fillId="7" borderId="50" xfId="0" applyNumberFormat="1" applyFill="1" applyBorder="1"/>
    <xf numFmtId="0" fontId="2" fillId="0" borderId="54" xfId="0" applyFont="1" applyBorder="1" applyAlignment="1">
      <alignment horizontal="right" vertical="center"/>
    </xf>
    <xf numFmtId="164" fontId="0" fillId="7" borderId="94" xfId="0" applyNumberFormat="1" applyFill="1" applyBorder="1"/>
    <xf numFmtId="3" fontId="0" fillId="7" borderId="82" xfId="0" applyNumberFormat="1" applyFill="1" applyBorder="1"/>
    <xf numFmtId="0" fontId="12" fillId="0" borderId="81" xfId="0" applyFont="1" applyBorder="1"/>
    <xf numFmtId="3" fontId="0" fillId="7" borderId="52" xfId="0" applyNumberFormat="1" applyFill="1" applyBorder="1"/>
    <xf numFmtId="0" fontId="2" fillId="0" borderId="64" xfId="0" applyFont="1" applyBorder="1"/>
    <xf numFmtId="3" fontId="0" fillId="7" borderId="94" xfId="0" applyNumberFormat="1" applyFill="1" applyBorder="1"/>
    <xf numFmtId="0" fontId="0" fillId="0" borderId="43" xfId="0" applyBorder="1"/>
    <xf numFmtId="0" fontId="0" fillId="9" borderId="92" xfId="0" applyFill="1" applyBorder="1" applyAlignment="1">
      <alignment horizontal="right" vertical="center"/>
    </xf>
    <xf numFmtId="0" fontId="0" fillId="0" borderId="95" xfId="0" applyBorder="1"/>
    <xf numFmtId="164" fontId="0" fillId="7" borderId="96" xfId="0" applyNumberFormat="1" applyFill="1" applyBorder="1"/>
    <xf numFmtId="0" fontId="25" fillId="0" borderId="89" xfId="0" applyFont="1" applyBorder="1" applyProtection="1">
      <protection locked="0"/>
    </xf>
    <xf numFmtId="3" fontId="0" fillId="7" borderId="63" xfId="0" applyNumberFormat="1" applyFill="1" applyBorder="1"/>
    <xf numFmtId="0" fontId="2" fillId="0" borderId="95" xfId="0" applyFont="1" applyBorder="1" applyAlignment="1">
      <alignment vertical="center"/>
    </xf>
    <xf numFmtId="164" fontId="2" fillId="7" borderId="96" xfId="0" applyNumberFormat="1" applyFont="1" applyFill="1" applyBorder="1" applyAlignment="1">
      <alignment vertical="center"/>
    </xf>
    <xf numFmtId="0" fontId="6" fillId="0" borderId="95" xfId="0" applyFont="1" applyBorder="1" applyAlignment="1">
      <alignment vertical="center"/>
    </xf>
    <xf numFmtId="0" fontId="2" fillId="7" borderId="54" xfId="0" applyFont="1" applyFill="1" applyBorder="1" applyAlignment="1">
      <alignment horizontal="center" vertical="center"/>
    </xf>
    <xf numFmtId="0" fontId="2" fillId="12" borderId="8" xfId="0" applyFont="1" applyFill="1" applyBorder="1" applyProtection="1"/>
    <xf numFmtId="164" fontId="1" fillId="12" borderId="8" xfId="0" applyNumberFormat="1" applyFont="1" applyFill="1" applyBorder="1" applyProtection="1"/>
    <xf numFmtId="164" fontId="1" fillId="12" borderId="8" xfId="0" applyNumberFormat="1" applyFont="1" applyFill="1" applyBorder="1" applyAlignment="1" applyProtection="1">
      <alignment horizontal="center"/>
    </xf>
    <xf numFmtId="164" fontId="1" fillId="12" borderId="9" xfId="0" applyNumberFormat="1" applyFont="1" applyFill="1" applyBorder="1" applyProtection="1"/>
    <xf numFmtId="164" fontId="1" fillId="12" borderId="30" xfId="0" applyNumberFormat="1" applyFont="1" applyFill="1" applyBorder="1" applyProtection="1"/>
    <xf numFmtId="164" fontId="1" fillId="12" borderId="31" xfId="0" applyNumberFormat="1" applyFont="1" applyFill="1" applyBorder="1" applyProtection="1"/>
    <xf numFmtId="164" fontId="11" fillId="12" borderId="10" xfId="0" applyNumberFormat="1" applyFont="1" applyFill="1" applyBorder="1" applyProtection="1"/>
    <xf numFmtId="164" fontId="11" fillId="12" borderId="8" xfId="0" applyNumberFormat="1" applyFont="1" applyFill="1" applyBorder="1" applyProtection="1"/>
    <xf numFmtId="0" fontId="1" fillId="12" borderId="16" xfId="0" applyFont="1" applyFill="1" applyBorder="1" applyProtection="1"/>
    <xf numFmtId="164" fontId="1" fillId="12" borderId="16" xfId="0" applyNumberFormat="1" applyFont="1" applyFill="1" applyBorder="1" applyProtection="1"/>
    <xf numFmtId="164" fontId="1" fillId="12" borderId="16" xfId="0" applyNumberFormat="1" applyFont="1" applyFill="1" applyBorder="1" applyAlignment="1" applyProtection="1">
      <alignment horizontal="center"/>
    </xf>
    <xf numFmtId="164" fontId="1" fillId="12" borderId="17" xfId="0" applyNumberFormat="1" applyFont="1" applyFill="1" applyBorder="1" applyProtection="1"/>
    <xf numFmtId="164" fontId="1" fillId="12" borderId="32" xfId="0" applyNumberFormat="1" applyFont="1" applyFill="1" applyBorder="1" applyProtection="1"/>
    <xf numFmtId="164" fontId="1" fillId="12" borderId="33" xfId="0" applyNumberFormat="1" applyFont="1" applyFill="1" applyBorder="1" applyProtection="1"/>
    <xf numFmtId="164" fontId="11" fillId="12" borderId="19" xfId="0" applyNumberFormat="1" applyFont="1" applyFill="1" applyBorder="1" applyProtection="1"/>
    <xf numFmtId="164" fontId="11" fillId="12" borderId="16" xfId="0" applyNumberFormat="1" applyFont="1" applyFill="1" applyBorder="1" applyProtection="1"/>
    <xf numFmtId="166" fontId="2" fillId="7" borderId="97" xfId="1" applyNumberFormat="1" applyFont="1" applyFill="1" applyBorder="1" applyAlignment="1">
      <alignment horizontal="right" vertical="center"/>
    </xf>
    <xf numFmtId="164" fontId="2" fillId="7" borderId="97" xfId="0" applyNumberFormat="1" applyFont="1" applyFill="1" applyBorder="1" applyAlignment="1">
      <alignment vertical="center"/>
    </xf>
    <xf numFmtId="164" fontId="0" fillId="7" borderId="62" xfId="0" applyNumberFormat="1" applyFill="1" applyBorder="1"/>
    <xf numFmtId="166" fontId="0" fillId="7" borderId="62" xfId="1" applyNumberFormat="1" applyFont="1" applyFill="1" applyBorder="1" applyAlignment="1">
      <alignment horizontal="right"/>
    </xf>
    <xf numFmtId="3" fontId="0" fillId="7" borderId="99" xfId="0" applyNumberFormat="1" applyFill="1" applyBorder="1"/>
    <xf numFmtId="166" fontId="0" fillId="7" borderId="99" xfId="1" applyNumberFormat="1" applyFont="1" applyFill="1" applyBorder="1" applyAlignment="1">
      <alignment horizontal="right"/>
    </xf>
    <xf numFmtId="165" fontId="0" fillId="0" borderId="100" xfId="0" applyNumberFormat="1" applyBorder="1" applyAlignment="1">
      <alignment horizontal="left"/>
    </xf>
    <xf numFmtId="0" fontId="0" fillId="0" borderId="101" xfId="0" applyBorder="1"/>
    <xf numFmtId="0" fontId="0" fillId="0" borderId="67" xfId="0" applyBorder="1"/>
    <xf numFmtId="165" fontId="0" fillId="0" borderId="102" xfId="0" applyNumberFormat="1" applyBorder="1" applyAlignment="1">
      <alignment horizontal="left"/>
    </xf>
    <xf numFmtId="0" fontId="0" fillId="0" borderId="103" xfId="0" applyBorder="1"/>
    <xf numFmtId="0" fontId="0" fillId="0" borderId="104" xfId="0" applyBorder="1"/>
    <xf numFmtId="0" fontId="2" fillId="0" borderId="18" xfId="0" applyFont="1" applyBorder="1" applyAlignment="1">
      <alignment vertical="center"/>
    </xf>
    <xf numFmtId="0" fontId="2" fillId="0" borderId="98" xfId="0" applyFont="1" applyBorder="1" applyAlignment="1">
      <alignment vertical="center"/>
    </xf>
    <xf numFmtId="166" fontId="2" fillId="7" borderId="65" xfId="1" applyNumberFormat="1" applyFont="1" applyFill="1" applyBorder="1" applyAlignment="1">
      <alignment horizontal="right" vertical="center"/>
    </xf>
    <xf numFmtId="168" fontId="0" fillId="0" borderId="1" xfId="0" applyNumberFormat="1" applyBorder="1" applyAlignment="1">
      <alignment horizontal="left" vertical="center"/>
    </xf>
    <xf numFmtId="0" fontId="6" fillId="0" borderId="97" xfId="0" applyFont="1" applyBorder="1" applyAlignment="1">
      <alignment vertical="center"/>
    </xf>
    <xf numFmtId="164" fontId="2" fillId="7" borderId="85" xfId="0" applyNumberFormat="1" applyFont="1" applyFill="1" applyBorder="1" applyAlignment="1">
      <alignment vertical="center"/>
    </xf>
    <xf numFmtId="164" fontId="2" fillId="7" borderId="78" xfId="0" applyNumberFormat="1" applyFont="1" applyFill="1" applyBorder="1" applyAlignment="1">
      <alignment vertical="center"/>
    </xf>
    <xf numFmtId="0" fontId="16" fillId="12" borderId="13" xfId="0" applyFont="1" applyFill="1" applyBorder="1" applyAlignment="1" applyProtection="1">
      <alignment horizontal="left" vertical="center"/>
    </xf>
    <xf numFmtId="0" fontId="2" fillId="12" borderId="8" xfId="0" applyFont="1" applyFill="1" applyBorder="1" applyAlignment="1" applyProtection="1">
      <alignment horizontal="center" vertical="center"/>
    </xf>
    <xf numFmtId="0" fontId="2" fillId="8" borderId="24" xfId="0" applyFont="1" applyFill="1" applyBorder="1" applyAlignment="1">
      <alignment vertical="center"/>
    </xf>
    <xf numFmtId="0" fontId="22" fillId="0" borderId="0" xfId="0" applyFont="1" applyBorder="1"/>
    <xf numFmtId="0" fontId="22" fillId="0" borderId="13" xfId="0" applyFont="1" applyBorder="1" applyAlignment="1">
      <alignment horizontal="left"/>
    </xf>
    <xf numFmtId="0" fontId="6" fillId="0" borderId="0" xfId="0" applyFont="1" applyBorder="1" applyAlignment="1">
      <alignment horizontal="left" indent="1"/>
    </xf>
    <xf numFmtId="0" fontId="27" fillId="0" borderId="0" xfId="0" applyFont="1"/>
    <xf numFmtId="0" fontId="19" fillId="0" borderId="0" xfId="0" applyFont="1" applyAlignment="1">
      <alignment horizontal="right"/>
    </xf>
    <xf numFmtId="3" fontId="1" fillId="0" borderId="44" xfId="0" applyNumberFormat="1" applyFont="1" applyBorder="1" applyProtection="1">
      <protection locked="0"/>
    </xf>
    <xf numFmtId="3" fontId="1" fillId="0" borderId="74" xfId="0" applyNumberFormat="1" applyFont="1" applyBorder="1" applyProtection="1">
      <protection locked="0"/>
    </xf>
    <xf numFmtId="3" fontId="1" fillId="0" borderId="46" xfId="0" applyNumberFormat="1" applyFont="1" applyBorder="1" applyProtection="1">
      <protection locked="0"/>
    </xf>
    <xf numFmtId="3" fontId="1" fillId="0" borderId="75" xfId="0" applyNumberFormat="1" applyFont="1" applyBorder="1" applyProtection="1">
      <protection locked="0"/>
    </xf>
    <xf numFmtId="3" fontId="1" fillId="0" borderId="48" xfId="0" applyNumberFormat="1" applyFont="1" applyBorder="1" applyProtection="1">
      <protection locked="0"/>
    </xf>
    <xf numFmtId="3" fontId="1" fillId="0" borderId="77" xfId="0" applyNumberFormat="1" applyFont="1" applyBorder="1" applyProtection="1">
      <protection locked="0"/>
    </xf>
    <xf numFmtId="3" fontId="5" fillId="0" borderId="44" xfId="0" applyNumberFormat="1" applyFont="1" applyBorder="1" applyProtection="1">
      <protection locked="0"/>
    </xf>
    <xf numFmtId="3" fontId="5" fillId="0" borderId="74" xfId="0" applyNumberFormat="1" applyFont="1" applyBorder="1" applyProtection="1">
      <protection locked="0"/>
    </xf>
    <xf numFmtId="3" fontId="5" fillId="0" borderId="46" xfId="0" applyNumberFormat="1" applyFont="1" applyBorder="1" applyProtection="1">
      <protection locked="0"/>
    </xf>
    <xf numFmtId="3" fontId="5" fillId="0" borderId="75" xfId="0" applyNumberFormat="1" applyFont="1" applyBorder="1" applyProtection="1">
      <protection locked="0"/>
    </xf>
    <xf numFmtId="3" fontId="5" fillId="0" borderId="48" xfId="0" applyNumberFormat="1" applyFont="1" applyBorder="1" applyProtection="1">
      <protection locked="0"/>
    </xf>
    <xf numFmtId="3" fontId="5" fillId="0" borderId="77" xfId="0" applyNumberFormat="1" applyFont="1" applyBorder="1" applyProtection="1">
      <protection locked="0"/>
    </xf>
    <xf numFmtId="3" fontId="5" fillId="0" borderId="50" xfId="0" applyNumberFormat="1" applyFont="1" applyBorder="1" applyProtection="1">
      <protection locked="0"/>
    </xf>
    <xf numFmtId="3" fontId="5" fillId="0" borderId="80" xfId="0" applyNumberFormat="1" applyFont="1" applyBorder="1" applyProtection="1">
      <protection locked="0"/>
    </xf>
    <xf numFmtId="3" fontId="5" fillId="0" borderId="90" xfId="0" applyNumberFormat="1" applyFont="1" applyBorder="1" applyProtection="1">
      <protection locked="0"/>
    </xf>
    <xf numFmtId="3" fontId="5" fillId="0" borderId="91" xfId="0" applyNumberFormat="1" applyFont="1" applyBorder="1" applyProtection="1">
      <protection locked="0"/>
    </xf>
    <xf numFmtId="0" fontId="28" fillId="0" borderId="0" xfId="0" applyFont="1" applyAlignment="1">
      <alignment vertical="center"/>
    </xf>
    <xf numFmtId="0" fontId="31" fillId="0" borderId="0" xfId="3"/>
    <xf numFmtId="0" fontId="33" fillId="0" borderId="0" xfId="0" applyFont="1"/>
    <xf numFmtId="0" fontId="34" fillId="0" borderId="0" xfId="0" applyFont="1"/>
    <xf numFmtId="0" fontId="32" fillId="13" borderId="105" xfId="3" applyFont="1" applyFill="1" applyBorder="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25" fillId="0" borderId="0" xfId="0" applyFont="1" applyAlignment="1" applyProtection="1">
      <protection locked="0"/>
    </xf>
    <xf numFmtId="0" fontId="25" fillId="0" borderId="92" xfId="0" applyFont="1" applyBorder="1" applyAlignment="1" applyProtection="1">
      <alignment vertical="top"/>
      <protection locked="0"/>
    </xf>
    <xf numFmtId="0" fontId="1" fillId="0" borderId="0" xfId="0" applyFont="1" applyAlignment="1">
      <alignment vertical="top" wrapText="1"/>
    </xf>
    <xf numFmtId="0" fontId="1" fillId="8" borderId="17" xfId="0" applyFont="1" applyFill="1" applyBorder="1" applyAlignment="1" applyProtection="1">
      <alignment vertical="top" wrapText="1"/>
      <protection locked="0"/>
    </xf>
    <xf numFmtId="0" fontId="1" fillId="8" borderId="18" xfId="0" applyFont="1" applyFill="1" applyBorder="1" applyAlignment="1" applyProtection="1">
      <alignment vertical="top" wrapText="1"/>
      <protection locked="0"/>
    </xf>
    <xf numFmtId="0" fontId="1" fillId="8" borderId="19" xfId="0" applyFont="1" applyFill="1" applyBorder="1" applyAlignment="1" applyProtection="1">
      <alignment vertical="top" wrapText="1"/>
      <protection locked="0"/>
    </xf>
    <xf numFmtId="0" fontId="2" fillId="0" borderId="28" xfId="0" applyFont="1" applyFill="1" applyBorder="1" applyAlignment="1">
      <alignment horizontal="center" vertical="center" wrapText="1"/>
    </xf>
    <xf numFmtId="0" fontId="4" fillId="0" borderId="8" xfId="0" applyFont="1" applyBorder="1" applyAlignment="1">
      <alignment horizontal="center" vertical="center" wrapText="1"/>
    </xf>
    <xf numFmtId="0" fontId="2" fillId="0" borderId="29" xfId="0" applyFont="1" applyFill="1" applyBorder="1" applyAlignment="1">
      <alignment horizontal="center" vertical="center" wrapText="1"/>
    </xf>
    <xf numFmtId="0" fontId="4" fillId="0" borderId="31" xfId="0" applyFont="1" applyBorder="1" applyAlignment="1">
      <alignment horizontal="center" vertical="center" wrapText="1"/>
    </xf>
    <xf numFmtId="0" fontId="2" fillId="0"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23" xfId="0" applyFont="1" applyBorder="1" applyAlignment="1">
      <alignment horizontal="center" vertical="center"/>
    </xf>
    <xf numFmtId="165" fontId="22" fillId="0" borderId="20" xfId="0" applyNumberFormat="1" applyFont="1" applyFill="1" applyBorder="1" applyAlignment="1">
      <alignment horizontal="center" vertical="center"/>
    </xf>
    <xf numFmtId="165" fontId="22" fillId="0" borderId="23" xfId="0" applyNumberFormat="1" applyFont="1" applyFill="1" applyBorder="1" applyAlignment="1">
      <alignment horizontal="center" vertical="center"/>
    </xf>
    <xf numFmtId="0" fontId="2" fillId="0" borderId="27" xfId="0" applyFont="1" applyFill="1" applyBorder="1" applyAlignment="1">
      <alignment horizontal="center" vertical="center" wrapText="1"/>
    </xf>
    <xf numFmtId="0" fontId="4" fillId="0" borderId="30" xfId="0" applyFont="1" applyBorder="1" applyAlignment="1">
      <alignment horizontal="center" vertical="center" wrapText="1"/>
    </xf>
    <xf numFmtId="167" fontId="2" fillId="0" borderId="36" xfId="0" applyNumberFormat="1" applyFont="1" applyBorder="1" applyAlignment="1">
      <alignment vertical="center"/>
    </xf>
    <xf numFmtId="167" fontId="2" fillId="0" borderId="35" xfId="0" applyNumberFormat="1" applyFont="1" applyBorder="1" applyAlignment="1">
      <alignment vertical="center"/>
    </xf>
  </cellXfs>
  <cellStyles count="4">
    <cellStyle name="Comma 2" xfId="2"/>
    <cellStyle name="Hyperlink" xfId="3" builtinId="8"/>
    <cellStyle name="Normal" xfId="0" builtinId="0"/>
    <cellStyle name="Percent" xfId="1" builtinId="5"/>
  </cellStyles>
  <dxfs count="2">
    <dxf>
      <font>
        <b/>
        <i/>
      </font>
      <fill>
        <patternFill>
          <bgColor rgb="FFFFEAD5"/>
        </patternFill>
      </fill>
    </dxf>
    <dxf>
      <font>
        <condense val="0"/>
        <extend val="0"/>
        <color indexed="9"/>
      </font>
    </dxf>
  </dxfs>
  <tableStyles count="0" defaultTableStyle="TableStyleMedium2" defaultPivotStyle="PivotStyleLight16"/>
  <colors>
    <mruColors>
      <color rgb="FF005DA2"/>
      <color rgb="FFE7F7FF"/>
      <color rgb="FFFFFFCC"/>
      <color rgb="FF9A4D00"/>
      <color rgb="FFFFEAD5"/>
      <color rgb="FFE7F9FF"/>
      <color rgb="FFFEF2E8"/>
      <color rgb="FF00962E"/>
      <color rgb="FF0070BC"/>
      <color rgb="FF006C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Summary Funding Sources - Proposed Action</a:t>
            </a:r>
          </a:p>
        </c:rich>
      </c:tx>
      <c:layout>
        <c:manualLayout>
          <c:xMode val="edge"/>
          <c:yMode val="edge"/>
          <c:x val="0.15799644372524485"/>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3.99399301057793E-2"/>
          <c:y val="0.23514385796832429"/>
          <c:w val="0.66023638218974956"/>
          <c:h val="0.51202698522000334"/>
        </c:manualLayout>
      </c:layout>
      <c:pie3DChart>
        <c:varyColors val="1"/>
        <c:ser>
          <c:idx val="0"/>
          <c:order val="0"/>
          <c:spPr>
            <a:solidFill>
              <a:srgbClr val="9999FF"/>
            </a:solidFill>
            <a:ln w="12700">
              <a:solidFill>
                <a:srgbClr val="FFFFFF"/>
              </a:solidFill>
              <a:prstDash val="solid"/>
            </a:ln>
          </c:spPr>
          <c:explosion val="1"/>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F40D-465F-BEDD-7204BB61A046}"/>
              </c:ext>
            </c:extLst>
          </c:dPt>
          <c:dPt>
            <c:idx val="1"/>
            <c:bubble3D val="0"/>
            <c:spPr>
              <a:solidFill>
                <a:srgbClr val="00FF00"/>
              </a:solidFill>
              <a:ln w="12700">
                <a:solidFill>
                  <a:srgbClr val="FFFFFF"/>
                </a:solidFill>
                <a:prstDash val="solid"/>
              </a:ln>
            </c:spPr>
            <c:extLst>
              <c:ext xmlns:c16="http://schemas.microsoft.com/office/drawing/2014/chart" uri="{C3380CC4-5D6E-409C-BE32-E72D297353CC}">
                <c16:uniqueId val="{00000003-F40D-465F-BEDD-7204BB61A046}"/>
              </c:ext>
            </c:extLst>
          </c:dPt>
          <c:dPt>
            <c:idx val="2"/>
            <c:bubble3D val="0"/>
            <c:spPr>
              <a:solidFill>
                <a:srgbClr val="00FF00"/>
              </a:solidFill>
              <a:ln w="12700">
                <a:solidFill>
                  <a:srgbClr val="FFFFFF"/>
                </a:solidFill>
                <a:prstDash val="solid"/>
              </a:ln>
            </c:spPr>
            <c:extLst>
              <c:ext xmlns:c16="http://schemas.microsoft.com/office/drawing/2014/chart" uri="{C3380CC4-5D6E-409C-BE32-E72D297353CC}">
                <c16:uniqueId val="{00000005-F40D-465F-BEDD-7204BB61A046}"/>
              </c:ext>
            </c:extLst>
          </c:dPt>
          <c:dPt>
            <c:idx val="3"/>
            <c:bubble3D val="0"/>
            <c:spPr>
              <a:solidFill>
                <a:srgbClr val="00FF00"/>
              </a:solidFill>
              <a:ln w="12700">
                <a:solidFill>
                  <a:srgbClr val="FFFFFF"/>
                </a:solidFill>
                <a:prstDash val="solid"/>
              </a:ln>
            </c:spPr>
            <c:extLst>
              <c:ext xmlns:c16="http://schemas.microsoft.com/office/drawing/2014/chart" uri="{C3380CC4-5D6E-409C-BE32-E72D297353CC}">
                <c16:uniqueId val="{00000007-F40D-465F-BEDD-7204BB61A046}"/>
              </c:ext>
            </c:extLst>
          </c:dPt>
          <c:dPt>
            <c:idx val="4"/>
            <c:bubble3D val="0"/>
            <c:spPr>
              <a:solidFill>
                <a:srgbClr val="33CCCC"/>
              </a:solidFill>
              <a:ln w="12700">
                <a:solidFill>
                  <a:srgbClr val="FFFFFF"/>
                </a:solidFill>
                <a:prstDash val="solid"/>
              </a:ln>
            </c:spPr>
            <c:extLst>
              <c:ext xmlns:c16="http://schemas.microsoft.com/office/drawing/2014/chart" uri="{C3380CC4-5D6E-409C-BE32-E72D297353CC}">
                <c16:uniqueId val="{00000009-F40D-465F-BEDD-7204BB61A046}"/>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F40D-465F-BEDD-7204BB61A046}"/>
              </c:ext>
            </c:extLst>
          </c:dPt>
          <c:dPt>
            <c:idx val="6"/>
            <c:bubble3D val="0"/>
            <c:spPr>
              <a:solidFill>
                <a:srgbClr val="0066CC"/>
              </a:solidFill>
              <a:ln w="12700">
                <a:solidFill>
                  <a:srgbClr val="FFFFFF"/>
                </a:solidFill>
                <a:prstDash val="solid"/>
              </a:ln>
            </c:spPr>
            <c:extLst>
              <c:ext xmlns:c16="http://schemas.microsoft.com/office/drawing/2014/chart" uri="{C3380CC4-5D6E-409C-BE32-E72D297353CC}">
                <c16:uniqueId val="{0000000D-F40D-465F-BEDD-7204BB61A046}"/>
              </c:ext>
            </c:extLst>
          </c:dPt>
          <c:dLbls>
            <c:dLbl>
              <c:idx val="0"/>
              <c:layout>
                <c:manualLayout>
                  <c:x val="3.6482020762344421E-2"/>
                  <c:y val="5.921952146710149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F40D-465F-BEDD-7204BB61A046}"/>
                </c:ext>
              </c:extLst>
            </c:dLbl>
            <c:dLbl>
              <c:idx val="1"/>
              <c:layout>
                <c:manualLayout>
                  <c:x val="-0.24023288101002163"/>
                  <c:y val="0.11307805155534266"/>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F40D-465F-BEDD-7204BB61A046}"/>
                </c:ext>
              </c:extLst>
            </c:dLbl>
            <c:dLbl>
              <c:idx val="2"/>
              <c:layout>
                <c:manualLayout>
                  <c:x val="-4.1899616270783903E-2"/>
                  <c:y val="0.25167270626439059"/>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F40D-465F-BEDD-7204BB61A046}"/>
                </c:ext>
              </c:extLst>
            </c:dLbl>
            <c:dLbl>
              <c:idx val="3"/>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F40D-465F-BEDD-7204BB61A046}"/>
                </c:ext>
              </c:extLst>
            </c:dLbl>
            <c:dLbl>
              <c:idx val="4"/>
              <c:layout>
                <c:manualLayout>
                  <c:x val="0.13295133683613014"/>
                  <c:y val="-8.938894045088470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F40D-465F-BEDD-7204BB61A046}"/>
                </c:ext>
              </c:extLst>
            </c:dLbl>
            <c:dLbl>
              <c:idx val="5"/>
              <c:layout>
                <c:manualLayout>
                  <c:x val="6.446779642378335E-2"/>
                  <c:y val="-0.2413760067063860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F40D-465F-BEDD-7204BB61A046}"/>
                </c:ext>
              </c:extLst>
            </c:dLbl>
            <c:dLbl>
              <c:idx val="6"/>
              <c:delete val="1"/>
              <c:extLst>
                <c:ext xmlns:c15="http://schemas.microsoft.com/office/drawing/2012/chart" uri="{CE6537A1-D6FC-4f65-9D91-7224C49458BB}"/>
                <c:ext xmlns:c16="http://schemas.microsoft.com/office/drawing/2014/chart" uri="{C3380CC4-5D6E-409C-BE32-E72D297353CC}">
                  <c16:uniqueId val="{0000000D-F40D-465F-BEDD-7204BB61A046}"/>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Entry'!$B$68:$B$74</c:f>
              <c:strCache>
                <c:ptCount val="7"/>
                <c:pt idx="0">
                  <c:v>Discretionary - LOI Request</c:v>
                </c:pt>
                <c:pt idx="1">
                  <c:v>Other AIP funds</c:v>
                </c:pt>
                <c:pt idx="2">
                  <c:v>Other Federal funding</c:v>
                </c:pt>
                <c:pt idx="3">
                  <c:v>State grants</c:v>
                </c:pt>
                <c:pt idx="4">
                  <c:v>PFCs</c:v>
                </c:pt>
                <c:pt idx="5">
                  <c:v>Bonds</c:v>
                </c:pt>
                <c:pt idx="6">
                  <c:v>Other</c:v>
                </c:pt>
              </c:strCache>
            </c:strRef>
          </c:cat>
          <c:val>
            <c:numRef>
              <c:f>'Program-Level Data Entry'!$D$68:$D$74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F40D-465F-BEDD-7204BB61A04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Funding Status - Proposed Action</a:t>
            </a:r>
          </a:p>
        </c:rich>
      </c:tx>
      <c:layout>
        <c:manualLayout>
          <c:xMode val="edge"/>
          <c:yMode val="edge"/>
          <c:x val="0.24662859508330903"/>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1.430996033074424E-3"/>
          <c:y val="0.25409154018791136"/>
          <c:w val="0.60115720051556576"/>
          <c:h val="0.46792539048752668"/>
        </c:manualLayout>
      </c:layout>
      <c:pie3DChart>
        <c:varyColors val="1"/>
        <c:ser>
          <c:idx val="0"/>
          <c:order val="0"/>
          <c:spPr>
            <a:solidFill>
              <a:srgbClr val="9999FF"/>
            </a:solidFill>
            <a:ln w="12700">
              <a:solidFill>
                <a:srgbClr val="FFFFFF"/>
              </a:solidFill>
              <a:prstDash val="solid"/>
            </a:ln>
          </c:spPr>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FBE5-4A36-9937-55E14135CF0A}"/>
              </c:ext>
            </c:extLst>
          </c:dPt>
          <c:dPt>
            <c:idx val="1"/>
            <c:bubble3D val="0"/>
            <c:spPr>
              <a:solidFill>
                <a:srgbClr val="008000"/>
              </a:solidFill>
              <a:ln w="12700">
                <a:solidFill>
                  <a:srgbClr val="FFFFFF"/>
                </a:solidFill>
                <a:prstDash val="solid"/>
              </a:ln>
            </c:spPr>
            <c:extLst>
              <c:ext xmlns:c16="http://schemas.microsoft.com/office/drawing/2014/chart" uri="{C3380CC4-5D6E-409C-BE32-E72D297353CC}">
                <c16:uniqueId val="{00000003-FBE5-4A36-9937-55E14135CF0A}"/>
              </c:ext>
            </c:extLst>
          </c:dPt>
          <c:dPt>
            <c:idx val="2"/>
            <c:bubble3D val="0"/>
            <c:spPr>
              <a:solidFill>
                <a:srgbClr val="008000"/>
              </a:solidFill>
              <a:ln w="12700">
                <a:solidFill>
                  <a:srgbClr val="FFFFFF"/>
                </a:solidFill>
                <a:prstDash val="solid"/>
              </a:ln>
            </c:spPr>
            <c:extLst>
              <c:ext xmlns:c16="http://schemas.microsoft.com/office/drawing/2014/chart" uri="{C3380CC4-5D6E-409C-BE32-E72D297353CC}">
                <c16:uniqueId val="{00000005-FBE5-4A36-9937-55E14135CF0A}"/>
              </c:ext>
            </c:extLst>
          </c:dPt>
          <c:dPt>
            <c:idx val="3"/>
            <c:bubble3D val="0"/>
            <c:spPr>
              <a:solidFill>
                <a:srgbClr val="008000"/>
              </a:solidFill>
              <a:ln w="12700">
                <a:solidFill>
                  <a:srgbClr val="FFFFFF"/>
                </a:solidFill>
                <a:prstDash val="solid"/>
              </a:ln>
            </c:spPr>
            <c:extLst>
              <c:ext xmlns:c16="http://schemas.microsoft.com/office/drawing/2014/chart" uri="{C3380CC4-5D6E-409C-BE32-E72D297353CC}">
                <c16:uniqueId val="{00000007-FBE5-4A36-9937-55E14135CF0A}"/>
              </c:ext>
            </c:extLst>
          </c:dPt>
          <c:dPt>
            <c:idx val="4"/>
            <c:bubble3D val="0"/>
            <c:spPr>
              <a:solidFill>
                <a:srgbClr val="FF0000"/>
              </a:solidFill>
              <a:ln w="12700">
                <a:solidFill>
                  <a:srgbClr val="FFFFFF"/>
                </a:solidFill>
                <a:prstDash val="solid"/>
              </a:ln>
            </c:spPr>
            <c:extLst>
              <c:ext xmlns:c16="http://schemas.microsoft.com/office/drawing/2014/chart" uri="{C3380CC4-5D6E-409C-BE32-E72D297353CC}">
                <c16:uniqueId val="{00000009-FBE5-4A36-9937-55E14135CF0A}"/>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FBE5-4A36-9937-55E14135CF0A}"/>
              </c:ext>
            </c:extLst>
          </c:dPt>
          <c:dPt>
            <c:idx val="6"/>
            <c:bubble3D val="0"/>
            <c:spPr>
              <a:solidFill>
                <a:srgbClr val="FF0000"/>
              </a:solidFill>
              <a:ln w="12700">
                <a:solidFill>
                  <a:srgbClr val="FFFFFF"/>
                </a:solidFill>
                <a:prstDash val="solid"/>
              </a:ln>
            </c:spPr>
            <c:extLst>
              <c:ext xmlns:c16="http://schemas.microsoft.com/office/drawing/2014/chart" uri="{C3380CC4-5D6E-409C-BE32-E72D297353CC}">
                <c16:uniqueId val="{0000000D-FBE5-4A36-9937-55E14135CF0A}"/>
              </c:ext>
            </c:extLst>
          </c:dPt>
          <c:dPt>
            <c:idx val="7"/>
            <c:bubble3D val="0"/>
            <c:spPr>
              <a:solidFill>
                <a:srgbClr val="CCCCFF"/>
              </a:solidFill>
              <a:ln w="12700">
                <a:solidFill>
                  <a:srgbClr val="FFFFFF"/>
                </a:solidFill>
                <a:prstDash val="solid"/>
              </a:ln>
            </c:spPr>
            <c:extLst>
              <c:ext xmlns:c16="http://schemas.microsoft.com/office/drawing/2014/chart" uri="{C3380CC4-5D6E-409C-BE32-E72D297353CC}">
                <c16:uniqueId val="{0000000F-FBE5-4A36-9937-55E14135CF0A}"/>
              </c:ext>
            </c:extLst>
          </c:dPt>
          <c:dLbls>
            <c:dLbl>
              <c:idx val="0"/>
              <c:layout>
                <c:manualLayout>
                  <c:x val="7.8823037600891391E-2"/>
                  <c:y val="0.1253158006517301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92267406038201"/>
                      <c:h val="0.13335346215780999"/>
                    </c:manualLayout>
                  </c15:layout>
                </c:ext>
                <c:ext xmlns:c16="http://schemas.microsoft.com/office/drawing/2014/chart" uri="{C3380CC4-5D6E-409C-BE32-E72D297353CC}">
                  <c16:uniqueId val="{00000001-FBE5-4A36-9937-55E14135CF0A}"/>
                </c:ext>
              </c:extLst>
            </c:dLbl>
            <c:dLbl>
              <c:idx val="1"/>
              <c:layout>
                <c:manualLayout>
                  <c:x val="0.18083678798271524"/>
                  <c:y val="2.215036163717768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FBE5-4A36-9937-55E14135CF0A}"/>
                </c:ext>
              </c:extLst>
            </c:dLbl>
            <c:dLbl>
              <c:idx val="2"/>
              <c:layout>
                <c:manualLayout>
                  <c:x val="-7.1019773175303183E-2"/>
                  <c:y val="0.2888145548835380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FBE5-4A36-9937-55E14135CF0A}"/>
                </c:ext>
              </c:extLst>
            </c:dLbl>
            <c:dLbl>
              <c:idx val="3"/>
              <c:layout>
                <c:manualLayout>
                  <c:x val="0.11573986477198658"/>
                  <c:y val="-0.24830450315087427"/>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7161634832614501"/>
                      <c:h val="0.1484500805152979"/>
                    </c:manualLayout>
                  </c15:layout>
                </c:ext>
                <c:ext xmlns:c16="http://schemas.microsoft.com/office/drawing/2014/chart" uri="{C3380CC4-5D6E-409C-BE32-E72D297353CC}">
                  <c16:uniqueId val="{00000007-FBE5-4A36-9937-55E14135CF0A}"/>
                </c:ext>
              </c:extLst>
            </c:dLbl>
            <c:dLbl>
              <c:idx val="4"/>
              <c:layout>
                <c:manualLayout>
                  <c:x val="0.12563150608946524"/>
                  <c:y val="-0.10742610977975575"/>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FBE5-4A36-9937-55E14135CF0A}"/>
                </c:ext>
              </c:extLst>
            </c:dLbl>
            <c:dLbl>
              <c:idx val="5"/>
              <c:layout>
                <c:manualLayout>
                  <c:x val="-0.26648768603554868"/>
                  <c:y val="-0.2433024110210861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050112959539946"/>
                      <c:h val="0.13083735909822866"/>
                    </c:manualLayout>
                  </c15:layout>
                </c:ext>
                <c:ext xmlns:c16="http://schemas.microsoft.com/office/drawing/2014/chart" uri="{C3380CC4-5D6E-409C-BE32-E72D297353CC}">
                  <c16:uniqueId val="{0000000B-FBE5-4A36-9937-55E14135CF0A}"/>
                </c:ext>
              </c:extLst>
            </c:dLbl>
            <c:dLbl>
              <c:idx val="6"/>
              <c:layout>
                <c:manualLayout>
                  <c:x val="3.0751556933387023E-2"/>
                  <c:y val="-0.38417287965815866"/>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881905935510371"/>
                      <c:h val="0.13083735909822866"/>
                    </c:manualLayout>
                  </c15:layout>
                </c:ext>
                <c:ext xmlns:c16="http://schemas.microsoft.com/office/drawing/2014/chart" uri="{C3380CC4-5D6E-409C-BE32-E72D297353CC}">
                  <c16:uniqueId val="{0000000D-FBE5-4A36-9937-55E14135CF0A}"/>
                </c:ext>
              </c:extLst>
            </c:dLbl>
            <c:dLbl>
              <c:idx val="7"/>
              <c:delete val="1"/>
              <c:extLst>
                <c:ext xmlns:c15="http://schemas.microsoft.com/office/drawing/2012/chart" uri="{CE6537A1-D6FC-4f65-9D91-7224C49458BB}"/>
                <c:ext xmlns:c16="http://schemas.microsoft.com/office/drawing/2014/chart" uri="{C3380CC4-5D6E-409C-BE32-E72D297353CC}">
                  <c16:uniqueId val="{0000000F-FBE5-4A36-9937-55E14135CF0A}"/>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Entry'!$B$77:$B$84</c:f>
              <c:strCache>
                <c:ptCount val="8"/>
                <c:pt idx="0">
                  <c:v>Discretionary - LOI Request</c:v>
                </c:pt>
                <c:pt idx="1">
                  <c:v>Grants awarded</c:v>
                </c:pt>
                <c:pt idx="2">
                  <c:v>Approved PFCs</c:v>
                </c:pt>
                <c:pt idx="3">
                  <c:v>Approved bonds</c:v>
                </c:pt>
                <c:pt idx="4">
                  <c:v>Future grants</c:v>
                </c:pt>
                <c:pt idx="5">
                  <c:v>Future PFCs</c:v>
                </c:pt>
                <c:pt idx="6">
                  <c:v>Future bonds</c:v>
                </c:pt>
                <c:pt idx="7">
                  <c:v>Other</c:v>
                </c:pt>
              </c:strCache>
            </c:strRef>
          </c:cat>
          <c:val>
            <c:numRef>
              <c:f>'Program-Level Data Entry'!$D$77:$D$84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FBE5-4A36-9937-55E14135CF0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Summary Funding Sources - Other Capital Plans</a:t>
            </a:r>
          </a:p>
        </c:rich>
      </c:tx>
      <c:layout>
        <c:manualLayout>
          <c:xMode val="edge"/>
          <c:yMode val="edge"/>
          <c:x val="0.14065537063344968"/>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0.2119464488997187"/>
          <c:y val="0.26037783825515598"/>
          <c:w val="0.64740006209368617"/>
          <c:h val="0.50188771721646008"/>
        </c:manualLayout>
      </c:layout>
      <c:pie3DChart>
        <c:varyColors val="1"/>
        <c:ser>
          <c:idx val="0"/>
          <c:order val="0"/>
          <c:spPr>
            <a:solidFill>
              <a:srgbClr val="9999FF"/>
            </a:solidFill>
            <a:ln w="12700">
              <a:solidFill>
                <a:srgbClr val="FFFFFF"/>
              </a:solidFill>
              <a:prstDash val="solid"/>
            </a:ln>
          </c:spPr>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3F1E-429F-A6AF-2217FA346FF6}"/>
              </c:ext>
            </c:extLst>
          </c:dPt>
          <c:dPt>
            <c:idx val="1"/>
            <c:bubble3D val="0"/>
            <c:spPr>
              <a:solidFill>
                <a:srgbClr val="00FF00"/>
              </a:solidFill>
              <a:ln w="12700">
                <a:solidFill>
                  <a:srgbClr val="FFFFFF"/>
                </a:solidFill>
                <a:prstDash val="solid"/>
              </a:ln>
            </c:spPr>
            <c:extLst>
              <c:ext xmlns:c16="http://schemas.microsoft.com/office/drawing/2014/chart" uri="{C3380CC4-5D6E-409C-BE32-E72D297353CC}">
                <c16:uniqueId val="{00000003-3F1E-429F-A6AF-2217FA346FF6}"/>
              </c:ext>
            </c:extLst>
          </c:dPt>
          <c:dPt>
            <c:idx val="2"/>
            <c:bubble3D val="0"/>
            <c:spPr>
              <a:solidFill>
                <a:srgbClr val="00FF00"/>
              </a:solidFill>
              <a:ln w="12700">
                <a:solidFill>
                  <a:srgbClr val="FFFFFF"/>
                </a:solidFill>
                <a:prstDash val="solid"/>
              </a:ln>
            </c:spPr>
            <c:extLst>
              <c:ext xmlns:c16="http://schemas.microsoft.com/office/drawing/2014/chart" uri="{C3380CC4-5D6E-409C-BE32-E72D297353CC}">
                <c16:uniqueId val="{00000005-3F1E-429F-A6AF-2217FA346FF6}"/>
              </c:ext>
            </c:extLst>
          </c:dPt>
          <c:dPt>
            <c:idx val="3"/>
            <c:bubble3D val="0"/>
            <c:spPr>
              <a:solidFill>
                <a:srgbClr val="00FF00"/>
              </a:solidFill>
              <a:ln w="12700">
                <a:solidFill>
                  <a:srgbClr val="FFFFFF"/>
                </a:solidFill>
                <a:prstDash val="solid"/>
              </a:ln>
            </c:spPr>
            <c:extLst>
              <c:ext xmlns:c16="http://schemas.microsoft.com/office/drawing/2014/chart" uri="{C3380CC4-5D6E-409C-BE32-E72D297353CC}">
                <c16:uniqueId val="{00000007-3F1E-429F-A6AF-2217FA346FF6}"/>
              </c:ext>
            </c:extLst>
          </c:dPt>
          <c:dPt>
            <c:idx val="4"/>
            <c:bubble3D val="0"/>
            <c:spPr>
              <a:solidFill>
                <a:srgbClr val="33CCCC"/>
              </a:solidFill>
              <a:ln w="12700">
                <a:solidFill>
                  <a:srgbClr val="FFFFFF"/>
                </a:solidFill>
                <a:prstDash val="solid"/>
              </a:ln>
            </c:spPr>
            <c:extLst>
              <c:ext xmlns:c16="http://schemas.microsoft.com/office/drawing/2014/chart" uri="{C3380CC4-5D6E-409C-BE32-E72D297353CC}">
                <c16:uniqueId val="{00000009-3F1E-429F-A6AF-2217FA346FF6}"/>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3F1E-429F-A6AF-2217FA346FF6}"/>
              </c:ext>
            </c:extLst>
          </c:dPt>
          <c:dPt>
            <c:idx val="6"/>
            <c:bubble3D val="0"/>
            <c:spPr>
              <a:solidFill>
                <a:srgbClr val="0066CC"/>
              </a:solidFill>
              <a:ln w="12700">
                <a:solidFill>
                  <a:srgbClr val="FFFFFF"/>
                </a:solidFill>
                <a:prstDash val="solid"/>
              </a:ln>
            </c:spPr>
            <c:extLst>
              <c:ext xmlns:c16="http://schemas.microsoft.com/office/drawing/2014/chart" uri="{C3380CC4-5D6E-409C-BE32-E72D297353CC}">
                <c16:uniqueId val="{0000000D-3F1E-429F-A6AF-2217FA346FF6}"/>
              </c:ext>
            </c:extLst>
          </c:dPt>
          <c:dLbls>
            <c:dLbl>
              <c:idx val="0"/>
              <c:delete val="1"/>
              <c:extLst>
                <c:ext xmlns:c15="http://schemas.microsoft.com/office/drawing/2012/chart" uri="{CE6537A1-D6FC-4f65-9D91-7224C49458BB}"/>
                <c:ext xmlns:c16="http://schemas.microsoft.com/office/drawing/2014/chart" uri="{C3380CC4-5D6E-409C-BE32-E72D297353CC}">
                  <c16:uniqueId val="{00000001-3F1E-429F-A6AF-2217FA346FF6}"/>
                </c:ext>
              </c:extLst>
            </c:dLbl>
            <c:dLbl>
              <c:idx val="1"/>
              <c:layout>
                <c:manualLayout>
                  <c:x val="1.5158891091431627E-2"/>
                  <c:y val="0.1472700792913602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F1E-429F-A6AF-2217FA346FF6}"/>
                </c:ext>
              </c:extLst>
            </c:dLbl>
            <c:dLbl>
              <c:idx val="2"/>
              <c:delete val="1"/>
              <c:extLst>
                <c:ext xmlns:c15="http://schemas.microsoft.com/office/drawing/2012/chart" uri="{CE6537A1-D6FC-4f65-9D91-7224C49458BB}"/>
                <c:ext xmlns:c16="http://schemas.microsoft.com/office/drawing/2014/chart" uri="{C3380CC4-5D6E-409C-BE32-E72D297353CC}">
                  <c16:uniqueId val="{00000005-3F1E-429F-A6AF-2217FA346FF6}"/>
                </c:ext>
              </c:extLst>
            </c:dLbl>
            <c:dLbl>
              <c:idx val="3"/>
              <c:delete val="1"/>
              <c:extLst>
                <c:ext xmlns:c15="http://schemas.microsoft.com/office/drawing/2012/chart" uri="{CE6537A1-D6FC-4f65-9D91-7224C49458BB}"/>
                <c:ext xmlns:c16="http://schemas.microsoft.com/office/drawing/2014/chart" uri="{C3380CC4-5D6E-409C-BE32-E72D297353CC}">
                  <c16:uniqueId val="{00000007-3F1E-429F-A6AF-2217FA346FF6}"/>
                </c:ext>
              </c:extLst>
            </c:dLbl>
            <c:dLbl>
              <c:idx val="4"/>
              <c:layout>
                <c:manualLayout>
                  <c:x val="-9.1489046284079195E-2"/>
                  <c:y val="0.18877958973783435"/>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3F1E-429F-A6AF-2217FA346FF6}"/>
                </c:ext>
              </c:extLst>
            </c:dLbl>
            <c:dLbl>
              <c:idx val="5"/>
              <c:layout>
                <c:manualLayout>
                  <c:x val="4.5226780638723388E-2"/>
                  <c:y val="-1.122077877699559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3F1E-429F-A6AF-2217FA346FF6}"/>
                </c:ext>
              </c:extLst>
            </c:dLbl>
            <c:dLbl>
              <c:idx val="6"/>
              <c:delete val="1"/>
              <c:extLst>
                <c:ext xmlns:c15="http://schemas.microsoft.com/office/drawing/2012/chart" uri="{CE6537A1-D6FC-4f65-9D91-7224C49458BB}"/>
                <c:ext xmlns:c16="http://schemas.microsoft.com/office/drawing/2014/chart" uri="{C3380CC4-5D6E-409C-BE32-E72D297353CC}">
                  <c16:uniqueId val="{0000000D-3F1E-429F-A6AF-2217FA346FF6}"/>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Entry'!$B$137:$B$143</c:f>
              <c:strCache>
                <c:ptCount val="7"/>
                <c:pt idx="0">
                  <c:v>Discretionary - LOI Request</c:v>
                </c:pt>
                <c:pt idx="1">
                  <c:v>Other AIP funds</c:v>
                </c:pt>
                <c:pt idx="2">
                  <c:v>Other Federal funding</c:v>
                </c:pt>
                <c:pt idx="3">
                  <c:v>State grants</c:v>
                </c:pt>
                <c:pt idx="4">
                  <c:v>PFCs</c:v>
                </c:pt>
                <c:pt idx="5">
                  <c:v>Bonds</c:v>
                </c:pt>
                <c:pt idx="6">
                  <c:v>Other</c:v>
                </c:pt>
              </c:strCache>
            </c:strRef>
          </c:cat>
          <c:val>
            <c:numRef>
              <c:f>'Program-Level Data Entry'!$D$137:$D$143</c:f>
              <c:numCache>
                <c:formatCode>"$"#,##0</c:formatCode>
                <c:ptCount val="7"/>
                <c:pt idx="0">
                  <c:v>0</c:v>
                </c:pt>
                <c:pt idx="1">
                  <c:v>0</c:v>
                </c:pt>
                <c:pt idx="2">
                  <c:v>0</c:v>
                </c:pt>
                <c:pt idx="3" formatCode="#,##0">
                  <c:v>0</c:v>
                </c:pt>
                <c:pt idx="4">
                  <c:v>0</c:v>
                </c:pt>
                <c:pt idx="5">
                  <c:v>0</c:v>
                </c:pt>
                <c:pt idx="6">
                  <c:v>0</c:v>
                </c:pt>
              </c:numCache>
            </c:numRef>
          </c:val>
          <c:extLst>
            <c:ext xmlns:c16="http://schemas.microsoft.com/office/drawing/2014/chart" uri="{C3380CC4-5D6E-409C-BE32-E72D297353CC}">
              <c16:uniqueId val="{0000000E-3F1E-429F-A6AF-2217FA346FF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Funding Status - Other Capital Plans</a:t>
            </a:r>
          </a:p>
        </c:rich>
      </c:tx>
      <c:layout>
        <c:manualLayout>
          <c:xMode val="edge"/>
          <c:yMode val="edge"/>
          <c:x val="0.22928752199151387"/>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3.2878543832667861E-2"/>
          <c:y val="0.25660645453738573"/>
          <c:w val="0.60501077231374245"/>
          <c:h val="0.47169898234629709"/>
        </c:manualLayout>
      </c:layout>
      <c:pie3DChart>
        <c:varyColors val="1"/>
        <c:ser>
          <c:idx val="0"/>
          <c:order val="0"/>
          <c:spPr>
            <a:solidFill>
              <a:srgbClr val="9999FF"/>
            </a:solidFill>
            <a:ln w="12700">
              <a:solidFill>
                <a:srgbClr val="FFFFFF"/>
              </a:solidFill>
              <a:prstDash val="solid"/>
            </a:ln>
          </c:spPr>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6ECA-4A5B-9B13-1662E3919452}"/>
              </c:ext>
            </c:extLst>
          </c:dPt>
          <c:dPt>
            <c:idx val="1"/>
            <c:bubble3D val="0"/>
            <c:spPr>
              <a:solidFill>
                <a:srgbClr val="008000"/>
              </a:solidFill>
              <a:ln w="12700">
                <a:solidFill>
                  <a:srgbClr val="FFFFFF"/>
                </a:solidFill>
                <a:prstDash val="solid"/>
              </a:ln>
            </c:spPr>
            <c:extLst>
              <c:ext xmlns:c16="http://schemas.microsoft.com/office/drawing/2014/chart" uri="{C3380CC4-5D6E-409C-BE32-E72D297353CC}">
                <c16:uniqueId val="{00000003-6ECA-4A5B-9B13-1662E3919452}"/>
              </c:ext>
            </c:extLst>
          </c:dPt>
          <c:dPt>
            <c:idx val="2"/>
            <c:bubble3D val="0"/>
            <c:spPr>
              <a:solidFill>
                <a:srgbClr val="008000"/>
              </a:solidFill>
              <a:ln w="12700">
                <a:solidFill>
                  <a:srgbClr val="FFFFFF"/>
                </a:solidFill>
                <a:prstDash val="solid"/>
              </a:ln>
            </c:spPr>
            <c:extLst>
              <c:ext xmlns:c16="http://schemas.microsoft.com/office/drawing/2014/chart" uri="{C3380CC4-5D6E-409C-BE32-E72D297353CC}">
                <c16:uniqueId val="{00000005-6ECA-4A5B-9B13-1662E3919452}"/>
              </c:ext>
            </c:extLst>
          </c:dPt>
          <c:dPt>
            <c:idx val="3"/>
            <c:bubble3D val="0"/>
            <c:spPr>
              <a:solidFill>
                <a:srgbClr val="008000"/>
              </a:solidFill>
              <a:ln w="12700">
                <a:solidFill>
                  <a:srgbClr val="FFFFFF"/>
                </a:solidFill>
                <a:prstDash val="solid"/>
              </a:ln>
            </c:spPr>
            <c:extLst>
              <c:ext xmlns:c16="http://schemas.microsoft.com/office/drawing/2014/chart" uri="{C3380CC4-5D6E-409C-BE32-E72D297353CC}">
                <c16:uniqueId val="{00000007-6ECA-4A5B-9B13-1662E3919452}"/>
              </c:ext>
            </c:extLst>
          </c:dPt>
          <c:dPt>
            <c:idx val="4"/>
            <c:bubble3D val="0"/>
            <c:spPr>
              <a:solidFill>
                <a:srgbClr val="FF0000"/>
              </a:solidFill>
              <a:ln w="12700">
                <a:solidFill>
                  <a:srgbClr val="FFFFFF"/>
                </a:solidFill>
                <a:prstDash val="solid"/>
              </a:ln>
            </c:spPr>
            <c:extLst>
              <c:ext xmlns:c16="http://schemas.microsoft.com/office/drawing/2014/chart" uri="{C3380CC4-5D6E-409C-BE32-E72D297353CC}">
                <c16:uniqueId val="{00000009-6ECA-4A5B-9B13-1662E3919452}"/>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6ECA-4A5B-9B13-1662E3919452}"/>
              </c:ext>
            </c:extLst>
          </c:dPt>
          <c:dPt>
            <c:idx val="6"/>
            <c:bubble3D val="0"/>
            <c:spPr>
              <a:solidFill>
                <a:srgbClr val="FF0000"/>
              </a:solidFill>
              <a:ln w="12700">
                <a:solidFill>
                  <a:srgbClr val="FFFFFF"/>
                </a:solidFill>
                <a:prstDash val="solid"/>
              </a:ln>
            </c:spPr>
            <c:extLst>
              <c:ext xmlns:c16="http://schemas.microsoft.com/office/drawing/2014/chart" uri="{C3380CC4-5D6E-409C-BE32-E72D297353CC}">
                <c16:uniqueId val="{0000000D-6ECA-4A5B-9B13-1662E3919452}"/>
              </c:ext>
            </c:extLst>
          </c:dPt>
          <c:dPt>
            <c:idx val="7"/>
            <c:bubble3D val="0"/>
            <c:spPr>
              <a:solidFill>
                <a:srgbClr val="CCCCFF"/>
              </a:solidFill>
              <a:ln w="12700">
                <a:solidFill>
                  <a:srgbClr val="FFFFFF"/>
                </a:solidFill>
                <a:prstDash val="solid"/>
              </a:ln>
            </c:spPr>
            <c:extLst>
              <c:ext xmlns:c16="http://schemas.microsoft.com/office/drawing/2014/chart" uri="{C3380CC4-5D6E-409C-BE32-E72D297353CC}">
                <c16:uniqueId val="{0000000F-6ECA-4A5B-9B13-1662E3919452}"/>
              </c:ext>
            </c:extLst>
          </c:dPt>
          <c:dLbls>
            <c:dLbl>
              <c:idx val="0"/>
              <c:delete val="1"/>
              <c:extLst>
                <c:ext xmlns:c15="http://schemas.microsoft.com/office/drawing/2012/chart" uri="{CE6537A1-D6FC-4f65-9D91-7224C49458BB}"/>
                <c:ext xmlns:c16="http://schemas.microsoft.com/office/drawing/2014/chart" uri="{C3380CC4-5D6E-409C-BE32-E72D297353CC}">
                  <c16:uniqueId val="{00000001-6ECA-4A5B-9B13-1662E3919452}"/>
                </c:ext>
              </c:extLst>
            </c:dLbl>
            <c:dLbl>
              <c:idx val="1"/>
              <c:layout>
                <c:manualLayout>
                  <c:x val="4.4013589105428269E-2"/>
                  <c:y val="-0.2405751137991809"/>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6ECA-4A5B-9B13-1662E3919452}"/>
                </c:ext>
              </c:extLst>
            </c:dLbl>
            <c:dLbl>
              <c:idx val="2"/>
              <c:layout>
                <c:manualLayout>
                  <c:x val="-5.3726937090349938E-2"/>
                  <c:y val="0.20098710487276047"/>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6ECA-4A5B-9B13-1662E3919452}"/>
                </c:ext>
              </c:extLst>
            </c:dLbl>
            <c:dLbl>
              <c:idx val="3"/>
              <c:layout>
                <c:manualLayout>
                  <c:x val="7.5186419627306197E-2"/>
                  <c:y val="2.3631160688247315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5878003696857671"/>
                      <c:h val="0.18870772946859907"/>
                    </c:manualLayout>
                  </c15:layout>
                </c:ext>
                <c:ext xmlns:c16="http://schemas.microsoft.com/office/drawing/2014/chart" uri="{C3380CC4-5D6E-409C-BE32-E72D297353CC}">
                  <c16:uniqueId val="{00000007-6ECA-4A5B-9B13-1662E3919452}"/>
                </c:ext>
              </c:extLst>
            </c:dLbl>
            <c:dLbl>
              <c:idx val="4"/>
              <c:layout>
                <c:manualLayout>
                  <c:x val="0.14873444591413573"/>
                  <c:y val="-0.146196981351695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6ECA-4A5B-9B13-1662E3919452}"/>
                </c:ext>
              </c:extLst>
            </c:dLbl>
            <c:dLbl>
              <c:idx val="5"/>
              <c:layout>
                <c:manualLayout>
                  <c:x val="0.11797748107463871"/>
                  <c:y val="-0.3952540440305400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6ECA-4A5B-9B13-1662E3919452}"/>
                </c:ext>
              </c:extLst>
            </c:dLbl>
            <c:dLbl>
              <c:idx val="6"/>
              <c:layout>
                <c:manualLayout>
                  <c:x val="9.7944694297685889E-2"/>
                  <c:y val="0.1380968117209986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5652084616964471"/>
                      <c:h val="0.13083735909822866"/>
                    </c:manualLayout>
                  </c15:layout>
                </c:ext>
                <c:ext xmlns:c16="http://schemas.microsoft.com/office/drawing/2014/chart" uri="{C3380CC4-5D6E-409C-BE32-E72D297353CC}">
                  <c16:uniqueId val="{0000000D-6ECA-4A5B-9B13-1662E3919452}"/>
                </c:ext>
              </c:extLst>
            </c:dLbl>
            <c:dLbl>
              <c:idx val="7"/>
              <c:delete val="1"/>
              <c:extLst>
                <c:ext xmlns:c15="http://schemas.microsoft.com/office/drawing/2012/chart" uri="{CE6537A1-D6FC-4f65-9D91-7224C49458BB}"/>
                <c:ext xmlns:c16="http://schemas.microsoft.com/office/drawing/2014/chart" uri="{C3380CC4-5D6E-409C-BE32-E72D297353CC}">
                  <c16:uniqueId val="{0000000F-6ECA-4A5B-9B13-1662E3919452}"/>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Entry'!$B$146:$B$153</c:f>
              <c:strCache>
                <c:ptCount val="8"/>
                <c:pt idx="0">
                  <c:v>Discretionary - LOI Request</c:v>
                </c:pt>
                <c:pt idx="1">
                  <c:v>Grants awarded</c:v>
                </c:pt>
                <c:pt idx="2">
                  <c:v>Approved PFCs</c:v>
                </c:pt>
                <c:pt idx="3">
                  <c:v>Approved bonds</c:v>
                </c:pt>
                <c:pt idx="4">
                  <c:v>Future grants</c:v>
                </c:pt>
                <c:pt idx="5">
                  <c:v>Future PFCs</c:v>
                </c:pt>
                <c:pt idx="6">
                  <c:v>Future bonds</c:v>
                </c:pt>
                <c:pt idx="7">
                  <c:v>Other</c:v>
                </c:pt>
              </c:strCache>
            </c:strRef>
          </c:cat>
          <c:val>
            <c:numRef>
              <c:f>'Program-Level Data Entry'!$D$146:$D$153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6ECA-4A5B-9B13-1662E391945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Summary Funding Sources - Overall Capital Plans</a:t>
            </a:r>
          </a:p>
        </c:rich>
      </c:tx>
      <c:layout>
        <c:manualLayout>
          <c:xMode val="edge"/>
          <c:yMode val="edge"/>
          <c:x val="0.13102144113800793"/>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3.4805405562751981E-2"/>
          <c:y val="0.24528341504481752"/>
          <c:w val="0.64740006209368617"/>
          <c:h val="0.50188771721646008"/>
        </c:manualLayout>
      </c:layout>
      <c:pie3DChart>
        <c:varyColors val="1"/>
        <c:ser>
          <c:idx val="0"/>
          <c:order val="0"/>
          <c:spPr>
            <a:solidFill>
              <a:srgbClr val="9999FF"/>
            </a:solidFill>
            <a:ln w="12700">
              <a:solidFill>
                <a:srgbClr val="FFFFFF"/>
              </a:solidFill>
              <a:prstDash val="solid"/>
            </a:ln>
          </c:spPr>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6F35-4816-887D-C6ECD44BE92C}"/>
              </c:ext>
            </c:extLst>
          </c:dPt>
          <c:dPt>
            <c:idx val="1"/>
            <c:bubble3D val="0"/>
            <c:spPr>
              <a:solidFill>
                <a:srgbClr val="00FF00"/>
              </a:solidFill>
              <a:ln w="12700">
                <a:solidFill>
                  <a:srgbClr val="FFFFFF"/>
                </a:solidFill>
                <a:prstDash val="solid"/>
              </a:ln>
            </c:spPr>
            <c:extLst>
              <c:ext xmlns:c16="http://schemas.microsoft.com/office/drawing/2014/chart" uri="{C3380CC4-5D6E-409C-BE32-E72D297353CC}">
                <c16:uniqueId val="{00000003-6F35-4816-887D-C6ECD44BE92C}"/>
              </c:ext>
            </c:extLst>
          </c:dPt>
          <c:dPt>
            <c:idx val="2"/>
            <c:bubble3D val="0"/>
            <c:spPr>
              <a:solidFill>
                <a:srgbClr val="00FF00"/>
              </a:solidFill>
              <a:ln w="12700">
                <a:solidFill>
                  <a:srgbClr val="FFFFFF"/>
                </a:solidFill>
                <a:prstDash val="solid"/>
              </a:ln>
            </c:spPr>
            <c:extLst>
              <c:ext xmlns:c16="http://schemas.microsoft.com/office/drawing/2014/chart" uri="{C3380CC4-5D6E-409C-BE32-E72D297353CC}">
                <c16:uniqueId val="{00000005-6F35-4816-887D-C6ECD44BE92C}"/>
              </c:ext>
            </c:extLst>
          </c:dPt>
          <c:dPt>
            <c:idx val="3"/>
            <c:bubble3D val="0"/>
            <c:spPr>
              <a:solidFill>
                <a:srgbClr val="00FF00"/>
              </a:solidFill>
              <a:ln w="12700">
                <a:solidFill>
                  <a:srgbClr val="FFFFFF"/>
                </a:solidFill>
                <a:prstDash val="solid"/>
              </a:ln>
            </c:spPr>
            <c:extLst>
              <c:ext xmlns:c16="http://schemas.microsoft.com/office/drawing/2014/chart" uri="{C3380CC4-5D6E-409C-BE32-E72D297353CC}">
                <c16:uniqueId val="{00000007-6F35-4816-887D-C6ECD44BE92C}"/>
              </c:ext>
            </c:extLst>
          </c:dPt>
          <c:dPt>
            <c:idx val="4"/>
            <c:bubble3D val="0"/>
            <c:spPr>
              <a:solidFill>
                <a:srgbClr val="33CCCC"/>
              </a:solidFill>
              <a:ln w="12700">
                <a:solidFill>
                  <a:srgbClr val="FFFFFF"/>
                </a:solidFill>
                <a:prstDash val="solid"/>
              </a:ln>
            </c:spPr>
            <c:extLst>
              <c:ext xmlns:c16="http://schemas.microsoft.com/office/drawing/2014/chart" uri="{C3380CC4-5D6E-409C-BE32-E72D297353CC}">
                <c16:uniqueId val="{00000009-6F35-4816-887D-C6ECD44BE92C}"/>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6F35-4816-887D-C6ECD44BE92C}"/>
              </c:ext>
            </c:extLst>
          </c:dPt>
          <c:dPt>
            <c:idx val="6"/>
            <c:bubble3D val="0"/>
            <c:spPr>
              <a:solidFill>
                <a:srgbClr val="0066CC"/>
              </a:solidFill>
              <a:ln w="12700">
                <a:solidFill>
                  <a:srgbClr val="FFFFFF"/>
                </a:solidFill>
                <a:prstDash val="solid"/>
              </a:ln>
            </c:spPr>
            <c:extLst>
              <c:ext xmlns:c16="http://schemas.microsoft.com/office/drawing/2014/chart" uri="{C3380CC4-5D6E-409C-BE32-E72D297353CC}">
                <c16:uniqueId val="{0000000D-6F35-4816-887D-C6ECD44BE92C}"/>
              </c:ext>
            </c:extLst>
          </c:dPt>
          <c:dLbls>
            <c:dLbl>
              <c:idx val="0"/>
              <c:layout>
                <c:manualLayout>
                  <c:x val="2.1581755654205701E-2"/>
                  <c:y val="6.67460085704445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F35-4816-887D-C6ECD44BE92C}"/>
                </c:ext>
              </c:extLst>
            </c:dLbl>
            <c:dLbl>
              <c:idx val="1"/>
              <c:layout>
                <c:manualLayout>
                  <c:x val="2.4439512938966557E-2"/>
                  <c:y val="0.2076700851273254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F35-4816-887D-C6ECD44BE92C}"/>
                </c:ext>
              </c:extLst>
            </c:dLbl>
            <c:dLbl>
              <c:idx val="2"/>
              <c:layout>
                <c:manualLayout>
                  <c:x val="-0.10268545488814299"/>
                  <c:y val="0.3271238468256005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F35-4816-887D-C6ECD44BE92C}"/>
                </c:ext>
              </c:extLst>
            </c:dLbl>
            <c:dLbl>
              <c:idx val="3"/>
              <c:layout>
                <c:manualLayout>
                  <c:x val="-9.2292067927738242E-3"/>
                  <c:y val="-9.30318427177734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F35-4816-887D-C6ECD44BE92C}"/>
                </c:ext>
              </c:extLst>
            </c:dLbl>
            <c:dLbl>
              <c:idx val="4"/>
              <c:layout>
                <c:manualLayout>
                  <c:x val="2.6423597466213211E-3"/>
                  <c:y val="-0.245233100579408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F35-4816-887D-C6ECD44BE92C}"/>
                </c:ext>
              </c:extLst>
            </c:dLbl>
            <c:dLbl>
              <c:idx val="5"/>
              <c:layout>
                <c:manualLayout>
                  <c:x val="0.14796951790453189"/>
                  <c:y val="-0.1168587134155400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F35-4816-887D-C6ECD44BE92C}"/>
                </c:ext>
              </c:extLst>
            </c:dLbl>
            <c:dLbl>
              <c:idx val="6"/>
              <c:delete val="1"/>
              <c:extLst>
                <c:ext xmlns:c15="http://schemas.microsoft.com/office/drawing/2012/chart" uri="{CE6537A1-D6FC-4f65-9D91-7224C49458BB}"/>
                <c:ext xmlns:c16="http://schemas.microsoft.com/office/drawing/2014/chart" uri="{C3380CC4-5D6E-409C-BE32-E72D297353CC}">
                  <c16:uniqueId val="{0000000D-6F35-4816-887D-C6ECD44BE92C}"/>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Entry'!$B$206:$B$212</c:f>
              <c:strCache>
                <c:ptCount val="7"/>
                <c:pt idx="0">
                  <c:v>Discretionary - LOI Request</c:v>
                </c:pt>
                <c:pt idx="1">
                  <c:v>Other AIP funds</c:v>
                </c:pt>
                <c:pt idx="2">
                  <c:v>Other Federal funding</c:v>
                </c:pt>
                <c:pt idx="3">
                  <c:v>State grants</c:v>
                </c:pt>
                <c:pt idx="4">
                  <c:v>PFCs</c:v>
                </c:pt>
                <c:pt idx="5">
                  <c:v>Bonds</c:v>
                </c:pt>
                <c:pt idx="6">
                  <c:v>Other</c:v>
                </c:pt>
              </c:strCache>
            </c:strRef>
          </c:cat>
          <c:val>
            <c:numRef>
              <c:f>'Program-Level Data Entry'!$D$206:$D$212</c:f>
              <c:numCache>
                <c:formatCode>"$"#,##0</c:formatCode>
                <c:ptCount val="7"/>
                <c:pt idx="0">
                  <c:v>0</c:v>
                </c:pt>
                <c:pt idx="1">
                  <c:v>0</c:v>
                </c:pt>
                <c:pt idx="2">
                  <c:v>0</c:v>
                </c:pt>
                <c:pt idx="3" formatCode="#,##0">
                  <c:v>0</c:v>
                </c:pt>
                <c:pt idx="4">
                  <c:v>0</c:v>
                </c:pt>
                <c:pt idx="5">
                  <c:v>0</c:v>
                </c:pt>
                <c:pt idx="6">
                  <c:v>0</c:v>
                </c:pt>
              </c:numCache>
            </c:numRef>
          </c:val>
          <c:extLst>
            <c:ext xmlns:c16="http://schemas.microsoft.com/office/drawing/2014/chart" uri="{C3380CC4-5D6E-409C-BE32-E72D297353CC}">
              <c16:uniqueId val="{0000000E-6F35-4816-887D-C6ECD44BE92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Funding Status - Overall Capital Plans</a:t>
            </a:r>
          </a:p>
        </c:rich>
      </c:tx>
      <c:layout>
        <c:manualLayout>
          <c:xMode val="edge"/>
          <c:yMode val="edge"/>
          <c:x val="0.21965359249607211"/>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0"/>
          <c:y val="0.2415098361798978"/>
          <c:w val="0.60501077231374245"/>
          <c:h val="0.47169898234629709"/>
        </c:manualLayout>
      </c:layout>
      <c:pie3DChart>
        <c:varyColors val="1"/>
        <c:ser>
          <c:idx val="0"/>
          <c:order val="0"/>
          <c:spPr>
            <a:solidFill>
              <a:srgbClr val="9999FF"/>
            </a:solidFill>
            <a:ln w="12700">
              <a:solidFill>
                <a:srgbClr val="FFFFFF"/>
              </a:solidFill>
              <a:prstDash val="solid"/>
            </a:ln>
          </c:spPr>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3C9B-442D-AD4C-5094CB8C0F96}"/>
              </c:ext>
            </c:extLst>
          </c:dPt>
          <c:dPt>
            <c:idx val="1"/>
            <c:bubble3D val="0"/>
            <c:spPr>
              <a:solidFill>
                <a:srgbClr val="008000"/>
              </a:solidFill>
              <a:ln w="12700">
                <a:solidFill>
                  <a:srgbClr val="FFFFFF"/>
                </a:solidFill>
                <a:prstDash val="solid"/>
              </a:ln>
            </c:spPr>
            <c:extLst>
              <c:ext xmlns:c16="http://schemas.microsoft.com/office/drawing/2014/chart" uri="{C3380CC4-5D6E-409C-BE32-E72D297353CC}">
                <c16:uniqueId val="{00000003-3C9B-442D-AD4C-5094CB8C0F96}"/>
              </c:ext>
            </c:extLst>
          </c:dPt>
          <c:dPt>
            <c:idx val="2"/>
            <c:bubble3D val="0"/>
            <c:spPr>
              <a:solidFill>
                <a:srgbClr val="008000"/>
              </a:solidFill>
              <a:ln w="12700">
                <a:solidFill>
                  <a:srgbClr val="FFFFFF"/>
                </a:solidFill>
                <a:prstDash val="solid"/>
              </a:ln>
            </c:spPr>
            <c:extLst>
              <c:ext xmlns:c16="http://schemas.microsoft.com/office/drawing/2014/chart" uri="{C3380CC4-5D6E-409C-BE32-E72D297353CC}">
                <c16:uniqueId val="{00000005-3C9B-442D-AD4C-5094CB8C0F96}"/>
              </c:ext>
            </c:extLst>
          </c:dPt>
          <c:dPt>
            <c:idx val="3"/>
            <c:bubble3D val="0"/>
            <c:spPr>
              <a:solidFill>
                <a:srgbClr val="008000"/>
              </a:solidFill>
              <a:ln w="12700">
                <a:solidFill>
                  <a:srgbClr val="FFFFFF"/>
                </a:solidFill>
                <a:prstDash val="solid"/>
              </a:ln>
            </c:spPr>
            <c:extLst>
              <c:ext xmlns:c16="http://schemas.microsoft.com/office/drawing/2014/chart" uri="{C3380CC4-5D6E-409C-BE32-E72D297353CC}">
                <c16:uniqueId val="{00000007-3C9B-442D-AD4C-5094CB8C0F96}"/>
              </c:ext>
            </c:extLst>
          </c:dPt>
          <c:dPt>
            <c:idx val="4"/>
            <c:bubble3D val="0"/>
            <c:spPr>
              <a:solidFill>
                <a:srgbClr val="FF0000"/>
              </a:solidFill>
              <a:ln w="12700">
                <a:solidFill>
                  <a:srgbClr val="FFFFFF"/>
                </a:solidFill>
                <a:prstDash val="solid"/>
              </a:ln>
            </c:spPr>
            <c:extLst>
              <c:ext xmlns:c16="http://schemas.microsoft.com/office/drawing/2014/chart" uri="{C3380CC4-5D6E-409C-BE32-E72D297353CC}">
                <c16:uniqueId val="{00000009-3C9B-442D-AD4C-5094CB8C0F96}"/>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3C9B-442D-AD4C-5094CB8C0F96}"/>
              </c:ext>
            </c:extLst>
          </c:dPt>
          <c:dPt>
            <c:idx val="6"/>
            <c:bubble3D val="0"/>
            <c:spPr>
              <a:solidFill>
                <a:srgbClr val="FF0000"/>
              </a:solidFill>
              <a:ln w="12700">
                <a:solidFill>
                  <a:srgbClr val="FFFFFF"/>
                </a:solidFill>
                <a:prstDash val="solid"/>
              </a:ln>
            </c:spPr>
            <c:extLst>
              <c:ext xmlns:c16="http://schemas.microsoft.com/office/drawing/2014/chart" uri="{C3380CC4-5D6E-409C-BE32-E72D297353CC}">
                <c16:uniqueId val="{0000000D-3C9B-442D-AD4C-5094CB8C0F96}"/>
              </c:ext>
            </c:extLst>
          </c:dPt>
          <c:dPt>
            <c:idx val="7"/>
            <c:bubble3D val="0"/>
            <c:spPr>
              <a:solidFill>
                <a:srgbClr val="CCCCFF"/>
              </a:solidFill>
              <a:ln w="12700">
                <a:solidFill>
                  <a:srgbClr val="FFFFFF"/>
                </a:solidFill>
                <a:prstDash val="solid"/>
              </a:ln>
            </c:spPr>
            <c:extLst>
              <c:ext xmlns:c16="http://schemas.microsoft.com/office/drawing/2014/chart" uri="{C3380CC4-5D6E-409C-BE32-E72D297353CC}">
                <c16:uniqueId val="{0000000F-3C9B-442D-AD4C-5094CB8C0F96}"/>
              </c:ext>
            </c:extLst>
          </c:dPt>
          <c:dLbls>
            <c:dLbl>
              <c:idx val="0"/>
              <c:layout>
                <c:manualLayout>
                  <c:x val="2.3457207010505986E-2"/>
                  <c:y val="1.13191170208636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C9B-442D-AD4C-5094CB8C0F96}"/>
                </c:ext>
              </c:extLst>
            </c:dLbl>
            <c:dLbl>
              <c:idx val="1"/>
              <c:layout>
                <c:manualLayout>
                  <c:x val="0.15368482930202437"/>
                  <c:y val="-2.474072631841068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C9B-442D-AD4C-5094CB8C0F96}"/>
                </c:ext>
              </c:extLst>
            </c:dLbl>
            <c:dLbl>
              <c:idx val="2"/>
              <c:layout>
                <c:manualLayout>
                  <c:x val="5.9831664448079282E-2"/>
                  <c:y val="0.1371488261426629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C9B-442D-AD4C-5094CB8C0F96}"/>
                </c:ext>
              </c:extLst>
            </c:dLbl>
            <c:dLbl>
              <c:idx val="3"/>
              <c:layout>
                <c:manualLayout>
                  <c:x val="-5.4159294504581595E-2"/>
                  <c:y val="-0.3836068503676490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C9B-442D-AD4C-5094CB8C0F96}"/>
                </c:ext>
              </c:extLst>
            </c:dLbl>
            <c:dLbl>
              <c:idx val="4"/>
              <c:layout>
                <c:manualLayout>
                  <c:x val="-1.9323399039075657E-2"/>
                  <c:y val="-0.2326832673995460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C9B-442D-AD4C-5094CB8C0F96}"/>
                </c:ext>
              </c:extLst>
            </c:dLbl>
            <c:dLbl>
              <c:idx val="5"/>
              <c:layout>
                <c:manualLayout>
                  <c:x val="1.8717969865596745E-2"/>
                  <c:y val="-0.1131826365907160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C9B-442D-AD4C-5094CB8C0F96}"/>
                </c:ext>
              </c:extLst>
            </c:dLbl>
            <c:dLbl>
              <c:idx val="6"/>
              <c:layout>
                <c:manualLayout>
                  <c:x val="-3.2284608799868886E-2"/>
                  <c:y val="0.499413644584619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C9B-442D-AD4C-5094CB8C0F96}"/>
                </c:ext>
              </c:extLst>
            </c:dLbl>
            <c:dLbl>
              <c:idx val="7"/>
              <c:delete val="1"/>
              <c:extLst>
                <c:ext xmlns:c15="http://schemas.microsoft.com/office/drawing/2012/chart" uri="{CE6537A1-D6FC-4f65-9D91-7224C49458BB}"/>
                <c:ext xmlns:c16="http://schemas.microsoft.com/office/drawing/2014/chart" uri="{C3380CC4-5D6E-409C-BE32-E72D297353CC}">
                  <c16:uniqueId val="{0000000F-3C9B-442D-AD4C-5094CB8C0F96}"/>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Entry'!$B$215:$B$222</c:f>
              <c:strCache>
                <c:ptCount val="8"/>
                <c:pt idx="0">
                  <c:v>Discretionary - LOI Request</c:v>
                </c:pt>
                <c:pt idx="1">
                  <c:v>Grants awarded</c:v>
                </c:pt>
                <c:pt idx="2">
                  <c:v>Approved PFCs</c:v>
                </c:pt>
                <c:pt idx="3">
                  <c:v>Approved bonds</c:v>
                </c:pt>
                <c:pt idx="4">
                  <c:v>Future grants</c:v>
                </c:pt>
                <c:pt idx="5">
                  <c:v>Future PFCs</c:v>
                </c:pt>
                <c:pt idx="6">
                  <c:v>Future bonds</c:v>
                </c:pt>
                <c:pt idx="7">
                  <c:v>Other</c:v>
                </c:pt>
              </c:strCache>
            </c:strRef>
          </c:cat>
          <c:val>
            <c:numRef>
              <c:f>'Program-Level Data Entry'!$D$215:$D$222</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3C9B-442D-AD4C-5094CB8C0F9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275865</xdr:colOff>
      <xdr:row>1</xdr:row>
      <xdr:rowOff>123465</xdr:rowOff>
    </xdr:to>
    <xdr:pic>
      <xdr:nvPicPr>
        <xdr:cNvPr id="2" name="Picture 1" descr="D O T sea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47625"/>
          <a:ext cx="237765" cy="237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2200</xdr:colOff>
      <xdr:row>0</xdr:row>
      <xdr:rowOff>237765</xdr:rowOff>
    </xdr:to>
    <xdr:pic>
      <xdr:nvPicPr>
        <xdr:cNvPr id="2" name="Picture 1" descr="D O T seal"/>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7765" cy="237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28574</xdr:colOff>
      <xdr:row>10</xdr:row>
      <xdr:rowOff>19050</xdr:rowOff>
    </xdr:from>
    <xdr:to>
      <xdr:col>4</xdr:col>
      <xdr:colOff>327278</xdr:colOff>
      <xdr:row>26</xdr:row>
      <xdr:rowOff>19050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552450</xdr:colOff>
      <xdr:row>10</xdr:row>
      <xdr:rowOff>19049</xdr:rowOff>
    </xdr:from>
    <xdr:to>
      <xdr:col>13</xdr:col>
      <xdr:colOff>12954</xdr:colOff>
      <xdr:row>26</xdr:row>
      <xdr:rowOff>37718</xdr:rowOff>
    </xdr:to>
    <xdr:graphicFrame macro="">
      <xdr:nvGraphicFramePr>
        <xdr:cNvPr id="205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27</xdr:row>
      <xdr:rowOff>0</xdr:rowOff>
    </xdr:from>
    <xdr:to>
      <xdr:col>4</xdr:col>
      <xdr:colOff>327278</xdr:colOff>
      <xdr:row>42</xdr:row>
      <xdr:rowOff>95250</xdr:rowOff>
    </xdr:to>
    <xdr:graphicFrame macro="">
      <xdr:nvGraphicFramePr>
        <xdr:cNvPr id="20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552450</xdr:colOff>
      <xdr:row>26</xdr:row>
      <xdr:rowOff>133350</xdr:rowOff>
    </xdr:from>
    <xdr:to>
      <xdr:col>13</xdr:col>
      <xdr:colOff>12954</xdr:colOff>
      <xdr:row>42</xdr:row>
      <xdr:rowOff>66294</xdr:rowOff>
    </xdr:to>
    <xdr:graphicFrame macro="">
      <xdr:nvGraphicFramePr>
        <xdr:cNvPr id="206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28575</xdr:colOff>
      <xdr:row>43</xdr:row>
      <xdr:rowOff>76200</xdr:rowOff>
    </xdr:from>
    <xdr:to>
      <xdr:col>4</xdr:col>
      <xdr:colOff>327279</xdr:colOff>
      <xdr:row>59</xdr:row>
      <xdr:rowOff>9525</xdr:rowOff>
    </xdr:to>
    <xdr:graphicFrame macro="">
      <xdr:nvGraphicFramePr>
        <xdr:cNvPr id="2065"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542925</xdr:colOff>
      <xdr:row>42</xdr:row>
      <xdr:rowOff>47625</xdr:rowOff>
    </xdr:from>
    <xdr:to>
      <xdr:col>13</xdr:col>
      <xdr:colOff>3429</xdr:colOff>
      <xdr:row>57</xdr:row>
      <xdr:rowOff>142494</xdr:rowOff>
    </xdr:to>
    <xdr:graphicFrame macro="">
      <xdr:nvGraphicFramePr>
        <xdr:cNvPr id="2066"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showGridLines="0" tabSelected="1" workbookViewId="0">
      <selection activeCell="Q5" sqref="Q5"/>
    </sheetView>
  </sheetViews>
  <sheetFormatPr defaultRowHeight="12.75" x14ac:dyDescent="0.2"/>
  <cols>
    <col min="1" max="1" width="2.42578125" customWidth="1"/>
    <col min="2" max="2" width="5" customWidth="1"/>
    <col min="6" max="6" width="24.5703125" customWidth="1"/>
    <col min="8" max="8" width="13.42578125" customWidth="1"/>
    <col min="9" max="9" width="10.7109375" customWidth="1"/>
  </cols>
  <sheetData>
    <row r="1" spans="2:10" x14ac:dyDescent="0.2">
      <c r="C1" s="373" t="s">
        <v>122</v>
      </c>
      <c r="H1" s="374" t="s">
        <v>123</v>
      </c>
    </row>
    <row r="2" spans="2:10" x14ac:dyDescent="0.2">
      <c r="C2" s="373" t="s">
        <v>124</v>
      </c>
      <c r="H2" s="374" t="s">
        <v>134</v>
      </c>
    </row>
    <row r="3" spans="2:10" ht="39.75" customHeight="1" x14ac:dyDescent="0.2">
      <c r="B3" s="391" t="s">
        <v>113</v>
      </c>
    </row>
    <row r="4" spans="2:10" ht="195.75" customHeight="1" x14ac:dyDescent="0.2">
      <c r="B4" s="396" t="s">
        <v>135</v>
      </c>
      <c r="C4" s="397"/>
      <c r="D4" s="397"/>
      <c r="E4" s="397"/>
      <c r="F4" s="397"/>
      <c r="G4" s="397"/>
      <c r="H4" s="397"/>
      <c r="I4" s="397"/>
    </row>
    <row r="5" spans="2:10" ht="27.75" customHeight="1" x14ac:dyDescent="0.2">
      <c r="B5" s="139" t="s">
        <v>125</v>
      </c>
    </row>
    <row r="6" spans="2:10" ht="27.75" customHeight="1" x14ac:dyDescent="0.2"/>
    <row r="7" spans="2:10" ht="27.75" customHeight="1" thickBot="1" x14ac:dyDescent="0.25"/>
    <row r="8" spans="2:10" ht="24" customHeight="1" thickTop="1" thickBot="1" x14ac:dyDescent="0.25">
      <c r="F8" s="395" t="str">
        <f>HYPERLINK(CONCATENATE("mailto:",$C$39,"?subject=",$C$40,"&amp;body=",$C$41),"Send form by Email")</f>
        <v>Send form by Email</v>
      </c>
      <c r="J8" s="392"/>
    </row>
    <row r="9" spans="2:10" ht="13.5" thickTop="1" x14ac:dyDescent="0.2"/>
    <row r="38" spans="2:3" x14ac:dyDescent="0.2">
      <c r="B38" s="394" t="s">
        <v>129</v>
      </c>
    </row>
    <row r="39" spans="2:3" x14ac:dyDescent="0.2">
      <c r="B39" s="139" t="s">
        <v>130</v>
      </c>
      <c r="C39" s="393" t="s">
        <v>128</v>
      </c>
    </row>
    <row r="40" spans="2:3" x14ac:dyDescent="0.2">
      <c r="B40" s="139" t="s">
        <v>131</v>
      </c>
      <c r="C40" s="393" t="s">
        <v>127</v>
      </c>
    </row>
    <row r="41" spans="2:3" x14ac:dyDescent="0.2">
      <c r="B41" s="139" t="s">
        <v>132</v>
      </c>
      <c r="C41" s="393" t="s">
        <v>133</v>
      </c>
    </row>
  </sheetData>
  <mergeCells count="1">
    <mergeCell ref="B4:I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6"/>
  <sheetViews>
    <sheetView showGridLines="0" zoomScale="93" zoomScaleNormal="93" workbookViewId="0"/>
  </sheetViews>
  <sheetFormatPr defaultRowHeight="12.75" x14ac:dyDescent="0.2"/>
  <cols>
    <col min="1" max="1" width="3.5703125" customWidth="1"/>
    <col min="2" max="2" width="20.28515625" customWidth="1"/>
    <col min="3" max="3" width="18" customWidth="1"/>
    <col min="4" max="4" width="11.85546875" customWidth="1"/>
    <col min="5" max="5" width="8.85546875" customWidth="1"/>
    <col min="6" max="20" width="14.7109375" customWidth="1"/>
  </cols>
  <sheetData>
    <row r="1" spans="1:20" ht="19.5" customHeight="1" x14ac:dyDescent="0.2"/>
    <row r="2" spans="1:20" x14ac:dyDescent="0.2">
      <c r="A2" s="93" t="s">
        <v>91</v>
      </c>
    </row>
    <row r="3" spans="1:20" x14ac:dyDescent="0.2">
      <c r="A3" s="94" t="s">
        <v>92</v>
      </c>
    </row>
    <row r="4" spans="1:20" ht="30" customHeight="1" x14ac:dyDescent="0.2">
      <c r="A4" s="175" t="s">
        <v>114</v>
      </c>
      <c r="T4" s="20" t="s">
        <v>32</v>
      </c>
    </row>
    <row r="5" spans="1:20" ht="22.5" customHeight="1" x14ac:dyDescent="0.2">
      <c r="A5" s="114" t="s">
        <v>115</v>
      </c>
      <c r="T5" s="20"/>
    </row>
    <row r="6" spans="1:20" ht="60.75" customHeight="1" x14ac:dyDescent="0.2">
      <c r="A6" s="400" t="s">
        <v>90</v>
      </c>
      <c r="B6" s="400"/>
      <c r="C6" s="400"/>
      <c r="D6" s="400"/>
      <c r="E6" s="400"/>
      <c r="F6" s="400"/>
      <c r="G6" s="400"/>
      <c r="H6" s="400"/>
      <c r="I6" s="115"/>
      <c r="J6" s="116"/>
      <c r="K6" s="116"/>
      <c r="L6" s="116"/>
      <c r="M6" s="116"/>
      <c r="N6" s="21"/>
      <c r="O6" s="21"/>
      <c r="P6" s="21"/>
      <c r="Q6" s="21"/>
      <c r="R6" s="21"/>
      <c r="S6" s="21"/>
      <c r="T6" s="21"/>
    </row>
    <row r="7" spans="1:20" ht="15.75" x14ac:dyDescent="0.25">
      <c r="A7" s="91" t="s">
        <v>25</v>
      </c>
      <c r="B7" s="92"/>
      <c r="C7" s="92"/>
      <c r="D7" s="92"/>
      <c r="E7" s="92"/>
    </row>
    <row r="8" spans="1:20" ht="15.75" customHeight="1" x14ac:dyDescent="0.2">
      <c r="A8" s="2">
        <v>1</v>
      </c>
      <c r="B8" s="139" t="s">
        <v>104</v>
      </c>
      <c r="C8" s="398" t="s">
        <v>95</v>
      </c>
      <c r="D8" s="398"/>
      <c r="E8" s="398"/>
    </row>
    <row r="9" spans="1:20" x14ac:dyDescent="0.2">
      <c r="A9" s="2">
        <f>A8+1</f>
        <v>2</v>
      </c>
      <c r="B9" s="139" t="s">
        <v>111</v>
      </c>
      <c r="C9" s="398" t="s">
        <v>96</v>
      </c>
      <c r="D9" s="398"/>
      <c r="E9" s="398"/>
    </row>
    <row r="10" spans="1:20" x14ac:dyDescent="0.2">
      <c r="A10" s="2">
        <f>A9+1</f>
        <v>3</v>
      </c>
      <c r="B10" s="139" t="s">
        <v>110</v>
      </c>
      <c r="C10" s="398" t="s">
        <v>97</v>
      </c>
      <c r="D10" s="398"/>
      <c r="E10" s="398"/>
    </row>
    <row r="11" spans="1:20" x14ac:dyDescent="0.2">
      <c r="A11" s="2">
        <f>A10+1</f>
        <v>4</v>
      </c>
      <c r="B11" s="139" t="s">
        <v>105</v>
      </c>
      <c r="C11" s="398" t="s">
        <v>107</v>
      </c>
      <c r="D11" s="398"/>
      <c r="E11" s="398"/>
    </row>
    <row r="12" spans="1:20" x14ac:dyDescent="0.2">
      <c r="A12" s="2">
        <f>A11+1</f>
        <v>5</v>
      </c>
      <c r="B12" s="139" t="s">
        <v>109</v>
      </c>
      <c r="C12" s="398" t="s">
        <v>108</v>
      </c>
      <c r="D12" s="398"/>
      <c r="E12" s="398"/>
    </row>
    <row r="13" spans="1:20" ht="23.25" customHeight="1" x14ac:dyDescent="0.2">
      <c r="A13" s="79">
        <f>A12+1</f>
        <v>6</v>
      </c>
      <c r="B13" s="140" t="s">
        <v>106</v>
      </c>
      <c r="C13" s="399" t="s">
        <v>98</v>
      </c>
      <c r="D13" s="399"/>
      <c r="E13" s="399"/>
    </row>
    <row r="14" spans="1:20" s="81" customFormat="1" ht="15.95" customHeight="1" x14ac:dyDescent="0.2">
      <c r="A14" s="228" t="s">
        <v>74</v>
      </c>
      <c r="B14" s="229"/>
      <c r="C14" s="230"/>
      <c r="D14" s="230"/>
      <c r="E14" s="230"/>
      <c r="F14" s="230"/>
      <c r="G14" s="230"/>
      <c r="H14" s="230"/>
      <c r="I14" s="230"/>
      <c r="J14" s="230"/>
      <c r="K14" s="230"/>
      <c r="L14" s="230"/>
      <c r="M14" s="230"/>
      <c r="N14" s="230"/>
      <c r="O14" s="230"/>
      <c r="P14" s="230"/>
      <c r="Q14" s="230"/>
      <c r="R14" s="230"/>
      <c r="S14" s="230"/>
      <c r="T14" s="231"/>
    </row>
    <row r="15" spans="1:20" ht="16.5" customHeight="1" x14ac:dyDescent="0.2">
      <c r="A15" s="371" t="s">
        <v>121</v>
      </c>
      <c r="B15" s="370" t="s">
        <v>120</v>
      </c>
      <c r="C15" s="291"/>
      <c r="D15" s="270" t="s">
        <v>35</v>
      </c>
      <c r="E15" s="270" t="s">
        <v>101</v>
      </c>
      <c r="F15" s="271" t="s">
        <v>8</v>
      </c>
      <c r="G15" s="272">
        <v>2020</v>
      </c>
      <c r="H15" s="272">
        <f>G15+1</f>
        <v>2021</v>
      </c>
      <c r="I15" s="272">
        <f t="shared" ref="I15:T15" si="0">H15+1</f>
        <v>2022</v>
      </c>
      <c r="J15" s="272">
        <f t="shared" si="0"/>
        <v>2023</v>
      </c>
      <c r="K15" s="272">
        <f t="shared" si="0"/>
        <v>2024</v>
      </c>
      <c r="L15" s="272">
        <f t="shared" si="0"/>
        <v>2025</v>
      </c>
      <c r="M15" s="272">
        <f t="shared" si="0"/>
        <v>2026</v>
      </c>
      <c r="N15" s="272">
        <f t="shared" si="0"/>
        <v>2027</v>
      </c>
      <c r="O15" s="272">
        <f t="shared" si="0"/>
        <v>2028</v>
      </c>
      <c r="P15" s="272">
        <f t="shared" si="0"/>
        <v>2029</v>
      </c>
      <c r="Q15" s="272">
        <f t="shared" si="0"/>
        <v>2030</v>
      </c>
      <c r="R15" s="272">
        <f t="shared" si="0"/>
        <v>2031</v>
      </c>
      <c r="S15" s="272">
        <f t="shared" si="0"/>
        <v>2032</v>
      </c>
      <c r="T15" s="273">
        <f t="shared" si="0"/>
        <v>2033</v>
      </c>
    </row>
    <row r="16" spans="1:20" x14ac:dyDescent="0.2">
      <c r="A16" s="233">
        <f>A13+1</f>
        <v>7</v>
      </c>
      <c r="B16" s="15" t="s">
        <v>62</v>
      </c>
      <c r="C16" s="292"/>
      <c r="D16" s="293">
        <f t="shared" ref="D16:D25" si="1">SUM(F16:T16)</f>
        <v>0</v>
      </c>
      <c r="E16" s="185" t="str">
        <f t="shared" ref="E16:E25" si="2">IF($D$63&gt;0,D16/$D$63,"n/a")</f>
        <v>n/a</v>
      </c>
      <c r="F16" s="375"/>
      <c r="G16" s="375"/>
      <c r="H16" s="375"/>
      <c r="I16" s="375"/>
      <c r="J16" s="375"/>
      <c r="K16" s="375"/>
      <c r="L16" s="375"/>
      <c r="M16" s="375"/>
      <c r="N16" s="375"/>
      <c r="O16" s="375"/>
      <c r="P16" s="375"/>
      <c r="Q16" s="375"/>
      <c r="R16" s="375"/>
      <c r="S16" s="375"/>
      <c r="T16" s="376"/>
    </row>
    <row r="17" spans="1:20" x14ac:dyDescent="0.2">
      <c r="A17" s="234">
        <f t="shared" ref="A17:A24" si="3">A16+1</f>
        <v>8</v>
      </c>
      <c r="B17" s="17" t="s">
        <v>0</v>
      </c>
      <c r="C17" s="294"/>
      <c r="D17" s="295">
        <f t="shared" si="1"/>
        <v>0</v>
      </c>
      <c r="E17" s="176" t="str">
        <f t="shared" si="2"/>
        <v>n/a</v>
      </c>
      <c r="F17" s="377"/>
      <c r="G17" s="377"/>
      <c r="H17" s="377"/>
      <c r="I17" s="377"/>
      <c r="J17" s="377"/>
      <c r="K17" s="377"/>
      <c r="L17" s="377"/>
      <c r="M17" s="377"/>
      <c r="N17" s="377"/>
      <c r="O17" s="377"/>
      <c r="P17" s="377"/>
      <c r="Q17" s="377"/>
      <c r="R17" s="377"/>
      <c r="S17" s="377"/>
      <c r="T17" s="378"/>
    </row>
    <row r="18" spans="1:20" x14ac:dyDescent="0.2">
      <c r="A18" s="234">
        <f t="shared" si="3"/>
        <v>9</v>
      </c>
      <c r="B18" s="17" t="s">
        <v>1</v>
      </c>
      <c r="C18" s="296" t="s">
        <v>103</v>
      </c>
      <c r="D18" s="295">
        <f t="shared" si="1"/>
        <v>0</v>
      </c>
      <c r="E18" s="176" t="str">
        <f t="shared" si="2"/>
        <v>n/a</v>
      </c>
      <c r="F18" s="377"/>
      <c r="G18" s="377"/>
      <c r="H18" s="377"/>
      <c r="I18" s="377"/>
      <c r="J18" s="377"/>
      <c r="K18" s="377"/>
      <c r="L18" s="377"/>
      <c r="M18" s="377"/>
      <c r="N18" s="377"/>
      <c r="O18" s="377"/>
      <c r="P18" s="377"/>
      <c r="Q18" s="377"/>
      <c r="R18" s="377"/>
      <c r="S18" s="377"/>
      <c r="T18" s="378"/>
    </row>
    <row r="19" spans="1:20" x14ac:dyDescent="0.2">
      <c r="A19" s="234">
        <f t="shared" si="3"/>
        <v>10</v>
      </c>
      <c r="B19" s="17" t="s">
        <v>1</v>
      </c>
      <c r="C19" s="296" t="s">
        <v>103</v>
      </c>
      <c r="D19" s="295">
        <f t="shared" si="1"/>
        <v>0</v>
      </c>
      <c r="E19" s="176" t="str">
        <f t="shared" si="2"/>
        <v>n/a</v>
      </c>
      <c r="F19" s="377"/>
      <c r="G19" s="377"/>
      <c r="H19" s="377"/>
      <c r="I19" s="377"/>
      <c r="J19" s="377"/>
      <c r="K19" s="377"/>
      <c r="L19" s="377"/>
      <c r="M19" s="377"/>
      <c r="N19" s="377"/>
      <c r="O19" s="377"/>
      <c r="P19" s="377"/>
      <c r="Q19" s="377"/>
      <c r="R19" s="377"/>
      <c r="S19" s="377"/>
      <c r="T19" s="378"/>
    </row>
    <row r="20" spans="1:20" x14ac:dyDescent="0.2">
      <c r="A20" s="234">
        <f t="shared" si="3"/>
        <v>11</v>
      </c>
      <c r="B20" s="17" t="s">
        <v>1</v>
      </c>
      <c r="C20" s="296" t="s">
        <v>103</v>
      </c>
      <c r="D20" s="295">
        <f t="shared" si="1"/>
        <v>0</v>
      </c>
      <c r="E20" s="176" t="str">
        <f t="shared" si="2"/>
        <v>n/a</v>
      </c>
      <c r="F20" s="377"/>
      <c r="G20" s="377"/>
      <c r="H20" s="377"/>
      <c r="I20" s="377"/>
      <c r="J20" s="377"/>
      <c r="K20" s="377"/>
      <c r="L20" s="377"/>
      <c r="M20" s="377"/>
      <c r="N20" s="377"/>
      <c r="O20" s="377"/>
      <c r="P20" s="377"/>
      <c r="Q20" s="377"/>
      <c r="R20" s="377"/>
      <c r="S20" s="377"/>
      <c r="T20" s="378"/>
    </row>
    <row r="21" spans="1:20" x14ac:dyDescent="0.2">
      <c r="A21" s="234">
        <f t="shared" si="3"/>
        <v>12</v>
      </c>
      <c r="B21" s="17" t="s">
        <v>1</v>
      </c>
      <c r="C21" s="296" t="s">
        <v>103</v>
      </c>
      <c r="D21" s="295">
        <f t="shared" si="1"/>
        <v>0</v>
      </c>
      <c r="E21" s="176" t="str">
        <f t="shared" si="2"/>
        <v>n/a</v>
      </c>
      <c r="F21" s="377"/>
      <c r="G21" s="377"/>
      <c r="H21" s="377"/>
      <c r="I21" s="377"/>
      <c r="J21" s="377"/>
      <c r="K21" s="377"/>
      <c r="L21" s="377"/>
      <c r="M21" s="377"/>
      <c r="N21" s="377"/>
      <c r="O21" s="377"/>
      <c r="P21" s="377"/>
      <c r="Q21" s="377"/>
      <c r="R21" s="377"/>
      <c r="S21" s="377"/>
      <c r="T21" s="378"/>
    </row>
    <row r="22" spans="1:20" x14ac:dyDescent="0.2">
      <c r="A22" s="234">
        <f t="shared" si="3"/>
        <v>13</v>
      </c>
      <c r="B22" s="17" t="s">
        <v>4</v>
      </c>
      <c r="C22" s="294"/>
      <c r="D22" s="295">
        <f t="shared" si="1"/>
        <v>0</v>
      </c>
      <c r="E22" s="176" t="str">
        <f t="shared" si="2"/>
        <v>n/a</v>
      </c>
      <c r="F22" s="377"/>
      <c r="G22" s="377"/>
      <c r="H22" s="377"/>
      <c r="I22" s="377"/>
      <c r="J22" s="377"/>
      <c r="K22" s="377"/>
      <c r="L22" s="377"/>
      <c r="M22" s="377"/>
      <c r="N22" s="377"/>
      <c r="O22" s="377"/>
      <c r="P22" s="377"/>
      <c r="Q22" s="377"/>
      <c r="R22" s="377"/>
      <c r="S22" s="377"/>
      <c r="T22" s="378"/>
    </row>
    <row r="23" spans="1:20" x14ac:dyDescent="0.2">
      <c r="A23" s="234">
        <f t="shared" si="3"/>
        <v>14</v>
      </c>
      <c r="B23" s="17" t="s">
        <v>3</v>
      </c>
      <c r="C23" s="294"/>
      <c r="D23" s="295">
        <f t="shared" si="1"/>
        <v>0</v>
      </c>
      <c r="E23" s="176" t="str">
        <f t="shared" si="2"/>
        <v>n/a</v>
      </c>
      <c r="F23" s="377"/>
      <c r="G23" s="377"/>
      <c r="H23" s="377"/>
      <c r="I23" s="377"/>
      <c r="J23" s="377"/>
      <c r="K23" s="377"/>
      <c r="L23" s="377"/>
      <c r="M23" s="377"/>
      <c r="N23" s="377"/>
      <c r="O23" s="377"/>
      <c r="P23" s="377"/>
      <c r="Q23" s="377"/>
      <c r="R23" s="377"/>
      <c r="S23" s="377"/>
      <c r="T23" s="378"/>
    </row>
    <row r="24" spans="1:20" x14ac:dyDescent="0.2">
      <c r="A24" s="234">
        <f t="shared" si="3"/>
        <v>15</v>
      </c>
      <c r="B24" s="17" t="s">
        <v>2</v>
      </c>
      <c r="C24" s="294"/>
      <c r="D24" s="295">
        <f t="shared" si="1"/>
        <v>0</v>
      </c>
      <c r="E24" s="176" t="str">
        <f t="shared" si="2"/>
        <v>n/a</v>
      </c>
      <c r="F24" s="377"/>
      <c r="G24" s="377"/>
      <c r="H24" s="377"/>
      <c r="I24" s="377"/>
      <c r="J24" s="377"/>
      <c r="K24" s="377"/>
      <c r="L24" s="377"/>
      <c r="M24" s="377"/>
      <c r="N24" s="377"/>
      <c r="O24" s="377"/>
      <c r="P24" s="377"/>
      <c r="Q24" s="377"/>
      <c r="R24" s="377"/>
      <c r="S24" s="377"/>
      <c r="T24" s="378"/>
    </row>
    <row r="25" spans="1:20" x14ac:dyDescent="0.2">
      <c r="A25" s="235">
        <f>A24+1</f>
        <v>16</v>
      </c>
      <c r="B25" s="18" t="s">
        <v>5</v>
      </c>
      <c r="C25" s="297"/>
      <c r="D25" s="298">
        <f t="shared" si="1"/>
        <v>0</v>
      </c>
      <c r="E25" s="177" t="str">
        <f t="shared" si="2"/>
        <v>n/a</v>
      </c>
      <c r="F25" s="379"/>
      <c r="G25" s="379"/>
      <c r="H25" s="379"/>
      <c r="I25" s="379"/>
      <c r="J25" s="379"/>
      <c r="K25" s="379"/>
      <c r="L25" s="379"/>
      <c r="M25" s="379"/>
      <c r="N25" s="379"/>
      <c r="O25" s="379"/>
      <c r="P25" s="379"/>
      <c r="Q25" s="379"/>
      <c r="R25" s="379"/>
      <c r="S25" s="379"/>
      <c r="T25" s="380"/>
    </row>
    <row r="26" spans="1:20" ht="17.100000000000001" customHeight="1" x14ac:dyDescent="0.2">
      <c r="A26" s="236"/>
      <c r="B26" s="191" t="s">
        <v>6</v>
      </c>
      <c r="C26" s="225"/>
      <c r="D26" s="365">
        <f>SUM(D16:D25)</f>
        <v>0</v>
      </c>
      <c r="E26" s="224" t="str">
        <f>IF($D$26&gt;0,D26/$D$26,"n/a")</f>
        <v>n/a</v>
      </c>
      <c r="F26" s="218">
        <f t="shared" ref="F26:T26" si="4">SUM(F16:F25)</f>
        <v>0</v>
      </c>
      <c r="G26" s="218">
        <f t="shared" si="4"/>
        <v>0</v>
      </c>
      <c r="H26" s="218">
        <f t="shared" si="4"/>
        <v>0</v>
      </c>
      <c r="I26" s="218">
        <f t="shared" si="4"/>
        <v>0</v>
      </c>
      <c r="J26" s="218">
        <f t="shared" si="4"/>
        <v>0</v>
      </c>
      <c r="K26" s="218">
        <f t="shared" si="4"/>
        <v>0</v>
      </c>
      <c r="L26" s="218">
        <f t="shared" si="4"/>
        <v>0</v>
      </c>
      <c r="M26" s="218">
        <f t="shared" si="4"/>
        <v>0</v>
      </c>
      <c r="N26" s="218">
        <f t="shared" si="4"/>
        <v>0</v>
      </c>
      <c r="O26" s="218">
        <f t="shared" si="4"/>
        <v>0</v>
      </c>
      <c r="P26" s="218">
        <f t="shared" si="4"/>
        <v>0</v>
      </c>
      <c r="Q26" s="218">
        <f t="shared" si="4"/>
        <v>0</v>
      </c>
      <c r="R26" s="218">
        <f t="shared" si="4"/>
        <v>0</v>
      </c>
      <c r="S26" s="218">
        <f t="shared" si="4"/>
        <v>0</v>
      </c>
      <c r="T26" s="366">
        <f t="shared" si="4"/>
        <v>0</v>
      </c>
    </row>
    <row r="27" spans="1:20" ht="20.25" customHeight="1" x14ac:dyDescent="0.2">
      <c r="A27" s="13"/>
      <c r="B27" s="172" t="s">
        <v>30</v>
      </c>
      <c r="C27" s="171"/>
      <c r="D27" s="265"/>
      <c r="E27" s="266"/>
      <c r="F27" s="218">
        <f>F26</f>
        <v>0</v>
      </c>
      <c r="G27" s="221">
        <f t="shared" ref="G27:T27" si="5">IF(G26&gt;0,F27+G26,0)</f>
        <v>0</v>
      </c>
      <c r="H27" s="221">
        <f t="shared" si="5"/>
        <v>0</v>
      </c>
      <c r="I27" s="221">
        <f t="shared" si="5"/>
        <v>0</v>
      </c>
      <c r="J27" s="221">
        <f t="shared" si="5"/>
        <v>0</v>
      </c>
      <c r="K27" s="221">
        <f t="shared" si="5"/>
        <v>0</v>
      </c>
      <c r="L27" s="221">
        <f t="shared" si="5"/>
        <v>0</v>
      </c>
      <c r="M27" s="221">
        <f t="shared" si="5"/>
        <v>0</v>
      </c>
      <c r="N27" s="221">
        <f t="shared" si="5"/>
        <v>0</v>
      </c>
      <c r="O27" s="221">
        <f t="shared" si="5"/>
        <v>0</v>
      </c>
      <c r="P27" s="221">
        <f t="shared" si="5"/>
        <v>0</v>
      </c>
      <c r="Q27" s="221">
        <f t="shared" si="5"/>
        <v>0</v>
      </c>
      <c r="R27" s="221">
        <f t="shared" si="5"/>
        <v>0</v>
      </c>
      <c r="S27" s="221">
        <f t="shared" si="5"/>
        <v>0</v>
      </c>
      <c r="T27" s="222">
        <f t="shared" si="5"/>
        <v>0</v>
      </c>
    </row>
    <row r="28" spans="1:20" ht="15.95" customHeight="1" x14ac:dyDescent="0.25">
      <c r="A28" s="228" t="s">
        <v>75</v>
      </c>
      <c r="B28" s="237"/>
      <c r="C28" s="238"/>
      <c r="D28" s="238"/>
      <c r="E28" s="238"/>
      <c r="F28" s="238"/>
      <c r="G28" s="238"/>
      <c r="H28" s="238"/>
      <c r="I28" s="238"/>
      <c r="J28" s="238"/>
      <c r="K28" s="238"/>
      <c r="L28" s="238"/>
      <c r="M28" s="238"/>
      <c r="N28" s="238"/>
      <c r="O28" s="238"/>
      <c r="P28" s="238"/>
      <c r="Q28" s="238"/>
      <c r="R28" s="238"/>
      <c r="S28" s="238"/>
      <c r="T28" s="239"/>
    </row>
    <row r="29" spans="1:20" ht="18" customHeight="1" x14ac:dyDescent="0.2">
      <c r="A29" s="240"/>
      <c r="B29" s="174" t="s">
        <v>24</v>
      </c>
      <c r="C29" s="323"/>
      <c r="D29" s="260" t="s">
        <v>35</v>
      </c>
      <c r="E29" s="270" t="s">
        <v>101</v>
      </c>
      <c r="F29" s="274" t="str">
        <f>$F$15</f>
        <v>Prior Years</v>
      </c>
      <c r="G29" s="275">
        <f>$G$15</f>
        <v>2020</v>
      </c>
      <c r="H29" s="275">
        <f>$H$15</f>
        <v>2021</v>
      </c>
      <c r="I29" s="275">
        <f>$I$15</f>
        <v>2022</v>
      </c>
      <c r="J29" s="275">
        <f>$J$15</f>
        <v>2023</v>
      </c>
      <c r="K29" s="275">
        <f>$K$15</f>
        <v>2024</v>
      </c>
      <c r="L29" s="275">
        <f>$L$15</f>
        <v>2025</v>
      </c>
      <c r="M29" s="275">
        <f>$M$15</f>
        <v>2026</v>
      </c>
      <c r="N29" s="275">
        <f>$N$15</f>
        <v>2027</v>
      </c>
      <c r="O29" s="275">
        <f>$O$15</f>
        <v>2028</v>
      </c>
      <c r="P29" s="275">
        <f>$P$15</f>
        <v>2029</v>
      </c>
      <c r="Q29" s="275">
        <f>$Q$15</f>
        <v>2030</v>
      </c>
      <c r="R29" s="275">
        <f>$R$15</f>
        <v>2031</v>
      </c>
      <c r="S29" s="275">
        <f>$S$15</f>
        <v>2032</v>
      </c>
      <c r="T29" s="276">
        <f>$T$15</f>
        <v>2033</v>
      </c>
    </row>
    <row r="30" spans="1:20" x14ac:dyDescent="0.2">
      <c r="A30" s="233">
        <f>A25+1</f>
        <v>17</v>
      </c>
      <c r="B30" s="15" t="s">
        <v>44</v>
      </c>
      <c r="C30" s="303"/>
      <c r="D30" s="293">
        <f t="shared" ref="D30:D42" si="6">SUM(F30:T30)</f>
        <v>0</v>
      </c>
      <c r="E30" s="299" t="str">
        <f t="shared" ref="E30:E43" si="7">IF($D$63&gt;0,D30/$D$63,"n/a")</f>
        <v>n/a</v>
      </c>
      <c r="F30" s="381"/>
      <c r="G30" s="381"/>
      <c r="H30" s="381"/>
      <c r="I30" s="381"/>
      <c r="J30" s="381"/>
      <c r="K30" s="381"/>
      <c r="L30" s="381"/>
      <c r="M30" s="381"/>
      <c r="N30" s="381"/>
      <c r="O30" s="381"/>
      <c r="P30" s="381"/>
      <c r="Q30" s="381"/>
      <c r="R30" s="381"/>
      <c r="S30" s="381"/>
      <c r="T30" s="382"/>
    </row>
    <row r="31" spans="1:20" x14ac:dyDescent="0.2">
      <c r="A31" s="241">
        <f>A30+1</f>
        <v>18</v>
      </c>
      <c r="B31" s="16" t="s">
        <v>45</v>
      </c>
      <c r="C31" s="303"/>
      <c r="D31" s="295">
        <f t="shared" si="6"/>
        <v>0</v>
      </c>
      <c r="E31" s="300" t="str">
        <f t="shared" si="7"/>
        <v>n/a</v>
      </c>
      <c r="F31" s="383"/>
      <c r="G31" s="383"/>
      <c r="H31" s="383"/>
      <c r="I31" s="383"/>
      <c r="J31" s="383"/>
      <c r="K31" s="383"/>
      <c r="L31" s="383"/>
      <c r="M31" s="383"/>
      <c r="N31" s="383"/>
      <c r="O31" s="383"/>
      <c r="P31" s="383"/>
      <c r="Q31" s="383"/>
      <c r="R31" s="383"/>
      <c r="S31" s="383"/>
      <c r="T31" s="384"/>
    </row>
    <row r="32" spans="1:20" x14ac:dyDescent="0.2">
      <c r="A32" s="241">
        <f t="shared" ref="A32:A41" si="8">A31+1</f>
        <v>19</v>
      </c>
      <c r="B32" s="17" t="s">
        <v>52</v>
      </c>
      <c r="C32" s="294"/>
      <c r="D32" s="295">
        <f t="shared" si="6"/>
        <v>0</v>
      </c>
      <c r="E32" s="300" t="str">
        <f t="shared" si="7"/>
        <v>n/a</v>
      </c>
      <c r="F32" s="383"/>
      <c r="G32" s="383"/>
      <c r="H32" s="383"/>
      <c r="I32" s="383"/>
      <c r="J32" s="383"/>
      <c r="K32" s="383"/>
      <c r="L32" s="383"/>
      <c r="M32" s="383"/>
      <c r="N32" s="383"/>
      <c r="O32" s="383"/>
      <c r="P32" s="383"/>
      <c r="Q32" s="383"/>
      <c r="R32" s="383"/>
      <c r="S32" s="383"/>
      <c r="T32" s="384"/>
    </row>
    <row r="33" spans="1:20" x14ac:dyDescent="0.2">
      <c r="A33" s="241">
        <f t="shared" si="8"/>
        <v>20</v>
      </c>
      <c r="B33" s="17" t="s">
        <v>46</v>
      </c>
      <c r="C33" s="304"/>
      <c r="D33" s="295">
        <f t="shared" si="6"/>
        <v>0</v>
      </c>
      <c r="E33" s="300" t="str">
        <f t="shared" si="7"/>
        <v>n/a</v>
      </c>
      <c r="F33" s="383"/>
      <c r="G33" s="383"/>
      <c r="H33" s="383"/>
      <c r="I33" s="383"/>
      <c r="J33" s="383"/>
      <c r="K33" s="383"/>
      <c r="L33" s="383"/>
      <c r="M33" s="383"/>
      <c r="N33" s="383"/>
      <c r="O33" s="383"/>
      <c r="P33" s="383"/>
      <c r="Q33" s="383"/>
      <c r="R33" s="383"/>
      <c r="S33" s="383"/>
      <c r="T33" s="384"/>
    </row>
    <row r="34" spans="1:20" x14ac:dyDescent="0.2">
      <c r="A34" s="241">
        <f t="shared" si="8"/>
        <v>21</v>
      </c>
      <c r="B34" s="17" t="s">
        <v>47</v>
      </c>
      <c r="C34" s="304"/>
      <c r="D34" s="295">
        <f t="shared" si="6"/>
        <v>0</v>
      </c>
      <c r="E34" s="300" t="str">
        <f t="shared" si="7"/>
        <v>n/a</v>
      </c>
      <c r="F34" s="383"/>
      <c r="G34" s="383"/>
      <c r="H34" s="383"/>
      <c r="I34" s="383"/>
      <c r="J34" s="383"/>
      <c r="K34" s="383"/>
      <c r="L34" s="383"/>
      <c r="M34" s="383"/>
      <c r="N34" s="383"/>
      <c r="O34" s="383"/>
      <c r="P34" s="383"/>
      <c r="Q34" s="383"/>
      <c r="R34" s="383"/>
      <c r="S34" s="383"/>
      <c r="T34" s="384"/>
    </row>
    <row r="35" spans="1:20" x14ac:dyDescent="0.2">
      <c r="A35" s="241">
        <f t="shared" si="8"/>
        <v>22</v>
      </c>
      <c r="B35" s="17" t="s">
        <v>48</v>
      </c>
      <c r="C35" s="304"/>
      <c r="D35" s="295">
        <f t="shared" si="6"/>
        <v>0</v>
      </c>
      <c r="E35" s="300" t="str">
        <f t="shared" si="7"/>
        <v>n/a</v>
      </c>
      <c r="F35" s="383"/>
      <c r="G35" s="383"/>
      <c r="H35" s="383"/>
      <c r="I35" s="383"/>
      <c r="J35" s="383"/>
      <c r="K35" s="383"/>
      <c r="L35" s="383"/>
      <c r="M35" s="383"/>
      <c r="N35" s="383"/>
      <c r="O35" s="383"/>
      <c r="P35" s="383"/>
      <c r="Q35" s="383"/>
      <c r="R35" s="383"/>
      <c r="S35" s="383"/>
      <c r="T35" s="384"/>
    </row>
    <row r="36" spans="1:20" x14ac:dyDescent="0.2">
      <c r="A36" s="241">
        <f t="shared" si="8"/>
        <v>23</v>
      </c>
      <c r="B36" s="17" t="s">
        <v>49</v>
      </c>
      <c r="C36" s="304"/>
      <c r="D36" s="295">
        <f t="shared" si="6"/>
        <v>0</v>
      </c>
      <c r="E36" s="300" t="str">
        <f t="shared" si="7"/>
        <v>n/a</v>
      </c>
      <c r="F36" s="383"/>
      <c r="G36" s="383"/>
      <c r="H36" s="383"/>
      <c r="I36" s="383"/>
      <c r="J36" s="383"/>
      <c r="K36" s="383"/>
      <c r="L36" s="383"/>
      <c r="M36" s="383"/>
      <c r="N36" s="383"/>
      <c r="O36" s="383"/>
      <c r="P36" s="383"/>
      <c r="Q36" s="383"/>
      <c r="R36" s="383"/>
      <c r="S36" s="383"/>
      <c r="T36" s="384"/>
    </row>
    <row r="37" spans="1:20" x14ac:dyDescent="0.2">
      <c r="A37" s="241">
        <f t="shared" si="8"/>
        <v>24</v>
      </c>
      <c r="B37" s="17" t="s">
        <v>50</v>
      </c>
      <c r="C37" s="304"/>
      <c r="D37" s="295">
        <f t="shared" si="6"/>
        <v>0</v>
      </c>
      <c r="E37" s="300" t="str">
        <f t="shared" si="7"/>
        <v>n/a</v>
      </c>
      <c r="F37" s="383"/>
      <c r="G37" s="383"/>
      <c r="H37" s="383"/>
      <c r="I37" s="383"/>
      <c r="J37" s="383"/>
      <c r="K37" s="383"/>
      <c r="L37" s="383"/>
      <c r="M37" s="383"/>
      <c r="N37" s="383"/>
      <c r="O37" s="383"/>
      <c r="P37" s="383"/>
      <c r="Q37" s="383"/>
      <c r="R37" s="383"/>
      <c r="S37" s="383"/>
      <c r="T37" s="384"/>
    </row>
    <row r="38" spans="1:20" x14ac:dyDescent="0.2">
      <c r="A38" s="241">
        <f t="shared" si="8"/>
        <v>25</v>
      </c>
      <c r="B38" s="17" t="s">
        <v>51</v>
      </c>
      <c r="C38" s="305"/>
      <c r="D38" s="295">
        <f t="shared" si="6"/>
        <v>0</v>
      </c>
      <c r="E38" s="300" t="str">
        <f t="shared" si="7"/>
        <v>n/a</v>
      </c>
      <c r="F38" s="383"/>
      <c r="G38" s="383"/>
      <c r="H38" s="383"/>
      <c r="I38" s="383"/>
      <c r="J38" s="383"/>
      <c r="K38" s="383"/>
      <c r="L38" s="383"/>
      <c r="M38" s="383"/>
      <c r="N38" s="383"/>
      <c r="O38" s="383"/>
      <c r="P38" s="383"/>
      <c r="Q38" s="383"/>
      <c r="R38" s="383"/>
      <c r="S38" s="383"/>
      <c r="T38" s="384"/>
    </row>
    <row r="39" spans="1:20" x14ac:dyDescent="0.2">
      <c r="A39" s="241">
        <f t="shared" si="8"/>
        <v>26</v>
      </c>
      <c r="B39" s="19" t="s">
        <v>56</v>
      </c>
      <c r="C39" s="305"/>
      <c r="D39" s="295">
        <f t="shared" si="6"/>
        <v>0</v>
      </c>
      <c r="E39" s="300" t="str">
        <f t="shared" si="7"/>
        <v>n/a</v>
      </c>
      <c r="F39" s="383"/>
      <c r="G39" s="383"/>
      <c r="H39" s="383"/>
      <c r="I39" s="383"/>
      <c r="J39" s="383"/>
      <c r="K39" s="383"/>
      <c r="L39" s="383"/>
      <c r="M39" s="383"/>
      <c r="N39" s="383"/>
      <c r="O39" s="383"/>
      <c r="P39" s="383"/>
      <c r="Q39" s="383"/>
      <c r="R39" s="383"/>
      <c r="S39" s="383"/>
      <c r="T39" s="384"/>
    </row>
    <row r="40" spans="1:20" x14ac:dyDescent="0.2">
      <c r="A40" s="241">
        <f t="shared" si="8"/>
        <v>27</v>
      </c>
      <c r="B40" s="19" t="s">
        <v>57</v>
      </c>
      <c r="C40" s="305"/>
      <c r="D40" s="295">
        <f t="shared" si="6"/>
        <v>0</v>
      </c>
      <c r="E40" s="300" t="str">
        <f t="shared" si="7"/>
        <v>n/a</v>
      </c>
      <c r="F40" s="383"/>
      <c r="G40" s="383"/>
      <c r="H40" s="383"/>
      <c r="I40" s="383"/>
      <c r="J40" s="383"/>
      <c r="K40" s="383"/>
      <c r="L40" s="383"/>
      <c r="M40" s="383"/>
      <c r="N40" s="383"/>
      <c r="O40" s="383"/>
      <c r="P40" s="383"/>
      <c r="Q40" s="383"/>
      <c r="R40" s="383"/>
      <c r="S40" s="383"/>
      <c r="T40" s="384"/>
    </row>
    <row r="41" spans="1:20" x14ac:dyDescent="0.2">
      <c r="A41" s="241">
        <f t="shared" si="8"/>
        <v>28</v>
      </c>
      <c r="B41" s="19" t="s">
        <v>54</v>
      </c>
      <c r="C41" s="305"/>
      <c r="D41" s="295">
        <f t="shared" si="6"/>
        <v>0</v>
      </c>
      <c r="E41" s="300" t="str">
        <f t="shared" si="7"/>
        <v>n/a</v>
      </c>
      <c r="F41" s="383"/>
      <c r="G41" s="383"/>
      <c r="H41" s="383"/>
      <c r="I41" s="383"/>
      <c r="J41" s="383"/>
      <c r="K41" s="383"/>
      <c r="L41" s="383"/>
      <c r="M41" s="383"/>
      <c r="N41" s="383"/>
      <c r="O41" s="383"/>
      <c r="P41" s="383"/>
      <c r="Q41" s="383"/>
      <c r="R41" s="383"/>
      <c r="S41" s="383"/>
      <c r="T41" s="384"/>
    </row>
    <row r="42" spans="1:20" x14ac:dyDescent="0.2">
      <c r="A42" s="235">
        <f>A41+1</f>
        <v>29</v>
      </c>
      <c r="B42" s="18" t="s">
        <v>55</v>
      </c>
      <c r="C42" s="305"/>
      <c r="D42" s="327">
        <f t="shared" si="6"/>
        <v>0</v>
      </c>
      <c r="E42" s="301" t="str">
        <f t="shared" si="7"/>
        <v>n/a</v>
      </c>
      <c r="F42" s="385"/>
      <c r="G42" s="385"/>
      <c r="H42" s="385"/>
      <c r="I42" s="385"/>
      <c r="J42" s="385"/>
      <c r="K42" s="385"/>
      <c r="L42" s="385"/>
      <c r="M42" s="385"/>
      <c r="N42" s="385"/>
      <c r="O42" s="385"/>
      <c r="P42" s="385"/>
      <c r="Q42" s="385"/>
      <c r="R42" s="385"/>
      <c r="S42" s="385"/>
      <c r="T42" s="386"/>
    </row>
    <row r="43" spans="1:20" ht="18" customHeight="1" thickBot="1" x14ac:dyDescent="0.25">
      <c r="A43" s="277"/>
      <c r="B43" s="143" t="s">
        <v>64</v>
      </c>
      <c r="C43" s="330"/>
      <c r="D43" s="329">
        <f>SUM(D30:D42)</f>
        <v>0</v>
      </c>
      <c r="E43" s="348" t="str">
        <f t="shared" si="7"/>
        <v>n/a</v>
      </c>
      <c r="F43" s="349">
        <f>SUM(F30:F42)</f>
        <v>0</v>
      </c>
      <c r="G43" s="216">
        <f>SUM(G30:G42)</f>
        <v>0</v>
      </c>
      <c r="H43" s="216">
        <f>SUM(H30:H42)</f>
        <v>0</v>
      </c>
      <c r="I43" s="216">
        <f>SUM(I30:I42)</f>
        <v>0</v>
      </c>
      <c r="J43" s="216">
        <f t="shared" ref="J43:T43" si="9">SUM(J30:J42)</f>
        <v>0</v>
      </c>
      <c r="K43" s="216">
        <f t="shared" si="9"/>
        <v>0</v>
      </c>
      <c r="L43" s="216">
        <f t="shared" si="9"/>
        <v>0</v>
      </c>
      <c r="M43" s="216">
        <f t="shared" si="9"/>
        <v>0</v>
      </c>
      <c r="N43" s="216">
        <f t="shared" si="9"/>
        <v>0</v>
      </c>
      <c r="O43" s="216">
        <f t="shared" si="9"/>
        <v>0</v>
      </c>
      <c r="P43" s="216">
        <f t="shared" si="9"/>
        <v>0</v>
      </c>
      <c r="Q43" s="216">
        <f t="shared" si="9"/>
        <v>0</v>
      </c>
      <c r="R43" s="216">
        <f t="shared" si="9"/>
        <v>0</v>
      </c>
      <c r="S43" s="216">
        <f t="shared" si="9"/>
        <v>0</v>
      </c>
      <c r="T43" s="217">
        <f t="shared" si="9"/>
        <v>0</v>
      </c>
    </row>
    <row r="44" spans="1:20" ht="19.5" customHeight="1" x14ac:dyDescent="0.2">
      <c r="A44" s="278"/>
      <c r="B44" s="279" t="s">
        <v>22</v>
      </c>
      <c r="C44" s="302"/>
      <c r="D44" s="308" t="s">
        <v>35</v>
      </c>
      <c r="E44" s="315" t="s">
        <v>101</v>
      </c>
      <c r="F44" s="331" t="str">
        <f>$F$15</f>
        <v>Prior Years</v>
      </c>
      <c r="G44" s="283">
        <f>$G$15</f>
        <v>2020</v>
      </c>
      <c r="H44" s="283">
        <f>$H$15</f>
        <v>2021</v>
      </c>
      <c r="I44" s="283">
        <f>$I$15</f>
        <v>2022</v>
      </c>
      <c r="J44" s="283">
        <f>$J$15</f>
        <v>2023</v>
      </c>
      <c r="K44" s="283">
        <f>$K$15</f>
        <v>2024</v>
      </c>
      <c r="L44" s="283">
        <f>$L$15</f>
        <v>2025</v>
      </c>
      <c r="M44" s="283">
        <f>$M$15</f>
        <v>2026</v>
      </c>
      <c r="N44" s="283">
        <f>$N$15</f>
        <v>2027</v>
      </c>
      <c r="O44" s="283">
        <f>$O$15</f>
        <v>2028</v>
      </c>
      <c r="P44" s="283">
        <f>$P$15</f>
        <v>2029</v>
      </c>
      <c r="Q44" s="283">
        <f>$Q$15</f>
        <v>2030</v>
      </c>
      <c r="R44" s="283">
        <f>$R$15</f>
        <v>2031</v>
      </c>
      <c r="S44" s="283">
        <f>$S$15</f>
        <v>2032</v>
      </c>
      <c r="T44" s="283">
        <f>$T$15</f>
        <v>2033</v>
      </c>
    </row>
    <row r="45" spans="1:20" x14ac:dyDescent="0.2">
      <c r="A45" s="233">
        <f>A42+1</f>
        <v>30</v>
      </c>
      <c r="B45" s="15" t="s">
        <v>12</v>
      </c>
      <c r="C45" s="309"/>
      <c r="D45" s="293">
        <f t="shared" ref="D45:D51" si="10">SUM(F45:T45)</f>
        <v>0</v>
      </c>
      <c r="E45" s="299" t="str">
        <f t="shared" ref="E45:E52" si="11">IF($D$63&gt;0,D45/$D$63,"n/a")</f>
        <v>n/a</v>
      </c>
      <c r="F45" s="381"/>
      <c r="G45" s="381"/>
      <c r="H45" s="381"/>
      <c r="I45" s="381"/>
      <c r="J45" s="381"/>
      <c r="K45" s="381"/>
      <c r="L45" s="381"/>
      <c r="M45" s="381"/>
      <c r="N45" s="381"/>
      <c r="O45" s="381"/>
      <c r="P45" s="381"/>
      <c r="Q45" s="381"/>
      <c r="R45" s="381"/>
      <c r="S45" s="381"/>
      <c r="T45" s="382"/>
    </row>
    <row r="46" spans="1:20" x14ac:dyDescent="0.2">
      <c r="A46" s="234">
        <f t="shared" ref="A46:A51" si="12">A45+1</f>
        <v>31</v>
      </c>
      <c r="B46" s="17" t="s">
        <v>10</v>
      </c>
      <c r="C46" s="304"/>
      <c r="D46" s="295">
        <f t="shared" si="10"/>
        <v>0</v>
      </c>
      <c r="E46" s="300" t="str">
        <f t="shared" si="11"/>
        <v>n/a</v>
      </c>
      <c r="F46" s="383"/>
      <c r="G46" s="383"/>
      <c r="H46" s="383"/>
      <c r="I46" s="383"/>
      <c r="J46" s="383"/>
      <c r="K46" s="383"/>
      <c r="L46" s="383"/>
      <c r="M46" s="383"/>
      <c r="N46" s="383"/>
      <c r="O46" s="383"/>
      <c r="P46" s="383"/>
      <c r="Q46" s="383"/>
      <c r="R46" s="383"/>
      <c r="S46" s="383"/>
      <c r="T46" s="384"/>
    </row>
    <row r="47" spans="1:20" x14ac:dyDescent="0.2">
      <c r="A47" s="234">
        <f t="shared" si="12"/>
        <v>32</v>
      </c>
      <c r="B47" s="17" t="s">
        <v>11</v>
      </c>
      <c r="C47" s="294"/>
      <c r="D47" s="295">
        <f t="shared" si="10"/>
        <v>0</v>
      </c>
      <c r="E47" s="300" t="str">
        <f t="shared" si="11"/>
        <v>n/a</v>
      </c>
      <c r="F47" s="383"/>
      <c r="G47" s="383"/>
      <c r="H47" s="383"/>
      <c r="I47" s="383"/>
      <c r="J47" s="383"/>
      <c r="K47" s="383"/>
      <c r="L47" s="383"/>
      <c r="M47" s="383"/>
      <c r="N47" s="383"/>
      <c r="O47" s="383"/>
      <c r="P47" s="383"/>
      <c r="Q47" s="383"/>
      <c r="R47" s="383"/>
      <c r="S47" s="383"/>
      <c r="T47" s="384"/>
    </row>
    <row r="48" spans="1:20" x14ac:dyDescent="0.2">
      <c r="A48" s="234">
        <f t="shared" si="12"/>
        <v>33</v>
      </c>
      <c r="B48" s="17" t="s">
        <v>15</v>
      </c>
      <c r="C48" s="294"/>
      <c r="D48" s="295">
        <f t="shared" si="10"/>
        <v>0</v>
      </c>
      <c r="E48" s="300" t="str">
        <f t="shared" si="11"/>
        <v>n/a</v>
      </c>
      <c r="F48" s="383"/>
      <c r="G48" s="383"/>
      <c r="H48" s="383"/>
      <c r="I48" s="383"/>
      <c r="J48" s="383"/>
      <c r="K48" s="383"/>
      <c r="L48" s="383"/>
      <c r="M48" s="383"/>
      <c r="N48" s="383"/>
      <c r="O48" s="383"/>
      <c r="P48" s="383"/>
      <c r="Q48" s="383"/>
      <c r="R48" s="383"/>
      <c r="S48" s="383"/>
      <c r="T48" s="384"/>
    </row>
    <row r="49" spans="1:20" x14ac:dyDescent="0.2">
      <c r="A49" s="234">
        <f t="shared" si="12"/>
        <v>34</v>
      </c>
      <c r="B49" s="17" t="s">
        <v>13</v>
      </c>
      <c r="C49" s="294"/>
      <c r="D49" s="295">
        <f t="shared" si="10"/>
        <v>0</v>
      </c>
      <c r="E49" s="300" t="str">
        <f t="shared" si="11"/>
        <v>n/a</v>
      </c>
      <c r="F49" s="383"/>
      <c r="G49" s="383"/>
      <c r="H49" s="383"/>
      <c r="I49" s="383"/>
      <c r="J49" s="383"/>
      <c r="K49" s="383"/>
      <c r="L49" s="383"/>
      <c r="M49" s="383"/>
      <c r="N49" s="383"/>
      <c r="O49" s="383"/>
      <c r="P49" s="383"/>
      <c r="Q49" s="383"/>
      <c r="R49" s="383"/>
      <c r="S49" s="383"/>
      <c r="T49" s="384"/>
    </row>
    <row r="50" spans="1:20" x14ac:dyDescent="0.2">
      <c r="A50" s="234">
        <f t="shared" si="12"/>
        <v>35</v>
      </c>
      <c r="B50" s="17" t="s">
        <v>14</v>
      </c>
      <c r="C50" s="294"/>
      <c r="D50" s="295">
        <f t="shared" si="10"/>
        <v>0</v>
      </c>
      <c r="E50" s="300" t="str">
        <f t="shared" si="11"/>
        <v>n/a</v>
      </c>
      <c r="F50" s="383"/>
      <c r="G50" s="383"/>
      <c r="H50" s="383"/>
      <c r="I50" s="383"/>
      <c r="J50" s="383"/>
      <c r="K50" s="383"/>
      <c r="L50" s="383"/>
      <c r="M50" s="383"/>
      <c r="N50" s="383"/>
      <c r="O50" s="383"/>
      <c r="P50" s="383"/>
      <c r="Q50" s="383"/>
      <c r="R50" s="383"/>
      <c r="S50" s="383"/>
      <c r="T50" s="384"/>
    </row>
    <row r="51" spans="1:20" x14ac:dyDescent="0.2">
      <c r="A51" s="235">
        <f t="shared" si="12"/>
        <v>36</v>
      </c>
      <c r="B51" s="18" t="s">
        <v>16</v>
      </c>
      <c r="C51" s="326" t="s">
        <v>17</v>
      </c>
      <c r="D51" s="327">
        <f t="shared" si="10"/>
        <v>0</v>
      </c>
      <c r="E51" s="301" t="str">
        <f t="shared" si="11"/>
        <v>n/a</v>
      </c>
      <c r="F51" s="385"/>
      <c r="G51" s="385"/>
      <c r="H51" s="385"/>
      <c r="I51" s="385"/>
      <c r="J51" s="385"/>
      <c r="K51" s="385"/>
      <c r="L51" s="385"/>
      <c r="M51" s="385"/>
      <c r="N51" s="385"/>
      <c r="O51" s="385"/>
      <c r="P51" s="385"/>
      <c r="Q51" s="385"/>
      <c r="R51" s="385"/>
      <c r="S51" s="385"/>
      <c r="T51" s="386"/>
    </row>
    <row r="52" spans="1:20" s="81" customFormat="1" ht="18" customHeight="1" thickBot="1" x14ac:dyDescent="0.25">
      <c r="A52" s="193"/>
      <c r="B52" s="143" t="s">
        <v>63</v>
      </c>
      <c r="C52" s="328"/>
      <c r="D52" s="329">
        <f>SUM(D45:D51)</f>
        <v>0</v>
      </c>
      <c r="E52" s="348" t="str">
        <f t="shared" si="11"/>
        <v>n/a</v>
      </c>
      <c r="F52" s="349">
        <f>SUM(F45:F51)</f>
        <v>0</v>
      </c>
      <c r="G52" s="144">
        <f t="shared" ref="G52:T52" si="13">SUM(G45:G51)</f>
        <v>0</v>
      </c>
      <c r="H52" s="144">
        <f t="shared" si="13"/>
        <v>0</v>
      </c>
      <c r="I52" s="144">
        <f t="shared" si="13"/>
        <v>0</v>
      </c>
      <c r="J52" s="144">
        <f t="shared" si="13"/>
        <v>0</v>
      </c>
      <c r="K52" s="144">
        <f t="shared" si="13"/>
        <v>0</v>
      </c>
      <c r="L52" s="144">
        <f t="shared" si="13"/>
        <v>0</v>
      </c>
      <c r="M52" s="144">
        <f t="shared" si="13"/>
        <v>0</v>
      </c>
      <c r="N52" s="144">
        <f t="shared" si="13"/>
        <v>0</v>
      </c>
      <c r="O52" s="144">
        <f t="shared" si="13"/>
        <v>0</v>
      </c>
      <c r="P52" s="144">
        <f t="shared" si="13"/>
        <v>0</v>
      </c>
      <c r="Q52" s="144">
        <f t="shared" si="13"/>
        <v>0</v>
      </c>
      <c r="R52" s="144">
        <f t="shared" si="13"/>
        <v>0</v>
      </c>
      <c r="S52" s="144">
        <f t="shared" si="13"/>
        <v>0</v>
      </c>
      <c r="T52" s="144">
        <f t="shared" si="13"/>
        <v>0</v>
      </c>
    </row>
    <row r="53" spans="1:20" ht="18.75" customHeight="1" x14ac:dyDescent="0.2">
      <c r="A53" s="278"/>
      <c r="B53" s="279" t="s">
        <v>61</v>
      </c>
      <c r="C53" s="307"/>
      <c r="D53" s="308" t="s">
        <v>35</v>
      </c>
      <c r="E53" s="315" t="s">
        <v>101</v>
      </c>
      <c r="F53" s="331" t="str">
        <f>$F$15</f>
        <v>Prior Years</v>
      </c>
      <c r="G53" s="283">
        <f>$G$15</f>
        <v>2020</v>
      </c>
      <c r="H53" s="283">
        <f>$H$15</f>
        <v>2021</v>
      </c>
      <c r="I53" s="283">
        <f>$I$15</f>
        <v>2022</v>
      </c>
      <c r="J53" s="283">
        <f>$J$15</f>
        <v>2023</v>
      </c>
      <c r="K53" s="283">
        <f>$K$15</f>
        <v>2024</v>
      </c>
      <c r="L53" s="283">
        <f>$L$15</f>
        <v>2025</v>
      </c>
      <c r="M53" s="283">
        <f>$M$15</f>
        <v>2026</v>
      </c>
      <c r="N53" s="283">
        <f>$N$15</f>
        <v>2027</v>
      </c>
      <c r="O53" s="283">
        <f>$O$15</f>
        <v>2028</v>
      </c>
      <c r="P53" s="283">
        <f>$P$15</f>
        <v>2029</v>
      </c>
      <c r="Q53" s="283">
        <f>$Q$15</f>
        <v>2030</v>
      </c>
      <c r="R53" s="283">
        <f>$R$15</f>
        <v>2031</v>
      </c>
      <c r="S53" s="283">
        <f>$S$15</f>
        <v>2032</v>
      </c>
      <c r="T53" s="283">
        <f>$T$15</f>
        <v>2033</v>
      </c>
    </row>
    <row r="54" spans="1:20" x14ac:dyDescent="0.2">
      <c r="A54" s="233">
        <f>A51+1</f>
        <v>37</v>
      </c>
      <c r="B54" s="15" t="s">
        <v>27</v>
      </c>
      <c r="C54" s="312"/>
      <c r="D54" s="293">
        <f t="shared" ref="D54:D59" si="14">SUM(F54:T54)</f>
        <v>0</v>
      </c>
      <c r="E54" s="185" t="str">
        <f t="shared" ref="E54:E63" si="15">IF($D$63&gt;0,D54/$D$63,"n/a")</f>
        <v>n/a</v>
      </c>
      <c r="F54" s="381"/>
      <c r="G54" s="381"/>
      <c r="H54" s="381"/>
      <c r="I54" s="381"/>
      <c r="J54" s="381"/>
      <c r="K54" s="381"/>
      <c r="L54" s="381"/>
      <c r="M54" s="381"/>
      <c r="N54" s="381"/>
      <c r="O54" s="381"/>
      <c r="P54" s="381"/>
      <c r="Q54" s="381"/>
      <c r="R54" s="381"/>
      <c r="S54" s="381"/>
      <c r="T54" s="382"/>
    </row>
    <row r="55" spans="1:20" x14ac:dyDescent="0.2">
      <c r="A55" s="234">
        <f>A54+1</f>
        <v>38</v>
      </c>
      <c r="B55" s="17" t="s">
        <v>28</v>
      </c>
      <c r="C55" s="294"/>
      <c r="D55" s="295">
        <f t="shared" si="14"/>
        <v>0</v>
      </c>
      <c r="E55" s="176" t="str">
        <f t="shared" si="15"/>
        <v>n/a</v>
      </c>
      <c r="F55" s="383"/>
      <c r="G55" s="383"/>
      <c r="H55" s="383"/>
      <c r="I55" s="383"/>
      <c r="J55" s="383"/>
      <c r="K55" s="383"/>
      <c r="L55" s="383"/>
      <c r="M55" s="383"/>
      <c r="N55" s="383"/>
      <c r="O55" s="383"/>
      <c r="P55" s="383"/>
      <c r="Q55" s="383"/>
      <c r="R55" s="383"/>
      <c r="S55" s="383"/>
      <c r="T55" s="384"/>
    </row>
    <row r="56" spans="1:20" x14ac:dyDescent="0.2">
      <c r="A56" s="234">
        <f>A55+1</f>
        <v>39</v>
      </c>
      <c r="B56" s="17" t="s">
        <v>19</v>
      </c>
      <c r="C56" s="294"/>
      <c r="D56" s="295">
        <f t="shared" si="14"/>
        <v>0</v>
      </c>
      <c r="E56" s="176" t="str">
        <f t="shared" si="15"/>
        <v>n/a</v>
      </c>
      <c r="F56" s="383"/>
      <c r="G56" s="383"/>
      <c r="H56" s="383"/>
      <c r="I56" s="383"/>
      <c r="J56" s="383"/>
      <c r="K56" s="383"/>
      <c r="L56" s="383"/>
      <c r="M56" s="383"/>
      <c r="N56" s="383"/>
      <c r="O56" s="383"/>
      <c r="P56" s="383"/>
      <c r="Q56" s="383"/>
      <c r="R56" s="383"/>
      <c r="S56" s="383"/>
      <c r="T56" s="384"/>
    </row>
    <row r="57" spans="1:20" x14ac:dyDescent="0.2">
      <c r="A57" s="234">
        <f>A56+1</f>
        <v>40</v>
      </c>
      <c r="B57" s="17" t="s">
        <v>23</v>
      </c>
      <c r="C57" s="294"/>
      <c r="D57" s="295">
        <f t="shared" si="14"/>
        <v>0</v>
      </c>
      <c r="E57" s="176" t="str">
        <f t="shared" si="15"/>
        <v>n/a</v>
      </c>
      <c r="F57" s="383"/>
      <c r="G57" s="383"/>
      <c r="H57" s="383"/>
      <c r="I57" s="383"/>
      <c r="J57" s="383"/>
      <c r="K57" s="383"/>
      <c r="L57" s="383"/>
      <c r="M57" s="383"/>
      <c r="N57" s="383"/>
      <c r="O57" s="383"/>
      <c r="P57" s="383"/>
      <c r="Q57" s="383"/>
      <c r="R57" s="383"/>
      <c r="S57" s="383"/>
      <c r="T57" s="384"/>
    </row>
    <row r="58" spans="1:20" x14ac:dyDescent="0.2">
      <c r="A58" s="234">
        <f>A57+1</f>
        <v>41</v>
      </c>
      <c r="B58" s="19" t="s">
        <v>42</v>
      </c>
      <c r="C58" s="313"/>
      <c r="D58" s="295">
        <f t="shared" si="14"/>
        <v>0</v>
      </c>
      <c r="E58" s="176" t="str">
        <f t="shared" si="15"/>
        <v>n/a</v>
      </c>
      <c r="F58" s="383"/>
      <c r="G58" s="383"/>
      <c r="H58" s="383"/>
      <c r="I58" s="383"/>
      <c r="J58" s="383"/>
      <c r="K58" s="383"/>
      <c r="L58" s="383"/>
      <c r="M58" s="383"/>
      <c r="N58" s="383"/>
      <c r="O58" s="383"/>
      <c r="P58" s="383"/>
      <c r="Q58" s="383"/>
      <c r="R58" s="383"/>
      <c r="S58" s="383"/>
      <c r="T58" s="384"/>
    </row>
    <row r="59" spans="1:20" x14ac:dyDescent="0.2">
      <c r="A59" s="235">
        <f>A58+1</f>
        <v>42</v>
      </c>
      <c r="B59" s="18" t="s">
        <v>43</v>
      </c>
      <c r="C59" s="297"/>
      <c r="D59" s="298">
        <f t="shared" si="14"/>
        <v>0</v>
      </c>
      <c r="E59" s="177" t="str">
        <f t="shared" si="15"/>
        <v>n/a</v>
      </c>
      <c r="F59" s="385"/>
      <c r="G59" s="385"/>
      <c r="H59" s="385"/>
      <c r="I59" s="385"/>
      <c r="J59" s="385"/>
      <c r="K59" s="385"/>
      <c r="L59" s="385"/>
      <c r="M59" s="385"/>
      <c r="N59" s="385"/>
      <c r="O59" s="385"/>
      <c r="P59" s="385"/>
      <c r="Q59" s="385"/>
      <c r="R59" s="385"/>
      <c r="S59" s="385"/>
      <c r="T59" s="386"/>
    </row>
    <row r="60" spans="1:20" s="81" customFormat="1" ht="18" customHeight="1" x14ac:dyDescent="0.2">
      <c r="A60" s="226"/>
      <c r="B60" s="191" t="str">
        <f>"Subtotal - "&amp;B53</f>
        <v>Subtotal - Debt</v>
      </c>
      <c r="C60" s="225"/>
      <c r="D60" s="218">
        <f>SUM(D54:D59)</f>
        <v>0</v>
      </c>
      <c r="E60" s="224" t="str">
        <f t="shared" si="15"/>
        <v>n/a</v>
      </c>
      <c r="F60" s="218">
        <f>SUM(F54:F59)</f>
        <v>0</v>
      </c>
      <c r="G60" s="218">
        <f>SUM(G54:G59)</f>
        <v>0</v>
      </c>
      <c r="H60" s="218">
        <f>SUM(H54:H59)</f>
        <v>0</v>
      </c>
      <c r="I60" s="218">
        <f>SUM(I54:I59)</f>
        <v>0</v>
      </c>
      <c r="J60" s="218">
        <f>SUM(J54:J59)</f>
        <v>0</v>
      </c>
      <c r="K60" s="218">
        <f t="shared" ref="K60:T60" si="16">SUM(K54:K59)</f>
        <v>0</v>
      </c>
      <c r="L60" s="218">
        <f t="shared" si="16"/>
        <v>0</v>
      </c>
      <c r="M60" s="218">
        <f t="shared" si="16"/>
        <v>0</v>
      </c>
      <c r="N60" s="218">
        <f t="shared" si="16"/>
        <v>0</v>
      </c>
      <c r="O60" s="218">
        <f t="shared" si="16"/>
        <v>0</v>
      </c>
      <c r="P60" s="218">
        <f t="shared" si="16"/>
        <v>0</v>
      </c>
      <c r="Q60" s="218">
        <f t="shared" si="16"/>
        <v>0</v>
      </c>
      <c r="R60" s="218">
        <f t="shared" si="16"/>
        <v>0</v>
      </c>
      <c r="S60" s="218">
        <f t="shared" si="16"/>
        <v>0</v>
      </c>
      <c r="T60" s="219">
        <f t="shared" si="16"/>
        <v>0</v>
      </c>
    </row>
    <row r="61" spans="1:20" ht="16.5" customHeight="1" x14ac:dyDescent="0.2">
      <c r="A61" s="233">
        <f>A59+1</f>
        <v>43</v>
      </c>
      <c r="B61" s="15" t="s">
        <v>20</v>
      </c>
      <c r="C61" s="292"/>
      <c r="D61" s="314">
        <f>SUM(F61:T61)</f>
        <v>0</v>
      </c>
      <c r="E61" s="252" t="str">
        <f t="shared" si="15"/>
        <v>n/a</v>
      </c>
      <c r="F61" s="387"/>
      <c r="G61" s="387"/>
      <c r="H61" s="387"/>
      <c r="I61" s="387"/>
      <c r="J61" s="387"/>
      <c r="K61" s="387"/>
      <c r="L61" s="387"/>
      <c r="M61" s="387"/>
      <c r="N61" s="387"/>
      <c r="O61" s="387"/>
      <c r="P61" s="387"/>
      <c r="Q61" s="387"/>
      <c r="R61" s="387"/>
      <c r="S61" s="387"/>
      <c r="T61" s="388"/>
    </row>
    <row r="62" spans="1:20" ht="13.5" thickBot="1" x14ac:dyDescent="0.25">
      <c r="A62" s="285">
        <f>A61+1</f>
        <v>44</v>
      </c>
      <c r="B62" s="19" t="s">
        <v>21</v>
      </c>
      <c r="C62" s="324"/>
      <c r="D62" s="325">
        <f>SUM(F62:T62)</f>
        <v>0</v>
      </c>
      <c r="E62" s="286" t="str">
        <f t="shared" si="15"/>
        <v>n/a</v>
      </c>
      <c r="F62" s="389"/>
      <c r="G62" s="389"/>
      <c r="H62" s="389"/>
      <c r="I62" s="389"/>
      <c r="J62" s="389"/>
      <c r="K62" s="389"/>
      <c r="L62" s="389"/>
      <c r="M62" s="389"/>
      <c r="N62" s="389"/>
      <c r="O62" s="389"/>
      <c r="P62" s="389"/>
      <c r="Q62" s="389"/>
      <c r="R62" s="389"/>
      <c r="S62" s="389"/>
      <c r="T62" s="390"/>
    </row>
    <row r="63" spans="1:20" s="6" customFormat="1" ht="18" customHeight="1" x14ac:dyDescent="0.2">
      <c r="A63" s="288"/>
      <c r="B63" s="279" t="s">
        <v>26</v>
      </c>
      <c r="C63" s="311"/>
      <c r="D63" s="189">
        <f>SUM(D61:D62,D60,D52,D43)</f>
        <v>0</v>
      </c>
      <c r="E63" s="289" t="str">
        <f t="shared" si="15"/>
        <v>n/a</v>
      </c>
      <c r="F63" s="290">
        <f t="shared" ref="F63:T63" si="17">SUM(F61:F62,F60,F52,F43)</f>
        <v>0</v>
      </c>
      <c r="G63" s="290">
        <f t="shared" si="17"/>
        <v>0</v>
      </c>
      <c r="H63" s="290">
        <f t="shared" si="17"/>
        <v>0</v>
      </c>
      <c r="I63" s="290">
        <f t="shared" si="17"/>
        <v>0</v>
      </c>
      <c r="J63" s="290">
        <f t="shared" si="17"/>
        <v>0</v>
      </c>
      <c r="K63" s="290">
        <f t="shared" si="17"/>
        <v>0</v>
      </c>
      <c r="L63" s="290">
        <f t="shared" si="17"/>
        <v>0</v>
      </c>
      <c r="M63" s="290">
        <f t="shared" si="17"/>
        <v>0</v>
      </c>
      <c r="N63" s="290">
        <f t="shared" si="17"/>
        <v>0</v>
      </c>
      <c r="O63" s="290">
        <f t="shared" si="17"/>
        <v>0</v>
      </c>
      <c r="P63" s="290">
        <f t="shared" si="17"/>
        <v>0</v>
      </c>
      <c r="Q63" s="290">
        <f t="shared" si="17"/>
        <v>0</v>
      </c>
      <c r="R63" s="290">
        <f t="shared" si="17"/>
        <v>0</v>
      </c>
      <c r="S63" s="290">
        <f t="shared" si="17"/>
        <v>0</v>
      </c>
      <c r="T63" s="290">
        <f t="shared" si="17"/>
        <v>0</v>
      </c>
    </row>
    <row r="64" spans="1:20" s="6" customFormat="1" ht="22.5" customHeight="1" x14ac:dyDescent="0.2">
      <c r="A64" s="13"/>
      <c r="B64" s="172" t="s">
        <v>31</v>
      </c>
      <c r="C64" s="171"/>
      <c r="D64" s="265"/>
      <c r="E64" s="267"/>
      <c r="F64" s="221">
        <f>F63</f>
        <v>0</v>
      </c>
      <c r="G64" s="221">
        <f t="shared" ref="G64:T64" si="18">IF(G63&gt;0,F64+G63,0)</f>
        <v>0</v>
      </c>
      <c r="H64" s="221">
        <f t="shared" si="18"/>
        <v>0</v>
      </c>
      <c r="I64" s="221">
        <f t="shared" si="18"/>
        <v>0</v>
      </c>
      <c r="J64" s="221">
        <f t="shared" si="18"/>
        <v>0</v>
      </c>
      <c r="K64" s="221">
        <f t="shared" si="18"/>
        <v>0</v>
      </c>
      <c r="L64" s="221">
        <f t="shared" si="18"/>
        <v>0</v>
      </c>
      <c r="M64" s="221">
        <f t="shared" si="18"/>
        <v>0</v>
      </c>
      <c r="N64" s="221">
        <f t="shared" si="18"/>
        <v>0</v>
      </c>
      <c r="O64" s="221">
        <f t="shared" si="18"/>
        <v>0</v>
      </c>
      <c r="P64" s="221">
        <f t="shared" si="18"/>
        <v>0</v>
      </c>
      <c r="Q64" s="221">
        <f t="shared" si="18"/>
        <v>0</v>
      </c>
      <c r="R64" s="221">
        <f t="shared" si="18"/>
        <v>0</v>
      </c>
      <c r="S64" s="221">
        <f t="shared" si="18"/>
        <v>0</v>
      </c>
      <c r="T64" s="221">
        <f t="shared" si="18"/>
        <v>0</v>
      </c>
    </row>
    <row r="65" spans="1:20" ht="15.95" customHeight="1" x14ac:dyDescent="0.25">
      <c r="A65" s="86" t="s">
        <v>29</v>
      </c>
      <c r="B65" s="87"/>
      <c r="C65" s="88"/>
      <c r="D65" s="89" t="str">
        <f>D29</f>
        <v>Total</v>
      </c>
      <c r="E65" s="90"/>
      <c r="F65" s="89" t="str">
        <f t="shared" ref="F65:T65" si="19">F29</f>
        <v>Prior Years</v>
      </c>
      <c r="G65" s="90">
        <f t="shared" si="19"/>
        <v>2020</v>
      </c>
      <c r="H65" s="90">
        <f t="shared" si="19"/>
        <v>2021</v>
      </c>
      <c r="I65" s="90">
        <f t="shared" si="19"/>
        <v>2022</v>
      </c>
      <c r="J65" s="90">
        <f t="shared" si="19"/>
        <v>2023</v>
      </c>
      <c r="K65" s="90">
        <f t="shared" si="19"/>
        <v>2024</v>
      </c>
      <c r="L65" s="90">
        <f t="shared" si="19"/>
        <v>2025</v>
      </c>
      <c r="M65" s="90">
        <f t="shared" si="19"/>
        <v>2026</v>
      </c>
      <c r="N65" s="90">
        <f t="shared" si="19"/>
        <v>2027</v>
      </c>
      <c r="O65" s="90">
        <f t="shared" si="19"/>
        <v>2028</v>
      </c>
      <c r="P65" s="90">
        <f t="shared" si="19"/>
        <v>2029</v>
      </c>
      <c r="Q65" s="90">
        <f t="shared" si="19"/>
        <v>2030</v>
      </c>
      <c r="R65" s="90">
        <f t="shared" si="19"/>
        <v>2031</v>
      </c>
      <c r="S65" s="90">
        <f t="shared" si="19"/>
        <v>2032</v>
      </c>
      <c r="T65" s="90">
        <f t="shared" si="19"/>
        <v>2033</v>
      </c>
    </row>
    <row r="66" spans="1:20" ht="18.75" customHeight="1" x14ac:dyDescent="0.2">
      <c r="A66" s="8"/>
      <c r="B66" s="8"/>
      <c r="C66" s="8"/>
      <c r="D66" s="192">
        <f>D26-D63</f>
        <v>0</v>
      </c>
      <c r="E66" s="369"/>
      <c r="F66" s="218">
        <f t="shared" ref="F66:T66" si="20">F26-F63</f>
        <v>0</v>
      </c>
      <c r="G66" s="218">
        <f t="shared" si="20"/>
        <v>0</v>
      </c>
      <c r="H66" s="218">
        <f t="shared" si="20"/>
        <v>0</v>
      </c>
      <c r="I66" s="218">
        <f t="shared" si="20"/>
        <v>0</v>
      </c>
      <c r="J66" s="218">
        <f t="shared" si="20"/>
        <v>0</v>
      </c>
      <c r="K66" s="218">
        <f t="shared" si="20"/>
        <v>0</v>
      </c>
      <c r="L66" s="218">
        <f t="shared" si="20"/>
        <v>0</v>
      </c>
      <c r="M66" s="218">
        <f t="shared" si="20"/>
        <v>0</v>
      </c>
      <c r="N66" s="218">
        <f t="shared" si="20"/>
        <v>0</v>
      </c>
      <c r="O66" s="218">
        <f t="shared" si="20"/>
        <v>0</v>
      </c>
      <c r="P66" s="218">
        <f t="shared" si="20"/>
        <v>0</v>
      </c>
      <c r="Q66" s="218">
        <f t="shared" si="20"/>
        <v>0</v>
      </c>
      <c r="R66" s="218">
        <f t="shared" si="20"/>
        <v>0</v>
      </c>
      <c r="S66" s="218">
        <f t="shared" si="20"/>
        <v>0</v>
      </c>
      <c r="T66" s="218">
        <f t="shared" si="20"/>
        <v>0</v>
      </c>
    </row>
    <row r="67" spans="1:20" s="7" customFormat="1" ht="12" customHeight="1" x14ac:dyDescent="0.2">
      <c r="B67" s="4" t="s">
        <v>36</v>
      </c>
      <c r="C67" s="9"/>
      <c r="D67" s="259"/>
      <c r="E67" s="9"/>
      <c r="F67" s="9"/>
    </row>
    <row r="68" spans="1:20" s="7" customFormat="1" ht="12" customHeight="1" x14ac:dyDescent="0.2">
      <c r="B68" s="9" t="s">
        <v>52</v>
      </c>
      <c r="C68" s="9"/>
      <c r="D68" s="168">
        <f>D32</f>
        <v>0</v>
      </c>
      <c r="E68" s="9"/>
      <c r="F68" s="9"/>
    </row>
    <row r="69" spans="1:20" s="7" customFormat="1" ht="12" customHeight="1" x14ac:dyDescent="0.2">
      <c r="B69" s="9" t="s">
        <v>60</v>
      </c>
      <c r="C69" s="9"/>
      <c r="D69" s="168">
        <f>SUM(D30:D38)-D32</f>
        <v>0</v>
      </c>
      <c r="E69" s="9"/>
      <c r="F69" s="9"/>
    </row>
    <row r="70" spans="1:20" s="7" customFormat="1" ht="12" customHeight="1" x14ac:dyDescent="0.2">
      <c r="B70" s="9" t="s">
        <v>58</v>
      </c>
      <c r="C70" s="9"/>
      <c r="D70" s="168">
        <f>SUM(D39:D40)</f>
        <v>0</v>
      </c>
      <c r="E70" s="9"/>
      <c r="F70" s="9"/>
    </row>
    <row r="71" spans="1:20" s="7" customFormat="1" ht="12" customHeight="1" x14ac:dyDescent="0.2">
      <c r="B71" s="9" t="s">
        <v>53</v>
      </c>
      <c r="C71" s="9"/>
      <c r="D71" s="168">
        <f>D41+D42</f>
        <v>0</v>
      </c>
      <c r="E71" s="9"/>
      <c r="F71" s="9"/>
    </row>
    <row r="72" spans="1:20" s="7" customFormat="1" ht="12" customHeight="1" x14ac:dyDescent="0.2">
      <c r="B72" s="9" t="s">
        <v>33</v>
      </c>
      <c r="C72" s="9"/>
      <c r="D72" s="168">
        <f>D52</f>
        <v>0</v>
      </c>
      <c r="E72" s="9"/>
      <c r="F72" s="9"/>
    </row>
    <row r="73" spans="1:20" s="7" customFormat="1" ht="12" customHeight="1" x14ac:dyDescent="0.2">
      <c r="B73" s="9" t="s">
        <v>18</v>
      </c>
      <c r="C73" s="9"/>
      <c r="D73" s="168">
        <f>D60</f>
        <v>0</v>
      </c>
      <c r="E73" s="9"/>
      <c r="F73" s="9"/>
    </row>
    <row r="74" spans="1:20" s="7" customFormat="1" ht="12" customHeight="1" x14ac:dyDescent="0.2">
      <c r="B74" s="9" t="s">
        <v>34</v>
      </c>
      <c r="C74" s="9"/>
      <c r="D74" s="168">
        <f>D61+D62</f>
        <v>0</v>
      </c>
      <c r="E74" s="9"/>
      <c r="F74" s="9"/>
    </row>
    <row r="75" spans="1:20" s="7" customFormat="1" ht="12" customHeight="1" x14ac:dyDescent="0.2">
      <c r="B75" s="372" t="s">
        <v>35</v>
      </c>
      <c r="C75" s="9"/>
      <c r="D75" s="168">
        <f>SUM(D68:D74)</f>
        <v>0</v>
      </c>
      <c r="E75" s="9"/>
      <c r="F75" s="9"/>
    </row>
    <row r="76" spans="1:20" s="7" customFormat="1" ht="17.25" customHeight="1" x14ac:dyDescent="0.2">
      <c r="B76" s="4" t="s">
        <v>37</v>
      </c>
      <c r="C76" s="9"/>
      <c r="D76" s="259"/>
      <c r="E76" s="9"/>
      <c r="F76" s="9"/>
    </row>
    <row r="77" spans="1:20" s="7" customFormat="1" ht="12" customHeight="1" x14ac:dyDescent="0.2">
      <c r="B77" s="9" t="s">
        <v>52</v>
      </c>
      <c r="C77" s="9"/>
      <c r="D77" s="168">
        <f>D32</f>
        <v>0</v>
      </c>
      <c r="E77" s="9"/>
      <c r="F77" s="35"/>
      <c r="G77" s="35"/>
      <c r="H77" s="35"/>
      <c r="I77" s="35"/>
      <c r="J77" s="35"/>
      <c r="K77" s="35"/>
      <c r="L77" s="35"/>
      <c r="M77" s="35"/>
      <c r="N77" s="35"/>
      <c r="O77" s="35"/>
      <c r="P77" s="35"/>
      <c r="Q77" s="35"/>
      <c r="R77" s="35"/>
      <c r="S77" s="35"/>
      <c r="T77" s="35"/>
    </row>
    <row r="78" spans="1:20" s="7" customFormat="1" ht="12" customHeight="1" x14ac:dyDescent="0.2">
      <c r="B78" s="9" t="s">
        <v>59</v>
      </c>
      <c r="C78" s="9"/>
      <c r="D78" s="168">
        <f>SUM(D30,D33,D35,D37,D39,D41)</f>
        <v>0</v>
      </c>
      <c r="E78" s="9"/>
      <c r="F78" s="35"/>
      <c r="G78" s="35"/>
      <c r="H78" s="35"/>
      <c r="I78" s="35"/>
      <c r="J78" s="35"/>
      <c r="K78" s="35"/>
      <c r="L78" s="35"/>
      <c r="M78" s="35"/>
      <c r="N78" s="35"/>
      <c r="O78" s="35"/>
      <c r="P78" s="35"/>
      <c r="Q78" s="35"/>
      <c r="R78" s="35"/>
      <c r="S78" s="35"/>
      <c r="T78" s="35"/>
    </row>
    <row r="79" spans="1:20" s="7" customFormat="1" ht="12" customHeight="1" x14ac:dyDescent="0.2">
      <c r="B79" s="9" t="s">
        <v>38</v>
      </c>
      <c r="C79" s="9"/>
      <c r="D79" s="168">
        <f>D45+D48</f>
        <v>0</v>
      </c>
      <c r="E79" s="9"/>
      <c r="F79" s="35"/>
      <c r="G79" s="35"/>
      <c r="H79" s="35"/>
      <c r="I79" s="35"/>
      <c r="J79" s="35"/>
      <c r="K79" s="35"/>
      <c r="L79" s="35"/>
      <c r="M79" s="35"/>
      <c r="N79" s="35"/>
      <c r="O79" s="35"/>
      <c r="P79" s="35"/>
      <c r="Q79" s="35"/>
      <c r="R79" s="35"/>
      <c r="S79" s="35"/>
      <c r="T79" s="35"/>
    </row>
    <row r="80" spans="1:20" s="7" customFormat="1" ht="12" customHeight="1" x14ac:dyDescent="0.2">
      <c r="B80" s="9" t="s">
        <v>39</v>
      </c>
      <c r="C80" s="9"/>
      <c r="D80" s="168">
        <f>D54+D56+D58</f>
        <v>0</v>
      </c>
      <c r="E80" s="9"/>
      <c r="F80" s="35"/>
      <c r="G80" s="35"/>
      <c r="H80" s="35"/>
      <c r="I80" s="35"/>
      <c r="J80" s="35"/>
      <c r="K80" s="35"/>
      <c r="L80" s="35"/>
      <c r="M80" s="35"/>
      <c r="N80" s="35"/>
      <c r="O80" s="35"/>
      <c r="P80" s="35"/>
      <c r="Q80" s="35"/>
      <c r="R80" s="35"/>
      <c r="S80" s="35"/>
      <c r="T80" s="35"/>
    </row>
    <row r="81" spans="1:20" s="7" customFormat="1" ht="12" customHeight="1" x14ac:dyDescent="0.2">
      <c r="B81" s="9" t="s">
        <v>78</v>
      </c>
      <c r="C81" s="9"/>
      <c r="D81" s="168">
        <f>D31+D34+D36+D38+D40+D42</f>
        <v>0</v>
      </c>
      <c r="E81" s="9"/>
      <c r="F81" s="35"/>
      <c r="G81" s="35"/>
      <c r="H81" s="35"/>
      <c r="I81" s="35"/>
      <c r="J81" s="35"/>
      <c r="K81" s="35"/>
      <c r="L81" s="35"/>
      <c r="M81" s="35"/>
      <c r="N81" s="35"/>
      <c r="O81" s="35"/>
      <c r="P81" s="35"/>
      <c r="Q81" s="35"/>
      <c r="R81" s="35"/>
      <c r="S81" s="35"/>
      <c r="T81" s="35"/>
    </row>
    <row r="82" spans="1:20" s="7" customFormat="1" ht="12" customHeight="1" x14ac:dyDescent="0.2">
      <c r="B82" s="9" t="s">
        <v>40</v>
      </c>
      <c r="C82" s="9"/>
      <c r="D82" s="168">
        <f>D46+D47+D49+D50+D51</f>
        <v>0</v>
      </c>
      <c r="E82" s="9"/>
      <c r="F82" s="35"/>
      <c r="G82" s="35"/>
      <c r="H82" s="35"/>
      <c r="I82" s="35"/>
      <c r="J82" s="35"/>
      <c r="K82" s="35"/>
      <c r="L82" s="35"/>
      <c r="M82" s="35"/>
      <c r="N82" s="35"/>
      <c r="O82" s="35"/>
      <c r="P82" s="35"/>
      <c r="Q82" s="35"/>
      <c r="R82" s="35"/>
      <c r="S82" s="35"/>
      <c r="T82" s="35"/>
    </row>
    <row r="83" spans="1:20" s="7" customFormat="1" ht="12" customHeight="1" x14ac:dyDescent="0.2">
      <c r="B83" s="9" t="s">
        <v>41</v>
      </c>
      <c r="C83" s="9"/>
      <c r="D83" s="168">
        <f>D55+D57+D59</f>
        <v>0</v>
      </c>
      <c r="E83" s="9"/>
      <c r="F83" s="35"/>
      <c r="G83" s="35"/>
      <c r="H83" s="35"/>
      <c r="I83" s="35"/>
      <c r="J83" s="35"/>
      <c r="K83" s="35"/>
      <c r="L83" s="35"/>
      <c r="M83" s="35"/>
      <c r="N83" s="35"/>
      <c r="O83" s="35"/>
      <c r="P83" s="35"/>
      <c r="Q83" s="35"/>
      <c r="R83" s="35"/>
      <c r="S83" s="35"/>
      <c r="T83" s="35"/>
    </row>
    <row r="84" spans="1:20" s="7" customFormat="1" ht="12" customHeight="1" x14ac:dyDescent="0.2">
      <c r="B84" s="9" t="s">
        <v>34</v>
      </c>
      <c r="C84" s="9"/>
      <c r="D84" s="168">
        <f>D61+D62</f>
        <v>0</v>
      </c>
      <c r="E84" s="9"/>
      <c r="F84" s="35"/>
      <c r="G84" s="35"/>
      <c r="H84" s="35"/>
      <c r="I84" s="35"/>
      <c r="J84" s="35"/>
      <c r="K84" s="35"/>
      <c r="L84" s="35"/>
      <c r="M84" s="35"/>
      <c r="N84" s="35"/>
      <c r="O84" s="35"/>
      <c r="P84" s="35"/>
      <c r="Q84" s="35"/>
      <c r="R84" s="35"/>
      <c r="S84" s="35"/>
      <c r="T84" s="35"/>
    </row>
    <row r="85" spans="1:20" s="7" customFormat="1" ht="12" customHeight="1" x14ac:dyDescent="0.2">
      <c r="B85" s="372" t="s">
        <v>35</v>
      </c>
      <c r="C85" s="9"/>
      <c r="D85" s="168">
        <f>SUM(D77:D84)</f>
        <v>0</v>
      </c>
      <c r="E85" s="9"/>
      <c r="F85" s="35"/>
      <c r="G85" s="35"/>
      <c r="H85" s="35"/>
      <c r="I85" s="35"/>
      <c r="J85" s="35"/>
      <c r="K85" s="35"/>
      <c r="L85" s="35"/>
      <c r="M85" s="35"/>
      <c r="N85" s="35"/>
      <c r="O85" s="35"/>
      <c r="P85" s="35"/>
      <c r="Q85" s="35"/>
      <c r="R85" s="35"/>
      <c r="S85" s="35"/>
      <c r="T85" s="35"/>
    </row>
    <row r="86" spans="1:20" s="7" customFormat="1" ht="15.95" customHeight="1" x14ac:dyDescent="0.2">
      <c r="A86" s="242" t="s">
        <v>76</v>
      </c>
      <c r="B86" s="243"/>
      <c r="C86" s="243"/>
      <c r="D86" s="243"/>
      <c r="E86" s="243"/>
      <c r="F86" s="243"/>
      <c r="G86" s="243"/>
      <c r="H86" s="243"/>
      <c r="I86" s="243"/>
      <c r="J86" s="243"/>
      <c r="K86" s="243"/>
      <c r="L86" s="243"/>
      <c r="M86" s="243"/>
      <c r="N86" s="243"/>
      <c r="O86" s="243"/>
      <c r="P86" s="243"/>
      <c r="Q86" s="243"/>
      <c r="R86" s="243"/>
      <c r="S86" s="243"/>
      <c r="T86" s="244"/>
    </row>
    <row r="87" spans="1:20" s="7" customFormat="1" ht="17.25" customHeight="1" x14ac:dyDescent="0.2">
      <c r="A87" s="232"/>
      <c r="B87" s="4"/>
      <c r="C87" s="291"/>
      <c r="D87" s="315" t="s">
        <v>35</v>
      </c>
      <c r="E87" s="261" t="s">
        <v>101</v>
      </c>
      <c r="F87" s="262" t="str">
        <f>$F$15</f>
        <v>Prior Years</v>
      </c>
      <c r="G87" s="220">
        <f>$G$15</f>
        <v>2020</v>
      </c>
      <c r="H87" s="220">
        <f>$H$15</f>
        <v>2021</v>
      </c>
      <c r="I87" s="220">
        <f>$I$15</f>
        <v>2022</v>
      </c>
      <c r="J87" s="220">
        <f>$J$15</f>
        <v>2023</v>
      </c>
      <c r="K87" s="220">
        <f>$K$15</f>
        <v>2024</v>
      </c>
      <c r="L87" s="220">
        <f>$L$15</f>
        <v>2025</v>
      </c>
      <c r="M87" s="220">
        <f>$M$15</f>
        <v>2026</v>
      </c>
      <c r="N87" s="220">
        <f>$N$15</f>
        <v>2027</v>
      </c>
      <c r="O87" s="220">
        <f>$O$15</f>
        <v>2028</v>
      </c>
      <c r="P87" s="220">
        <f>$P$15</f>
        <v>2029</v>
      </c>
      <c r="Q87" s="220">
        <f>$Q$15</f>
        <v>2030</v>
      </c>
      <c r="R87" s="220">
        <f>$R$15</f>
        <v>2031</v>
      </c>
      <c r="S87" s="220">
        <f>$S$15</f>
        <v>2032</v>
      </c>
      <c r="T87" s="220">
        <f>$T$15</f>
        <v>2033</v>
      </c>
    </row>
    <row r="88" spans="1:20" s="7" customFormat="1" x14ac:dyDescent="0.2">
      <c r="A88" s="233">
        <f>A62+1</f>
        <v>45</v>
      </c>
      <c r="B88" s="72" t="str">
        <f>B16</f>
        <v>Professional Services</v>
      </c>
      <c r="C88" s="292"/>
      <c r="D88" s="316">
        <f t="shared" ref="D88:D94" si="21">SUM(F88:T88)</f>
        <v>0</v>
      </c>
      <c r="E88" s="263" t="str">
        <f t="shared" ref="E88:E95" si="22">IF($D$132&gt;0,D88/$D$132,"n/a")</f>
        <v>n/a</v>
      </c>
      <c r="F88" s="183"/>
      <c r="G88" s="184"/>
      <c r="H88" s="184"/>
      <c r="I88" s="184"/>
      <c r="J88" s="184"/>
      <c r="K88" s="184"/>
      <c r="L88" s="184"/>
      <c r="M88" s="184"/>
      <c r="N88" s="184"/>
      <c r="O88" s="184"/>
      <c r="P88" s="184"/>
      <c r="Q88" s="184"/>
      <c r="R88" s="184"/>
      <c r="S88" s="184"/>
      <c r="T88" s="264"/>
    </row>
    <row r="89" spans="1:20" s="7" customFormat="1" x14ac:dyDescent="0.2">
      <c r="A89" s="234">
        <f t="shared" ref="A89:A94" si="23">A88+1</f>
        <v>46</v>
      </c>
      <c r="B89" s="73" t="str">
        <f>B17</f>
        <v>Land Acquisition</v>
      </c>
      <c r="C89" s="294"/>
      <c r="D89" s="317">
        <f t="shared" si="21"/>
        <v>0</v>
      </c>
      <c r="E89" s="254" t="str">
        <f t="shared" si="22"/>
        <v>n/a</v>
      </c>
      <c r="F89" s="179"/>
      <c r="G89" s="180"/>
      <c r="H89" s="180"/>
      <c r="I89" s="178"/>
      <c r="J89" s="180"/>
      <c r="K89" s="180"/>
      <c r="L89" s="180"/>
      <c r="M89" s="180"/>
      <c r="N89" s="180"/>
      <c r="O89" s="180"/>
      <c r="P89" s="180"/>
      <c r="Q89" s="180"/>
      <c r="R89" s="180"/>
      <c r="S89" s="180"/>
      <c r="T89" s="246"/>
    </row>
    <row r="90" spans="1:20" s="7" customFormat="1" x14ac:dyDescent="0.2">
      <c r="A90" s="234">
        <f t="shared" si="23"/>
        <v>47</v>
      </c>
      <c r="B90" s="73" t="s">
        <v>79</v>
      </c>
      <c r="C90" s="318"/>
      <c r="D90" s="317">
        <f t="shared" si="21"/>
        <v>0</v>
      </c>
      <c r="E90" s="254" t="str">
        <f t="shared" si="22"/>
        <v>n/a</v>
      </c>
      <c r="F90" s="179"/>
      <c r="G90" s="180"/>
      <c r="H90" s="180"/>
      <c r="I90" s="180"/>
      <c r="J90" s="180"/>
      <c r="K90" s="180"/>
      <c r="L90" s="180"/>
      <c r="M90" s="180"/>
      <c r="N90" s="180"/>
      <c r="O90" s="180"/>
      <c r="P90" s="180"/>
      <c r="Q90" s="180"/>
      <c r="R90" s="180"/>
      <c r="S90" s="180"/>
      <c r="T90" s="246"/>
    </row>
    <row r="91" spans="1:20" s="7" customFormat="1" x14ac:dyDescent="0.2">
      <c r="A91" s="234">
        <f t="shared" si="23"/>
        <v>48</v>
      </c>
      <c r="B91" s="73" t="str">
        <f>B22</f>
        <v xml:space="preserve">Other Airside </v>
      </c>
      <c r="C91" s="294"/>
      <c r="D91" s="317">
        <f t="shared" si="21"/>
        <v>0</v>
      </c>
      <c r="E91" s="254" t="str">
        <f t="shared" si="22"/>
        <v>n/a</v>
      </c>
      <c r="F91" s="179"/>
      <c r="G91" s="180"/>
      <c r="H91" s="180"/>
      <c r="I91" s="180"/>
      <c r="J91" s="180"/>
      <c r="K91" s="180"/>
      <c r="L91" s="180"/>
      <c r="M91" s="180"/>
      <c r="N91" s="180"/>
      <c r="O91" s="180"/>
      <c r="P91" s="180"/>
      <c r="Q91" s="180"/>
      <c r="R91" s="180"/>
      <c r="S91" s="180"/>
      <c r="T91" s="246"/>
    </row>
    <row r="92" spans="1:20" s="7" customFormat="1" x14ac:dyDescent="0.2">
      <c r="A92" s="234">
        <f t="shared" si="23"/>
        <v>49</v>
      </c>
      <c r="B92" s="73" t="str">
        <f>B23</f>
        <v xml:space="preserve">Terminal </v>
      </c>
      <c r="C92" s="294"/>
      <c r="D92" s="317">
        <f t="shared" si="21"/>
        <v>0</v>
      </c>
      <c r="E92" s="254" t="str">
        <f t="shared" si="22"/>
        <v>n/a</v>
      </c>
      <c r="F92" s="179"/>
      <c r="G92" s="180"/>
      <c r="H92" s="180"/>
      <c r="I92" s="180"/>
      <c r="J92" s="180"/>
      <c r="K92" s="180"/>
      <c r="L92" s="180"/>
      <c r="M92" s="180"/>
      <c r="N92" s="180"/>
      <c r="O92" s="180"/>
      <c r="P92" s="180"/>
      <c r="Q92" s="180"/>
      <c r="R92" s="180"/>
      <c r="S92" s="180"/>
      <c r="T92" s="246"/>
    </row>
    <row r="93" spans="1:20" s="7" customFormat="1" x14ac:dyDescent="0.2">
      <c r="A93" s="234">
        <f t="shared" si="23"/>
        <v>50</v>
      </c>
      <c r="B93" s="73" t="str">
        <f>B24</f>
        <v>Landside</v>
      </c>
      <c r="C93" s="294"/>
      <c r="D93" s="317">
        <f t="shared" si="21"/>
        <v>0</v>
      </c>
      <c r="E93" s="254" t="str">
        <f t="shared" si="22"/>
        <v>n/a</v>
      </c>
      <c r="F93" s="179"/>
      <c r="G93" s="180"/>
      <c r="H93" s="180"/>
      <c r="I93" s="180"/>
      <c r="J93" s="180"/>
      <c r="K93" s="180"/>
      <c r="L93" s="180"/>
      <c r="M93" s="180"/>
      <c r="N93" s="180"/>
      <c r="O93" s="180"/>
      <c r="P93" s="180"/>
      <c r="Q93" s="180"/>
      <c r="R93" s="180"/>
      <c r="S93" s="180"/>
      <c r="T93" s="246"/>
    </row>
    <row r="94" spans="1:20" s="7" customFormat="1" x14ac:dyDescent="0.2">
      <c r="A94" s="234">
        <f t="shared" si="23"/>
        <v>51</v>
      </c>
      <c r="B94" s="73" t="str">
        <f>B25</f>
        <v>Infrastructure</v>
      </c>
      <c r="C94" s="294"/>
      <c r="D94" s="317">
        <f t="shared" si="21"/>
        <v>0</v>
      </c>
      <c r="E94" s="254" t="str">
        <f t="shared" si="22"/>
        <v>n/a</v>
      </c>
      <c r="F94" s="181"/>
      <c r="G94" s="182"/>
      <c r="H94" s="182"/>
      <c r="I94" s="182"/>
      <c r="J94" s="182"/>
      <c r="K94" s="182"/>
      <c r="L94" s="182"/>
      <c r="M94" s="182"/>
      <c r="N94" s="182"/>
      <c r="O94" s="182"/>
      <c r="P94" s="182"/>
      <c r="Q94" s="182"/>
      <c r="R94" s="182"/>
      <c r="S94" s="182"/>
      <c r="T94" s="247"/>
    </row>
    <row r="95" spans="1:20" s="7" customFormat="1" ht="17.100000000000001" customHeight="1" x14ac:dyDescent="0.2">
      <c r="A95" s="236"/>
      <c r="B95" s="191" t="s">
        <v>6</v>
      </c>
      <c r="C95" s="225"/>
      <c r="D95" s="218">
        <f>SUM(D88:D94)</f>
        <v>0</v>
      </c>
      <c r="E95" s="224" t="str">
        <f t="shared" si="22"/>
        <v>n/a</v>
      </c>
      <c r="F95" s="218">
        <f t="shared" ref="F95:T95" si="24">SUM(F88:F94)</f>
        <v>0</v>
      </c>
      <c r="G95" s="218">
        <f t="shared" si="24"/>
        <v>0</v>
      </c>
      <c r="H95" s="218">
        <f t="shared" si="24"/>
        <v>0</v>
      </c>
      <c r="I95" s="218">
        <f t="shared" si="24"/>
        <v>0</v>
      </c>
      <c r="J95" s="218">
        <f t="shared" si="24"/>
        <v>0</v>
      </c>
      <c r="K95" s="218">
        <f t="shared" si="24"/>
        <v>0</v>
      </c>
      <c r="L95" s="218">
        <f t="shared" si="24"/>
        <v>0</v>
      </c>
      <c r="M95" s="218">
        <f t="shared" si="24"/>
        <v>0</v>
      </c>
      <c r="N95" s="218">
        <f t="shared" si="24"/>
        <v>0</v>
      </c>
      <c r="O95" s="218">
        <f t="shared" si="24"/>
        <v>0</v>
      </c>
      <c r="P95" s="218">
        <f t="shared" si="24"/>
        <v>0</v>
      </c>
      <c r="Q95" s="218">
        <f t="shared" si="24"/>
        <v>0</v>
      </c>
      <c r="R95" s="218">
        <f t="shared" si="24"/>
        <v>0</v>
      </c>
      <c r="S95" s="218">
        <f t="shared" si="24"/>
        <v>0</v>
      </c>
      <c r="T95" s="218">
        <f t="shared" si="24"/>
        <v>0</v>
      </c>
    </row>
    <row r="96" spans="1:20" s="7" customFormat="1" ht="18.75" customHeight="1" x14ac:dyDescent="0.2">
      <c r="A96" s="13"/>
      <c r="B96" s="145" t="s">
        <v>30</v>
      </c>
      <c r="C96" s="4"/>
      <c r="D96" s="268"/>
      <c r="E96" s="269"/>
      <c r="F96" s="255">
        <f>F95</f>
        <v>0</v>
      </c>
      <c r="G96" s="256">
        <f t="shared" ref="G96:T96" si="25">IF(G95&gt;0,F96+G95,0)</f>
        <v>0</v>
      </c>
      <c r="H96" s="256">
        <f t="shared" si="25"/>
        <v>0</v>
      </c>
      <c r="I96" s="256">
        <f t="shared" si="25"/>
        <v>0</v>
      </c>
      <c r="J96" s="256">
        <f t="shared" si="25"/>
        <v>0</v>
      </c>
      <c r="K96" s="256">
        <f t="shared" si="25"/>
        <v>0</v>
      </c>
      <c r="L96" s="256">
        <f t="shared" si="25"/>
        <v>0</v>
      </c>
      <c r="M96" s="256">
        <f t="shared" si="25"/>
        <v>0</v>
      </c>
      <c r="N96" s="256">
        <f t="shared" si="25"/>
        <v>0</v>
      </c>
      <c r="O96" s="256">
        <f t="shared" si="25"/>
        <v>0</v>
      </c>
      <c r="P96" s="256">
        <f t="shared" si="25"/>
        <v>0</v>
      </c>
      <c r="Q96" s="256">
        <f t="shared" si="25"/>
        <v>0</v>
      </c>
      <c r="R96" s="256">
        <f t="shared" si="25"/>
        <v>0</v>
      </c>
      <c r="S96" s="256">
        <f t="shared" si="25"/>
        <v>0</v>
      </c>
      <c r="T96" s="256">
        <f t="shared" si="25"/>
        <v>0</v>
      </c>
    </row>
    <row r="97" spans="1:20" s="7" customFormat="1" ht="15.95" customHeight="1" thickBot="1" x14ac:dyDescent="0.3">
      <c r="A97" s="242" t="s">
        <v>77</v>
      </c>
      <c r="B97" s="248"/>
      <c r="C97" s="249"/>
      <c r="D97" s="249"/>
      <c r="E97" s="249"/>
      <c r="F97" s="249"/>
      <c r="G97" s="249"/>
      <c r="H97" s="249"/>
      <c r="I97" s="249"/>
      <c r="J97" s="249"/>
      <c r="K97" s="249"/>
      <c r="L97" s="249"/>
      <c r="M97" s="249"/>
      <c r="N97" s="249"/>
      <c r="O97" s="249"/>
      <c r="P97" s="249"/>
      <c r="Q97" s="249"/>
      <c r="R97" s="249"/>
      <c r="S97" s="249"/>
      <c r="T97" s="250"/>
    </row>
    <row r="98" spans="1:20" s="7" customFormat="1" ht="15.95" customHeight="1" x14ac:dyDescent="0.2">
      <c r="A98" s="240"/>
      <c r="B98" s="173" t="s">
        <v>24</v>
      </c>
      <c r="C98" s="284"/>
      <c r="D98" s="260" t="s">
        <v>35</v>
      </c>
      <c r="E98" s="261" t="s">
        <v>101</v>
      </c>
      <c r="F98" s="262" t="str">
        <f>$F$15</f>
        <v>Prior Years</v>
      </c>
      <c r="G98" s="220">
        <f>$G$15</f>
        <v>2020</v>
      </c>
      <c r="H98" s="220">
        <f>$H$15</f>
        <v>2021</v>
      </c>
      <c r="I98" s="220">
        <f>$I$15</f>
        <v>2022</v>
      </c>
      <c r="J98" s="220">
        <f>$J$15</f>
        <v>2023</v>
      </c>
      <c r="K98" s="220">
        <f>$K$15</f>
        <v>2024</v>
      </c>
      <c r="L98" s="220">
        <f>$L$15</f>
        <v>2025</v>
      </c>
      <c r="M98" s="220">
        <f>$M$15</f>
        <v>2026</v>
      </c>
      <c r="N98" s="220">
        <f>$N$15</f>
        <v>2027</v>
      </c>
      <c r="O98" s="220">
        <f>$O$15</f>
        <v>2028</v>
      </c>
      <c r="P98" s="220">
        <f>$P$15</f>
        <v>2029</v>
      </c>
      <c r="Q98" s="220">
        <f>$Q$15</f>
        <v>2030</v>
      </c>
      <c r="R98" s="220">
        <f>$R$15</f>
        <v>2031</v>
      </c>
      <c r="S98" s="220">
        <f>$S$15</f>
        <v>2032</v>
      </c>
      <c r="T98" s="220">
        <f>$T$15</f>
        <v>2033</v>
      </c>
    </row>
    <row r="99" spans="1:20" s="7" customFormat="1" x14ac:dyDescent="0.2">
      <c r="A99" s="233">
        <f>A94+1</f>
        <v>52</v>
      </c>
      <c r="B99" s="15" t="s">
        <v>44</v>
      </c>
      <c r="C99" s="312"/>
      <c r="D99" s="316">
        <f t="shared" ref="D99:D111" si="26">SUM(F99:T99)</f>
        <v>0</v>
      </c>
      <c r="E99" s="263" t="str">
        <f t="shared" ref="E99:E121" si="27">IF($D$132&gt;0,D99/$D$132,"n/a")</f>
        <v>n/a</v>
      </c>
      <c r="F99" s="184"/>
      <c r="G99" s="184"/>
      <c r="H99" s="184"/>
      <c r="I99" s="184"/>
      <c r="J99" s="184"/>
      <c r="K99" s="184"/>
      <c r="L99" s="184"/>
      <c r="M99" s="184"/>
      <c r="N99" s="184"/>
      <c r="O99" s="184"/>
      <c r="P99" s="184"/>
      <c r="Q99" s="184"/>
      <c r="R99" s="184"/>
      <c r="S99" s="184"/>
      <c r="T99" s="264"/>
    </row>
    <row r="100" spans="1:20" s="7" customFormat="1" x14ac:dyDescent="0.2">
      <c r="A100" s="241">
        <f>A99+1</f>
        <v>53</v>
      </c>
      <c r="B100" s="16" t="s">
        <v>45</v>
      </c>
      <c r="C100" s="312"/>
      <c r="D100" s="317">
        <f t="shared" si="26"/>
        <v>0</v>
      </c>
      <c r="E100" s="254" t="str">
        <f t="shared" si="27"/>
        <v>n/a</v>
      </c>
      <c r="F100" s="178"/>
      <c r="G100" s="178"/>
      <c r="H100" s="178"/>
      <c r="I100" s="178"/>
      <c r="J100" s="178"/>
      <c r="K100" s="178"/>
      <c r="L100" s="178"/>
      <c r="M100" s="178"/>
      <c r="N100" s="178"/>
      <c r="O100" s="178"/>
      <c r="P100" s="178"/>
      <c r="Q100" s="178"/>
      <c r="R100" s="178"/>
      <c r="S100" s="178"/>
      <c r="T100" s="245"/>
    </row>
    <row r="101" spans="1:20" s="7" customFormat="1" x14ac:dyDescent="0.2">
      <c r="A101" s="241">
        <f t="shared" ref="A101:A110" si="28">A100+1</f>
        <v>54</v>
      </c>
      <c r="B101" s="17" t="s">
        <v>52</v>
      </c>
      <c r="C101" s="294"/>
      <c r="D101" s="317">
        <f t="shared" si="26"/>
        <v>0</v>
      </c>
      <c r="E101" s="254" t="str">
        <f t="shared" si="27"/>
        <v>n/a</v>
      </c>
      <c r="F101" s="180"/>
      <c r="G101" s="180"/>
      <c r="H101" s="180"/>
      <c r="I101" s="180"/>
      <c r="J101" s="180"/>
      <c r="K101" s="180"/>
      <c r="L101" s="180"/>
      <c r="M101" s="180"/>
      <c r="N101" s="180"/>
      <c r="O101" s="180"/>
      <c r="P101" s="180"/>
      <c r="Q101" s="180"/>
      <c r="R101" s="180"/>
      <c r="S101" s="180"/>
      <c r="T101" s="246"/>
    </row>
    <row r="102" spans="1:20" s="7" customFormat="1" x14ac:dyDescent="0.2">
      <c r="A102" s="241">
        <f t="shared" si="28"/>
        <v>55</v>
      </c>
      <c r="B102" s="17" t="s">
        <v>46</v>
      </c>
      <c r="C102" s="304"/>
      <c r="D102" s="317">
        <f t="shared" si="26"/>
        <v>0</v>
      </c>
      <c r="E102" s="254" t="str">
        <f t="shared" si="27"/>
        <v>n/a</v>
      </c>
      <c r="F102" s="180"/>
      <c r="G102" s="180"/>
      <c r="H102" s="180"/>
      <c r="I102" s="180"/>
      <c r="J102" s="180"/>
      <c r="K102" s="180"/>
      <c r="L102" s="180"/>
      <c r="M102" s="180"/>
      <c r="N102" s="180"/>
      <c r="O102" s="180"/>
      <c r="P102" s="180"/>
      <c r="Q102" s="180"/>
      <c r="R102" s="180"/>
      <c r="S102" s="180"/>
      <c r="T102" s="246"/>
    </row>
    <row r="103" spans="1:20" s="7" customFormat="1" x14ac:dyDescent="0.2">
      <c r="A103" s="241">
        <f t="shared" si="28"/>
        <v>56</v>
      </c>
      <c r="B103" s="17" t="s">
        <v>47</v>
      </c>
      <c r="C103" s="304"/>
      <c r="D103" s="317">
        <f t="shared" si="26"/>
        <v>0</v>
      </c>
      <c r="E103" s="254" t="str">
        <f t="shared" si="27"/>
        <v>n/a</v>
      </c>
      <c r="F103" s="180"/>
      <c r="G103" s="180"/>
      <c r="H103" s="180"/>
      <c r="I103" s="180"/>
      <c r="J103" s="180"/>
      <c r="K103" s="180"/>
      <c r="L103" s="180"/>
      <c r="M103" s="180"/>
      <c r="N103" s="180"/>
      <c r="O103" s="180"/>
      <c r="P103" s="180"/>
      <c r="Q103" s="180"/>
      <c r="R103" s="180"/>
      <c r="S103" s="180"/>
      <c r="T103" s="246"/>
    </row>
    <row r="104" spans="1:20" s="7" customFormat="1" x14ac:dyDescent="0.2">
      <c r="A104" s="241">
        <f t="shared" si="28"/>
        <v>57</v>
      </c>
      <c r="B104" s="17" t="s">
        <v>48</v>
      </c>
      <c r="C104" s="304"/>
      <c r="D104" s="317">
        <f t="shared" si="26"/>
        <v>0</v>
      </c>
      <c r="E104" s="254" t="str">
        <f t="shared" si="27"/>
        <v>n/a</v>
      </c>
      <c r="F104" s="180"/>
      <c r="G104" s="180"/>
      <c r="H104" s="180"/>
      <c r="I104" s="180"/>
      <c r="J104" s="180"/>
      <c r="K104" s="180"/>
      <c r="L104" s="180"/>
      <c r="M104" s="180"/>
      <c r="N104" s="180"/>
      <c r="O104" s="180"/>
      <c r="P104" s="180"/>
      <c r="Q104" s="180"/>
      <c r="R104" s="180"/>
      <c r="S104" s="180"/>
      <c r="T104" s="246"/>
    </row>
    <row r="105" spans="1:20" s="7" customFormat="1" x14ac:dyDescent="0.2">
      <c r="A105" s="241">
        <f t="shared" si="28"/>
        <v>58</v>
      </c>
      <c r="B105" s="17" t="s">
        <v>49</v>
      </c>
      <c r="C105" s="304"/>
      <c r="D105" s="317">
        <f t="shared" si="26"/>
        <v>0</v>
      </c>
      <c r="E105" s="254" t="str">
        <f t="shared" si="27"/>
        <v>n/a</v>
      </c>
      <c r="F105" s="180"/>
      <c r="G105" s="180"/>
      <c r="H105" s="180"/>
      <c r="I105" s="180"/>
      <c r="J105" s="180"/>
      <c r="K105" s="180"/>
      <c r="L105" s="180"/>
      <c r="M105" s="180"/>
      <c r="N105" s="180"/>
      <c r="O105" s="180"/>
      <c r="P105" s="180"/>
      <c r="Q105" s="180"/>
      <c r="R105" s="180"/>
      <c r="S105" s="180"/>
      <c r="T105" s="246"/>
    </row>
    <row r="106" spans="1:20" s="7" customFormat="1" x14ac:dyDescent="0.2">
      <c r="A106" s="241">
        <f t="shared" si="28"/>
        <v>59</v>
      </c>
      <c r="B106" s="17" t="s">
        <v>50</v>
      </c>
      <c r="C106" s="304"/>
      <c r="D106" s="317">
        <f t="shared" si="26"/>
        <v>0</v>
      </c>
      <c r="E106" s="254" t="str">
        <f t="shared" si="27"/>
        <v>n/a</v>
      </c>
      <c r="F106" s="180"/>
      <c r="G106" s="180"/>
      <c r="H106" s="180"/>
      <c r="I106" s="180"/>
      <c r="J106" s="180"/>
      <c r="K106" s="180"/>
      <c r="L106" s="180"/>
      <c r="M106" s="180"/>
      <c r="N106" s="180"/>
      <c r="O106" s="180"/>
      <c r="P106" s="180"/>
      <c r="Q106" s="180"/>
      <c r="R106" s="180"/>
      <c r="S106" s="180"/>
      <c r="T106" s="246"/>
    </row>
    <row r="107" spans="1:20" s="7" customFormat="1" x14ac:dyDescent="0.2">
      <c r="A107" s="241">
        <f t="shared" si="28"/>
        <v>60</v>
      </c>
      <c r="B107" s="17" t="s">
        <v>51</v>
      </c>
      <c r="C107" s="305"/>
      <c r="D107" s="317">
        <f t="shared" si="26"/>
        <v>0</v>
      </c>
      <c r="E107" s="254" t="str">
        <f t="shared" si="27"/>
        <v>n/a</v>
      </c>
      <c r="F107" s="180"/>
      <c r="G107" s="180"/>
      <c r="H107" s="180"/>
      <c r="I107" s="180"/>
      <c r="J107" s="180"/>
      <c r="K107" s="180"/>
      <c r="L107" s="180"/>
      <c r="M107" s="180"/>
      <c r="N107" s="180"/>
      <c r="O107" s="180"/>
      <c r="P107" s="180"/>
      <c r="Q107" s="180"/>
      <c r="R107" s="180"/>
      <c r="S107" s="180"/>
      <c r="T107" s="246"/>
    </row>
    <row r="108" spans="1:20" s="7" customFormat="1" x14ac:dyDescent="0.2">
      <c r="A108" s="241">
        <f t="shared" si="28"/>
        <v>61</v>
      </c>
      <c r="B108" s="19" t="s">
        <v>56</v>
      </c>
      <c r="C108" s="305"/>
      <c r="D108" s="317">
        <f t="shared" si="26"/>
        <v>0</v>
      </c>
      <c r="E108" s="254" t="str">
        <f t="shared" si="27"/>
        <v>n/a</v>
      </c>
      <c r="F108" s="180"/>
      <c r="G108" s="180"/>
      <c r="H108" s="180"/>
      <c r="I108" s="180"/>
      <c r="J108" s="180"/>
      <c r="K108" s="180"/>
      <c r="L108" s="180"/>
      <c r="M108" s="180"/>
      <c r="N108" s="180"/>
      <c r="O108" s="180"/>
      <c r="P108" s="180"/>
      <c r="Q108" s="180"/>
      <c r="R108" s="180"/>
      <c r="S108" s="180"/>
      <c r="T108" s="246"/>
    </row>
    <row r="109" spans="1:20" x14ac:dyDescent="0.2">
      <c r="A109" s="241">
        <f t="shared" si="28"/>
        <v>62</v>
      </c>
      <c r="B109" s="19" t="s">
        <v>57</v>
      </c>
      <c r="C109" s="305"/>
      <c r="D109" s="317">
        <f t="shared" si="26"/>
        <v>0</v>
      </c>
      <c r="E109" s="254" t="str">
        <f t="shared" si="27"/>
        <v>n/a</v>
      </c>
      <c r="F109" s="180"/>
      <c r="G109" s="180"/>
      <c r="H109" s="180"/>
      <c r="I109" s="180"/>
      <c r="J109" s="180"/>
      <c r="K109" s="180"/>
      <c r="L109" s="180"/>
      <c r="M109" s="180"/>
      <c r="N109" s="180"/>
      <c r="O109" s="180"/>
      <c r="P109" s="180"/>
      <c r="Q109" s="180"/>
      <c r="R109" s="180"/>
      <c r="S109" s="180"/>
      <c r="T109" s="246"/>
    </row>
    <row r="110" spans="1:20" x14ac:dyDescent="0.2">
      <c r="A110" s="241">
        <f t="shared" si="28"/>
        <v>63</v>
      </c>
      <c r="B110" s="19" t="s">
        <v>54</v>
      </c>
      <c r="C110" s="305"/>
      <c r="D110" s="317">
        <f t="shared" si="26"/>
        <v>0</v>
      </c>
      <c r="E110" s="254" t="str">
        <f t="shared" si="27"/>
        <v>n/a</v>
      </c>
      <c r="F110" s="180"/>
      <c r="G110" s="180"/>
      <c r="H110" s="180"/>
      <c r="I110" s="180"/>
      <c r="J110" s="180"/>
      <c r="K110" s="180"/>
      <c r="L110" s="180"/>
      <c r="M110" s="180"/>
      <c r="N110" s="180"/>
      <c r="O110" s="180"/>
      <c r="P110" s="180"/>
      <c r="Q110" s="180"/>
      <c r="R110" s="180"/>
      <c r="S110" s="180"/>
      <c r="T110" s="246"/>
    </row>
    <row r="111" spans="1:20" x14ac:dyDescent="0.2">
      <c r="A111" s="235">
        <f>A110+1</f>
        <v>64</v>
      </c>
      <c r="B111" s="18" t="s">
        <v>55</v>
      </c>
      <c r="C111" s="306"/>
      <c r="D111" s="319">
        <f t="shared" si="26"/>
        <v>0</v>
      </c>
      <c r="E111" s="253" t="str">
        <f t="shared" si="27"/>
        <v>n/a</v>
      </c>
      <c r="F111" s="182"/>
      <c r="G111" s="182"/>
      <c r="H111" s="182"/>
      <c r="I111" s="182"/>
      <c r="J111" s="182"/>
      <c r="K111" s="182"/>
      <c r="L111" s="182"/>
      <c r="M111" s="182"/>
      <c r="N111" s="182"/>
      <c r="O111" s="182"/>
      <c r="P111" s="182"/>
      <c r="Q111" s="182"/>
      <c r="R111" s="182"/>
      <c r="S111" s="182"/>
      <c r="T111" s="247"/>
    </row>
    <row r="112" spans="1:20" ht="17.100000000000001" customHeight="1" thickBot="1" x14ac:dyDescent="0.25">
      <c r="A112" s="363"/>
      <c r="B112" s="143" t="s">
        <v>64</v>
      </c>
      <c r="C112" s="364"/>
      <c r="D112" s="349">
        <f>SUM(D99:D111)</f>
        <v>0</v>
      </c>
      <c r="E112" s="362" t="str">
        <f t="shared" si="27"/>
        <v>n/a</v>
      </c>
      <c r="F112" s="216">
        <f t="shared" ref="F112:T112" si="29">SUM(F99:F111)</f>
        <v>0</v>
      </c>
      <c r="G112" s="216">
        <f t="shared" si="29"/>
        <v>0</v>
      </c>
      <c r="H112" s="216">
        <f t="shared" si="29"/>
        <v>0</v>
      </c>
      <c r="I112" s="216">
        <f t="shared" si="29"/>
        <v>0</v>
      </c>
      <c r="J112" s="216">
        <f t="shared" si="29"/>
        <v>0</v>
      </c>
      <c r="K112" s="216">
        <f t="shared" si="29"/>
        <v>0</v>
      </c>
      <c r="L112" s="216">
        <f t="shared" si="29"/>
        <v>0</v>
      </c>
      <c r="M112" s="216">
        <f t="shared" si="29"/>
        <v>0</v>
      </c>
      <c r="N112" s="216">
        <f t="shared" si="29"/>
        <v>0</v>
      </c>
      <c r="O112" s="216">
        <f t="shared" si="29"/>
        <v>0</v>
      </c>
      <c r="P112" s="216">
        <f t="shared" si="29"/>
        <v>0</v>
      </c>
      <c r="Q112" s="216">
        <f t="shared" si="29"/>
        <v>0</v>
      </c>
      <c r="R112" s="216">
        <f t="shared" si="29"/>
        <v>0</v>
      </c>
      <c r="S112" s="216">
        <f t="shared" si="29"/>
        <v>0</v>
      </c>
      <c r="T112" s="216">
        <f t="shared" si="29"/>
        <v>0</v>
      </c>
    </row>
    <row r="113" spans="1:20" ht="18" customHeight="1" x14ac:dyDescent="0.2">
      <c r="A113" s="278"/>
      <c r="B113" s="279" t="s">
        <v>22</v>
      </c>
      <c r="C113" s="280"/>
      <c r="D113" s="308" t="s">
        <v>35</v>
      </c>
      <c r="E113" s="281" t="s">
        <v>101</v>
      </c>
      <c r="F113" s="282" t="str">
        <f>$F$15</f>
        <v>Prior Years</v>
      </c>
      <c r="G113" s="283">
        <f>$G$15</f>
        <v>2020</v>
      </c>
      <c r="H113" s="283">
        <f>$H$15</f>
        <v>2021</v>
      </c>
      <c r="I113" s="283">
        <f>$I$15</f>
        <v>2022</v>
      </c>
      <c r="J113" s="283">
        <f>$J$15</f>
        <v>2023</v>
      </c>
      <c r="K113" s="283">
        <f>$K$15</f>
        <v>2024</v>
      </c>
      <c r="L113" s="283">
        <f>$L$15</f>
        <v>2025</v>
      </c>
      <c r="M113" s="283">
        <f>$M$15</f>
        <v>2026</v>
      </c>
      <c r="N113" s="283">
        <f>$N$15</f>
        <v>2027</v>
      </c>
      <c r="O113" s="283">
        <f>$O$15</f>
        <v>2028</v>
      </c>
      <c r="P113" s="283">
        <f>$P$15</f>
        <v>2029</v>
      </c>
      <c r="Q113" s="283">
        <f>$Q$15</f>
        <v>2030</v>
      </c>
      <c r="R113" s="283">
        <f>$R$15</f>
        <v>2031</v>
      </c>
      <c r="S113" s="283">
        <f>$S$15</f>
        <v>2032</v>
      </c>
      <c r="T113" s="283">
        <f>$T$15</f>
        <v>2033</v>
      </c>
    </row>
    <row r="114" spans="1:20" x14ac:dyDescent="0.2">
      <c r="A114" s="233">
        <f>A111+1</f>
        <v>65</v>
      </c>
      <c r="B114" s="15" t="s">
        <v>12</v>
      </c>
      <c r="C114" s="309"/>
      <c r="D114" s="316">
        <f t="shared" ref="D114:D120" si="30">SUM(F114:T114)</f>
        <v>0</v>
      </c>
      <c r="E114" s="263" t="str">
        <f t="shared" si="27"/>
        <v>n/a</v>
      </c>
      <c r="F114" s="184"/>
      <c r="G114" s="183"/>
      <c r="H114" s="184"/>
      <c r="I114" s="184"/>
      <c r="J114" s="184"/>
      <c r="K114" s="184"/>
      <c r="L114" s="184"/>
      <c r="M114" s="184"/>
      <c r="N114" s="184"/>
      <c r="O114" s="184"/>
      <c r="P114" s="184"/>
      <c r="Q114" s="184"/>
      <c r="R114" s="184"/>
      <c r="S114" s="184"/>
      <c r="T114" s="264"/>
    </row>
    <row r="115" spans="1:20" x14ac:dyDescent="0.2">
      <c r="A115" s="234">
        <f t="shared" ref="A115:A120" si="31">A114+1</f>
        <v>66</v>
      </c>
      <c r="B115" s="17" t="s">
        <v>10</v>
      </c>
      <c r="C115" s="304"/>
      <c r="D115" s="317">
        <f t="shared" si="30"/>
        <v>0</v>
      </c>
      <c r="E115" s="254" t="str">
        <f t="shared" si="27"/>
        <v>n/a</v>
      </c>
      <c r="F115" s="180"/>
      <c r="G115" s="179"/>
      <c r="H115" s="180"/>
      <c r="I115" s="180"/>
      <c r="J115" s="180"/>
      <c r="K115" s="180"/>
      <c r="L115" s="180"/>
      <c r="M115" s="180"/>
      <c r="N115" s="180"/>
      <c r="O115" s="180"/>
      <c r="P115" s="180"/>
      <c r="Q115" s="180"/>
      <c r="R115" s="180"/>
      <c r="S115" s="180"/>
      <c r="T115" s="246"/>
    </row>
    <row r="116" spans="1:20" x14ac:dyDescent="0.2">
      <c r="A116" s="234">
        <f t="shared" si="31"/>
        <v>67</v>
      </c>
      <c r="B116" s="17" t="s">
        <v>11</v>
      </c>
      <c r="C116" s="294"/>
      <c r="D116" s="317">
        <f t="shared" si="30"/>
        <v>0</v>
      </c>
      <c r="E116" s="254" t="str">
        <f t="shared" si="27"/>
        <v>n/a</v>
      </c>
      <c r="F116" s="180"/>
      <c r="G116" s="179"/>
      <c r="H116" s="180"/>
      <c r="I116" s="180"/>
      <c r="J116" s="180"/>
      <c r="K116" s="180"/>
      <c r="L116" s="180"/>
      <c r="M116" s="180"/>
      <c r="N116" s="180"/>
      <c r="O116" s="180"/>
      <c r="P116" s="180"/>
      <c r="Q116" s="180"/>
      <c r="R116" s="180"/>
      <c r="S116" s="180"/>
      <c r="T116" s="246"/>
    </row>
    <row r="117" spans="1:20" x14ac:dyDescent="0.2">
      <c r="A117" s="234">
        <f t="shared" si="31"/>
        <v>68</v>
      </c>
      <c r="B117" s="17" t="s">
        <v>15</v>
      </c>
      <c r="C117" s="294"/>
      <c r="D117" s="317">
        <f t="shared" si="30"/>
        <v>0</v>
      </c>
      <c r="E117" s="254" t="str">
        <f t="shared" si="27"/>
        <v>n/a</v>
      </c>
      <c r="F117" s="180"/>
      <c r="G117" s="179"/>
      <c r="H117" s="180"/>
      <c r="I117" s="180"/>
      <c r="J117" s="180"/>
      <c r="K117" s="180"/>
      <c r="L117" s="180"/>
      <c r="M117" s="180"/>
      <c r="N117" s="180"/>
      <c r="O117" s="180"/>
      <c r="P117" s="180"/>
      <c r="Q117" s="180"/>
      <c r="R117" s="180"/>
      <c r="S117" s="180"/>
      <c r="T117" s="246"/>
    </row>
    <row r="118" spans="1:20" x14ac:dyDescent="0.2">
      <c r="A118" s="234">
        <f t="shared" si="31"/>
        <v>69</v>
      </c>
      <c r="B118" s="17" t="s">
        <v>13</v>
      </c>
      <c r="C118" s="294"/>
      <c r="D118" s="317">
        <f t="shared" si="30"/>
        <v>0</v>
      </c>
      <c r="E118" s="254" t="str">
        <f t="shared" si="27"/>
        <v>n/a</v>
      </c>
      <c r="F118" s="180"/>
      <c r="G118" s="179"/>
      <c r="H118" s="180"/>
      <c r="I118" s="180"/>
      <c r="J118" s="180"/>
      <c r="K118" s="180"/>
      <c r="L118" s="180"/>
      <c r="M118" s="180"/>
      <c r="N118" s="180"/>
      <c r="O118" s="180"/>
      <c r="P118" s="180"/>
      <c r="Q118" s="180"/>
      <c r="R118" s="180"/>
      <c r="S118" s="180"/>
      <c r="T118" s="246"/>
    </row>
    <row r="119" spans="1:20" x14ac:dyDescent="0.2">
      <c r="A119" s="234">
        <f t="shared" si="31"/>
        <v>70</v>
      </c>
      <c r="B119" s="17" t="s">
        <v>14</v>
      </c>
      <c r="C119" s="294"/>
      <c r="D119" s="317">
        <f t="shared" si="30"/>
        <v>0</v>
      </c>
      <c r="E119" s="254" t="str">
        <f t="shared" si="27"/>
        <v>n/a</v>
      </c>
      <c r="F119" s="180"/>
      <c r="G119" s="179"/>
      <c r="H119" s="180"/>
      <c r="I119" s="180"/>
      <c r="J119" s="180"/>
      <c r="K119" s="180"/>
      <c r="L119" s="180"/>
      <c r="M119" s="180"/>
      <c r="N119" s="180"/>
      <c r="O119" s="180"/>
      <c r="P119" s="180"/>
      <c r="Q119" s="180"/>
      <c r="R119" s="180"/>
      <c r="S119" s="180"/>
      <c r="T119" s="246"/>
    </row>
    <row r="120" spans="1:20" x14ac:dyDescent="0.2">
      <c r="A120" s="235">
        <f t="shared" si="31"/>
        <v>71</v>
      </c>
      <c r="B120" s="18" t="s">
        <v>16</v>
      </c>
      <c r="C120" s="310" t="s">
        <v>17</v>
      </c>
      <c r="D120" s="319">
        <f t="shared" si="30"/>
        <v>0</v>
      </c>
      <c r="E120" s="253" t="str">
        <f t="shared" si="27"/>
        <v>n/a</v>
      </c>
      <c r="F120" s="182"/>
      <c r="G120" s="181"/>
      <c r="H120" s="182"/>
      <c r="I120" s="182"/>
      <c r="J120" s="182"/>
      <c r="K120" s="182"/>
      <c r="L120" s="182"/>
      <c r="M120" s="182"/>
      <c r="N120" s="182"/>
      <c r="O120" s="182"/>
      <c r="P120" s="182"/>
      <c r="Q120" s="182"/>
      <c r="R120" s="182"/>
      <c r="S120" s="182"/>
      <c r="T120" s="247"/>
    </row>
    <row r="121" spans="1:20" ht="17.100000000000001" customHeight="1" thickBot="1" x14ac:dyDescent="0.25">
      <c r="A121" s="11"/>
      <c r="B121" s="360" t="s">
        <v>63</v>
      </c>
      <c r="C121" s="361"/>
      <c r="D121" s="349">
        <f>SUM(D114:D120)</f>
        <v>0</v>
      </c>
      <c r="E121" s="362" t="str">
        <f t="shared" si="27"/>
        <v>n/a</v>
      </c>
      <c r="F121" s="216">
        <f t="shared" ref="F121:T121" si="32">SUM(F114:F120)</f>
        <v>0</v>
      </c>
      <c r="G121" s="216">
        <f t="shared" si="32"/>
        <v>0</v>
      </c>
      <c r="H121" s="216">
        <f t="shared" si="32"/>
        <v>0</v>
      </c>
      <c r="I121" s="216">
        <f t="shared" si="32"/>
        <v>0</v>
      </c>
      <c r="J121" s="216">
        <f t="shared" si="32"/>
        <v>0</v>
      </c>
      <c r="K121" s="216">
        <f t="shared" si="32"/>
        <v>0</v>
      </c>
      <c r="L121" s="216">
        <f t="shared" si="32"/>
        <v>0</v>
      </c>
      <c r="M121" s="216">
        <f t="shared" si="32"/>
        <v>0</v>
      </c>
      <c r="N121" s="216">
        <f t="shared" si="32"/>
        <v>0</v>
      </c>
      <c r="O121" s="216">
        <f t="shared" si="32"/>
        <v>0</v>
      </c>
      <c r="P121" s="216">
        <f t="shared" si="32"/>
        <v>0</v>
      </c>
      <c r="Q121" s="216">
        <f t="shared" si="32"/>
        <v>0</v>
      </c>
      <c r="R121" s="216">
        <f t="shared" si="32"/>
        <v>0</v>
      </c>
      <c r="S121" s="216">
        <f t="shared" si="32"/>
        <v>0</v>
      </c>
      <c r="T121" s="216">
        <f t="shared" si="32"/>
        <v>0</v>
      </c>
    </row>
    <row r="122" spans="1:20" ht="15.95" customHeight="1" x14ac:dyDescent="0.2">
      <c r="A122" s="278"/>
      <c r="B122" s="279" t="s">
        <v>61</v>
      </c>
      <c r="C122" s="284"/>
      <c r="D122" s="308" t="s">
        <v>35</v>
      </c>
      <c r="E122" s="281" t="s">
        <v>101</v>
      </c>
      <c r="F122" s="282" t="str">
        <f>$F$15</f>
        <v>Prior Years</v>
      </c>
      <c r="G122" s="283">
        <f>$G$15</f>
        <v>2020</v>
      </c>
      <c r="H122" s="283">
        <f>$H$15</f>
        <v>2021</v>
      </c>
      <c r="I122" s="283">
        <f>$I$15</f>
        <v>2022</v>
      </c>
      <c r="J122" s="283">
        <f>$J$15</f>
        <v>2023</v>
      </c>
      <c r="K122" s="283">
        <f>$K$15</f>
        <v>2024</v>
      </c>
      <c r="L122" s="283">
        <f>$L$15</f>
        <v>2025</v>
      </c>
      <c r="M122" s="283">
        <f>$M$15</f>
        <v>2026</v>
      </c>
      <c r="N122" s="283">
        <f>$N$15</f>
        <v>2027</v>
      </c>
      <c r="O122" s="283">
        <f>$O$15</f>
        <v>2028</v>
      </c>
      <c r="P122" s="283">
        <f>$P$15</f>
        <v>2029</v>
      </c>
      <c r="Q122" s="283">
        <f>$Q$15</f>
        <v>2030</v>
      </c>
      <c r="R122" s="283">
        <f>$R$15</f>
        <v>2031</v>
      </c>
      <c r="S122" s="283">
        <f>$S$15</f>
        <v>2032</v>
      </c>
      <c r="T122" s="283">
        <f>$T$15</f>
        <v>2033</v>
      </c>
    </row>
    <row r="123" spans="1:20" x14ac:dyDescent="0.2">
      <c r="A123" s="233">
        <f>A120+1</f>
        <v>72</v>
      </c>
      <c r="B123" s="15" t="s">
        <v>27</v>
      </c>
      <c r="C123" s="322"/>
      <c r="D123" s="293">
        <f t="shared" ref="D123:D128" si="33">SUM(F123:T123)</f>
        <v>0</v>
      </c>
      <c r="E123" s="263" t="str">
        <f t="shared" ref="E123:E132" si="34">IF($D$132&gt;0,D123/$D$132,"n/a")</f>
        <v>n/a</v>
      </c>
      <c r="F123" s="184"/>
      <c r="G123" s="184"/>
      <c r="H123" s="184"/>
      <c r="I123" s="184"/>
      <c r="J123" s="184"/>
      <c r="K123" s="184"/>
      <c r="L123" s="184"/>
      <c r="M123" s="184"/>
      <c r="N123" s="184"/>
      <c r="O123" s="184"/>
      <c r="P123" s="184"/>
      <c r="Q123" s="184"/>
      <c r="R123" s="184"/>
      <c r="S123" s="184"/>
      <c r="T123" s="184"/>
    </row>
    <row r="124" spans="1:20" x14ac:dyDescent="0.2">
      <c r="A124" s="234">
        <f>A123+1</f>
        <v>73</v>
      </c>
      <c r="B124" s="17" t="s">
        <v>28</v>
      </c>
      <c r="C124" s="312"/>
      <c r="D124" s="321">
        <f t="shared" si="33"/>
        <v>0</v>
      </c>
      <c r="E124" s="254" t="str">
        <f t="shared" si="34"/>
        <v>n/a</v>
      </c>
      <c r="F124" s="180"/>
      <c r="G124" s="180"/>
      <c r="H124" s="180"/>
      <c r="I124" s="180"/>
      <c r="J124" s="180"/>
      <c r="K124" s="180"/>
      <c r="L124" s="180"/>
      <c r="M124" s="180"/>
      <c r="N124" s="180"/>
      <c r="O124" s="180"/>
      <c r="P124" s="180"/>
      <c r="Q124" s="180"/>
      <c r="R124" s="180"/>
      <c r="S124" s="180"/>
      <c r="T124" s="180"/>
    </row>
    <row r="125" spans="1:20" x14ac:dyDescent="0.2">
      <c r="A125" s="234">
        <f>A124+1</f>
        <v>74</v>
      </c>
      <c r="B125" s="17" t="s">
        <v>19</v>
      </c>
      <c r="C125" s="294"/>
      <c r="D125" s="317">
        <f t="shared" si="33"/>
        <v>0</v>
      </c>
      <c r="E125" s="254" t="str">
        <f t="shared" si="34"/>
        <v>n/a</v>
      </c>
      <c r="F125" s="180"/>
      <c r="G125" s="180"/>
      <c r="H125" s="180"/>
      <c r="I125" s="180"/>
      <c r="J125" s="180"/>
      <c r="K125" s="180"/>
      <c r="L125" s="180"/>
      <c r="M125" s="180"/>
      <c r="N125" s="180"/>
      <c r="O125" s="180"/>
      <c r="P125" s="180"/>
      <c r="Q125" s="180"/>
      <c r="R125" s="180"/>
      <c r="S125" s="180"/>
      <c r="T125" s="180"/>
    </row>
    <row r="126" spans="1:20" x14ac:dyDescent="0.2">
      <c r="A126" s="234">
        <f>A125+1</f>
        <v>75</v>
      </c>
      <c r="B126" s="17" t="s">
        <v>23</v>
      </c>
      <c r="C126" s="294"/>
      <c r="D126" s="317">
        <f t="shared" si="33"/>
        <v>0</v>
      </c>
      <c r="E126" s="254" t="str">
        <f t="shared" si="34"/>
        <v>n/a</v>
      </c>
      <c r="F126" s="180"/>
      <c r="G126" s="180"/>
      <c r="H126" s="180"/>
      <c r="I126" s="180"/>
      <c r="J126" s="180"/>
      <c r="K126" s="180"/>
      <c r="L126" s="180"/>
      <c r="M126" s="180"/>
      <c r="N126" s="180"/>
      <c r="O126" s="180"/>
      <c r="P126" s="180"/>
      <c r="Q126" s="180"/>
      <c r="R126" s="180"/>
      <c r="S126" s="180"/>
      <c r="T126" s="180"/>
    </row>
    <row r="127" spans="1:20" x14ac:dyDescent="0.2">
      <c r="A127" s="234">
        <f>A126+1</f>
        <v>76</v>
      </c>
      <c r="B127" s="19" t="s">
        <v>42</v>
      </c>
      <c r="C127" s="313"/>
      <c r="D127" s="317">
        <f t="shared" si="33"/>
        <v>0</v>
      </c>
      <c r="E127" s="254" t="str">
        <f t="shared" si="34"/>
        <v>n/a</v>
      </c>
      <c r="F127" s="180"/>
      <c r="G127" s="180"/>
      <c r="H127" s="180"/>
      <c r="I127" s="180"/>
      <c r="J127" s="180"/>
      <c r="K127" s="180"/>
      <c r="L127" s="180"/>
      <c r="M127" s="180"/>
      <c r="N127" s="180"/>
      <c r="O127" s="180"/>
      <c r="P127" s="180"/>
      <c r="Q127" s="180"/>
      <c r="R127" s="180"/>
      <c r="S127" s="180"/>
      <c r="T127" s="180"/>
    </row>
    <row r="128" spans="1:20" x14ac:dyDescent="0.2">
      <c r="A128" s="235">
        <f>A127+1</f>
        <v>77</v>
      </c>
      <c r="B128" s="18" t="s">
        <v>43</v>
      </c>
      <c r="C128" s="297"/>
      <c r="D128" s="319">
        <f t="shared" si="33"/>
        <v>0</v>
      </c>
      <c r="E128" s="253" t="str">
        <f t="shared" si="34"/>
        <v>n/a</v>
      </c>
      <c r="F128" s="182"/>
      <c r="G128" s="182"/>
      <c r="H128" s="182"/>
      <c r="I128" s="182"/>
      <c r="J128" s="182"/>
      <c r="K128" s="182"/>
      <c r="L128" s="182"/>
      <c r="M128" s="182"/>
      <c r="N128" s="182"/>
      <c r="O128" s="182"/>
      <c r="P128" s="182"/>
      <c r="Q128" s="182"/>
      <c r="R128" s="182"/>
      <c r="S128" s="182"/>
      <c r="T128" s="182"/>
    </row>
    <row r="129" spans="1:252" x14ac:dyDescent="0.2">
      <c r="A129" s="11"/>
      <c r="B129" s="3" t="str">
        <f>"Subtotal - "&amp;B122</f>
        <v>Subtotal - Debt</v>
      </c>
      <c r="C129" s="320"/>
      <c r="D129" s="227">
        <f>SUM(D123:D128)</f>
        <v>0</v>
      </c>
      <c r="E129" s="257" t="str">
        <f t="shared" si="34"/>
        <v>n/a</v>
      </c>
      <c r="F129" s="223">
        <f t="shared" ref="F129:T129" si="35">SUM(F123:F128)</f>
        <v>0</v>
      </c>
      <c r="G129" s="223">
        <f t="shared" si="35"/>
        <v>0</v>
      </c>
      <c r="H129" s="223">
        <f t="shared" si="35"/>
        <v>0</v>
      </c>
      <c r="I129" s="223">
        <f t="shared" si="35"/>
        <v>0</v>
      </c>
      <c r="J129" s="223">
        <f t="shared" si="35"/>
        <v>0</v>
      </c>
      <c r="K129" s="223">
        <f t="shared" si="35"/>
        <v>0</v>
      </c>
      <c r="L129" s="223">
        <f t="shared" si="35"/>
        <v>0</v>
      </c>
      <c r="M129" s="223">
        <f t="shared" si="35"/>
        <v>0</v>
      </c>
      <c r="N129" s="223">
        <f t="shared" si="35"/>
        <v>0</v>
      </c>
      <c r="O129" s="223">
        <f t="shared" si="35"/>
        <v>0</v>
      </c>
      <c r="P129" s="223">
        <f t="shared" si="35"/>
        <v>0</v>
      </c>
      <c r="Q129" s="223">
        <f t="shared" si="35"/>
        <v>0</v>
      </c>
      <c r="R129" s="223">
        <f t="shared" si="35"/>
        <v>0</v>
      </c>
      <c r="S129" s="223">
        <f t="shared" si="35"/>
        <v>0</v>
      </c>
      <c r="T129" s="223">
        <f t="shared" si="35"/>
        <v>0</v>
      </c>
    </row>
    <row r="130" spans="1:252" ht="16.5" customHeight="1" x14ac:dyDescent="0.2">
      <c r="A130" s="354">
        <f>A128+1</f>
        <v>78</v>
      </c>
      <c r="B130" s="355" t="s">
        <v>20</v>
      </c>
      <c r="C130" s="356"/>
      <c r="D130" s="350">
        <f>SUM(F130:T130)</f>
        <v>0</v>
      </c>
      <c r="E130" s="351" t="str">
        <f t="shared" si="34"/>
        <v>n/a</v>
      </c>
      <c r="F130" s="251"/>
      <c r="G130" s="251"/>
      <c r="H130" s="251"/>
      <c r="I130" s="251"/>
      <c r="J130" s="251"/>
      <c r="K130" s="251"/>
      <c r="L130" s="251"/>
      <c r="M130" s="251"/>
      <c r="N130" s="251"/>
      <c r="O130" s="251"/>
      <c r="P130" s="251"/>
      <c r="Q130" s="251"/>
      <c r="R130" s="251"/>
      <c r="S130" s="251"/>
      <c r="T130" s="251"/>
    </row>
    <row r="131" spans="1:252" ht="13.5" thickBot="1" x14ac:dyDescent="0.25">
      <c r="A131" s="357">
        <f>A130+1</f>
        <v>79</v>
      </c>
      <c r="B131" s="358" t="s">
        <v>21</v>
      </c>
      <c r="C131" s="359"/>
      <c r="D131" s="352">
        <f>SUM(F131:T131)</f>
        <v>0</v>
      </c>
      <c r="E131" s="353" t="str">
        <f t="shared" si="34"/>
        <v>n/a</v>
      </c>
      <c r="F131" s="287"/>
      <c r="G131" s="287"/>
      <c r="H131" s="287"/>
      <c r="I131" s="287"/>
      <c r="J131" s="287"/>
      <c r="K131" s="287"/>
      <c r="L131" s="287"/>
      <c r="M131" s="287"/>
      <c r="N131" s="287"/>
      <c r="O131" s="287"/>
      <c r="P131" s="287"/>
      <c r="Q131" s="287"/>
      <c r="R131" s="287"/>
      <c r="S131" s="287"/>
      <c r="T131" s="287"/>
    </row>
    <row r="132" spans="1:252" ht="17.25" customHeight="1" x14ac:dyDescent="0.2">
      <c r="A132" s="288"/>
      <c r="B132" s="279" t="s">
        <v>26</v>
      </c>
      <c r="C132" s="311"/>
      <c r="D132" s="189">
        <f>SUM(D130:D131,D129,D121,D112)</f>
        <v>0</v>
      </c>
      <c r="E132" s="289" t="str">
        <f t="shared" si="34"/>
        <v>n/a</v>
      </c>
      <c r="F132" s="290">
        <f t="shared" ref="F132:T132" si="36">SUM(F130:F131,F129,F121,F112)</f>
        <v>0</v>
      </c>
      <c r="G132" s="290">
        <f t="shared" si="36"/>
        <v>0</v>
      </c>
      <c r="H132" s="290">
        <f t="shared" si="36"/>
        <v>0</v>
      </c>
      <c r="I132" s="290">
        <f t="shared" si="36"/>
        <v>0</v>
      </c>
      <c r="J132" s="290">
        <f t="shared" si="36"/>
        <v>0</v>
      </c>
      <c r="K132" s="290">
        <f t="shared" si="36"/>
        <v>0</v>
      </c>
      <c r="L132" s="290">
        <f t="shared" si="36"/>
        <v>0</v>
      </c>
      <c r="M132" s="290">
        <f t="shared" si="36"/>
        <v>0</v>
      </c>
      <c r="N132" s="290">
        <f t="shared" si="36"/>
        <v>0</v>
      </c>
      <c r="O132" s="290">
        <f t="shared" si="36"/>
        <v>0</v>
      </c>
      <c r="P132" s="290">
        <f t="shared" si="36"/>
        <v>0</v>
      </c>
      <c r="Q132" s="290">
        <f t="shared" si="36"/>
        <v>0</v>
      </c>
      <c r="R132" s="290">
        <f t="shared" si="36"/>
        <v>0</v>
      </c>
      <c r="S132" s="290">
        <f t="shared" si="36"/>
        <v>0</v>
      </c>
      <c r="T132" s="290">
        <f t="shared" si="36"/>
        <v>0</v>
      </c>
    </row>
    <row r="133" spans="1:252" ht="21" customHeight="1" x14ac:dyDescent="0.2">
      <c r="A133" s="13"/>
      <c r="B133" s="171" t="s">
        <v>31</v>
      </c>
      <c r="C133" s="171"/>
      <c r="D133" s="265"/>
      <c r="E133" s="266"/>
      <c r="F133" s="218">
        <f>F132</f>
        <v>0</v>
      </c>
      <c r="G133" s="218">
        <f t="shared" ref="G133:T133" si="37">IF(G132&gt;0,F133+G132,0)</f>
        <v>0</v>
      </c>
      <c r="H133" s="218">
        <f t="shared" si="37"/>
        <v>0</v>
      </c>
      <c r="I133" s="218">
        <f t="shared" si="37"/>
        <v>0</v>
      </c>
      <c r="J133" s="218">
        <f t="shared" si="37"/>
        <v>0</v>
      </c>
      <c r="K133" s="218">
        <f t="shared" si="37"/>
        <v>0</v>
      </c>
      <c r="L133" s="218">
        <f t="shared" si="37"/>
        <v>0</v>
      </c>
      <c r="M133" s="218">
        <f t="shared" si="37"/>
        <v>0</v>
      </c>
      <c r="N133" s="218">
        <f t="shared" si="37"/>
        <v>0</v>
      </c>
      <c r="O133" s="218">
        <f t="shared" si="37"/>
        <v>0</v>
      </c>
      <c r="P133" s="218">
        <f t="shared" si="37"/>
        <v>0</v>
      </c>
      <c r="Q133" s="218">
        <f t="shared" si="37"/>
        <v>0</v>
      </c>
      <c r="R133" s="218">
        <f t="shared" si="37"/>
        <v>0</v>
      </c>
      <c r="S133" s="218">
        <f t="shared" si="37"/>
        <v>0</v>
      </c>
      <c r="T133" s="218">
        <f t="shared" si="37"/>
        <v>0</v>
      </c>
    </row>
    <row r="134" spans="1:252" ht="15.95" customHeight="1" x14ac:dyDescent="0.2">
      <c r="A134" s="80" t="s">
        <v>29</v>
      </c>
      <c r="B134" s="80"/>
      <c r="C134" s="80"/>
      <c r="D134" s="112" t="str">
        <f>D98</f>
        <v>Total</v>
      </c>
      <c r="E134" s="80"/>
      <c r="F134" s="80" t="str">
        <f t="shared" ref="F134:T134" si="38">F98</f>
        <v>Prior Years</v>
      </c>
      <c r="G134" s="80">
        <f t="shared" si="38"/>
        <v>2020</v>
      </c>
      <c r="H134" s="80">
        <f t="shared" si="38"/>
        <v>2021</v>
      </c>
      <c r="I134" s="80">
        <f t="shared" si="38"/>
        <v>2022</v>
      </c>
      <c r="J134" s="80">
        <f t="shared" si="38"/>
        <v>2023</v>
      </c>
      <c r="K134" s="80">
        <f t="shared" si="38"/>
        <v>2024</v>
      </c>
      <c r="L134" s="80">
        <f t="shared" si="38"/>
        <v>2025</v>
      </c>
      <c r="M134" s="80">
        <f t="shared" si="38"/>
        <v>2026</v>
      </c>
      <c r="N134" s="80">
        <f t="shared" si="38"/>
        <v>2027</v>
      </c>
      <c r="O134" s="80">
        <f t="shared" si="38"/>
        <v>2028</v>
      </c>
      <c r="P134" s="80">
        <f t="shared" si="38"/>
        <v>2029</v>
      </c>
      <c r="Q134" s="80">
        <f t="shared" si="38"/>
        <v>2030</v>
      </c>
      <c r="R134" s="80">
        <f t="shared" si="38"/>
        <v>2031</v>
      </c>
      <c r="S134" s="80">
        <f t="shared" si="38"/>
        <v>2032</v>
      </c>
      <c r="T134" s="80">
        <f t="shared" si="38"/>
        <v>2033</v>
      </c>
    </row>
    <row r="135" spans="1:252" ht="12" customHeight="1" x14ac:dyDescent="0.2">
      <c r="D135" s="111">
        <f>D95-D132</f>
        <v>0</v>
      </c>
      <c r="E135" s="258"/>
      <c r="F135" s="190">
        <f t="shared" ref="F135:T135" si="39">F95-F132</f>
        <v>0</v>
      </c>
      <c r="G135" s="190">
        <f t="shared" si="39"/>
        <v>0</v>
      </c>
      <c r="H135" s="190">
        <f t="shared" si="39"/>
        <v>0</v>
      </c>
      <c r="I135" s="190">
        <f t="shared" si="39"/>
        <v>0</v>
      </c>
      <c r="J135" s="190">
        <f t="shared" si="39"/>
        <v>0</v>
      </c>
      <c r="K135" s="190">
        <f t="shared" si="39"/>
        <v>0</v>
      </c>
      <c r="L135" s="190">
        <f t="shared" si="39"/>
        <v>0</v>
      </c>
      <c r="M135" s="190">
        <f t="shared" si="39"/>
        <v>0</v>
      </c>
      <c r="N135" s="190">
        <f t="shared" si="39"/>
        <v>0</v>
      </c>
      <c r="O135" s="190">
        <f t="shared" si="39"/>
        <v>0</v>
      </c>
      <c r="P135" s="190">
        <f t="shared" si="39"/>
        <v>0</v>
      </c>
      <c r="Q135" s="190">
        <f t="shared" si="39"/>
        <v>0</v>
      </c>
      <c r="R135" s="190">
        <f t="shared" si="39"/>
        <v>0</v>
      </c>
      <c r="S135" s="190">
        <f t="shared" si="39"/>
        <v>0</v>
      </c>
      <c r="T135" s="190">
        <f t="shared" si="39"/>
        <v>0</v>
      </c>
    </row>
    <row r="136" spans="1:252" ht="12" customHeight="1" x14ac:dyDescent="0.2">
      <c r="B136" s="4" t="s">
        <v>36</v>
      </c>
      <c r="D136" s="259"/>
      <c r="E136" s="259"/>
      <c r="F136" s="9"/>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row>
    <row r="137" spans="1:252" ht="12" customHeight="1" x14ac:dyDescent="0.2">
      <c r="B137" s="9" t="s">
        <v>52</v>
      </c>
      <c r="D137" s="168">
        <f>D101</f>
        <v>0</v>
      </c>
      <c r="E137" s="259"/>
      <c r="F137" s="9"/>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row>
    <row r="138" spans="1:252" ht="12" customHeight="1" x14ac:dyDescent="0.2">
      <c r="B138" s="9" t="s">
        <v>60</v>
      </c>
      <c r="D138" s="168">
        <f>SUM(D99:D107)-D101</f>
        <v>0</v>
      </c>
      <c r="E138" s="259"/>
      <c r="F138" s="9"/>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row>
    <row r="139" spans="1:252" ht="12" customHeight="1" x14ac:dyDescent="0.2">
      <c r="B139" s="9" t="s">
        <v>58</v>
      </c>
      <c r="D139" s="168">
        <f>SUM(D108:D109)</f>
        <v>0</v>
      </c>
      <c r="E139" s="259"/>
      <c r="F139" s="9"/>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row>
    <row r="140" spans="1:252" ht="12" customHeight="1" x14ac:dyDescent="0.2">
      <c r="B140" s="9" t="s">
        <v>53</v>
      </c>
      <c r="D140" s="169">
        <f>D110+D111</f>
        <v>0</v>
      </c>
      <c r="E140" s="259"/>
      <c r="F140" s="9"/>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row>
    <row r="141" spans="1:252" ht="12" customHeight="1" x14ac:dyDescent="0.2">
      <c r="B141" s="9" t="s">
        <v>33</v>
      </c>
      <c r="D141" s="168">
        <f>D121</f>
        <v>0</v>
      </c>
      <c r="E141" s="259"/>
      <c r="F141" s="9"/>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row>
    <row r="142" spans="1:252" ht="12" customHeight="1" x14ac:dyDescent="0.2">
      <c r="B142" s="9" t="s">
        <v>18</v>
      </c>
      <c r="D142" s="168">
        <f>D129</f>
        <v>0</v>
      </c>
      <c r="E142" s="259"/>
      <c r="F142" s="9"/>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row>
    <row r="143" spans="1:252" ht="12" customHeight="1" x14ac:dyDescent="0.2">
      <c r="B143" s="9" t="s">
        <v>34</v>
      </c>
      <c r="D143" s="168">
        <f>D130+D131</f>
        <v>0</v>
      </c>
      <c r="E143" s="259"/>
      <c r="F143" s="9"/>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row>
    <row r="144" spans="1:252" ht="12" customHeight="1" x14ac:dyDescent="0.2">
      <c r="B144" s="372" t="s">
        <v>35</v>
      </c>
      <c r="D144" s="168">
        <f>SUM(D137:D143)</f>
        <v>0</v>
      </c>
      <c r="E144" s="259"/>
      <c r="F144" s="9"/>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row>
    <row r="145" spans="1:252" ht="18" customHeight="1" x14ac:dyDescent="0.2">
      <c r="B145" s="4" t="s">
        <v>37</v>
      </c>
      <c r="D145" s="259"/>
      <c r="E145" s="259"/>
      <c r="F145" s="9"/>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row>
    <row r="146" spans="1:252" ht="12" customHeight="1" x14ac:dyDescent="0.2">
      <c r="B146" s="9" t="s">
        <v>52</v>
      </c>
      <c r="D146" s="168">
        <f>D101</f>
        <v>0</v>
      </c>
      <c r="E146" s="259"/>
      <c r="F146" s="35"/>
      <c r="G146" s="35"/>
      <c r="H146" s="35"/>
      <c r="I146" s="35"/>
      <c r="J146" s="35"/>
      <c r="K146" s="35"/>
      <c r="L146" s="35"/>
      <c r="M146" s="35"/>
      <c r="N146" s="35"/>
      <c r="O146" s="35"/>
      <c r="P146" s="35"/>
      <c r="Q146" s="35"/>
      <c r="R146" s="35"/>
      <c r="S146" s="35"/>
      <c r="T146" s="35"/>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row>
    <row r="147" spans="1:252" ht="12" customHeight="1" x14ac:dyDescent="0.2">
      <c r="B147" s="9" t="s">
        <v>59</v>
      </c>
      <c r="D147" s="168">
        <f>SUM(D99,D102,D104,D106,D108,D110)</f>
        <v>0</v>
      </c>
      <c r="E147" s="259"/>
      <c r="F147" s="35"/>
      <c r="G147" s="35"/>
      <c r="H147" s="35"/>
      <c r="I147" s="35"/>
      <c r="J147" s="35"/>
      <c r="K147" s="35"/>
      <c r="L147" s="35"/>
      <c r="M147" s="35"/>
      <c r="N147" s="35"/>
      <c r="O147" s="35"/>
      <c r="P147" s="35"/>
      <c r="Q147" s="35"/>
      <c r="R147" s="35"/>
      <c r="S147" s="35"/>
      <c r="T147" s="35"/>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row>
    <row r="148" spans="1:252" ht="12" customHeight="1" x14ac:dyDescent="0.2">
      <c r="B148" s="9" t="s">
        <v>38</v>
      </c>
      <c r="D148" s="168">
        <f>D114+D117</f>
        <v>0</v>
      </c>
      <c r="E148" s="259"/>
      <c r="F148" s="35"/>
      <c r="G148" s="35"/>
      <c r="H148" s="35"/>
      <c r="I148" s="35"/>
      <c r="J148" s="35"/>
      <c r="K148" s="35"/>
      <c r="L148" s="35"/>
      <c r="M148" s="35"/>
      <c r="N148" s="35"/>
      <c r="O148" s="35"/>
      <c r="P148" s="35"/>
      <c r="Q148" s="35"/>
      <c r="R148" s="35"/>
      <c r="S148" s="35"/>
      <c r="T148" s="35"/>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row>
    <row r="149" spans="1:252" ht="12" customHeight="1" x14ac:dyDescent="0.2">
      <c r="B149" s="9" t="s">
        <v>39</v>
      </c>
      <c r="D149" s="168">
        <f>D123+D125+D127</f>
        <v>0</v>
      </c>
      <c r="E149" s="259"/>
      <c r="F149" s="35"/>
      <c r="G149" s="35"/>
      <c r="H149" s="35"/>
      <c r="I149" s="35"/>
      <c r="J149" s="35"/>
      <c r="K149" s="35"/>
      <c r="L149" s="35"/>
      <c r="M149" s="35"/>
      <c r="N149" s="35"/>
      <c r="O149" s="35"/>
      <c r="P149" s="35"/>
      <c r="Q149" s="35"/>
      <c r="R149" s="35"/>
      <c r="S149" s="35"/>
      <c r="T149" s="35"/>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row>
    <row r="150" spans="1:252" ht="12" customHeight="1" x14ac:dyDescent="0.2">
      <c r="B150" s="9" t="s">
        <v>78</v>
      </c>
      <c r="D150" s="168">
        <f>D100+D103+D105+D107+D109+D111</f>
        <v>0</v>
      </c>
      <c r="E150" s="259"/>
      <c r="F150" s="35"/>
      <c r="G150" s="35"/>
      <c r="H150" s="35"/>
      <c r="I150" s="35"/>
      <c r="J150" s="35"/>
      <c r="K150" s="35"/>
      <c r="L150" s="35"/>
      <c r="M150" s="35"/>
      <c r="N150" s="35"/>
      <c r="O150" s="35"/>
      <c r="P150" s="35"/>
      <c r="Q150" s="35"/>
      <c r="R150" s="35"/>
      <c r="S150" s="35"/>
      <c r="T150" s="35"/>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row>
    <row r="151" spans="1:252" ht="12" customHeight="1" x14ac:dyDescent="0.2">
      <c r="B151" s="9" t="s">
        <v>40</v>
      </c>
      <c r="D151" s="168">
        <f>D115+D116+D118+D119+D120</f>
        <v>0</v>
      </c>
      <c r="E151" s="259"/>
      <c r="F151" s="35"/>
      <c r="G151" s="35"/>
      <c r="H151" s="35"/>
      <c r="I151" s="35"/>
      <c r="J151" s="35"/>
      <c r="K151" s="35"/>
      <c r="L151" s="35"/>
      <c r="M151" s="35"/>
      <c r="N151" s="35"/>
      <c r="O151" s="35"/>
      <c r="P151" s="35"/>
      <c r="Q151" s="35"/>
      <c r="R151" s="35"/>
      <c r="S151" s="35"/>
      <c r="T151" s="35"/>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row>
    <row r="152" spans="1:252" ht="12" customHeight="1" x14ac:dyDescent="0.2">
      <c r="B152" s="9" t="s">
        <v>41</v>
      </c>
      <c r="D152" s="168">
        <f>D124+D126+D128</f>
        <v>0</v>
      </c>
      <c r="E152" s="259"/>
      <c r="F152" s="35"/>
      <c r="G152" s="35"/>
      <c r="H152" s="35"/>
      <c r="I152" s="35"/>
      <c r="J152" s="35"/>
      <c r="K152" s="35"/>
      <c r="L152" s="35"/>
      <c r="M152" s="35"/>
      <c r="N152" s="35"/>
      <c r="O152" s="35"/>
      <c r="P152" s="35"/>
      <c r="Q152" s="35"/>
      <c r="R152" s="35"/>
      <c r="S152" s="35"/>
      <c r="T152" s="35"/>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row>
    <row r="153" spans="1:252" ht="12" customHeight="1" x14ac:dyDescent="0.2">
      <c r="B153" s="9" t="s">
        <v>34</v>
      </c>
      <c r="D153" s="168">
        <f>D130+D131</f>
        <v>0</v>
      </c>
      <c r="E153" s="259"/>
      <c r="F153" s="35"/>
      <c r="G153" s="35"/>
      <c r="H153" s="35"/>
      <c r="I153" s="35"/>
      <c r="J153" s="35"/>
      <c r="K153" s="35"/>
      <c r="L153" s="35"/>
      <c r="M153" s="35"/>
      <c r="N153" s="35"/>
      <c r="O153" s="35"/>
      <c r="P153" s="35"/>
      <c r="Q153" s="35"/>
      <c r="R153" s="35"/>
      <c r="S153" s="35"/>
      <c r="T153" s="35"/>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row>
    <row r="154" spans="1:252" ht="12" customHeight="1" x14ac:dyDescent="0.2">
      <c r="B154" s="372" t="s">
        <v>35</v>
      </c>
      <c r="D154" s="168">
        <f>SUM(D146:D153)</f>
        <v>0</v>
      </c>
      <c r="E154" s="259"/>
      <c r="F154" s="35"/>
    </row>
    <row r="155" spans="1:252" s="7" customFormat="1" ht="15.95" customHeight="1" x14ac:dyDescent="0.25">
      <c r="A155" s="36" t="s">
        <v>76</v>
      </c>
      <c r="B155" s="36"/>
      <c r="C155" s="37"/>
      <c r="D155" s="37"/>
      <c r="E155" s="37"/>
      <c r="F155" s="37"/>
      <c r="G155" s="37"/>
      <c r="H155" s="37"/>
      <c r="I155" s="37"/>
      <c r="J155" s="37"/>
      <c r="K155" s="37"/>
      <c r="L155" s="37"/>
      <c r="M155" s="37"/>
      <c r="N155" s="37"/>
      <c r="O155" s="37"/>
      <c r="P155" s="37"/>
      <c r="Q155" s="37"/>
      <c r="R155" s="37"/>
      <c r="S155" s="37"/>
      <c r="T155" s="37"/>
    </row>
    <row r="156" spans="1:252" s="7" customFormat="1" ht="14.25" customHeight="1" x14ac:dyDescent="0.2">
      <c r="A156" s="38"/>
      <c r="B156" s="39"/>
      <c r="C156" s="40"/>
      <c r="D156" s="41" t="s">
        <v>7</v>
      </c>
      <c r="E156" s="41" t="s">
        <v>9</v>
      </c>
      <c r="F156" s="41" t="s">
        <v>8</v>
      </c>
      <c r="G156" s="42">
        <v>2015</v>
      </c>
      <c r="H156" s="42">
        <f>G156+1</f>
        <v>2016</v>
      </c>
      <c r="I156" s="42">
        <f t="shared" ref="I156:T156" si="40">H156+1</f>
        <v>2017</v>
      </c>
      <c r="J156" s="42">
        <f t="shared" si="40"/>
        <v>2018</v>
      </c>
      <c r="K156" s="42">
        <f t="shared" si="40"/>
        <v>2019</v>
      </c>
      <c r="L156" s="42">
        <f t="shared" si="40"/>
        <v>2020</v>
      </c>
      <c r="M156" s="42">
        <f t="shared" si="40"/>
        <v>2021</v>
      </c>
      <c r="N156" s="42">
        <f t="shared" si="40"/>
        <v>2022</v>
      </c>
      <c r="O156" s="42">
        <f t="shared" si="40"/>
        <v>2023</v>
      </c>
      <c r="P156" s="42">
        <f t="shared" si="40"/>
        <v>2024</v>
      </c>
      <c r="Q156" s="42">
        <f t="shared" si="40"/>
        <v>2025</v>
      </c>
      <c r="R156" s="42">
        <f t="shared" si="40"/>
        <v>2026</v>
      </c>
      <c r="S156" s="42">
        <f t="shared" si="40"/>
        <v>2027</v>
      </c>
      <c r="T156" s="42">
        <f t="shared" si="40"/>
        <v>2028</v>
      </c>
    </row>
    <row r="157" spans="1:252" s="7" customFormat="1" x14ac:dyDescent="0.2">
      <c r="A157" s="43"/>
      <c r="B157" s="44" t="str">
        <f t="shared" ref="B157:B163" si="41">B88</f>
        <v>Professional Services</v>
      </c>
      <c r="C157" s="44"/>
      <c r="D157" s="147">
        <f t="shared" ref="D157:D163" si="42">SUM(F157:T157)</f>
        <v>0</v>
      </c>
      <c r="E157" s="148" t="e">
        <f t="shared" ref="E157:E163" si="43">D157/$D$95</f>
        <v>#DIV/0!</v>
      </c>
      <c r="F157" s="45">
        <f t="shared" ref="F157:T157" si="44">F16+F88</f>
        <v>0</v>
      </c>
      <c r="G157" s="45">
        <f t="shared" si="44"/>
        <v>0</v>
      </c>
      <c r="H157" s="45">
        <f t="shared" si="44"/>
        <v>0</v>
      </c>
      <c r="I157" s="45">
        <f t="shared" si="44"/>
        <v>0</v>
      </c>
      <c r="J157" s="45">
        <f t="shared" si="44"/>
        <v>0</v>
      </c>
      <c r="K157" s="45">
        <f t="shared" si="44"/>
        <v>0</v>
      </c>
      <c r="L157" s="45">
        <f t="shared" si="44"/>
        <v>0</v>
      </c>
      <c r="M157" s="45">
        <f t="shared" si="44"/>
        <v>0</v>
      </c>
      <c r="N157" s="45">
        <f t="shared" si="44"/>
        <v>0</v>
      </c>
      <c r="O157" s="45">
        <f t="shared" si="44"/>
        <v>0</v>
      </c>
      <c r="P157" s="45">
        <f t="shared" si="44"/>
        <v>0</v>
      </c>
      <c r="Q157" s="45">
        <f t="shared" si="44"/>
        <v>0</v>
      </c>
      <c r="R157" s="45">
        <f t="shared" si="44"/>
        <v>0</v>
      </c>
      <c r="S157" s="45">
        <f t="shared" si="44"/>
        <v>0</v>
      </c>
      <c r="T157" s="45">
        <f t="shared" si="44"/>
        <v>0</v>
      </c>
    </row>
    <row r="158" spans="1:252" s="7" customFormat="1" x14ac:dyDescent="0.2">
      <c r="A158" s="46"/>
      <c r="B158" s="47" t="str">
        <f t="shared" si="41"/>
        <v>Land Acquisition</v>
      </c>
      <c r="C158" s="47"/>
      <c r="D158" s="149">
        <f t="shared" si="42"/>
        <v>0</v>
      </c>
      <c r="E158" s="150" t="e">
        <f t="shared" si="43"/>
        <v>#DIV/0!</v>
      </c>
      <c r="F158" s="48">
        <f t="shared" ref="F158:T158" si="45">F17+F89</f>
        <v>0</v>
      </c>
      <c r="G158" s="48">
        <f t="shared" si="45"/>
        <v>0</v>
      </c>
      <c r="H158" s="48">
        <f t="shared" si="45"/>
        <v>0</v>
      </c>
      <c r="I158" s="49">
        <f t="shared" si="45"/>
        <v>0</v>
      </c>
      <c r="J158" s="48">
        <f t="shared" si="45"/>
        <v>0</v>
      </c>
      <c r="K158" s="48">
        <f t="shared" si="45"/>
        <v>0</v>
      </c>
      <c r="L158" s="48">
        <f t="shared" si="45"/>
        <v>0</v>
      </c>
      <c r="M158" s="48">
        <f t="shared" si="45"/>
        <v>0</v>
      </c>
      <c r="N158" s="48">
        <f t="shared" si="45"/>
        <v>0</v>
      </c>
      <c r="O158" s="48">
        <f t="shared" si="45"/>
        <v>0</v>
      </c>
      <c r="P158" s="48">
        <f t="shared" si="45"/>
        <v>0</v>
      </c>
      <c r="Q158" s="48">
        <f t="shared" si="45"/>
        <v>0</v>
      </c>
      <c r="R158" s="48">
        <f t="shared" si="45"/>
        <v>0</v>
      </c>
      <c r="S158" s="48">
        <f t="shared" si="45"/>
        <v>0</v>
      </c>
      <c r="T158" s="48">
        <f t="shared" si="45"/>
        <v>0</v>
      </c>
    </row>
    <row r="159" spans="1:252" s="7" customFormat="1" x14ac:dyDescent="0.2">
      <c r="A159" s="46"/>
      <c r="B159" s="47" t="str">
        <f t="shared" si="41"/>
        <v>Runways</v>
      </c>
      <c r="C159" s="50"/>
      <c r="D159" s="149">
        <f t="shared" si="42"/>
        <v>0</v>
      </c>
      <c r="E159" s="150" t="e">
        <f t="shared" si="43"/>
        <v>#DIV/0!</v>
      </c>
      <c r="F159" s="48">
        <f t="shared" ref="F159:T159" si="46">SUM(F18:F21)+F90</f>
        <v>0</v>
      </c>
      <c r="G159" s="48">
        <f t="shared" si="46"/>
        <v>0</v>
      </c>
      <c r="H159" s="48">
        <f t="shared" si="46"/>
        <v>0</v>
      </c>
      <c r="I159" s="48">
        <f t="shared" si="46"/>
        <v>0</v>
      </c>
      <c r="J159" s="48">
        <f t="shared" si="46"/>
        <v>0</v>
      </c>
      <c r="K159" s="48">
        <f t="shared" si="46"/>
        <v>0</v>
      </c>
      <c r="L159" s="48">
        <f t="shared" si="46"/>
        <v>0</v>
      </c>
      <c r="M159" s="48">
        <f t="shared" si="46"/>
        <v>0</v>
      </c>
      <c r="N159" s="48">
        <f t="shared" si="46"/>
        <v>0</v>
      </c>
      <c r="O159" s="48">
        <f t="shared" si="46"/>
        <v>0</v>
      </c>
      <c r="P159" s="48">
        <f t="shared" si="46"/>
        <v>0</v>
      </c>
      <c r="Q159" s="48">
        <f t="shared" si="46"/>
        <v>0</v>
      </c>
      <c r="R159" s="48">
        <f t="shared" si="46"/>
        <v>0</v>
      </c>
      <c r="S159" s="48">
        <f t="shared" si="46"/>
        <v>0</v>
      </c>
      <c r="T159" s="48">
        <f t="shared" si="46"/>
        <v>0</v>
      </c>
    </row>
    <row r="160" spans="1:252" s="7" customFormat="1" x14ac:dyDescent="0.2">
      <c r="A160" s="46"/>
      <c r="B160" s="47" t="str">
        <f t="shared" si="41"/>
        <v xml:space="preserve">Other Airside </v>
      </c>
      <c r="C160" s="50"/>
      <c r="D160" s="149">
        <f t="shared" si="42"/>
        <v>0</v>
      </c>
      <c r="E160" s="150" t="e">
        <f t="shared" si="43"/>
        <v>#DIV/0!</v>
      </c>
      <c r="F160" s="48">
        <f t="shared" ref="F160:T160" si="47">F22+F91</f>
        <v>0</v>
      </c>
      <c r="G160" s="48">
        <f t="shared" si="47"/>
        <v>0</v>
      </c>
      <c r="H160" s="48">
        <f t="shared" si="47"/>
        <v>0</v>
      </c>
      <c r="I160" s="48">
        <f t="shared" si="47"/>
        <v>0</v>
      </c>
      <c r="J160" s="48">
        <f t="shared" si="47"/>
        <v>0</v>
      </c>
      <c r="K160" s="48">
        <f t="shared" si="47"/>
        <v>0</v>
      </c>
      <c r="L160" s="48">
        <f t="shared" si="47"/>
        <v>0</v>
      </c>
      <c r="M160" s="48">
        <f t="shared" si="47"/>
        <v>0</v>
      </c>
      <c r="N160" s="48">
        <f t="shared" si="47"/>
        <v>0</v>
      </c>
      <c r="O160" s="48">
        <f t="shared" si="47"/>
        <v>0</v>
      </c>
      <c r="P160" s="48">
        <f t="shared" si="47"/>
        <v>0</v>
      </c>
      <c r="Q160" s="48">
        <f t="shared" si="47"/>
        <v>0</v>
      </c>
      <c r="R160" s="48">
        <f t="shared" si="47"/>
        <v>0</v>
      </c>
      <c r="S160" s="48">
        <f t="shared" si="47"/>
        <v>0</v>
      </c>
      <c r="T160" s="48">
        <f t="shared" si="47"/>
        <v>0</v>
      </c>
    </row>
    <row r="161" spans="1:20" s="7" customFormat="1" x14ac:dyDescent="0.2">
      <c r="A161" s="46"/>
      <c r="B161" s="47" t="str">
        <f t="shared" si="41"/>
        <v xml:space="preserve">Terminal </v>
      </c>
      <c r="C161" s="50"/>
      <c r="D161" s="149">
        <f t="shared" si="42"/>
        <v>0</v>
      </c>
      <c r="E161" s="150" t="e">
        <f t="shared" si="43"/>
        <v>#DIV/0!</v>
      </c>
      <c r="F161" s="48">
        <f t="shared" ref="F161:T161" si="48">F23+F92</f>
        <v>0</v>
      </c>
      <c r="G161" s="48">
        <f t="shared" si="48"/>
        <v>0</v>
      </c>
      <c r="H161" s="48">
        <f t="shared" si="48"/>
        <v>0</v>
      </c>
      <c r="I161" s="48">
        <f t="shared" si="48"/>
        <v>0</v>
      </c>
      <c r="J161" s="48">
        <f t="shared" si="48"/>
        <v>0</v>
      </c>
      <c r="K161" s="48">
        <f t="shared" si="48"/>
        <v>0</v>
      </c>
      <c r="L161" s="48">
        <f t="shared" si="48"/>
        <v>0</v>
      </c>
      <c r="M161" s="48">
        <f t="shared" si="48"/>
        <v>0</v>
      </c>
      <c r="N161" s="48">
        <f t="shared" si="48"/>
        <v>0</v>
      </c>
      <c r="O161" s="48">
        <f t="shared" si="48"/>
        <v>0</v>
      </c>
      <c r="P161" s="48">
        <f t="shared" si="48"/>
        <v>0</v>
      </c>
      <c r="Q161" s="48">
        <f t="shared" si="48"/>
        <v>0</v>
      </c>
      <c r="R161" s="48">
        <f t="shared" si="48"/>
        <v>0</v>
      </c>
      <c r="S161" s="48">
        <f t="shared" si="48"/>
        <v>0</v>
      </c>
      <c r="T161" s="48">
        <f t="shared" si="48"/>
        <v>0</v>
      </c>
    </row>
    <row r="162" spans="1:20" s="7" customFormat="1" x14ac:dyDescent="0.2">
      <c r="A162" s="46"/>
      <c r="B162" s="47" t="str">
        <f t="shared" si="41"/>
        <v>Landside</v>
      </c>
      <c r="C162" s="50"/>
      <c r="D162" s="149">
        <f t="shared" si="42"/>
        <v>0</v>
      </c>
      <c r="E162" s="150" t="e">
        <f t="shared" si="43"/>
        <v>#DIV/0!</v>
      </c>
      <c r="F162" s="48">
        <f t="shared" ref="F162:T162" si="49">F24+F93</f>
        <v>0</v>
      </c>
      <c r="G162" s="48">
        <f t="shared" si="49"/>
        <v>0</v>
      </c>
      <c r="H162" s="48">
        <f t="shared" si="49"/>
        <v>0</v>
      </c>
      <c r="I162" s="48">
        <f t="shared" si="49"/>
        <v>0</v>
      </c>
      <c r="J162" s="48">
        <f t="shared" si="49"/>
        <v>0</v>
      </c>
      <c r="K162" s="48">
        <f t="shared" si="49"/>
        <v>0</v>
      </c>
      <c r="L162" s="48">
        <f t="shared" si="49"/>
        <v>0</v>
      </c>
      <c r="M162" s="48">
        <f t="shared" si="49"/>
        <v>0</v>
      </c>
      <c r="N162" s="48">
        <f t="shared" si="49"/>
        <v>0</v>
      </c>
      <c r="O162" s="48">
        <f t="shared" si="49"/>
        <v>0</v>
      </c>
      <c r="P162" s="48">
        <f t="shared" si="49"/>
        <v>0</v>
      </c>
      <c r="Q162" s="48">
        <f t="shared" si="49"/>
        <v>0</v>
      </c>
      <c r="R162" s="48">
        <f t="shared" si="49"/>
        <v>0</v>
      </c>
      <c r="S162" s="48">
        <f t="shared" si="49"/>
        <v>0</v>
      </c>
      <c r="T162" s="48">
        <f t="shared" si="49"/>
        <v>0</v>
      </c>
    </row>
    <row r="163" spans="1:20" s="7" customFormat="1" x14ac:dyDescent="0.2">
      <c r="A163" s="46"/>
      <c r="B163" s="47" t="str">
        <f t="shared" si="41"/>
        <v>Infrastructure</v>
      </c>
      <c r="C163" s="47"/>
      <c r="D163" s="149">
        <f t="shared" si="42"/>
        <v>0</v>
      </c>
      <c r="E163" s="150" t="e">
        <f t="shared" si="43"/>
        <v>#DIV/0!</v>
      </c>
      <c r="F163" s="48">
        <f t="shared" ref="F163:T163" si="50">F25+F94</f>
        <v>0</v>
      </c>
      <c r="G163" s="48">
        <f t="shared" si="50"/>
        <v>0</v>
      </c>
      <c r="H163" s="48">
        <f t="shared" si="50"/>
        <v>0</v>
      </c>
      <c r="I163" s="48">
        <f t="shared" si="50"/>
        <v>0</v>
      </c>
      <c r="J163" s="48">
        <f t="shared" si="50"/>
        <v>0</v>
      </c>
      <c r="K163" s="48">
        <f t="shared" si="50"/>
        <v>0</v>
      </c>
      <c r="L163" s="48">
        <f t="shared" si="50"/>
        <v>0</v>
      </c>
      <c r="M163" s="48">
        <f t="shared" si="50"/>
        <v>0</v>
      </c>
      <c r="N163" s="48">
        <f t="shared" si="50"/>
        <v>0</v>
      </c>
      <c r="O163" s="48">
        <f t="shared" si="50"/>
        <v>0</v>
      </c>
      <c r="P163" s="48">
        <f t="shared" si="50"/>
        <v>0</v>
      </c>
      <c r="Q163" s="48">
        <f t="shared" si="50"/>
        <v>0</v>
      </c>
      <c r="R163" s="48">
        <f t="shared" si="50"/>
        <v>0</v>
      </c>
      <c r="S163" s="48">
        <f t="shared" si="50"/>
        <v>0</v>
      </c>
      <c r="T163" s="48">
        <f t="shared" si="50"/>
        <v>0</v>
      </c>
    </row>
    <row r="164" spans="1:20" s="7" customFormat="1" x14ac:dyDescent="0.2">
      <c r="A164" s="53"/>
      <c r="B164" s="84" t="s">
        <v>6</v>
      </c>
      <c r="C164" s="54"/>
      <c r="D164" s="151">
        <f>SUM(D157:D163)</f>
        <v>0</v>
      </c>
      <c r="E164" s="152" t="e">
        <f>SUM(E157:E163)</f>
        <v>#DIV/0!</v>
      </c>
      <c r="F164" s="146">
        <f t="shared" ref="F164:T164" si="51">SUM(F157:F163)</f>
        <v>0</v>
      </c>
      <c r="G164" s="146">
        <f t="shared" si="51"/>
        <v>0</v>
      </c>
      <c r="H164" s="146">
        <f t="shared" si="51"/>
        <v>0</v>
      </c>
      <c r="I164" s="146">
        <f t="shared" si="51"/>
        <v>0</v>
      </c>
      <c r="J164" s="146">
        <f t="shared" si="51"/>
        <v>0</v>
      </c>
      <c r="K164" s="146">
        <f t="shared" si="51"/>
        <v>0</v>
      </c>
      <c r="L164" s="146">
        <f t="shared" si="51"/>
        <v>0</v>
      </c>
      <c r="M164" s="146">
        <f t="shared" si="51"/>
        <v>0</v>
      </c>
      <c r="N164" s="146">
        <f t="shared" si="51"/>
        <v>0</v>
      </c>
      <c r="O164" s="146">
        <f t="shared" si="51"/>
        <v>0</v>
      </c>
      <c r="P164" s="146">
        <f t="shared" si="51"/>
        <v>0</v>
      </c>
      <c r="Q164" s="146">
        <f t="shared" si="51"/>
        <v>0</v>
      </c>
      <c r="R164" s="146">
        <f t="shared" si="51"/>
        <v>0</v>
      </c>
      <c r="S164" s="146">
        <f t="shared" si="51"/>
        <v>0</v>
      </c>
      <c r="T164" s="146">
        <f t="shared" si="51"/>
        <v>0</v>
      </c>
    </row>
    <row r="165" spans="1:20" s="7" customFormat="1" ht="17.25" customHeight="1" x14ac:dyDescent="0.2">
      <c r="A165" s="55"/>
      <c r="B165" s="85" t="s">
        <v>30</v>
      </c>
      <c r="C165" s="57"/>
      <c r="D165" s="58"/>
      <c r="E165" s="59"/>
      <c r="F165" s="60">
        <f>F164</f>
        <v>0</v>
      </c>
      <c r="G165" s="60">
        <f t="shared" ref="G165:T165" si="52">IF(G164&gt;0,F165+G164,0)</f>
        <v>0</v>
      </c>
      <c r="H165" s="60">
        <f t="shared" si="52"/>
        <v>0</v>
      </c>
      <c r="I165" s="60">
        <f t="shared" si="52"/>
        <v>0</v>
      </c>
      <c r="J165" s="60">
        <f t="shared" si="52"/>
        <v>0</v>
      </c>
      <c r="K165" s="60">
        <f t="shared" si="52"/>
        <v>0</v>
      </c>
      <c r="L165" s="60">
        <f t="shared" si="52"/>
        <v>0</v>
      </c>
      <c r="M165" s="60">
        <f t="shared" si="52"/>
        <v>0</v>
      </c>
      <c r="N165" s="60">
        <f t="shared" si="52"/>
        <v>0</v>
      </c>
      <c r="O165" s="60">
        <f t="shared" si="52"/>
        <v>0</v>
      </c>
      <c r="P165" s="60">
        <f t="shared" si="52"/>
        <v>0</v>
      </c>
      <c r="Q165" s="60">
        <f t="shared" si="52"/>
        <v>0</v>
      </c>
      <c r="R165" s="60">
        <f t="shared" si="52"/>
        <v>0</v>
      </c>
      <c r="S165" s="60">
        <f t="shared" si="52"/>
        <v>0</v>
      </c>
      <c r="T165" s="60">
        <f t="shared" si="52"/>
        <v>0</v>
      </c>
    </row>
    <row r="166" spans="1:20" s="7" customFormat="1" ht="15.75" x14ac:dyDescent="0.25">
      <c r="A166" s="36" t="s">
        <v>77</v>
      </c>
      <c r="B166" s="61"/>
      <c r="C166" s="62"/>
      <c r="D166" s="62"/>
      <c r="E166" s="62"/>
      <c r="F166" s="62"/>
      <c r="G166" s="62"/>
      <c r="H166" s="62"/>
      <c r="I166" s="62"/>
      <c r="J166" s="62"/>
      <c r="K166" s="62"/>
      <c r="L166" s="62"/>
      <c r="M166" s="62"/>
      <c r="N166" s="62"/>
      <c r="O166" s="62"/>
      <c r="P166" s="62"/>
      <c r="Q166" s="62"/>
      <c r="R166" s="62"/>
      <c r="S166" s="62"/>
      <c r="T166" s="62"/>
    </row>
    <row r="167" spans="1:20" s="7" customFormat="1" x14ac:dyDescent="0.2">
      <c r="A167" s="38"/>
      <c r="B167" s="82" t="s">
        <v>24</v>
      </c>
      <c r="C167" s="40"/>
      <c r="D167" s="41" t="s">
        <v>7</v>
      </c>
      <c r="E167" s="41" t="str">
        <f>E156</f>
        <v>as %</v>
      </c>
      <c r="F167" s="41" t="s">
        <v>8</v>
      </c>
      <c r="G167" s="42">
        <f t="shared" ref="G167:T167" si="53">G156</f>
        <v>2015</v>
      </c>
      <c r="H167" s="42">
        <f t="shared" si="53"/>
        <v>2016</v>
      </c>
      <c r="I167" s="42">
        <f t="shared" si="53"/>
        <v>2017</v>
      </c>
      <c r="J167" s="42">
        <f t="shared" si="53"/>
        <v>2018</v>
      </c>
      <c r="K167" s="42">
        <f t="shared" si="53"/>
        <v>2019</v>
      </c>
      <c r="L167" s="42">
        <f t="shared" si="53"/>
        <v>2020</v>
      </c>
      <c r="M167" s="42">
        <f t="shared" si="53"/>
        <v>2021</v>
      </c>
      <c r="N167" s="42">
        <f t="shared" si="53"/>
        <v>2022</v>
      </c>
      <c r="O167" s="42">
        <f t="shared" si="53"/>
        <v>2023</v>
      </c>
      <c r="P167" s="42">
        <f t="shared" si="53"/>
        <v>2024</v>
      </c>
      <c r="Q167" s="42">
        <f t="shared" si="53"/>
        <v>2025</v>
      </c>
      <c r="R167" s="42">
        <f t="shared" si="53"/>
        <v>2026</v>
      </c>
      <c r="S167" s="42">
        <f t="shared" si="53"/>
        <v>2027</v>
      </c>
      <c r="T167" s="42">
        <f t="shared" si="53"/>
        <v>2028</v>
      </c>
    </row>
    <row r="168" spans="1:20" s="7" customFormat="1" x14ac:dyDescent="0.2">
      <c r="A168" s="43"/>
      <c r="B168" s="44" t="s">
        <v>44</v>
      </c>
      <c r="C168" s="44"/>
      <c r="D168" s="147">
        <f t="shared" ref="D168:D180" si="54">SUM(F168:T168)</f>
        <v>0</v>
      </c>
      <c r="E168" s="148" t="e">
        <f t="shared" ref="E168:E180" si="55">D168/$D$132</f>
        <v>#DIV/0!</v>
      </c>
      <c r="F168" s="153">
        <f t="shared" ref="F168:T168" si="56">F30+F99</f>
        <v>0</v>
      </c>
      <c r="G168" s="153">
        <f t="shared" si="56"/>
        <v>0</v>
      </c>
      <c r="H168" s="153">
        <f t="shared" si="56"/>
        <v>0</v>
      </c>
      <c r="I168" s="153">
        <f t="shared" si="56"/>
        <v>0</v>
      </c>
      <c r="J168" s="153">
        <f t="shared" si="56"/>
        <v>0</v>
      </c>
      <c r="K168" s="153">
        <f t="shared" si="56"/>
        <v>0</v>
      </c>
      <c r="L168" s="153">
        <f t="shared" si="56"/>
        <v>0</v>
      </c>
      <c r="M168" s="153">
        <f t="shared" si="56"/>
        <v>0</v>
      </c>
      <c r="N168" s="153">
        <f t="shared" si="56"/>
        <v>0</v>
      </c>
      <c r="O168" s="153">
        <f t="shared" si="56"/>
        <v>0</v>
      </c>
      <c r="P168" s="153">
        <f t="shared" si="56"/>
        <v>0</v>
      </c>
      <c r="Q168" s="153">
        <f t="shared" si="56"/>
        <v>0</v>
      </c>
      <c r="R168" s="153">
        <f t="shared" si="56"/>
        <v>0</v>
      </c>
      <c r="S168" s="153">
        <f t="shared" si="56"/>
        <v>0</v>
      </c>
      <c r="T168" s="153">
        <f t="shared" si="56"/>
        <v>0</v>
      </c>
    </row>
    <row r="169" spans="1:20" s="7" customFormat="1" x14ac:dyDescent="0.2">
      <c r="A169" s="63"/>
      <c r="B169" s="64" t="s">
        <v>45</v>
      </c>
      <c r="C169" s="64"/>
      <c r="D169" s="149">
        <f t="shared" si="54"/>
        <v>0</v>
      </c>
      <c r="E169" s="150" t="e">
        <f t="shared" si="55"/>
        <v>#DIV/0!</v>
      </c>
      <c r="F169" s="154">
        <f t="shared" ref="F169:T169" si="57">F31+F100</f>
        <v>0</v>
      </c>
      <c r="G169" s="154">
        <f t="shared" si="57"/>
        <v>0</v>
      </c>
      <c r="H169" s="154">
        <f t="shared" si="57"/>
        <v>0</v>
      </c>
      <c r="I169" s="154">
        <f t="shared" si="57"/>
        <v>0</v>
      </c>
      <c r="J169" s="154">
        <f t="shared" si="57"/>
        <v>0</v>
      </c>
      <c r="K169" s="154">
        <f t="shared" si="57"/>
        <v>0</v>
      </c>
      <c r="L169" s="154">
        <f t="shared" si="57"/>
        <v>0</v>
      </c>
      <c r="M169" s="154">
        <f t="shared" si="57"/>
        <v>0</v>
      </c>
      <c r="N169" s="154">
        <f t="shared" si="57"/>
        <v>0</v>
      </c>
      <c r="O169" s="154">
        <f t="shared" si="57"/>
        <v>0</v>
      </c>
      <c r="P169" s="154">
        <f t="shared" si="57"/>
        <v>0</v>
      </c>
      <c r="Q169" s="154">
        <f t="shared" si="57"/>
        <v>0</v>
      </c>
      <c r="R169" s="154">
        <f t="shared" si="57"/>
        <v>0</v>
      </c>
      <c r="S169" s="154">
        <f t="shared" si="57"/>
        <v>0</v>
      </c>
      <c r="T169" s="154">
        <f t="shared" si="57"/>
        <v>0</v>
      </c>
    </row>
    <row r="170" spans="1:20" s="7" customFormat="1" x14ac:dyDescent="0.2">
      <c r="A170" s="63"/>
      <c r="B170" s="47" t="s">
        <v>52</v>
      </c>
      <c r="C170" s="47"/>
      <c r="D170" s="149">
        <f t="shared" si="54"/>
        <v>0</v>
      </c>
      <c r="E170" s="150" t="e">
        <f t="shared" si="55"/>
        <v>#DIV/0!</v>
      </c>
      <c r="F170" s="155">
        <f t="shared" ref="F170:T170" si="58">F32+F101</f>
        <v>0</v>
      </c>
      <c r="G170" s="155">
        <f t="shared" si="58"/>
        <v>0</v>
      </c>
      <c r="H170" s="155">
        <f t="shared" si="58"/>
        <v>0</v>
      </c>
      <c r="I170" s="155">
        <f t="shared" si="58"/>
        <v>0</v>
      </c>
      <c r="J170" s="155">
        <f t="shared" si="58"/>
        <v>0</v>
      </c>
      <c r="K170" s="155">
        <f t="shared" si="58"/>
        <v>0</v>
      </c>
      <c r="L170" s="155">
        <f t="shared" si="58"/>
        <v>0</v>
      </c>
      <c r="M170" s="155">
        <f t="shared" si="58"/>
        <v>0</v>
      </c>
      <c r="N170" s="155">
        <f t="shared" si="58"/>
        <v>0</v>
      </c>
      <c r="O170" s="155">
        <f t="shared" si="58"/>
        <v>0</v>
      </c>
      <c r="P170" s="155">
        <f t="shared" si="58"/>
        <v>0</v>
      </c>
      <c r="Q170" s="155">
        <f t="shared" si="58"/>
        <v>0</v>
      </c>
      <c r="R170" s="155">
        <f t="shared" si="58"/>
        <v>0</v>
      </c>
      <c r="S170" s="155">
        <f t="shared" si="58"/>
        <v>0</v>
      </c>
      <c r="T170" s="155">
        <f t="shared" si="58"/>
        <v>0</v>
      </c>
    </row>
    <row r="171" spans="1:20" s="7" customFormat="1" x14ac:dyDescent="0.2">
      <c r="A171" s="63"/>
      <c r="B171" s="47" t="s">
        <v>46</v>
      </c>
      <c r="C171" s="47"/>
      <c r="D171" s="149">
        <f t="shared" si="54"/>
        <v>0</v>
      </c>
      <c r="E171" s="150" t="e">
        <f t="shared" si="55"/>
        <v>#DIV/0!</v>
      </c>
      <c r="F171" s="155">
        <f t="shared" ref="F171:T171" si="59">F33+F102</f>
        <v>0</v>
      </c>
      <c r="G171" s="155">
        <f t="shared" si="59"/>
        <v>0</v>
      </c>
      <c r="H171" s="155">
        <f t="shared" si="59"/>
        <v>0</v>
      </c>
      <c r="I171" s="155">
        <f t="shared" si="59"/>
        <v>0</v>
      </c>
      <c r="J171" s="155">
        <f t="shared" si="59"/>
        <v>0</v>
      </c>
      <c r="K171" s="155">
        <f t="shared" si="59"/>
        <v>0</v>
      </c>
      <c r="L171" s="155">
        <f t="shared" si="59"/>
        <v>0</v>
      </c>
      <c r="M171" s="155">
        <f t="shared" si="59"/>
        <v>0</v>
      </c>
      <c r="N171" s="155">
        <f t="shared" si="59"/>
        <v>0</v>
      </c>
      <c r="O171" s="155">
        <f t="shared" si="59"/>
        <v>0</v>
      </c>
      <c r="P171" s="155">
        <f t="shared" si="59"/>
        <v>0</v>
      </c>
      <c r="Q171" s="155">
        <f t="shared" si="59"/>
        <v>0</v>
      </c>
      <c r="R171" s="155">
        <f t="shared" si="59"/>
        <v>0</v>
      </c>
      <c r="S171" s="155">
        <f t="shared" si="59"/>
        <v>0</v>
      </c>
      <c r="T171" s="155">
        <f t="shared" si="59"/>
        <v>0</v>
      </c>
    </row>
    <row r="172" spans="1:20" s="7" customFormat="1" x14ac:dyDescent="0.2">
      <c r="A172" s="63"/>
      <c r="B172" s="47" t="s">
        <v>47</v>
      </c>
      <c r="C172" s="47"/>
      <c r="D172" s="149">
        <f t="shared" si="54"/>
        <v>0</v>
      </c>
      <c r="E172" s="150" t="e">
        <f t="shared" si="55"/>
        <v>#DIV/0!</v>
      </c>
      <c r="F172" s="155">
        <f t="shared" ref="F172:T172" si="60">F34+F103</f>
        <v>0</v>
      </c>
      <c r="G172" s="155">
        <f t="shared" si="60"/>
        <v>0</v>
      </c>
      <c r="H172" s="155">
        <f t="shared" si="60"/>
        <v>0</v>
      </c>
      <c r="I172" s="155">
        <f t="shared" si="60"/>
        <v>0</v>
      </c>
      <c r="J172" s="155">
        <f t="shared" si="60"/>
        <v>0</v>
      </c>
      <c r="K172" s="155">
        <f t="shared" si="60"/>
        <v>0</v>
      </c>
      <c r="L172" s="155">
        <f t="shared" si="60"/>
        <v>0</v>
      </c>
      <c r="M172" s="155">
        <f t="shared" si="60"/>
        <v>0</v>
      </c>
      <c r="N172" s="155">
        <f t="shared" si="60"/>
        <v>0</v>
      </c>
      <c r="O172" s="155">
        <f t="shared" si="60"/>
        <v>0</v>
      </c>
      <c r="P172" s="155">
        <f t="shared" si="60"/>
        <v>0</v>
      </c>
      <c r="Q172" s="155">
        <f t="shared" si="60"/>
        <v>0</v>
      </c>
      <c r="R172" s="155">
        <f t="shared" si="60"/>
        <v>0</v>
      </c>
      <c r="S172" s="155">
        <f t="shared" si="60"/>
        <v>0</v>
      </c>
      <c r="T172" s="155">
        <f t="shared" si="60"/>
        <v>0</v>
      </c>
    </row>
    <row r="173" spans="1:20" s="7" customFormat="1" x14ac:dyDescent="0.2">
      <c r="A173" s="63"/>
      <c r="B173" s="47" t="s">
        <v>48</v>
      </c>
      <c r="C173" s="47"/>
      <c r="D173" s="149">
        <f t="shared" si="54"/>
        <v>0</v>
      </c>
      <c r="E173" s="150" t="e">
        <f t="shared" si="55"/>
        <v>#DIV/0!</v>
      </c>
      <c r="F173" s="155">
        <f t="shared" ref="F173:T173" si="61">F35+F104</f>
        <v>0</v>
      </c>
      <c r="G173" s="155">
        <f t="shared" si="61"/>
        <v>0</v>
      </c>
      <c r="H173" s="155">
        <f t="shared" si="61"/>
        <v>0</v>
      </c>
      <c r="I173" s="155">
        <f t="shared" si="61"/>
        <v>0</v>
      </c>
      <c r="J173" s="155">
        <f t="shared" si="61"/>
        <v>0</v>
      </c>
      <c r="K173" s="155">
        <f t="shared" si="61"/>
        <v>0</v>
      </c>
      <c r="L173" s="155">
        <f t="shared" si="61"/>
        <v>0</v>
      </c>
      <c r="M173" s="155">
        <f t="shared" si="61"/>
        <v>0</v>
      </c>
      <c r="N173" s="155">
        <f t="shared" si="61"/>
        <v>0</v>
      </c>
      <c r="O173" s="155">
        <f t="shared" si="61"/>
        <v>0</v>
      </c>
      <c r="P173" s="155">
        <f t="shared" si="61"/>
        <v>0</v>
      </c>
      <c r="Q173" s="155">
        <f t="shared" si="61"/>
        <v>0</v>
      </c>
      <c r="R173" s="155">
        <f t="shared" si="61"/>
        <v>0</v>
      </c>
      <c r="S173" s="155">
        <f t="shared" si="61"/>
        <v>0</v>
      </c>
      <c r="T173" s="155">
        <f t="shared" si="61"/>
        <v>0</v>
      </c>
    </row>
    <row r="174" spans="1:20" s="7" customFormat="1" x14ac:dyDescent="0.2">
      <c r="A174" s="63"/>
      <c r="B174" s="47" t="s">
        <v>49</v>
      </c>
      <c r="C174" s="47"/>
      <c r="D174" s="149">
        <f t="shared" si="54"/>
        <v>0</v>
      </c>
      <c r="E174" s="150" t="e">
        <f t="shared" si="55"/>
        <v>#DIV/0!</v>
      </c>
      <c r="F174" s="155">
        <f t="shared" ref="F174:T174" si="62">F36+F105</f>
        <v>0</v>
      </c>
      <c r="G174" s="155">
        <f t="shared" si="62"/>
        <v>0</v>
      </c>
      <c r="H174" s="155">
        <f t="shared" si="62"/>
        <v>0</v>
      </c>
      <c r="I174" s="155">
        <f t="shared" si="62"/>
        <v>0</v>
      </c>
      <c r="J174" s="155">
        <f t="shared" si="62"/>
        <v>0</v>
      </c>
      <c r="K174" s="155">
        <f t="shared" si="62"/>
        <v>0</v>
      </c>
      <c r="L174" s="155">
        <f t="shared" si="62"/>
        <v>0</v>
      </c>
      <c r="M174" s="155">
        <f t="shared" si="62"/>
        <v>0</v>
      </c>
      <c r="N174" s="155">
        <f t="shared" si="62"/>
        <v>0</v>
      </c>
      <c r="O174" s="155">
        <f t="shared" si="62"/>
        <v>0</v>
      </c>
      <c r="P174" s="155">
        <f t="shared" si="62"/>
        <v>0</v>
      </c>
      <c r="Q174" s="155">
        <f t="shared" si="62"/>
        <v>0</v>
      </c>
      <c r="R174" s="155">
        <f t="shared" si="62"/>
        <v>0</v>
      </c>
      <c r="S174" s="155">
        <f t="shared" si="62"/>
        <v>0</v>
      </c>
      <c r="T174" s="155">
        <f t="shared" si="62"/>
        <v>0</v>
      </c>
    </row>
    <row r="175" spans="1:20" s="7" customFormat="1" x14ac:dyDescent="0.2">
      <c r="A175" s="63"/>
      <c r="B175" s="47" t="s">
        <v>50</v>
      </c>
      <c r="C175" s="47"/>
      <c r="D175" s="149">
        <f t="shared" si="54"/>
        <v>0</v>
      </c>
      <c r="E175" s="150" t="e">
        <f t="shared" si="55"/>
        <v>#DIV/0!</v>
      </c>
      <c r="F175" s="155">
        <f t="shared" ref="F175:T175" si="63">F37+F106</f>
        <v>0</v>
      </c>
      <c r="G175" s="155">
        <f t="shared" si="63"/>
        <v>0</v>
      </c>
      <c r="H175" s="155">
        <f t="shared" si="63"/>
        <v>0</v>
      </c>
      <c r="I175" s="155">
        <f t="shared" si="63"/>
        <v>0</v>
      </c>
      <c r="J175" s="155">
        <f t="shared" si="63"/>
        <v>0</v>
      </c>
      <c r="K175" s="155">
        <f t="shared" si="63"/>
        <v>0</v>
      </c>
      <c r="L175" s="155">
        <f t="shared" si="63"/>
        <v>0</v>
      </c>
      <c r="M175" s="155">
        <f t="shared" si="63"/>
        <v>0</v>
      </c>
      <c r="N175" s="155">
        <f t="shared" si="63"/>
        <v>0</v>
      </c>
      <c r="O175" s="155">
        <f t="shared" si="63"/>
        <v>0</v>
      </c>
      <c r="P175" s="155">
        <f t="shared" si="63"/>
        <v>0</v>
      </c>
      <c r="Q175" s="155">
        <f t="shared" si="63"/>
        <v>0</v>
      </c>
      <c r="R175" s="155">
        <f t="shared" si="63"/>
        <v>0</v>
      </c>
      <c r="S175" s="155">
        <f t="shared" si="63"/>
        <v>0</v>
      </c>
      <c r="T175" s="155">
        <f t="shared" si="63"/>
        <v>0</v>
      </c>
    </row>
    <row r="176" spans="1:20" s="7" customFormat="1" x14ac:dyDescent="0.2">
      <c r="A176" s="63"/>
      <c r="B176" s="47" t="s">
        <v>51</v>
      </c>
      <c r="C176" s="65"/>
      <c r="D176" s="149">
        <f t="shared" si="54"/>
        <v>0</v>
      </c>
      <c r="E176" s="150" t="e">
        <f t="shared" si="55"/>
        <v>#DIV/0!</v>
      </c>
      <c r="F176" s="156">
        <f t="shared" ref="F176:T176" si="64">F38+F107</f>
        <v>0</v>
      </c>
      <c r="G176" s="156">
        <f t="shared" si="64"/>
        <v>0</v>
      </c>
      <c r="H176" s="156">
        <f t="shared" si="64"/>
        <v>0</v>
      </c>
      <c r="I176" s="156">
        <f t="shared" si="64"/>
        <v>0</v>
      </c>
      <c r="J176" s="156">
        <f t="shared" si="64"/>
        <v>0</v>
      </c>
      <c r="K176" s="156">
        <f t="shared" si="64"/>
        <v>0</v>
      </c>
      <c r="L176" s="156">
        <f t="shared" si="64"/>
        <v>0</v>
      </c>
      <c r="M176" s="156">
        <f t="shared" si="64"/>
        <v>0</v>
      </c>
      <c r="N176" s="156">
        <f t="shared" si="64"/>
        <v>0</v>
      </c>
      <c r="O176" s="156">
        <f t="shared" si="64"/>
        <v>0</v>
      </c>
      <c r="P176" s="156">
        <f t="shared" si="64"/>
        <v>0</v>
      </c>
      <c r="Q176" s="156">
        <f t="shared" si="64"/>
        <v>0</v>
      </c>
      <c r="R176" s="156">
        <f t="shared" si="64"/>
        <v>0</v>
      </c>
      <c r="S176" s="156">
        <f t="shared" si="64"/>
        <v>0</v>
      </c>
      <c r="T176" s="156">
        <f t="shared" si="64"/>
        <v>0</v>
      </c>
    </row>
    <row r="177" spans="1:20" s="7" customFormat="1" x14ac:dyDescent="0.2">
      <c r="A177" s="63"/>
      <c r="B177" s="65" t="s">
        <v>56</v>
      </c>
      <c r="C177" s="65"/>
      <c r="D177" s="149">
        <f t="shared" si="54"/>
        <v>0</v>
      </c>
      <c r="E177" s="150" t="e">
        <f t="shared" si="55"/>
        <v>#DIV/0!</v>
      </c>
      <c r="F177" s="156">
        <f t="shared" ref="F177:T177" si="65">F39+F108</f>
        <v>0</v>
      </c>
      <c r="G177" s="156">
        <f t="shared" si="65"/>
        <v>0</v>
      </c>
      <c r="H177" s="156">
        <f t="shared" si="65"/>
        <v>0</v>
      </c>
      <c r="I177" s="156">
        <f t="shared" si="65"/>
        <v>0</v>
      </c>
      <c r="J177" s="156">
        <f t="shared" si="65"/>
        <v>0</v>
      </c>
      <c r="K177" s="156">
        <f t="shared" si="65"/>
        <v>0</v>
      </c>
      <c r="L177" s="156">
        <f t="shared" si="65"/>
        <v>0</v>
      </c>
      <c r="M177" s="156">
        <f t="shared" si="65"/>
        <v>0</v>
      </c>
      <c r="N177" s="156">
        <f t="shared" si="65"/>
        <v>0</v>
      </c>
      <c r="O177" s="156">
        <f t="shared" si="65"/>
        <v>0</v>
      </c>
      <c r="P177" s="156">
        <f t="shared" si="65"/>
        <v>0</v>
      </c>
      <c r="Q177" s="156">
        <f t="shared" si="65"/>
        <v>0</v>
      </c>
      <c r="R177" s="156">
        <f t="shared" si="65"/>
        <v>0</v>
      </c>
      <c r="S177" s="156">
        <f t="shared" si="65"/>
        <v>0</v>
      </c>
      <c r="T177" s="156">
        <f t="shared" si="65"/>
        <v>0</v>
      </c>
    </row>
    <row r="178" spans="1:20" x14ac:dyDescent="0.2">
      <c r="A178" s="63"/>
      <c r="B178" s="65" t="s">
        <v>57</v>
      </c>
      <c r="C178" s="65"/>
      <c r="D178" s="149">
        <f t="shared" si="54"/>
        <v>0</v>
      </c>
      <c r="E178" s="150" t="e">
        <f t="shared" si="55"/>
        <v>#DIV/0!</v>
      </c>
      <c r="F178" s="156">
        <f t="shared" ref="F178:T178" si="66">F40+F109</f>
        <v>0</v>
      </c>
      <c r="G178" s="156">
        <f t="shared" si="66"/>
        <v>0</v>
      </c>
      <c r="H178" s="156">
        <f t="shared" si="66"/>
        <v>0</v>
      </c>
      <c r="I178" s="156">
        <f t="shared" si="66"/>
        <v>0</v>
      </c>
      <c r="J178" s="156">
        <f t="shared" si="66"/>
        <v>0</v>
      </c>
      <c r="K178" s="156">
        <f t="shared" si="66"/>
        <v>0</v>
      </c>
      <c r="L178" s="156">
        <f t="shared" si="66"/>
        <v>0</v>
      </c>
      <c r="M178" s="156">
        <f t="shared" si="66"/>
        <v>0</v>
      </c>
      <c r="N178" s="156">
        <f t="shared" si="66"/>
        <v>0</v>
      </c>
      <c r="O178" s="156">
        <f t="shared" si="66"/>
        <v>0</v>
      </c>
      <c r="P178" s="156">
        <f t="shared" si="66"/>
        <v>0</v>
      </c>
      <c r="Q178" s="156">
        <f t="shared" si="66"/>
        <v>0</v>
      </c>
      <c r="R178" s="156">
        <f t="shared" si="66"/>
        <v>0</v>
      </c>
      <c r="S178" s="156">
        <f t="shared" si="66"/>
        <v>0</v>
      </c>
      <c r="T178" s="156">
        <f t="shared" si="66"/>
        <v>0</v>
      </c>
    </row>
    <row r="179" spans="1:20" x14ac:dyDescent="0.2">
      <c r="A179" s="63"/>
      <c r="B179" s="65" t="s">
        <v>54</v>
      </c>
      <c r="C179" s="65"/>
      <c r="D179" s="149">
        <f t="shared" si="54"/>
        <v>0</v>
      </c>
      <c r="E179" s="150" t="e">
        <f t="shared" si="55"/>
        <v>#DIV/0!</v>
      </c>
      <c r="F179" s="156">
        <f t="shared" ref="F179:T179" si="67">F41+F110</f>
        <v>0</v>
      </c>
      <c r="G179" s="156">
        <f t="shared" si="67"/>
        <v>0</v>
      </c>
      <c r="H179" s="156">
        <f t="shared" si="67"/>
        <v>0</v>
      </c>
      <c r="I179" s="156">
        <f t="shared" si="67"/>
        <v>0</v>
      </c>
      <c r="J179" s="156">
        <f t="shared" si="67"/>
        <v>0</v>
      </c>
      <c r="K179" s="156">
        <f t="shared" si="67"/>
        <v>0</v>
      </c>
      <c r="L179" s="156">
        <f t="shared" si="67"/>
        <v>0</v>
      </c>
      <c r="M179" s="156">
        <f t="shared" si="67"/>
        <v>0</v>
      </c>
      <c r="N179" s="156">
        <f t="shared" si="67"/>
        <v>0</v>
      </c>
      <c r="O179" s="156">
        <f t="shared" si="67"/>
        <v>0</v>
      </c>
      <c r="P179" s="156">
        <f t="shared" si="67"/>
        <v>0</v>
      </c>
      <c r="Q179" s="156">
        <f t="shared" si="67"/>
        <v>0</v>
      </c>
      <c r="R179" s="156">
        <f t="shared" si="67"/>
        <v>0</v>
      </c>
      <c r="S179" s="156">
        <f t="shared" si="67"/>
        <v>0</v>
      </c>
      <c r="T179" s="156">
        <f t="shared" si="67"/>
        <v>0</v>
      </c>
    </row>
    <row r="180" spans="1:20" x14ac:dyDescent="0.2">
      <c r="A180" s="51"/>
      <c r="B180" s="52" t="s">
        <v>55</v>
      </c>
      <c r="C180" s="52"/>
      <c r="D180" s="157">
        <f t="shared" si="54"/>
        <v>0</v>
      </c>
      <c r="E180" s="158" t="e">
        <f t="shared" si="55"/>
        <v>#DIV/0!</v>
      </c>
      <c r="F180" s="159">
        <f t="shared" ref="F180:T180" si="68">F42+F111</f>
        <v>0</v>
      </c>
      <c r="G180" s="159">
        <f t="shared" si="68"/>
        <v>0</v>
      </c>
      <c r="H180" s="156">
        <f t="shared" si="68"/>
        <v>0</v>
      </c>
      <c r="I180" s="159">
        <f t="shared" si="68"/>
        <v>0</v>
      </c>
      <c r="J180" s="159">
        <f t="shared" si="68"/>
        <v>0</v>
      </c>
      <c r="K180" s="159">
        <f t="shared" si="68"/>
        <v>0</v>
      </c>
      <c r="L180" s="159">
        <f t="shared" si="68"/>
        <v>0</v>
      </c>
      <c r="M180" s="159">
        <f t="shared" si="68"/>
        <v>0</v>
      </c>
      <c r="N180" s="159">
        <f t="shared" si="68"/>
        <v>0</v>
      </c>
      <c r="O180" s="159">
        <f t="shared" si="68"/>
        <v>0</v>
      </c>
      <c r="P180" s="159">
        <f t="shared" si="68"/>
        <v>0</v>
      </c>
      <c r="Q180" s="159">
        <f t="shared" si="68"/>
        <v>0</v>
      </c>
      <c r="R180" s="159">
        <f t="shared" si="68"/>
        <v>0</v>
      </c>
      <c r="S180" s="159">
        <f t="shared" si="68"/>
        <v>0</v>
      </c>
      <c r="T180" s="159">
        <f t="shared" si="68"/>
        <v>0</v>
      </c>
    </row>
    <row r="181" spans="1:20" x14ac:dyDescent="0.2">
      <c r="A181" s="66"/>
      <c r="B181" s="54" t="s">
        <v>64</v>
      </c>
      <c r="C181" s="54"/>
      <c r="D181" s="151">
        <f>SUM(D168:D180)</f>
        <v>0</v>
      </c>
      <c r="E181" s="152" t="e">
        <f>D181/$D$132</f>
        <v>#DIV/0!</v>
      </c>
      <c r="F181" s="151">
        <f t="shared" ref="F181:T181" si="69">SUM(F168:F180)</f>
        <v>0</v>
      </c>
      <c r="G181" s="151">
        <f t="shared" si="69"/>
        <v>0</v>
      </c>
      <c r="H181" s="151">
        <f t="shared" si="69"/>
        <v>0</v>
      </c>
      <c r="I181" s="151">
        <f t="shared" si="69"/>
        <v>0</v>
      </c>
      <c r="J181" s="151">
        <f t="shared" si="69"/>
        <v>0</v>
      </c>
      <c r="K181" s="151">
        <f t="shared" si="69"/>
        <v>0</v>
      </c>
      <c r="L181" s="151">
        <f t="shared" si="69"/>
        <v>0</v>
      </c>
      <c r="M181" s="151">
        <f t="shared" si="69"/>
        <v>0</v>
      </c>
      <c r="N181" s="151">
        <f t="shared" si="69"/>
        <v>0</v>
      </c>
      <c r="O181" s="151">
        <f t="shared" si="69"/>
        <v>0</v>
      </c>
      <c r="P181" s="151">
        <f t="shared" si="69"/>
        <v>0</v>
      </c>
      <c r="Q181" s="151">
        <f t="shared" si="69"/>
        <v>0</v>
      </c>
      <c r="R181" s="151">
        <f t="shared" si="69"/>
        <v>0</v>
      </c>
      <c r="S181" s="151">
        <f t="shared" si="69"/>
        <v>0</v>
      </c>
      <c r="T181" s="151">
        <f t="shared" si="69"/>
        <v>0</v>
      </c>
    </row>
    <row r="182" spans="1:20" ht="18" customHeight="1" x14ac:dyDescent="0.2">
      <c r="A182" s="56"/>
      <c r="B182" s="82" t="s">
        <v>22</v>
      </c>
      <c r="C182" s="67"/>
      <c r="D182" s="68"/>
      <c r="E182" s="69"/>
      <c r="F182" s="68"/>
      <c r="G182" s="68"/>
      <c r="H182" s="68"/>
      <c r="I182" s="68"/>
      <c r="J182" s="68"/>
      <c r="K182" s="68"/>
      <c r="L182" s="68"/>
      <c r="M182" s="68"/>
      <c r="N182" s="68"/>
      <c r="O182" s="68"/>
      <c r="P182" s="68"/>
      <c r="Q182" s="68"/>
      <c r="R182" s="68"/>
      <c r="S182" s="68"/>
      <c r="T182" s="68"/>
    </row>
    <row r="183" spans="1:20" x14ac:dyDescent="0.2">
      <c r="A183" s="43"/>
      <c r="B183" s="44" t="s">
        <v>12</v>
      </c>
      <c r="C183" s="44"/>
      <c r="D183" s="147">
        <f t="shared" ref="D183:D189" si="70">SUM(F183:T183)</f>
        <v>0</v>
      </c>
      <c r="E183" s="148" t="e">
        <f t="shared" ref="E183:E189" si="71">D183/$D$132</f>
        <v>#DIV/0!</v>
      </c>
      <c r="F183" s="153">
        <f t="shared" ref="F183:T183" si="72">F45+F114</f>
        <v>0</v>
      </c>
      <c r="G183" s="153">
        <f t="shared" si="72"/>
        <v>0</v>
      </c>
      <c r="H183" s="153">
        <f t="shared" si="72"/>
        <v>0</v>
      </c>
      <c r="I183" s="153">
        <f t="shared" si="72"/>
        <v>0</v>
      </c>
      <c r="J183" s="153">
        <f t="shared" si="72"/>
        <v>0</v>
      </c>
      <c r="K183" s="153">
        <f t="shared" si="72"/>
        <v>0</v>
      </c>
      <c r="L183" s="153">
        <f t="shared" si="72"/>
        <v>0</v>
      </c>
      <c r="M183" s="153">
        <f t="shared" si="72"/>
        <v>0</v>
      </c>
      <c r="N183" s="153">
        <f t="shared" si="72"/>
        <v>0</v>
      </c>
      <c r="O183" s="153">
        <f t="shared" si="72"/>
        <v>0</v>
      </c>
      <c r="P183" s="153">
        <f t="shared" si="72"/>
        <v>0</v>
      </c>
      <c r="Q183" s="153">
        <f t="shared" si="72"/>
        <v>0</v>
      </c>
      <c r="R183" s="153">
        <f t="shared" si="72"/>
        <v>0</v>
      </c>
      <c r="S183" s="153">
        <f t="shared" si="72"/>
        <v>0</v>
      </c>
      <c r="T183" s="153">
        <f t="shared" si="72"/>
        <v>0</v>
      </c>
    </row>
    <row r="184" spans="1:20" x14ac:dyDescent="0.2">
      <c r="A184" s="46"/>
      <c r="B184" s="47" t="s">
        <v>10</v>
      </c>
      <c r="C184" s="47"/>
      <c r="D184" s="149">
        <f t="shared" si="70"/>
        <v>0</v>
      </c>
      <c r="E184" s="150" t="e">
        <f t="shared" si="71"/>
        <v>#DIV/0!</v>
      </c>
      <c r="F184" s="155">
        <f t="shared" ref="F184:T184" si="73">F46+F115</f>
        <v>0</v>
      </c>
      <c r="G184" s="155">
        <f t="shared" si="73"/>
        <v>0</v>
      </c>
      <c r="H184" s="155">
        <f t="shared" si="73"/>
        <v>0</v>
      </c>
      <c r="I184" s="155">
        <f t="shared" si="73"/>
        <v>0</v>
      </c>
      <c r="J184" s="155">
        <f t="shared" si="73"/>
        <v>0</v>
      </c>
      <c r="K184" s="155">
        <f t="shared" si="73"/>
        <v>0</v>
      </c>
      <c r="L184" s="155">
        <f t="shared" si="73"/>
        <v>0</v>
      </c>
      <c r="M184" s="155">
        <f t="shared" si="73"/>
        <v>0</v>
      </c>
      <c r="N184" s="155">
        <f t="shared" si="73"/>
        <v>0</v>
      </c>
      <c r="O184" s="155">
        <f t="shared" si="73"/>
        <v>0</v>
      </c>
      <c r="P184" s="155">
        <f t="shared" si="73"/>
        <v>0</v>
      </c>
      <c r="Q184" s="155">
        <f t="shared" si="73"/>
        <v>0</v>
      </c>
      <c r="R184" s="155">
        <f t="shared" si="73"/>
        <v>0</v>
      </c>
      <c r="S184" s="155">
        <f t="shared" si="73"/>
        <v>0</v>
      </c>
      <c r="T184" s="155">
        <f t="shared" si="73"/>
        <v>0</v>
      </c>
    </row>
    <row r="185" spans="1:20" x14ac:dyDescent="0.2">
      <c r="A185" s="46"/>
      <c r="B185" s="47" t="s">
        <v>11</v>
      </c>
      <c r="C185" s="47"/>
      <c r="D185" s="149">
        <f t="shared" si="70"/>
        <v>0</v>
      </c>
      <c r="E185" s="150" t="e">
        <f t="shared" si="71"/>
        <v>#DIV/0!</v>
      </c>
      <c r="F185" s="155">
        <f t="shared" ref="F185:T185" si="74">F47+F116</f>
        <v>0</v>
      </c>
      <c r="G185" s="155">
        <f t="shared" si="74"/>
        <v>0</v>
      </c>
      <c r="H185" s="155">
        <f t="shared" si="74"/>
        <v>0</v>
      </c>
      <c r="I185" s="155">
        <f t="shared" si="74"/>
        <v>0</v>
      </c>
      <c r="J185" s="155">
        <f t="shared" si="74"/>
        <v>0</v>
      </c>
      <c r="K185" s="155">
        <f t="shared" si="74"/>
        <v>0</v>
      </c>
      <c r="L185" s="155">
        <f t="shared" si="74"/>
        <v>0</v>
      </c>
      <c r="M185" s="155">
        <f t="shared" si="74"/>
        <v>0</v>
      </c>
      <c r="N185" s="155">
        <f t="shared" si="74"/>
        <v>0</v>
      </c>
      <c r="O185" s="155">
        <f t="shared" si="74"/>
        <v>0</v>
      </c>
      <c r="P185" s="155">
        <f t="shared" si="74"/>
        <v>0</v>
      </c>
      <c r="Q185" s="155">
        <f t="shared" si="74"/>
        <v>0</v>
      </c>
      <c r="R185" s="155">
        <f t="shared" si="74"/>
        <v>0</v>
      </c>
      <c r="S185" s="155">
        <f t="shared" si="74"/>
        <v>0</v>
      </c>
      <c r="T185" s="155">
        <f t="shared" si="74"/>
        <v>0</v>
      </c>
    </row>
    <row r="186" spans="1:20" x14ac:dyDescent="0.2">
      <c r="A186" s="46"/>
      <c r="B186" s="47" t="s">
        <v>15</v>
      </c>
      <c r="C186" s="47"/>
      <c r="D186" s="149">
        <f t="shared" si="70"/>
        <v>0</v>
      </c>
      <c r="E186" s="150" t="e">
        <f t="shared" si="71"/>
        <v>#DIV/0!</v>
      </c>
      <c r="F186" s="155">
        <f t="shared" ref="F186:T186" si="75">F48+F117</f>
        <v>0</v>
      </c>
      <c r="G186" s="155">
        <f t="shared" si="75"/>
        <v>0</v>
      </c>
      <c r="H186" s="155">
        <f t="shared" si="75"/>
        <v>0</v>
      </c>
      <c r="I186" s="155">
        <f t="shared" si="75"/>
        <v>0</v>
      </c>
      <c r="J186" s="155">
        <f t="shared" si="75"/>
        <v>0</v>
      </c>
      <c r="K186" s="155">
        <f t="shared" si="75"/>
        <v>0</v>
      </c>
      <c r="L186" s="155">
        <f t="shared" si="75"/>
        <v>0</v>
      </c>
      <c r="M186" s="155">
        <f t="shared" si="75"/>
        <v>0</v>
      </c>
      <c r="N186" s="155">
        <f t="shared" si="75"/>
        <v>0</v>
      </c>
      <c r="O186" s="155">
        <f t="shared" si="75"/>
        <v>0</v>
      </c>
      <c r="P186" s="155">
        <f t="shared" si="75"/>
        <v>0</v>
      </c>
      <c r="Q186" s="155">
        <f t="shared" si="75"/>
        <v>0</v>
      </c>
      <c r="R186" s="155">
        <f t="shared" si="75"/>
        <v>0</v>
      </c>
      <c r="S186" s="155">
        <f t="shared" si="75"/>
        <v>0</v>
      </c>
      <c r="T186" s="155">
        <f t="shared" si="75"/>
        <v>0</v>
      </c>
    </row>
    <row r="187" spans="1:20" x14ac:dyDescent="0.2">
      <c r="A187" s="46"/>
      <c r="B187" s="47" t="s">
        <v>13</v>
      </c>
      <c r="C187" s="47"/>
      <c r="D187" s="149">
        <f t="shared" si="70"/>
        <v>0</v>
      </c>
      <c r="E187" s="150" t="e">
        <f t="shared" si="71"/>
        <v>#DIV/0!</v>
      </c>
      <c r="F187" s="155">
        <f t="shared" ref="F187:T187" si="76">F49+F118</f>
        <v>0</v>
      </c>
      <c r="G187" s="155">
        <f t="shared" si="76"/>
        <v>0</v>
      </c>
      <c r="H187" s="155">
        <f t="shared" si="76"/>
        <v>0</v>
      </c>
      <c r="I187" s="155">
        <f t="shared" si="76"/>
        <v>0</v>
      </c>
      <c r="J187" s="155">
        <f t="shared" si="76"/>
        <v>0</v>
      </c>
      <c r="K187" s="155">
        <f t="shared" si="76"/>
        <v>0</v>
      </c>
      <c r="L187" s="155">
        <f t="shared" si="76"/>
        <v>0</v>
      </c>
      <c r="M187" s="155">
        <f t="shared" si="76"/>
        <v>0</v>
      </c>
      <c r="N187" s="155">
        <f t="shared" si="76"/>
        <v>0</v>
      </c>
      <c r="O187" s="155">
        <f t="shared" si="76"/>
        <v>0</v>
      </c>
      <c r="P187" s="155">
        <f t="shared" si="76"/>
        <v>0</v>
      </c>
      <c r="Q187" s="155">
        <f t="shared" si="76"/>
        <v>0</v>
      </c>
      <c r="R187" s="155">
        <f t="shared" si="76"/>
        <v>0</v>
      </c>
      <c r="S187" s="155">
        <f t="shared" si="76"/>
        <v>0</v>
      </c>
      <c r="T187" s="155">
        <f t="shared" si="76"/>
        <v>0</v>
      </c>
    </row>
    <row r="188" spans="1:20" x14ac:dyDescent="0.2">
      <c r="A188" s="46"/>
      <c r="B188" s="47" t="s">
        <v>14</v>
      </c>
      <c r="C188" s="47"/>
      <c r="D188" s="149">
        <f t="shared" si="70"/>
        <v>0</v>
      </c>
      <c r="E188" s="150" t="e">
        <f t="shared" si="71"/>
        <v>#DIV/0!</v>
      </c>
      <c r="F188" s="155">
        <f t="shared" ref="F188:T188" si="77">F50+F119</f>
        <v>0</v>
      </c>
      <c r="G188" s="155">
        <f t="shared" si="77"/>
        <v>0</v>
      </c>
      <c r="H188" s="155">
        <f t="shared" si="77"/>
        <v>0</v>
      </c>
      <c r="I188" s="155">
        <f t="shared" si="77"/>
        <v>0</v>
      </c>
      <c r="J188" s="155">
        <f t="shared" si="77"/>
        <v>0</v>
      </c>
      <c r="K188" s="155">
        <f t="shared" si="77"/>
        <v>0</v>
      </c>
      <c r="L188" s="155">
        <f t="shared" si="77"/>
        <v>0</v>
      </c>
      <c r="M188" s="155">
        <f t="shared" si="77"/>
        <v>0</v>
      </c>
      <c r="N188" s="155">
        <f t="shared" si="77"/>
        <v>0</v>
      </c>
      <c r="O188" s="155">
        <f t="shared" si="77"/>
        <v>0</v>
      </c>
      <c r="P188" s="155">
        <f t="shared" si="77"/>
        <v>0</v>
      </c>
      <c r="Q188" s="155">
        <f t="shared" si="77"/>
        <v>0</v>
      </c>
      <c r="R188" s="155">
        <f t="shared" si="77"/>
        <v>0</v>
      </c>
      <c r="S188" s="155">
        <f t="shared" si="77"/>
        <v>0</v>
      </c>
      <c r="T188" s="155">
        <f t="shared" si="77"/>
        <v>0</v>
      </c>
    </row>
    <row r="189" spans="1:20" x14ac:dyDescent="0.2">
      <c r="A189" s="51"/>
      <c r="B189" s="52" t="s">
        <v>16</v>
      </c>
      <c r="C189" s="52" t="s">
        <v>17</v>
      </c>
      <c r="D189" s="157">
        <f t="shared" si="70"/>
        <v>0</v>
      </c>
      <c r="E189" s="158" t="e">
        <f t="shared" si="71"/>
        <v>#DIV/0!</v>
      </c>
      <c r="F189" s="159">
        <f t="shared" ref="F189:T189" si="78">F51+F120</f>
        <v>0</v>
      </c>
      <c r="G189" s="159">
        <f t="shared" si="78"/>
        <v>0</v>
      </c>
      <c r="H189" s="159">
        <f t="shared" si="78"/>
        <v>0</v>
      </c>
      <c r="I189" s="159">
        <f t="shared" si="78"/>
        <v>0</v>
      </c>
      <c r="J189" s="159">
        <f t="shared" si="78"/>
        <v>0</v>
      </c>
      <c r="K189" s="159">
        <f t="shared" si="78"/>
        <v>0</v>
      </c>
      <c r="L189" s="159">
        <f t="shared" si="78"/>
        <v>0</v>
      </c>
      <c r="M189" s="159">
        <f t="shared" si="78"/>
        <v>0</v>
      </c>
      <c r="N189" s="159">
        <f t="shared" si="78"/>
        <v>0</v>
      </c>
      <c r="O189" s="159">
        <f t="shared" si="78"/>
        <v>0</v>
      </c>
      <c r="P189" s="159">
        <f t="shared" si="78"/>
        <v>0</v>
      </c>
      <c r="Q189" s="159">
        <f t="shared" si="78"/>
        <v>0</v>
      </c>
      <c r="R189" s="159">
        <f t="shared" si="78"/>
        <v>0</v>
      </c>
      <c r="S189" s="159">
        <f t="shared" si="78"/>
        <v>0</v>
      </c>
      <c r="T189" s="159">
        <f t="shared" si="78"/>
        <v>0</v>
      </c>
    </row>
    <row r="190" spans="1:20" x14ac:dyDescent="0.2">
      <c r="A190" s="70"/>
      <c r="B190" s="54" t="s">
        <v>63</v>
      </c>
      <c r="C190" s="54"/>
      <c r="D190" s="151">
        <f>SUM(D183:D189)</f>
        <v>0</v>
      </c>
      <c r="E190" s="152" t="e">
        <f>D190/$D$132</f>
        <v>#DIV/0!</v>
      </c>
      <c r="F190" s="151">
        <f t="shared" ref="F190:T190" si="79">SUM(F183:F189)</f>
        <v>0</v>
      </c>
      <c r="G190" s="151">
        <f t="shared" si="79"/>
        <v>0</v>
      </c>
      <c r="H190" s="151">
        <f t="shared" si="79"/>
        <v>0</v>
      </c>
      <c r="I190" s="151">
        <f t="shared" si="79"/>
        <v>0</v>
      </c>
      <c r="J190" s="151">
        <f t="shared" si="79"/>
        <v>0</v>
      </c>
      <c r="K190" s="151">
        <f t="shared" si="79"/>
        <v>0</v>
      </c>
      <c r="L190" s="151">
        <f t="shared" si="79"/>
        <v>0</v>
      </c>
      <c r="M190" s="151">
        <f t="shared" si="79"/>
        <v>0</v>
      </c>
      <c r="N190" s="151">
        <f t="shared" si="79"/>
        <v>0</v>
      </c>
      <c r="O190" s="151">
        <f t="shared" si="79"/>
        <v>0</v>
      </c>
      <c r="P190" s="151">
        <f t="shared" si="79"/>
        <v>0</v>
      </c>
      <c r="Q190" s="151">
        <f t="shared" si="79"/>
        <v>0</v>
      </c>
      <c r="R190" s="151">
        <f t="shared" si="79"/>
        <v>0</v>
      </c>
      <c r="S190" s="151">
        <f t="shared" si="79"/>
        <v>0</v>
      </c>
      <c r="T190" s="151">
        <f t="shared" si="79"/>
        <v>0</v>
      </c>
    </row>
    <row r="191" spans="1:20" ht="19.5" customHeight="1" x14ac:dyDescent="0.2">
      <c r="A191" s="40"/>
      <c r="B191" s="82" t="s">
        <v>61</v>
      </c>
      <c r="C191" s="67"/>
      <c r="D191" s="68"/>
      <c r="E191" s="69"/>
      <c r="F191" s="68"/>
      <c r="G191" s="68"/>
      <c r="H191" s="68"/>
      <c r="I191" s="68"/>
      <c r="J191" s="68"/>
      <c r="K191" s="68"/>
      <c r="L191" s="68"/>
      <c r="M191" s="68"/>
      <c r="N191" s="68"/>
      <c r="O191" s="68"/>
      <c r="P191" s="68"/>
      <c r="Q191" s="68"/>
      <c r="R191" s="68"/>
      <c r="S191" s="68"/>
      <c r="T191" s="68"/>
    </row>
    <row r="192" spans="1:20" x14ac:dyDescent="0.2">
      <c r="A192" s="43"/>
      <c r="B192" s="44" t="s">
        <v>27</v>
      </c>
      <c r="C192" s="44"/>
      <c r="D192" s="147">
        <f t="shared" ref="D192:D197" si="80">SUM(F192:T192)</f>
        <v>0</v>
      </c>
      <c r="E192" s="148" t="e">
        <f t="shared" ref="E192:E197" si="81">D192/$D$132</f>
        <v>#DIV/0!</v>
      </c>
      <c r="F192" s="153">
        <f t="shared" ref="F192:T192" si="82">F54+F123</f>
        <v>0</v>
      </c>
      <c r="G192" s="153">
        <f t="shared" si="82"/>
        <v>0</v>
      </c>
      <c r="H192" s="153">
        <f t="shared" si="82"/>
        <v>0</v>
      </c>
      <c r="I192" s="153">
        <f t="shared" si="82"/>
        <v>0</v>
      </c>
      <c r="J192" s="153">
        <f t="shared" si="82"/>
        <v>0</v>
      </c>
      <c r="K192" s="153">
        <f t="shared" si="82"/>
        <v>0</v>
      </c>
      <c r="L192" s="153">
        <f t="shared" si="82"/>
        <v>0</v>
      </c>
      <c r="M192" s="153">
        <f t="shared" si="82"/>
        <v>0</v>
      </c>
      <c r="N192" s="153">
        <f t="shared" si="82"/>
        <v>0</v>
      </c>
      <c r="O192" s="153">
        <f t="shared" si="82"/>
        <v>0</v>
      </c>
      <c r="P192" s="153">
        <f t="shared" si="82"/>
        <v>0</v>
      </c>
      <c r="Q192" s="153">
        <f t="shared" si="82"/>
        <v>0</v>
      </c>
      <c r="R192" s="153">
        <f t="shared" si="82"/>
        <v>0</v>
      </c>
      <c r="S192" s="153">
        <f t="shared" si="82"/>
        <v>0</v>
      </c>
      <c r="T192" s="153">
        <f t="shared" si="82"/>
        <v>0</v>
      </c>
    </row>
    <row r="193" spans="1:252" x14ac:dyDescent="0.2">
      <c r="A193" s="46"/>
      <c r="B193" s="47" t="s">
        <v>28</v>
      </c>
      <c r="C193" s="47"/>
      <c r="D193" s="149">
        <f t="shared" si="80"/>
        <v>0</v>
      </c>
      <c r="E193" s="150" t="e">
        <f t="shared" si="81"/>
        <v>#DIV/0!</v>
      </c>
      <c r="F193" s="155">
        <f t="shared" ref="F193:T193" si="83">F55+F124</f>
        <v>0</v>
      </c>
      <c r="G193" s="155">
        <f t="shared" si="83"/>
        <v>0</v>
      </c>
      <c r="H193" s="155">
        <f t="shared" si="83"/>
        <v>0</v>
      </c>
      <c r="I193" s="155">
        <f t="shared" si="83"/>
        <v>0</v>
      </c>
      <c r="J193" s="155">
        <f t="shared" si="83"/>
        <v>0</v>
      </c>
      <c r="K193" s="155">
        <f t="shared" si="83"/>
        <v>0</v>
      </c>
      <c r="L193" s="155">
        <f t="shared" si="83"/>
        <v>0</v>
      </c>
      <c r="M193" s="155">
        <f t="shared" si="83"/>
        <v>0</v>
      </c>
      <c r="N193" s="155">
        <f t="shared" si="83"/>
        <v>0</v>
      </c>
      <c r="O193" s="155">
        <f t="shared" si="83"/>
        <v>0</v>
      </c>
      <c r="P193" s="155">
        <f t="shared" si="83"/>
        <v>0</v>
      </c>
      <c r="Q193" s="155">
        <f t="shared" si="83"/>
        <v>0</v>
      </c>
      <c r="R193" s="155">
        <f t="shared" si="83"/>
        <v>0</v>
      </c>
      <c r="S193" s="155">
        <f t="shared" si="83"/>
        <v>0</v>
      </c>
      <c r="T193" s="155">
        <f t="shared" si="83"/>
        <v>0</v>
      </c>
    </row>
    <row r="194" spans="1:252" x14ac:dyDescent="0.2">
      <c r="A194" s="46"/>
      <c r="B194" s="47" t="s">
        <v>19</v>
      </c>
      <c r="C194" s="47"/>
      <c r="D194" s="149">
        <f t="shared" si="80"/>
        <v>0</v>
      </c>
      <c r="E194" s="150" t="e">
        <f t="shared" si="81"/>
        <v>#DIV/0!</v>
      </c>
      <c r="F194" s="155">
        <f t="shared" ref="F194:T194" si="84">F56+F125</f>
        <v>0</v>
      </c>
      <c r="G194" s="155">
        <f t="shared" si="84"/>
        <v>0</v>
      </c>
      <c r="H194" s="155">
        <f t="shared" si="84"/>
        <v>0</v>
      </c>
      <c r="I194" s="155">
        <f t="shared" si="84"/>
        <v>0</v>
      </c>
      <c r="J194" s="155">
        <f t="shared" si="84"/>
        <v>0</v>
      </c>
      <c r="K194" s="155">
        <f t="shared" si="84"/>
        <v>0</v>
      </c>
      <c r="L194" s="155">
        <f t="shared" si="84"/>
        <v>0</v>
      </c>
      <c r="M194" s="155">
        <f t="shared" si="84"/>
        <v>0</v>
      </c>
      <c r="N194" s="155">
        <f t="shared" si="84"/>
        <v>0</v>
      </c>
      <c r="O194" s="155">
        <f t="shared" si="84"/>
        <v>0</v>
      </c>
      <c r="P194" s="155">
        <f t="shared" si="84"/>
        <v>0</v>
      </c>
      <c r="Q194" s="155">
        <f t="shared" si="84"/>
        <v>0</v>
      </c>
      <c r="R194" s="155">
        <f t="shared" si="84"/>
        <v>0</v>
      </c>
      <c r="S194" s="155">
        <f t="shared" si="84"/>
        <v>0</v>
      </c>
      <c r="T194" s="155">
        <f t="shared" si="84"/>
        <v>0</v>
      </c>
    </row>
    <row r="195" spans="1:252" x14ac:dyDescent="0.2">
      <c r="A195" s="46"/>
      <c r="B195" s="47" t="s">
        <v>23</v>
      </c>
      <c r="C195" s="47"/>
      <c r="D195" s="149">
        <f t="shared" si="80"/>
        <v>0</v>
      </c>
      <c r="E195" s="150" t="e">
        <f t="shared" si="81"/>
        <v>#DIV/0!</v>
      </c>
      <c r="F195" s="155">
        <f t="shared" ref="F195:T195" si="85">F57+F126</f>
        <v>0</v>
      </c>
      <c r="G195" s="155">
        <f t="shared" si="85"/>
        <v>0</v>
      </c>
      <c r="H195" s="155">
        <f t="shared" si="85"/>
        <v>0</v>
      </c>
      <c r="I195" s="155">
        <f t="shared" si="85"/>
        <v>0</v>
      </c>
      <c r="J195" s="155">
        <f t="shared" si="85"/>
        <v>0</v>
      </c>
      <c r="K195" s="155">
        <f t="shared" si="85"/>
        <v>0</v>
      </c>
      <c r="L195" s="155">
        <f t="shared" si="85"/>
        <v>0</v>
      </c>
      <c r="M195" s="155">
        <f t="shared" si="85"/>
        <v>0</v>
      </c>
      <c r="N195" s="155">
        <f t="shared" si="85"/>
        <v>0</v>
      </c>
      <c r="O195" s="155">
        <f t="shared" si="85"/>
        <v>0</v>
      </c>
      <c r="P195" s="155">
        <f t="shared" si="85"/>
        <v>0</v>
      </c>
      <c r="Q195" s="155">
        <f t="shared" si="85"/>
        <v>0</v>
      </c>
      <c r="R195" s="155">
        <f t="shared" si="85"/>
        <v>0</v>
      </c>
      <c r="S195" s="155">
        <f t="shared" si="85"/>
        <v>0</v>
      </c>
      <c r="T195" s="155">
        <f t="shared" si="85"/>
        <v>0</v>
      </c>
    </row>
    <row r="196" spans="1:252" x14ac:dyDescent="0.2">
      <c r="A196" s="46"/>
      <c r="B196" s="65" t="s">
        <v>42</v>
      </c>
      <c r="C196" s="65"/>
      <c r="D196" s="149">
        <f t="shared" si="80"/>
        <v>0</v>
      </c>
      <c r="E196" s="150" t="e">
        <f t="shared" si="81"/>
        <v>#DIV/0!</v>
      </c>
      <c r="F196" s="156">
        <f t="shared" ref="F196:T196" si="86">F58+F127</f>
        <v>0</v>
      </c>
      <c r="G196" s="156">
        <f t="shared" si="86"/>
        <v>0</v>
      </c>
      <c r="H196" s="156">
        <f t="shared" si="86"/>
        <v>0</v>
      </c>
      <c r="I196" s="156">
        <f t="shared" si="86"/>
        <v>0</v>
      </c>
      <c r="J196" s="156">
        <f t="shared" si="86"/>
        <v>0</v>
      </c>
      <c r="K196" s="156">
        <f t="shared" si="86"/>
        <v>0</v>
      </c>
      <c r="L196" s="156">
        <f t="shared" si="86"/>
        <v>0</v>
      </c>
      <c r="M196" s="156">
        <f t="shared" si="86"/>
        <v>0</v>
      </c>
      <c r="N196" s="156">
        <f t="shared" si="86"/>
        <v>0</v>
      </c>
      <c r="O196" s="156">
        <f t="shared" si="86"/>
        <v>0</v>
      </c>
      <c r="P196" s="156">
        <f t="shared" si="86"/>
        <v>0</v>
      </c>
      <c r="Q196" s="156">
        <f t="shared" si="86"/>
        <v>0</v>
      </c>
      <c r="R196" s="156">
        <f t="shared" si="86"/>
        <v>0</v>
      </c>
      <c r="S196" s="156">
        <f t="shared" si="86"/>
        <v>0</v>
      </c>
      <c r="T196" s="156">
        <f t="shared" si="86"/>
        <v>0</v>
      </c>
    </row>
    <row r="197" spans="1:252" x14ac:dyDescent="0.2">
      <c r="A197" s="51"/>
      <c r="B197" s="52" t="s">
        <v>43</v>
      </c>
      <c r="C197" s="52"/>
      <c r="D197" s="157">
        <f t="shared" si="80"/>
        <v>0</v>
      </c>
      <c r="E197" s="158" t="e">
        <f t="shared" si="81"/>
        <v>#DIV/0!</v>
      </c>
      <c r="F197" s="159">
        <f t="shared" ref="F197:T197" si="87">F59+F128</f>
        <v>0</v>
      </c>
      <c r="G197" s="159">
        <f t="shared" si="87"/>
        <v>0</v>
      </c>
      <c r="H197" s="159">
        <f t="shared" si="87"/>
        <v>0</v>
      </c>
      <c r="I197" s="159">
        <f t="shared" si="87"/>
        <v>0</v>
      </c>
      <c r="J197" s="159">
        <f t="shared" si="87"/>
        <v>0</v>
      </c>
      <c r="K197" s="159">
        <f t="shared" si="87"/>
        <v>0</v>
      </c>
      <c r="L197" s="159">
        <f t="shared" si="87"/>
        <v>0</v>
      </c>
      <c r="M197" s="159">
        <f t="shared" si="87"/>
        <v>0</v>
      </c>
      <c r="N197" s="159">
        <f t="shared" si="87"/>
        <v>0</v>
      </c>
      <c r="O197" s="159">
        <f t="shared" si="87"/>
        <v>0</v>
      </c>
      <c r="P197" s="159">
        <f t="shared" si="87"/>
        <v>0</v>
      </c>
      <c r="Q197" s="159">
        <f t="shared" si="87"/>
        <v>0</v>
      </c>
      <c r="R197" s="159">
        <f t="shared" si="87"/>
        <v>0</v>
      </c>
      <c r="S197" s="159">
        <f t="shared" si="87"/>
        <v>0</v>
      </c>
      <c r="T197" s="159">
        <f t="shared" si="87"/>
        <v>0</v>
      </c>
    </row>
    <row r="198" spans="1:252" x14ac:dyDescent="0.2">
      <c r="A198" s="71"/>
      <c r="B198" s="54" t="str">
        <f>"Subtotal - "&amp;B191</f>
        <v>Subtotal - Debt</v>
      </c>
      <c r="C198" s="54"/>
      <c r="D198" s="151">
        <f>SUM(D192:D197)</f>
        <v>0</v>
      </c>
      <c r="E198" s="152" t="e">
        <f>D198/$D$132</f>
        <v>#DIV/0!</v>
      </c>
      <c r="F198" s="151">
        <f t="shared" ref="F198:T198" si="88">SUM(F192:F197)</f>
        <v>0</v>
      </c>
      <c r="G198" s="151">
        <f t="shared" si="88"/>
        <v>0</v>
      </c>
      <c r="H198" s="151">
        <f t="shared" si="88"/>
        <v>0</v>
      </c>
      <c r="I198" s="151">
        <f t="shared" si="88"/>
        <v>0</v>
      </c>
      <c r="J198" s="151">
        <f t="shared" si="88"/>
        <v>0</v>
      </c>
      <c r="K198" s="151">
        <f t="shared" si="88"/>
        <v>0</v>
      </c>
      <c r="L198" s="151">
        <f t="shared" si="88"/>
        <v>0</v>
      </c>
      <c r="M198" s="151">
        <f t="shared" si="88"/>
        <v>0</v>
      </c>
      <c r="N198" s="151">
        <f t="shared" si="88"/>
        <v>0</v>
      </c>
      <c r="O198" s="151">
        <f t="shared" si="88"/>
        <v>0</v>
      </c>
      <c r="P198" s="151">
        <f t="shared" si="88"/>
        <v>0</v>
      </c>
      <c r="Q198" s="151">
        <f t="shared" si="88"/>
        <v>0</v>
      </c>
      <c r="R198" s="151">
        <f t="shared" si="88"/>
        <v>0</v>
      </c>
      <c r="S198" s="151">
        <f t="shared" si="88"/>
        <v>0</v>
      </c>
      <c r="T198" s="151">
        <f t="shared" si="88"/>
        <v>0</v>
      </c>
    </row>
    <row r="199" spans="1:252" ht="18.75" customHeight="1" x14ac:dyDescent="0.2">
      <c r="A199" s="43"/>
      <c r="B199" s="44" t="s">
        <v>20</v>
      </c>
      <c r="C199" s="44"/>
      <c r="D199" s="147">
        <f>SUM(F199:T199)</f>
        <v>0</v>
      </c>
      <c r="E199" s="148" t="e">
        <f>D199/$D$132</f>
        <v>#DIV/0!</v>
      </c>
      <c r="F199" s="153">
        <f t="shared" ref="F199:T199" si="89">F61+F130</f>
        <v>0</v>
      </c>
      <c r="G199" s="153">
        <f t="shared" si="89"/>
        <v>0</v>
      </c>
      <c r="H199" s="153">
        <f t="shared" si="89"/>
        <v>0</v>
      </c>
      <c r="I199" s="153">
        <f t="shared" si="89"/>
        <v>0</v>
      </c>
      <c r="J199" s="153">
        <f t="shared" si="89"/>
        <v>0</v>
      </c>
      <c r="K199" s="153">
        <f t="shared" si="89"/>
        <v>0</v>
      </c>
      <c r="L199" s="153">
        <f t="shared" si="89"/>
        <v>0</v>
      </c>
      <c r="M199" s="153">
        <f t="shared" si="89"/>
        <v>0</v>
      </c>
      <c r="N199" s="153">
        <f t="shared" si="89"/>
        <v>0</v>
      </c>
      <c r="O199" s="153">
        <f t="shared" si="89"/>
        <v>0</v>
      </c>
      <c r="P199" s="153">
        <f t="shared" si="89"/>
        <v>0</v>
      </c>
      <c r="Q199" s="153">
        <f t="shared" si="89"/>
        <v>0</v>
      </c>
      <c r="R199" s="153">
        <f t="shared" si="89"/>
        <v>0</v>
      </c>
      <c r="S199" s="153">
        <f t="shared" si="89"/>
        <v>0</v>
      </c>
      <c r="T199" s="153">
        <f t="shared" si="89"/>
        <v>0</v>
      </c>
    </row>
    <row r="200" spans="1:252" x14ac:dyDescent="0.2">
      <c r="A200" s="51"/>
      <c r="B200" s="52" t="s">
        <v>21</v>
      </c>
      <c r="C200" s="52"/>
      <c r="D200" s="160">
        <f>SUM(F200:T200)</f>
        <v>0</v>
      </c>
      <c r="E200" s="158" t="e">
        <f>D200/$D$132</f>
        <v>#DIV/0!</v>
      </c>
      <c r="F200" s="161">
        <f t="shared" ref="F200:T200" si="90">F62+F131</f>
        <v>0</v>
      </c>
      <c r="G200" s="161">
        <f t="shared" si="90"/>
        <v>0</v>
      </c>
      <c r="H200" s="161">
        <f t="shared" si="90"/>
        <v>0</v>
      </c>
      <c r="I200" s="161">
        <f t="shared" si="90"/>
        <v>0</v>
      </c>
      <c r="J200" s="161">
        <f t="shared" si="90"/>
        <v>0</v>
      </c>
      <c r="K200" s="161">
        <f t="shared" si="90"/>
        <v>0</v>
      </c>
      <c r="L200" s="161">
        <f t="shared" si="90"/>
        <v>0</v>
      </c>
      <c r="M200" s="161">
        <f t="shared" si="90"/>
        <v>0</v>
      </c>
      <c r="N200" s="161">
        <f t="shared" si="90"/>
        <v>0</v>
      </c>
      <c r="O200" s="161">
        <f t="shared" si="90"/>
        <v>0</v>
      </c>
      <c r="P200" s="161">
        <f t="shared" si="90"/>
        <v>0</v>
      </c>
      <c r="Q200" s="161">
        <f t="shared" si="90"/>
        <v>0</v>
      </c>
      <c r="R200" s="161">
        <f t="shared" si="90"/>
        <v>0</v>
      </c>
      <c r="S200" s="161">
        <f t="shared" si="90"/>
        <v>0</v>
      </c>
      <c r="T200" s="161">
        <f t="shared" si="90"/>
        <v>0</v>
      </c>
    </row>
    <row r="201" spans="1:252" ht="18" customHeight="1" x14ac:dyDescent="0.2">
      <c r="A201" s="57"/>
      <c r="B201" s="83" t="s">
        <v>26</v>
      </c>
      <c r="C201" s="57"/>
      <c r="D201" s="162">
        <f>SUM(D199:D200,D198,D190,D181)</f>
        <v>0</v>
      </c>
      <c r="E201" s="163" t="e">
        <f>D201/$D$132</f>
        <v>#DIV/0!</v>
      </c>
      <c r="F201" s="162">
        <f t="shared" ref="F201:T201" si="91">SUM(F199:F200,F198,F190,F181)</f>
        <v>0</v>
      </c>
      <c r="G201" s="162">
        <f t="shared" si="91"/>
        <v>0</v>
      </c>
      <c r="H201" s="162">
        <f t="shared" si="91"/>
        <v>0</v>
      </c>
      <c r="I201" s="162">
        <f t="shared" si="91"/>
        <v>0</v>
      </c>
      <c r="J201" s="162">
        <f t="shared" si="91"/>
        <v>0</v>
      </c>
      <c r="K201" s="162">
        <f t="shared" si="91"/>
        <v>0</v>
      </c>
      <c r="L201" s="162">
        <f t="shared" si="91"/>
        <v>0</v>
      </c>
      <c r="M201" s="162">
        <f t="shared" si="91"/>
        <v>0</v>
      </c>
      <c r="N201" s="162">
        <f t="shared" si="91"/>
        <v>0</v>
      </c>
      <c r="O201" s="162">
        <f t="shared" si="91"/>
        <v>0</v>
      </c>
      <c r="P201" s="162">
        <f t="shared" si="91"/>
        <v>0</v>
      </c>
      <c r="Q201" s="162">
        <f t="shared" si="91"/>
        <v>0</v>
      </c>
      <c r="R201" s="162">
        <f t="shared" si="91"/>
        <v>0</v>
      </c>
      <c r="S201" s="162">
        <f t="shared" si="91"/>
        <v>0</v>
      </c>
      <c r="T201" s="162">
        <f t="shared" si="91"/>
        <v>0</v>
      </c>
    </row>
    <row r="202" spans="1:252" x14ac:dyDescent="0.2">
      <c r="A202" s="55"/>
      <c r="B202" s="56" t="s">
        <v>31</v>
      </c>
      <c r="C202" s="57"/>
      <c r="D202" s="162"/>
      <c r="E202" s="164"/>
      <c r="F202" s="165">
        <f>F201</f>
        <v>0</v>
      </c>
      <c r="G202" s="165">
        <f t="shared" ref="G202:T202" si="92">IF(G201&gt;0,F202+G201,0)</f>
        <v>0</v>
      </c>
      <c r="H202" s="165">
        <f t="shared" si="92"/>
        <v>0</v>
      </c>
      <c r="I202" s="165">
        <f t="shared" si="92"/>
        <v>0</v>
      </c>
      <c r="J202" s="165">
        <f t="shared" si="92"/>
        <v>0</v>
      </c>
      <c r="K202" s="165">
        <f t="shared" si="92"/>
        <v>0</v>
      </c>
      <c r="L202" s="165">
        <f t="shared" si="92"/>
        <v>0</v>
      </c>
      <c r="M202" s="165">
        <f t="shared" si="92"/>
        <v>0</v>
      </c>
      <c r="N202" s="165">
        <f t="shared" si="92"/>
        <v>0</v>
      </c>
      <c r="O202" s="165">
        <f t="shared" si="92"/>
        <v>0</v>
      </c>
      <c r="P202" s="165">
        <f t="shared" si="92"/>
        <v>0</v>
      </c>
      <c r="Q202" s="165">
        <f t="shared" si="92"/>
        <v>0</v>
      </c>
      <c r="R202" s="165">
        <f t="shared" si="92"/>
        <v>0</v>
      </c>
      <c r="S202" s="165">
        <f t="shared" si="92"/>
        <v>0</v>
      </c>
      <c r="T202" s="165">
        <f t="shared" si="92"/>
        <v>0</v>
      </c>
    </row>
    <row r="203" spans="1:252" ht="15.75" x14ac:dyDescent="0.25">
      <c r="A203" s="36" t="s">
        <v>29</v>
      </c>
      <c r="B203" s="61"/>
      <c r="C203" s="62"/>
      <c r="D203" s="62" t="str">
        <f>D167</f>
        <v>Totals</v>
      </c>
      <c r="E203" s="62"/>
      <c r="F203" s="62" t="str">
        <f>F167</f>
        <v>Prior Years</v>
      </c>
      <c r="G203" s="62">
        <f>G167</f>
        <v>2015</v>
      </c>
      <c r="H203" s="62">
        <f t="shared" ref="H203:T203" si="93">H167</f>
        <v>2016</v>
      </c>
      <c r="I203" s="62">
        <f t="shared" si="93"/>
        <v>2017</v>
      </c>
      <c r="J203" s="62">
        <f t="shared" si="93"/>
        <v>2018</v>
      </c>
      <c r="K203" s="62">
        <f t="shared" si="93"/>
        <v>2019</v>
      </c>
      <c r="L203" s="62">
        <f t="shared" si="93"/>
        <v>2020</v>
      </c>
      <c r="M203" s="62">
        <f t="shared" si="93"/>
        <v>2021</v>
      </c>
      <c r="N203" s="62">
        <f t="shared" si="93"/>
        <v>2022</v>
      </c>
      <c r="O203" s="62">
        <f t="shared" si="93"/>
        <v>2023</v>
      </c>
      <c r="P203" s="62">
        <f t="shared" si="93"/>
        <v>2024</v>
      </c>
      <c r="Q203" s="62">
        <f t="shared" si="93"/>
        <v>2025</v>
      </c>
      <c r="R203" s="62">
        <f t="shared" si="93"/>
        <v>2026</v>
      </c>
      <c r="S203" s="62">
        <f t="shared" si="93"/>
        <v>2027</v>
      </c>
      <c r="T203" s="62">
        <f t="shared" si="93"/>
        <v>2028</v>
      </c>
    </row>
    <row r="204" spans="1:252" x14ac:dyDescent="0.2">
      <c r="A204" s="40"/>
      <c r="B204" s="40"/>
      <c r="C204" s="40"/>
      <c r="D204" s="166">
        <f>D164-D201</f>
        <v>0</v>
      </c>
      <c r="E204" s="167"/>
      <c r="F204" s="166">
        <f t="shared" ref="F204:T204" si="94">F164-F201</f>
        <v>0</v>
      </c>
      <c r="G204" s="166">
        <f t="shared" si="94"/>
        <v>0</v>
      </c>
      <c r="H204" s="166">
        <f t="shared" si="94"/>
        <v>0</v>
      </c>
      <c r="I204" s="166">
        <f t="shared" si="94"/>
        <v>0</v>
      </c>
      <c r="J204" s="166">
        <f t="shared" si="94"/>
        <v>0</v>
      </c>
      <c r="K204" s="166">
        <f t="shared" si="94"/>
        <v>0</v>
      </c>
      <c r="L204" s="166">
        <f t="shared" si="94"/>
        <v>0</v>
      </c>
      <c r="M204" s="166">
        <f t="shared" si="94"/>
        <v>0</v>
      </c>
      <c r="N204" s="166">
        <f t="shared" si="94"/>
        <v>0</v>
      </c>
      <c r="O204" s="166">
        <f t="shared" si="94"/>
        <v>0</v>
      </c>
      <c r="P204" s="166">
        <f t="shared" si="94"/>
        <v>0</v>
      </c>
      <c r="Q204" s="166">
        <f t="shared" si="94"/>
        <v>0</v>
      </c>
      <c r="R204" s="166">
        <f t="shared" si="94"/>
        <v>0</v>
      </c>
      <c r="S204" s="166">
        <f t="shared" si="94"/>
        <v>0</v>
      </c>
      <c r="T204" s="166">
        <f t="shared" si="94"/>
        <v>0</v>
      </c>
    </row>
    <row r="205" spans="1:252" ht="16.5" customHeight="1" x14ac:dyDescent="0.2">
      <c r="B205" s="34" t="s">
        <v>36</v>
      </c>
      <c r="D205" s="9"/>
      <c r="E205" s="9"/>
      <c r="F205" s="9"/>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c r="IH205" s="7"/>
      <c r="II205" s="7"/>
      <c r="IJ205" s="7"/>
      <c r="IK205" s="7"/>
      <c r="IL205" s="7"/>
      <c r="IM205" s="7"/>
      <c r="IN205" s="7"/>
      <c r="IO205" s="7"/>
      <c r="IP205" s="7"/>
      <c r="IQ205" s="7"/>
      <c r="IR205" s="7"/>
    </row>
    <row r="206" spans="1:252" ht="12" customHeight="1" x14ac:dyDescent="0.2">
      <c r="B206" s="9" t="s">
        <v>52</v>
      </c>
      <c r="D206" s="168">
        <f>D170</f>
        <v>0</v>
      </c>
      <c r="E206" s="9"/>
      <c r="F206" s="9"/>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c r="IP206" s="7"/>
      <c r="IQ206" s="7"/>
      <c r="IR206" s="7"/>
    </row>
    <row r="207" spans="1:252" ht="12" customHeight="1" x14ac:dyDescent="0.2">
      <c r="B207" s="9" t="s">
        <v>60</v>
      </c>
      <c r="D207" s="168">
        <f>SUM(D168:D176)-D170</f>
        <v>0</v>
      </c>
      <c r="E207" s="9"/>
      <c r="F207" s="9"/>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row>
    <row r="208" spans="1:252" ht="12" customHeight="1" x14ac:dyDescent="0.2">
      <c r="B208" s="9" t="s">
        <v>58</v>
      </c>
      <c r="D208" s="168">
        <f>SUM(D177:D178)</f>
        <v>0</v>
      </c>
      <c r="E208" s="9"/>
      <c r="F208" s="9"/>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row>
    <row r="209" spans="2:252" ht="12" customHeight="1" x14ac:dyDescent="0.2">
      <c r="B209" s="9" t="s">
        <v>53</v>
      </c>
      <c r="D209" s="169">
        <f>D179+D180</f>
        <v>0</v>
      </c>
      <c r="E209" s="9"/>
      <c r="F209" s="9"/>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row>
    <row r="210" spans="2:252" ht="12" customHeight="1" x14ac:dyDescent="0.2">
      <c r="B210" s="9" t="s">
        <v>33</v>
      </c>
      <c r="D210" s="168">
        <f>D190</f>
        <v>0</v>
      </c>
      <c r="E210" s="9"/>
      <c r="F210" s="9"/>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row>
    <row r="211" spans="2:252" ht="12" customHeight="1" x14ac:dyDescent="0.2">
      <c r="B211" s="9" t="s">
        <v>18</v>
      </c>
      <c r="D211" s="168">
        <f>D198</f>
        <v>0</v>
      </c>
      <c r="E211" s="9"/>
      <c r="F211" s="9"/>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c r="IO211" s="7"/>
      <c r="IP211" s="7"/>
      <c r="IQ211" s="7"/>
      <c r="IR211" s="7"/>
    </row>
    <row r="212" spans="2:252" ht="12" customHeight="1" x14ac:dyDescent="0.2">
      <c r="B212" s="9" t="s">
        <v>34</v>
      </c>
      <c r="D212" s="168">
        <f>D199+D200</f>
        <v>0</v>
      </c>
      <c r="E212" s="9"/>
      <c r="F212" s="9"/>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c r="IP212" s="7"/>
      <c r="IQ212" s="7"/>
      <c r="IR212" s="7"/>
    </row>
    <row r="213" spans="2:252" ht="12" customHeight="1" x14ac:dyDescent="0.2">
      <c r="B213" s="9" t="s">
        <v>35</v>
      </c>
      <c r="D213" s="168">
        <f>SUM(D206:D212)</f>
        <v>0</v>
      </c>
      <c r="E213" s="9"/>
      <c r="F213" s="9"/>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c r="IP213" s="7"/>
      <c r="IQ213" s="7"/>
      <c r="IR213" s="7"/>
    </row>
    <row r="214" spans="2:252" ht="18" customHeight="1" x14ac:dyDescent="0.2">
      <c r="B214" s="34" t="s">
        <v>37</v>
      </c>
      <c r="D214" s="170"/>
      <c r="E214" s="9"/>
      <c r="F214" s="9"/>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c r="IP214" s="7"/>
      <c r="IQ214" s="7"/>
      <c r="IR214" s="7"/>
    </row>
    <row r="215" spans="2:252" ht="12" customHeight="1" x14ac:dyDescent="0.2">
      <c r="B215" s="9" t="s">
        <v>52</v>
      </c>
      <c r="D215" s="168">
        <f>D170</f>
        <v>0</v>
      </c>
      <c r="E215" s="9"/>
      <c r="F215" s="35"/>
      <c r="G215" s="35"/>
      <c r="H215" s="35"/>
      <c r="I215" s="35"/>
      <c r="J215" s="35"/>
      <c r="K215" s="35"/>
      <c r="L215" s="35"/>
      <c r="M215" s="35"/>
      <c r="N215" s="35"/>
      <c r="O215" s="35"/>
      <c r="P215" s="35"/>
      <c r="Q215" s="35"/>
      <c r="R215" s="35"/>
      <c r="S215" s="35"/>
      <c r="T215" s="35"/>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c r="IQ215" s="7"/>
      <c r="IR215" s="7"/>
    </row>
    <row r="216" spans="2:252" ht="12" customHeight="1" x14ac:dyDescent="0.2">
      <c r="B216" s="9" t="s">
        <v>59</v>
      </c>
      <c r="D216" s="168">
        <f>SUM(D168,D171,D173,D175,D177,D179)</f>
        <v>0</v>
      </c>
      <c r="E216" s="9"/>
      <c r="F216" s="35"/>
      <c r="G216" s="35"/>
      <c r="H216" s="35"/>
      <c r="I216" s="35"/>
      <c r="J216" s="35"/>
      <c r="K216" s="35"/>
      <c r="L216" s="35"/>
      <c r="M216" s="35"/>
      <c r="N216" s="35"/>
      <c r="O216" s="35"/>
      <c r="P216" s="35"/>
      <c r="Q216" s="35"/>
      <c r="R216" s="35"/>
      <c r="S216" s="35"/>
      <c r="T216" s="35"/>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c r="IQ216" s="7"/>
      <c r="IR216" s="7"/>
    </row>
    <row r="217" spans="2:252" ht="12" customHeight="1" x14ac:dyDescent="0.2">
      <c r="B217" s="9" t="s">
        <v>38</v>
      </c>
      <c r="D217" s="168">
        <f>D183+D186</f>
        <v>0</v>
      </c>
      <c r="E217" s="9"/>
      <c r="F217" s="35"/>
      <c r="G217" s="35"/>
      <c r="H217" s="35"/>
      <c r="I217" s="35"/>
      <c r="J217" s="35"/>
      <c r="K217" s="35"/>
      <c r="L217" s="35"/>
      <c r="M217" s="35"/>
      <c r="N217" s="35"/>
      <c r="O217" s="35"/>
      <c r="P217" s="35"/>
      <c r="Q217" s="35"/>
      <c r="R217" s="35"/>
      <c r="S217" s="35"/>
      <c r="T217" s="35"/>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c r="IP217" s="7"/>
      <c r="IQ217" s="7"/>
      <c r="IR217" s="7"/>
    </row>
    <row r="218" spans="2:252" ht="12" customHeight="1" x14ac:dyDescent="0.2">
      <c r="B218" s="9" t="s">
        <v>39</v>
      </c>
      <c r="D218" s="168">
        <f>D192+D194+D196</f>
        <v>0</v>
      </c>
      <c r="E218" s="9"/>
      <c r="F218" s="35"/>
      <c r="G218" s="35"/>
      <c r="H218" s="35"/>
      <c r="I218" s="35"/>
      <c r="J218" s="35"/>
      <c r="K218" s="35"/>
      <c r="L218" s="35"/>
      <c r="M218" s="35"/>
      <c r="N218" s="35"/>
      <c r="O218" s="35"/>
      <c r="P218" s="35"/>
      <c r="Q218" s="35"/>
      <c r="R218" s="35"/>
      <c r="S218" s="35"/>
      <c r="T218" s="35"/>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row>
    <row r="219" spans="2:252" ht="12" customHeight="1" x14ac:dyDescent="0.2">
      <c r="B219" s="9" t="s">
        <v>78</v>
      </c>
      <c r="D219" s="168">
        <f>D169+D172+D174+D176+D178+D180</f>
        <v>0</v>
      </c>
      <c r="E219" s="9"/>
      <c r="F219" s="35"/>
      <c r="G219" s="35"/>
      <c r="H219" s="35"/>
      <c r="I219" s="35"/>
      <c r="J219" s="35"/>
      <c r="K219" s="35"/>
      <c r="L219" s="35"/>
      <c r="M219" s="35"/>
      <c r="N219" s="35"/>
      <c r="O219" s="35"/>
      <c r="P219" s="35"/>
      <c r="Q219" s="35"/>
      <c r="R219" s="35"/>
      <c r="S219" s="35"/>
      <c r="T219" s="35"/>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row>
    <row r="220" spans="2:252" ht="12" customHeight="1" x14ac:dyDescent="0.2">
      <c r="B220" s="9" t="s">
        <v>40</v>
      </c>
      <c r="D220" s="168">
        <f>D184+D185+D187+D188+D189</f>
        <v>0</v>
      </c>
      <c r="E220" s="9"/>
      <c r="F220" s="35"/>
      <c r="G220" s="35"/>
      <c r="H220" s="35"/>
      <c r="I220" s="35"/>
      <c r="J220" s="35"/>
      <c r="K220" s="35"/>
      <c r="L220" s="35"/>
      <c r="M220" s="35"/>
      <c r="N220" s="35"/>
      <c r="O220" s="35"/>
      <c r="P220" s="35"/>
      <c r="Q220" s="35"/>
      <c r="R220" s="35"/>
      <c r="S220" s="35"/>
      <c r="T220" s="35"/>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row>
    <row r="221" spans="2:252" ht="12" customHeight="1" x14ac:dyDescent="0.2">
      <c r="B221" s="9" t="s">
        <v>41</v>
      </c>
      <c r="D221" s="168">
        <f>D193+D195+D197</f>
        <v>0</v>
      </c>
      <c r="E221" s="9"/>
      <c r="F221" s="35"/>
      <c r="G221" s="35"/>
      <c r="H221" s="35"/>
      <c r="I221" s="35"/>
      <c r="J221" s="35"/>
      <c r="K221" s="35"/>
      <c r="L221" s="35"/>
      <c r="M221" s="35"/>
      <c r="N221" s="35"/>
      <c r="O221" s="35"/>
      <c r="P221" s="35"/>
      <c r="Q221" s="35"/>
      <c r="R221" s="35"/>
      <c r="S221" s="35"/>
      <c r="T221" s="35"/>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c r="IP221" s="7"/>
      <c r="IQ221" s="7"/>
      <c r="IR221" s="7"/>
    </row>
    <row r="222" spans="2:252" ht="12" customHeight="1" x14ac:dyDescent="0.2">
      <c r="B222" s="9" t="s">
        <v>34</v>
      </c>
      <c r="D222" s="168">
        <f>D199+D200</f>
        <v>0</v>
      </c>
      <c r="E222" s="9"/>
      <c r="F222" s="35"/>
      <c r="G222" s="35"/>
      <c r="H222" s="35"/>
      <c r="I222" s="35"/>
      <c r="J222" s="35"/>
      <c r="K222" s="35"/>
      <c r="L222" s="35"/>
      <c r="M222" s="35"/>
      <c r="N222" s="35"/>
      <c r="O222" s="35"/>
      <c r="P222" s="35"/>
      <c r="Q222" s="35"/>
      <c r="R222" s="35"/>
      <c r="S222" s="35"/>
      <c r="T222" s="35"/>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c r="IH222" s="7"/>
      <c r="II222" s="7"/>
      <c r="IJ222" s="7"/>
      <c r="IK222" s="7"/>
      <c r="IL222" s="7"/>
      <c r="IM222" s="7"/>
      <c r="IN222" s="7"/>
      <c r="IO222" s="7"/>
      <c r="IP222" s="7"/>
      <c r="IQ222" s="7"/>
      <c r="IR222" s="7"/>
    </row>
    <row r="223" spans="2:252" ht="12" customHeight="1" x14ac:dyDescent="0.2">
      <c r="B223" s="9" t="s">
        <v>35</v>
      </c>
      <c r="D223" s="168">
        <f>SUM(D215:D222)</f>
        <v>0</v>
      </c>
      <c r="E223" s="9"/>
      <c r="F223" s="35"/>
    </row>
    <row r="224" spans="2:252" ht="12" customHeight="1" x14ac:dyDescent="0.2"/>
    <row r="226" spans="1:1" x14ac:dyDescent="0.2">
      <c r="A226" s="113"/>
    </row>
  </sheetData>
  <mergeCells count="7">
    <mergeCell ref="C12:E12"/>
    <mergeCell ref="C13:E13"/>
    <mergeCell ref="A6:H6"/>
    <mergeCell ref="C8:E8"/>
    <mergeCell ref="C9:E9"/>
    <mergeCell ref="C10:E10"/>
    <mergeCell ref="C11:E11"/>
  </mergeCells>
  <phoneticPr fontId="0" type="noConversion"/>
  <conditionalFormatting sqref="F157:T165">
    <cfRule type="cellIs" dxfId="1" priority="1" stopIfTrue="1" operator="equal">
      <formula>0</formula>
    </cfRule>
  </conditionalFormatting>
  <pageMargins left="0.5" right="0.5" top="0.5" bottom="0.5" header="0.3" footer="0.3"/>
  <pageSetup paperSize="5" scale="59" fitToHeight="0" orientation="landscape" r:id="rId1"/>
  <headerFooter alignWithMargins="0">
    <oddFooter>&amp;LFAA Form 5100-139 (1/17) SUPERSEDES PREVIOUS EDITION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zoomScaleNormal="100" workbookViewId="0"/>
  </sheetViews>
  <sheetFormatPr defaultColWidth="9.140625" defaultRowHeight="12.75" x14ac:dyDescent="0.2"/>
  <cols>
    <col min="1" max="1" width="41.7109375" style="74" customWidth="1"/>
    <col min="2" max="16" width="14.7109375" style="74" customWidth="1"/>
    <col min="17" max="16384" width="9.140625" style="74"/>
  </cols>
  <sheetData>
    <row r="1" spans="1:18" ht="15" x14ac:dyDescent="0.2">
      <c r="A1" s="197" t="s">
        <v>113</v>
      </c>
    </row>
    <row r="2" spans="1:18" s="196" customFormat="1" ht="30" customHeight="1" x14ac:dyDescent="0.2">
      <c r="A2" s="195" t="s">
        <v>112</v>
      </c>
    </row>
    <row r="3" spans="1:18" ht="15.75" x14ac:dyDescent="0.25">
      <c r="A3" s="91" t="s">
        <v>25</v>
      </c>
      <c r="B3"/>
    </row>
    <row r="4" spans="1:18" x14ac:dyDescent="0.2">
      <c r="A4" s="186" t="str">
        <f>'Program-Level Data Entry'!C8</f>
        <v>[Enter airport name]</v>
      </c>
    </row>
    <row r="5" spans="1:18" x14ac:dyDescent="0.2">
      <c r="A5" s="186" t="str">
        <f>'Program-Level Data Entry'!C9</f>
        <v>[Enter three-letter identifier]</v>
      </c>
    </row>
    <row r="6" spans="1:18" x14ac:dyDescent="0.2">
      <c r="A6" s="186" t="str">
        <f>'Program-Level Data Entry'!C10</f>
        <v>[Enter city, state]</v>
      </c>
    </row>
    <row r="7" spans="1:18" x14ac:dyDescent="0.2">
      <c r="A7" s="186" t="str">
        <f>'Program-Level Data Entry'!C11</f>
        <v>[Enter Large, Medium, Small or Nonhub]</v>
      </c>
    </row>
    <row r="8" spans="1:18" x14ac:dyDescent="0.2">
      <c r="A8" s="186" t="str">
        <f>'Program-Level Data Entry'!C12</f>
        <v>[Enter airport owner/operator]</v>
      </c>
    </row>
    <row r="9" spans="1:18" ht="23.25" customHeight="1" x14ac:dyDescent="0.2">
      <c r="A9" s="187" t="str">
        <f>'Program-Level Data Entry'!C13</f>
        <v>[Enter submission date]</v>
      </c>
    </row>
    <row r="10" spans="1:18" s="75" customFormat="1" ht="15.75" x14ac:dyDescent="0.25">
      <c r="A10" s="99" t="s">
        <v>81</v>
      </c>
      <c r="B10" s="100"/>
      <c r="C10" s="100"/>
      <c r="D10" s="100"/>
      <c r="E10" s="100"/>
      <c r="F10" s="100"/>
      <c r="G10" s="100"/>
      <c r="H10" s="100"/>
      <c r="I10" s="100"/>
      <c r="J10" s="100"/>
      <c r="K10" s="100"/>
      <c r="L10" s="100"/>
      <c r="M10" s="100"/>
      <c r="N10" s="100"/>
      <c r="O10" s="100"/>
      <c r="P10" s="101"/>
    </row>
    <row r="11" spans="1:18" s="75" customFormat="1" ht="21" customHeight="1" x14ac:dyDescent="0.2">
      <c r="A11" s="367" t="s">
        <v>82</v>
      </c>
      <c r="B11" s="368" t="s">
        <v>7</v>
      </c>
      <c r="C11" s="368">
        <f>'Program-Level Data Entry'!G29</f>
        <v>2020</v>
      </c>
      <c r="D11" s="368">
        <f>'Program-Level Data Entry'!H29</f>
        <v>2021</v>
      </c>
      <c r="E11" s="368">
        <f>'Program-Level Data Entry'!I29</f>
        <v>2022</v>
      </c>
      <c r="F11" s="368">
        <f>'Program-Level Data Entry'!J29</f>
        <v>2023</v>
      </c>
      <c r="G11" s="368">
        <f>'Program-Level Data Entry'!K29</f>
        <v>2024</v>
      </c>
      <c r="H11" s="368">
        <f>'Program-Level Data Entry'!L29</f>
        <v>2025</v>
      </c>
      <c r="I11" s="368">
        <f>'Program-Level Data Entry'!M29</f>
        <v>2026</v>
      </c>
      <c r="J11" s="368">
        <f>'Program-Level Data Entry'!N29</f>
        <v>2027</v>
      </c>
      <c r="K11" s="368">
        <f>'Program-Level Data Entry'!O29</f>
        <v>2028</v>
      </c>
      <c r="L11" s="368">
        <f>'Program-Level Data Entry'!P29</f>
        <v>2029</v>
      </c>
      <c r="M11" s="368">
        <f>'Program-Level Data Entry'!Q29</f>
        <v>2030</v>
      </c>
      <c r="N11" s="368">
        <f>'Program-Level Data Entry'!R29</f>
        <v>2031</v>
      </c>
      <c r="O11" s="368">
        <f>'Program-Level Data Entry'!S29</f>
        <v>2032</v>
      </c>
      <c r="P11" s="368">
        <f>'Program-Level Data Entry'!T29</f>
        <v>2033</v>
      </c>
    </row>
    <row r="12" spans="1:18" s="75" customFormat="1" ht="18" customHeight="1" thickBot="1" x14ac:dyDescent="0.25">
      <c r="A12" s="104" t="s">
        <v>85</v>
      </c>
      <c r="B12" s="105">
        <f>SUM(C12:P12)</f>
        <v>0</v>
      </c>
      <c r="C12" s="138">
        <f>'Program-Level Data Entry'!G32</f>
        <v>0</v>
      </c>
      <c r="D12" s="138">
        <f>'Program-Level Data Entry'!H32</f>
        <v>0</v>
      </c>
      <c r="E12" s="138">
        <f>'Program-Level Data Entry'!I32</f>
        <v>0</v>
      </c>
      <c r="F12" s="138">
        <f>'Program-Level Data Entry'!J32</f>
        <v>0</v>
      </c>
      <c r="G12" s="138">
        <f>'Program-Level Data Entry'!K32</f>
        <v>0</v>
      </c>
      <c r="H12" s="138">
        <f>'Program-Level Data Entry'!L32</f>
        <v>0</v>
      </c>
      <c r="I12" s="138">
        <f>'Program-Level Data Entry'!M32</f>
        <v>0</v>
      </c>
      <c r="J12" s="138">
        <f>'Program-Level Data Entry'!N32</f>
        <v>0</v>
      </c>
      <c r="K12" s="138">
        <f>'Program-Level Data Entry'!O32</f>
        <v>0</v>
      </c>
      <c r="L12" s="138">
        <f>'Program-Level Data Entry'!P32</f>
        <v>0</v>
      </c>
      <c r="M12" s="138">
        <f>'Program-Level Data Entry'!Q32</f>
        <v>0</v>
      </c>
      <c r="N12" s="138">
        <f>'Program-Level Data Entry'!R32</f>
        <v>0</v>
      </c>
      <c r="O12" s="138">
        <f>'Program-Level Data Entry'!S32</f>
        <v>0</v>
      </c>
      <c r="P12" s="138">
        <f>'Program-Level Data Entry'!T32</f>
        <v>0</v>
      </c>
    </row>
    <row r="13" spans="1:18" ht="20.100000000000001" customHeight="1" x14ac:dyDescent="0.2">
      <c r="A13" s="141" t="s">
        <v>83</v>
      </c>
      <c r="B13" s="207" t="str">
        <f>$B$11</f>
        <v>Totals</v>
      </c>
      <c r="C13" s="207">
        <f>$C$11</f>
        <v>2020</v>
      </c>
      <c r="D13" s="207">
        <f>$D$11</f>
        <v>2021</v>
      </c>
      <c r="E13" s="207">
        <f>$E$11</f>
        <v>2022</v>
      </c>
      <c r="F13" s="207">
        <f>$F$11</f>
        <v>2023</v>
      </c>
      <c r="G13" s="207">
        <f>$G$11</f>
        <v>2024</v>
      </c>
      <c r="H13" s="207">
        <f>$H$11</f>
        <v>2025</v>
      </c>
      <c r="I13" s="207">
        <f>$I$11</f>
        <v>2026</v>
      </c>
      <c r="J13" s="207">
        <f>$J$11</f>
        <v>2027</v>
      </c>
      <c r="K13" s="207">
        <f>$K$11</f>
        <v>2028</v>
      </c>
      <c r="L13" s="207">
        <f>$L$11</f>
        <v>2029</v>
      </c>
      <c r="M13" s="207">
        <f>$M$11</f>
        <v>2030</v>
      </c>
      <c r="N13" s="207">
        <f>$N$11</f>
        <v>2031</v>
      </c>
      <c r="O13" s="207">
        <f>$O$11</f>
        <v>2032</v>
      </c>
      <c r="P13" s="207">
        <f>$P$11</f>
        <v>2033</v>
      </c>
    </row>
    <row r="14" spans="1:18" ht="17.25" customHeight="1" x14ac:dyDescent="0.2">
      <c r="A14" s="102" t="str">
        <f>A12</f>
        <v>Discretionary - LOI disbursement schedule</v>
      </c>
      <c r="B14" s="97">
        <f>SUM(C14:P14)</f>
        <v>0</v>
      </c>
      <c r="C14" s="124"/>
      <c r="D14" s="124"/>
      <c r="E14" s="124"/>
      <c r="F14" s="124"/>
      <c r="G14" s="124"/>
      <c r="H14" s="124"/>
      <c r="I14" s="124"/>
      <c r="J14" s="124"/>
      <c r="K14" s="124"/>
      <c r="L14" s="124"/>
      <c r="M14" s="124"/>
      <c r="N14" s="124"/>
      <c r="O14" s="124"/>
      <c r="P14" s="124"/>
    </row>
    <row r="15" spans="1:18" x14ac:dyDescent="0.2">
      <c r="A15" s="103" t="s">
        <v>86</v>
      </c>
      <c r="B15" s="97">
        <f>B14-$B$12</f>
        <v>0</v>
      </c>
      <c r="C15" s="188"/>
      <c r="D15" s="188"/>
      <c r="E15" s="188"/>
      <c r="F15" s="188"/>
      <c r="G15" s="188"/>
      <c r="H15" s="188"/>
      <c r="I15" s="188"/>
      <c r="J15" s="188"/>
      <c r="K15" s="188"/>
      <c r="L15" s="188"/>
      <c r="M15" s="188"/>
      <c r="N15" s="188"/>
      <c r="O15" s="188"/>
      <c r="P15" s="188"/>
    </row>
    <row r="16" spans="1:18" ht="35.25" customHeight="1" thickBot="1" x14ac:dyDescent="0.25">
      <c r="A16" s="106" t="s">
        <v>87</v>
      </c>
      <c r="B16" s="401" t="s">
        <v>94</v>
      </c>
      <c r="C16" s="402"/>
      <c r="D16" s="402"/>
      <c r="E16" s="402"/>
      <c r="F16" s="402"/>
      <c r="G16" s="403"/>
      <c r="H16" s="109"/>
      <c r="I16" s="109"/>
      <c r="J16" s="109"/>
      <c r="K16" s="109"/>
      <c r="L16" s="109"/>
      <c r="M16" s="109"/>
      <c r="N16" s="109"/>
      <c r="O16" s="109"/>
      <c r="P16" s="110"/>
      <c r="Q16" s="76"/>
      <c r="R16" s="76"/>
    </row>
    <row r="17" spans="1:18" ht="20.100000000000001" customHeight="1" x14ac:dyDescent="0.2">
      <c r="A17" s="142" t="s">
        <v>84</v>
      </c>
      <c r="B17" s="207" t="str">
        <f>$B$11</f>
        <v>Totals</v>
      </c>
      <c r="C17" s="207">
        <f>$C$11</f>
        <v>2020</v>
      </c>
      <c r="D17" s="207">
        <f>$D$11</f>
        <v>2021</v>
      </c>
      <c r="E17" s="207">
        <f>$E$11</f>
        <v>2022</v>
      </c>
      <c r="F17" s="207">
        <f>$F$11</f>
        <v>2023</v>
      </c>
      <c r="G17" s="207">
        <f>$G$11</f>
        <v>2024</v>
      </c>
      <c r="H17" s="207">
        <f>$H$11</f>
        <v>2025</v>
      </c>
      <c r="I17" s="207">
        <f>$I$11</f>
        <v>2026</v>
      </c>
      <c r="J17" s="207">
        <f>$J$11</f>
        <v>2027</v>
      </c>
      <c r="K17" s="207">
        <f>$K$11</f>
        <v>2028</v>
      </c>
      <c r="L17" s="207">
        <f>$L$11</f>
        <v>2029</v>
      </c>
      <c r="M17" s="207">
        <f>$M$11</f>
        <v>2030</v>
      </c>
      <c r="N17" s="207">
        <f>$N$11</f>
        <v>2031</v>
      </c>
      <c r="O17" s="207">
        <f>$O$11</f>
        <v>2032</v>
      </c>
      <c r="P17" s="207">
        <f>$P$11</f>
        <v>2033</v>
      </c>
    </row>
    <row r="18" spans="1:18" ht="15.75" customHeight="1" x14ac:dyDescent="0.2">
      <c r="A18" s="102" t="str">
        <f>A14</f>
        <v>Discretionary - LOI disbursement schedule</v>
      </c>
      <c r="B18" s="97">
        <f>SUM(C18:P18)</f>
        <v>0</v>
      </c>
      <c r="C18" s="124"/>
      <c r="D18" s="124"/>
      <c r="E18" s="124"/>
      <c r="F18" s="124"/>
      <c r="G18" s="124"/>
      <c r="H18" s="124"/>
      <c r="I18" s="124"/>
      <c r="J18" s="124"/>
      <c r="K18" s="124"/>
      <c r="L18" s="124"/>
      <c r="M18" s="124"/>
      <c r="N18" s="124"/>
      <c r="O18" s="124"/>
      <c r="P18" s="124"/>
    </row>
    <row r="19" spans="1:18" x14ac:dyDescent="0.2">
      <c r="A19" s="107" t="str">
        <f>A15</f>
        <v>Change (if any) in LOI Discretionary funding</v>
      </c>
      <c r="B19" s="98">
        <f>B18-$B$12</f>
        <v>0</v>
      </c>
      <c r="C19" s="188"/>
      <c r="D19" s="188"/>
      <c r="E19" s="188"/>
      <c r="F19" s="188"/>
      <c r="G19" s="188"/>
      <c r="H19" s="188"/>
      <c r="I19" s="188"/>
      <c r="J19" s="188"/>
      <c r="K19" s="188"/>
      <c r="L19" s="188"/>
      <c r="M19" s="188"/>
      <c r="N19" s="188"/>
      <c r="O19" s="188"/>
      <c r="P19" s="188"/>
    </row>
    <row r="20" spans="1:18" ht="39.950000000000003" customHeight="1" thickBot="1" x14ac:dyDescent="0.25">
      <c r="A20" s="108" t="str">
        <f>A16</f>
        <v>Impact on costs and/or other funding sources</v>
      </c>
      <c r="B20" s="401" t="s">
        <v>94</v>
      </c>
      <c r="C20" s="402"/>
      <c r="D20" s="402"/>
      <c r="E20" s="402"/>
      <c r="F20" s="402"/>
      <c r="G20" s="403"/>
      <c r="H20" s="109"/>
      <c r="I20" s="109"/>
      <c r="J20" s="109"/>
      <c r="K20" s="109"/>
      <c r="L20" s="109"/>
      <c r="M20" s="109"/>
      <c r="N20" s="109"/>
      <c r="O20" s="109"/>
      <c r="P20" s="110"/>
      <c r="Q20" s="76"/>
      <c r="R20" s="76"/>
    </row>
    <row r="21" spans="1:18" ht="20.100000000000001" customHeight="1" x14ac:dyDescent="0.2">
      <c r="A21" s="142" t="s">
        <v>88</v>
      </c>
      <c r="B21" s="207" t="str">
        <f>$B$11</f>
        <v>Totals</v>
      </c>
      <c r="C21" s="207">
        <f>$C$11</f>
        <v>2020</v>
      </c>
      <c r="D21" s="207">
        <f>$D$11</f>
        <v>2021</v>
      </c>
      <c r="E21" s="207">
        <f>$E$11</f>
        <v>2022</v>
      </c>
      <c r="F21" s="207">
        <f>$F$11</f>
        <v>2023</v>
      </c>
      <c r="G21" s="207">
        <f>$G$11</f>
        <v>2024</v>
      </c>
      <c r="H21" s="207">
        <f>$H$11</f>
        <v>2025</v>
      </c>
      <c r="I21" s="207">
        <f>$I$11</f>
        <v>2026</v>
      </c>
      <c r="J21" s="207">
        <f>$J$11</f>
        <v>2027</v>
      </c>
      <c r="K21" s="207">
        <f>$K$11</f>
        <v>2028</v>
      </c>
      <c r="L21" s="207">
        <f>$L$11</f>
        <v>2029</v>
      </c>
      <c r="M21" s="207">
        <f>$M$11</f>
        <v>2030</v>
      </c>
      <c r="N21" s="207">
        <f>$N$11</f>
        <v>2031</v>
      </c>
      <c r="O21" s="207">
        <f>$O$11</f>
        <v>2032</v>
      </c>
      <c r="P21" s="207">
        <f>$P$11</f>
        <v>2033</v>
      </c>
    </row>
    <row r="22" spans="1:18" ht="16.5" customHeight="1" x14ac:dyDescent="0.2">
      <c r="A22" s="102" t="s">
        <v>85</v>
      </c>
      <c r="B22" s="97">
        <f>SUM(C22:P22)</f>
        <v>0</v>
      </c>
      <c r="C22" s="124"/>
      <c r="D22" s="124"/>
      <c r="E22" s="124"/>
      <c r="F22" s="124"/>
      <c r="G22" s="124"/>
      <c r="H22" s="124"/>
      <c r="I22" s="124"/>
      <c r="J22" s="124"/>
      <c r="K22" s="124"/>
      <c r="L22" s="124"/>
      <c r="M22" s="124"/>
      <c r="N22" s="124"/>
      <c r="O22" s="124"/>
      <c r="P22" s="124"/>
    </row>
    <row r="23" spans="1:18" x14ac:dyDescent="0.2">
      <c r="A23" s="107" t="s">
        <v>86</v>
      </c>
      <c r="B23" s="97">
        <f>B22-$B$12</f>
        <v>0</v>
      </c>
      <c r="C23" s="188"/>
      <c r="D23" s="188"/>
      <c r="E23" s="188"/>
      <c r="F23" s="188"/>
      <c r="G23" s="188"/>
      <c r="H23" s="188"/>
      <c r="I23" s="188"/>
      <c r="J23" s="188"/>
      <c r="K23" s="188"/>
      <c r="L23" s="188"/>
      <c r="M23" s="188"/>
      <c r="N23" s="188"/>
      <c r="O23" s="188"/>
      <c r="P23" s="188"/>
    </row>
    <row r="24" spans="1:18" ht="42" customHeight="1" thickBot="1" x14ac:dyDescent="0.25">
      <c r="A24" s="108" t="s">
        <v>87</v>
      </c>
      <c r="B24" s="401" t="s">
        <v>94</v>
      </c>
      <c r="C24" s="402"/>
      <c r="D24" s="402"/>
      <c r="E24" s="402"/>
      <c r="F24" s="402"/>
      <c r="G24" s="403"/>
      <c r="H24" s="109"/>
      <c r="I24" s="109"/>
      <c r="J24" s="109"/>
      <c r="K24" s="109"/>
      <c r="L24" s="109"/>
      <c r="M24" s="109"/>
      <c r="N24" s="109"/>
      <c r="O24" s="109"/>
      <c r="P24" s="110"/>
      <c r="Q24" s="76"/>
      <c r="R24" s="76"/>
    </row>
    <row r="25" spans="1:18" ht="20.100000000000001" customHeight="1" x14ac:dyDescent="0.2">
      <c r="A25" s="142" t="s">
        <v>89</v>
      </c>
      <c r="B25" s="207" t="str">
        <f>$B$11</f>
        <v>Totals</v>
      </c>
      <c r="C25" s="207">
        <f>$C$11</f>
        <v>2020</v>
      </c>
      <c r="D25" s="207">
        <f>$D$11</f>
        <v>2021</v>
      </c>
      <c r="E25" s="207">
        <f>$E$11</f>
        <v>2022</v>
      </c>
      <c r="F25" s="207">
        <f>$F$11</f>
        <v>2023</v>
      </c>
      <c r="G25" s="207">
        <f>$G$11</f>
        <v>2024</v>
      </c>
      <c r="H25" s="207">
        <f>$H$11</f>
        <v>2025</v>
      </c>
      <c r="I25" s="207">
        <f>$I$11</f>
        <v>2026</v>
      </c>
      <c r="J25" s="207">
        <f>$J$11</f>
        <v>2027</v>
      </c>
      <c r="K25" s="207">
        <f>$K$11</f>
        <v>2028</v>
      </c>
      <c r="L25" s="207">
        <f>$L$11</f>
        <v>2029</v>
      </c>
      <c r="M25" s="207">
        <f>$M$11</f>
        <v>2030</v>
      </c>
      <c r="N25" s="207">
        <f>$N$11</f>
        <v>2031</v>
      </c>
      <c r="O25" s="207">
        <f>$O$11</f>
        <v>2032</v>
      </c>
      <c r="P25" s="207">
        <f>$P$11</f>
        <v>2033</v>
      </c>
    </row>
    <row r="26" spans="1:18" ht="18.75" customHeight="1" x14ac:dyDescent="0.2">
      <c r="A26" s="102" t="str">
        <f>A22</f>
        <v>Discretionary - LOI disbursement schedule</v>
      </c>
      <c r="B26" s="97">
        <f>SUM(C26:P26)</f>
        <v>0</v>
      </c>
      <c r="C26" s="124"/>
      <c r="D26" s="124"/>
      <c r="E26" s="124"/>
      <c r="F26" s="124"/>
      <c r="G26" s="124"/>
      <c r="H26" s="124"/>
      <c r="I26" s="124"/>
      <c r="J26" s="124"/>
      <c r="K26" s="124"/>
      <c r="L26" s="124"/>
      <c r="M26" s="124"/>
      <c r="N26" s="124"/>
      <c r="O26" s="124"/>
      <c r="P26" s="124"/>
    </row>
    <row r="27" spans="1:18" ht="18.75" customHeight="1" x14ac:dyDescent="0.2">
      <c r="A27" s="107" t="str">
        <f>A23</f>
        <v>Change (if any) in LOI Discretionary funding</v>
      </c>
      <c r="B27" s="97">
        <f>B26-$B$12</f>
        <v>0</v>
      </c>
      <c r="C27" s="188"/>
      <c r="D27" s="188"/>
      <c r="E27" s="188"/>
      <c r="F27" s="188"/>
      <c r="G27" s="188"/>
      <c r="H27" s="188"/>
      <c r="I27" s="188"/>
      <c r="J27" s="188"/>
      <c r="K27" s="188"/>
      <c r="L27" s="188"/>
      <c r="M27" s="188"/>
      <c r="N27" s="188"/>
      <c r="O27" s="188"/>
      <c r="P27" s="188"/>
    </row>
    <row r="28" spans="1:18" ht="39.950000000000003" customHeight="1" thickBot="1" x14ac:dyDescent="0.25">
      <c r="A28" s="108" t="str">
        <f>A24</f>
        <v>Impact on costs and/or other funding sources</v>
      </c>
      <c r="B28" s="401" t="s">
        <v>94</v>
      </c>
      <c r="C28" s="402"/>
      <c r="D28" s="402"/>
      <c r="E28" s="402"/>
      <c r="F28" s="402"/>
      <c r="G28" s="403"/>
      <c r="H28" s="109"/>
      <c r="I28" s="109"/>
      <c r="J28" s="109"/>
      <c r="K28" s="109"/>
      <c r="L28" s="109"/>
      <c r="M28" s="109"/>
      <c r="N28" s="109"/>
      <c r="O28" s="109"/>
      <c r="P28" s="110"/>
      <c r="Q28" s="76"/>
      <c r="R28" s="76"/>
    </row>
    <row r="29" spans="1:18" x14ac:dyDescent="0.2">
      <c r="A29" s="78"/>
      <c r="B29" s="77"/>
      <c r="C29" s="77"/>
      <c r="D29" s="77"/>
      <c r="E29" s="77"/>
      <c r="F29" s="77"/>
      <c r="G29" s="77"/>
      <c r="H29" s="77"/>
      <c r="I29" s="77"/>
      <c r="J29" s="77"/>
      <c r="K29" s="77"/>
      <c r="L29" s="77"/>
      <c r="M29" s="77"/>
      <c r="N29" s="77"/>
      <c r="O29" s="77"/>
      <c r="P29" s="77"/>
    </row>
    <row r="30" spans="1:18" x14ac:dyDescent="0.2">
      <c r="A30" s="113" t="s">
        <v>126</v>
      </c>
    </row>
  </sheetData>
  <mergeCells count="4">
    <mergeCell ref="B16:G16"/>
    <mergeCell ref="B20:G20"/>
    <mergeCell ref="B24:G24"/>
    <mergeCell ref="B28:G28"/>
  </mergeCells>
  <phoneticPr fontId="0" type="noConversion"/>
  <pageMargins left="0.5" right="0.5" top="0.5" bottom="0.75" header="0.5" footer="0.5"/>
  <pageSetup scale="4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8"/>
  <sheetViews>
    <sheetView showGridLines="0" zoomScaleNormal="100" workbookViewId="0"/>
  </sheetViews>
  <sheetFormatPr defaultRowHeight="12.75" x14ac:dyDescent="0.2"/>
  <cols>
    <col min="1" max="1" width="41.7109375" customWidth="1"/>
    <col min="2" max="2" width="14.28515625" customWidth="1"/>
    <col min="3" max="3" width="13.140625" customWidth="1"/>
    <col min="4" max="4" width="8.5703125" customWidth="1"/>
    <col min="5" max="5" width="57.85546875" customWidth="1"/>
    <col min="6" max="14" width="12.7109375" customWidth="1"/>
    <col min="15" max="15" width="13.5703125" bestFit="1" customWidth="1"/>
  </cols>
  <sheetData>
    <row r="1" spans="1:15" s="197" customFormat="1" ht="15" x14ac:dyDescent="0.2">
      <c r="A1" s="197" t="s">
        <v>113</v>
      </c>
    </row>
    <row r="2" spans="1:15" ht="30" customHeight="1" x14ac:dyDescent="0.2">
      <c r="A2" s="114" t="s">
        <v>116</v>
      </c>
    </row>
    <row r="3" spans="1:15" ht="15.75" x14ac:dyDescent="0.25">
      <c r="A3" s="91" t="s">
        <v>25</v>
      </c>
    </row>
    <row r="4" spans="1:15" ht="17.25" customHeight="1" x14ac:dyDescent="0.2">
      <c r="A4" s="186" t="str">
        <f>'Program-Level Data Entry'!C8</f>
        <v>[Enter airport name]</v>
      </c>
    </row>
    <row r="5" spans="1:15" x14ac:dyDescent="0.2">
      <c r="A5" s="186" t="str">
        <f>'Program-Level Data Entry'!C9</f>
        <v>[Enter three-letter identifier]</v>
      </c>
    </row>
    <row r="6" spans="1:15" x14ac:dyDescent="0.2">
      <c r="A6" s="186" t="str">
        <f>'Program-Level Data Entry'!C10</f>
        <v>[Enter city, state]</v>
      </c>
    </row>
    <row r="7" spans="1:15" x14ac:dyDescent="0.2">
      <c r="A7" s="186" t="str">
        <f>'Program-Level Data Entry'!C11</f>
        <v>[Enter Large, Medium, Small or Nonhub]</v>
      </c>
    </row>
    <row r="8" spans="1:15" x14ac:dyDescent="0.2">
      <c r="A8" s="186" t="str">
        <f>'Program-Level Data Entry'!C12</f>
        <v>[Enter airport owner/operator]</v>
      </c>
    </row>
    <row r="9" spans="1:15" ht="20.25" customHeight="1" x14ac:dyDescent="0.2">
      <c r="A9" s="187" t="str">
        <f>'Program-Level Data Entry'!C13</f>
        <v>[Enter submission date]</v>
      </c>
    </row>
    <row r="10" spans="1:15" ht="18.75" customHeight="1" thickBot="1" x14ac:dyDescent="0.25">
      <c r="A10" s="215" t="s">
        <v>80</v>
      </c>
      <c r="B10" s="214"/>
      <c r="C10" s="214"/>
      <c r="D10" s="214"/>
      <c r="E10" s="214"/>
      <c r="F10" s="214"/>
      <c r="G10" s="214"/>
      <c r="H10" s="214"/>
      <c r="I10" s="214"/>
      <c r="J10" s="214"/>
      <c r="K10" s="214"/>
      <c r="L10" s="214"/>
      <c r="M10" s="214"/>
      <c r="N10" s="214"/>
      <c r="O10" s="214"/>
    </row>
    <row r="11" spans="1:15" s="1" customFormat="1" ht="20.25" customHeight="1" x14ac:dyDescent="0.2">
      <c r="A11" s="415" t="s">
        <v>100</v>
      </c>
      <c r="B11" s="413" t="s">
        <v>68</v>
      </c>
      <c r="C11" s="411" t="s">
        <v>99</v>
      </c>
      <c r="D11" s="411" t="s">
        <v>102</v>
      </c>
      <c r="E11" s="419" t="s">
        <v>69</v>
      </c>
      <c r="F11" s="417" t="s">
        <v>72</v>
      </c>
      <c r="G11" s="404" t="s">
        <v>67</v>
      </c>
      <c r="H11" s="406" t="s">
        <v>73</v>
      </c>
      <c r="I11" s="408" t="str">
        <f>'Program-Level Data Entry'!B16</f>
        <v>Professional Services</v>
      </c>
      <c r="J11" s="410" t="str">
        <f>'Program-Level Data Entry'!B17</f>
        <v>Land Acquisition</v>
      </c>
      <c r="K11" s="410" t="str">
        <f>'Program-Level Data Entry'!B90</f>
        <v>Runways</v>
      </c>
      <c r="L11" s="410" t="str">
        <f>'Program-Level Data Entry'!B22</f>
        <v xml:space="preserve">Other Airside </v>
      </c>
      <c r="M11" s="410" t="str">
        <f>'Program-Level Data Entry'!B23</f>
        <v xml:space="preserve">Terminal </v>
      </c>
      <c r="N11" s="410" t="str">
        <f>'Program-Level Data Entry'!B24</f>
        <v>Landside</v>
      </c>
      <c r="O11" s="410" t="str">
        <f>'Program-Level Data Entry'!B25</f>
        <v>Infrastructure</v>
      </c>
    </row>
    <row r="12" spans="1:15" ht="21.75" customHeight="1" x14ac:dyDescent="0.2">
      <c r="A12" s="416"/>
      <c r="B12" s="414"/>
      <c r="C12" s="412"/>
      <c r="D12" s="412"/>
      <c r="E12" s="420"/>
      <c r="F12" s="418"/>
      <c r="G12" s="405"/>
      <c r="H12" s="407"/>
      <c r="I12" s="409"/>
      <c r="J12" s="405"/>
      <c r="K12" s="405"/>
      <c r="L12" s="405"/>
      <c r="M12" s="405"/>
      <c r="N12" s="405"/>
      <c r="O12" s="405"/>
    </row>
    <row r="13" spans="1:15" x14ac:dyDescent="0.2">
      <c r="A13" s="332" t="s">
        <v>118</v>
      </c>
      <c r="B13" s="333">
        <v>1800000</v>
      </c>
      <c r="C13" s="334" t="s">
        <v>66</v>
      </c>
      <c r="D13" s="334" t="s">
        <v>66</v>
      </c>
      <c r="E13" s="335" t="s">
        <v>70</v>
      </c>
      <c r="F13" s="336">
        <f t="shared" ref="F13:F32" si="0">IF(D13="N",0,B13)</f>
        <v>0</v>
      </c>
      <c r="G13" s="333">
        <f t="shared" ref="G13:G32" si="1">IF(C13="N",0,B13)</f>
        <v>0</v>
      </c>
      <c r="H13" s="337">
        <f t="shared" ref="H13:H32" si="2">B13</f>
        <v>1800000</v>
      </c>
      <c r="I13" s="338"/>
      <c r="J13" s="339"/>
      <c r="K13" s="339"/>
      <c r="L13" s="339"/>
      <c r="M13" s="339"/>
      <c r="N13" s="339"/>
      <c r="O13" s="339"/>
    </row>
    <row r="14" spans="1:15" ht="13.5" thickBot="1" x14ac:dyDescent="0.25">
      <c r="A14" s="340" t="s">
        <v>119</v>
      </c>
      <c r="B14" s="341">
        <v>4600000</v>
      </c>
      <c r="C14" s="342" t="s">
        <v>65</v>
      </c>
      <c r="D14" s="342" t="s">
        <v>66</v>
      </c>
      <c r="E14" s="343" t="s">
        <v>71</v>
      </c>
      <c r="F14" s="344">
        <f t="shared" si="0"/>
        <v>0</v>
      </c>
      <c r="G14" s="341">
        <f t="shared" si="1"/>
        <v>4600000</v>
      </c>
      <c r="H14" s="345">
        <f t="shared" si="2"/>
        <v>4600000</v>
      </c>
      <c r="I14" s="346"/>
      <c r="J14" s="347"/>
      <c r="K14" s="347"/>
      <c r="L14" s="347"/>
      <c r="M14" s="347"/>
      <c r="N14" s="347"/>
      <c r="O14" s="347"/>
    </row>
    <row r="15" spans="1:15" x14ac:dyDescent="0.2">
      <c r="A15" s="121" t="s">
        <v>93</v>
      </c>
      <c r="B15" s="208"/>
      <c r="C15" s="122"/>
      <c r="D15" s="122"/>
      <c r="E15" s="125"/>
      <c r="F15" s="128">
        <f t="shared" si="0"/>
        <v>0</v>
      </c>
      <c r="G15" s="123">
        <f t="shared" si="1"/>
        <v>0</v>
      </c>
      <c r="H15" s="129">
        <f t="shared" si="2"/>
        <v>0</v>
      </c>
      <c r="I15" s="211"/>
      <c r="J15" s="208"/>
      <c r="K15" s="208"/>
      <c r="L15" s="208"/>
      <c r="M15" s="208"/>
      <c r="N15" s="208"/>
      <c r="O15" s="208"/>
    </row>
    <row r="16" spans="1:15" x14ac:dyDescent="0.2">
      <c r="A16" s="119"/>
      <c r="B16" s="209"/>
      <c r="C16" s="117"/>
      <c r="D16" s="117"/>
      <c r="E16" s="126"/>
      <c r="F16" s="130">
        <f t="shared" si="0"/>
        <v>0</v>
      </c>
      <c r="G16" s="118">
        <f t="shared" si="1"/>
        <v>0</v>
      </c>
      <c r="H16" s="131">
        <f t="shared" si="2"/>
        <v>0</v>
      </c>
      <c r="I16" s="212"/>
      <c r="J16" s="209"/>
      <c r="K16" s="209"/>
      <c r="L16" s="209"/>
      <c r="M16" s="209"/>
      <c r="N16" s="209"/>
      <c r="O16" s="209"/>
    </row>
    <row r="17" spans="1:15" x14ac:dyDescent="0.2">
      <c r="A17" s="119"/>
      <c r="B17" s="209"/>
      <c r="C17" s="117"/>
      <c r="D17" s="117"/>
      <c r="E17" s="126"/>
      <c r="F17" s="130">
        <f t="shared" si="0"/>
        <v>0</v>
      </c>
      <c r="G17" s="118">
        <f t="shared" si="1"/>
        <v>0</v>
      </c>
      <c r="H17" s="131">
        <f t="shared" si="2"/>
        <v>0</v>
      </c>
      <c r="I17" s="212"/>
      <c r="J17" s="209"/>
      <c r="K17" s="209"/>
      <c r="L17" s="209"/>
      <c r="M17" s="209"/>
      <c r="N17" s="209"/>
      <c r="O17" s="209"/>
    </row>
    <row r="18" spans="1:15" x14ac:dyDescent="0.2">
      <c r="A18" s="119"/>
      <c r="B18" s="209"/>
      <c r="C18" s="117"/>
      <c r="D18" s="117"/>
      <c r="E18" s="126"/>
      <c r="F18" s="130">
        <f t="shared" si="0"/>
        <v>0</v>
      </c>
      <c r="G18" s="118">
        <f t="shared" si="1"/>
        <v>0</v>
      </c>
      <c r="H18" s="131">
        <f t="shared" si="2"/>
        <v>0</v>
      </c>
      <c r="I18" s="212"/>
      <c r="J18" s="209"/>
      <c r="K18" s="209"/>
      <c r="L18" s="209"/>
      <c r="M18" s="209"/>
      <c r="N18" s="209"/>
      <c r="O18" s="209"/>
    </row>
    <row r="19" spans="1:15" x14ac:dyDescent="0.2">
      <c r="A19" s="119"/>
      <c r="B19" s="209"/>
      <c r="C19" s="120"/>
      <c r="D19" s="120"/>
      <c r="E19" s="127"/>
      <c r="F19" s="130">
        <f t="shared" si="0"/>
        <v>0</v>
      </c>
      <c r="G19" s="118">
        <f t="shared" si="1"/>
        <v>0</v>
      </c>
      <c r="H19" s="131">
        <f t="shared" si="2"/>
        <v>0</v>
      </c>
      <c r="I19" s="212"/>
      <c r="J19" s="209"/>
      <c r="K19" s="209"/>
      <c r="L19" s="209"/>
      <c r="M19" s="209"/>
      <c r="N19" s="209"/>
      <c r="O19" s="209"/>
    </row>
    <row r="20" spans="1:15" x14ac:dyDescent="0.2">
      <c r="A20" s="119"/>
      <c r="B20" s="209"/>
      <c r="C20" s="120"/>
      <c r="D20" s="120"/>
      <c r="E20" s="127"/>
      <c r="F20" s="130">
        <f t="shared" si="0"/>
        <v>0</v>
      </c>
      <c r="G20" s="118">
        <f t="shared" si="1"/>
        <v>0</v>
      </c>
      <c r="H20" s="131">
        <f t="shared" si="2"/>
        <v>0</v>
      </c>
      <c r="I20" s="212"/>
      <c r="J20" s="209"/>
      <c r="K20" s="209"/>
      <c r="L20" s="209"/>
      <c r="M20" s="209"/>
      <c r="N20" s="209"/>
      <c r="O20" s="209"/>
    </row>
    <row r="21" spans="1:15" x14ac:dyDescent="0.2">
      <c r="A21" s="119"/>
      <c r="B21" s="209"/>
      <c r="C21" s="120"/>
      <c r="D21" s="120"/>
      <c r="E21" s="127"/>
      <c r="F21" s="130">
        <f t="shared" si="0"/>
        <v>0</v>
      </c>
      <c r="G21" s="118">
        <f t="shared" si="1"/>
        <v>0</v>
      </c>
      <c r="H21" s="131">
        <f t="shared" si="2"/>
        <v>0</v>
      </c>
      <c r="I21" s="212"/>
      <c r="J21" s="209"/>
      <c r="K21" s="209"/>
      <c r="L21" s="209"/>
      <c r="M21" s="209"/>
      <c r="N21" s="209"/>
      <c r="O21" s="209"/>
    </row>
    <row r="22" spans="1:15" x14ac:dyDescent="0.2">
      <c r="A22" s="119"/>
      <c r="B22" s="209"/>
      <c r="C22" s="120"/>
      <c r="D22" s="120"/>
      <c r="E22" s="127"/>
      <c r="F22" s="130">
        <f t="shared" si="0"/>
        <v>0</v>
      </c>
      <c r="G22" s="118">
        <f t="shared" si="1"/>
        <v>0</v>
      </c>
      <c r="H22" s="131">
        <f t="shared" si="2"/>
        <v>0</v>
      </c>
      <c r="I22" s="212"/>
      <c r="J22" s="209"/>
      <c r="K22" s="209"/>
      <c r="L22" s="209"/>
      <c r="M22" s="209"/>
      <c r="N22" s="209"/>
      <c r="O22" s="209"/>
    </row>
    <row r="23" spans="1:15" x14ac:dyDescent="0.2">
      <c r="A23" s="119"/>
      <c r="B23" s="209"/>
      <c r="C23" s="120"/>
      <c r="D23" s="120"/>
      <c r="E23" s="127"/>
      <c r="F23" s="130">
        <f t="shared" si="0"/>
        <v>0</v>
      </c>
      <c r="G23" s="118">
        <f t="shared" si="1"/>
        <v>0</v>
      </c>
      <c r="H23" s="131">
        <f t="shared" si="2"/>
        <v>0</v>
      </c>
      <c r="I23" s="212"/>
      <c r="J23" s="209"/>
      <c r="K23" s="209"/>
      <c r="L23" s="209"/>
      <c r="M23" s="209"/>
      <c r="N23" s="209"/>
      <c r="O23" s="209"/>
    </row>
    <row r="24" spans="1:15" x14ac:dyDescent="0.2">
      <c r="A24" s="119"/>
      <c r="B24" s="209"/>
      <c r="C24" s="120"/>
      <c r="D24" s="120"/>
      <c r="E24" s="127"/>
      <c r="F24" s="130">
        <f t="shared" si="0"/>
        <v>0</v>
      </c>
      <c r="G24" s="118">
        <f t="shared" si="1"/>
        <v>0</v>
      </c>
      <c r="H24" s="131">
        <f t="shared" si="2"/>
        <v>0</v>
      </c>
      <c r="I24" s="212"/>
      <c r="J24" s="209"/>
      <c r="K24" s="209"/>
      <c r="L24" s="209"/>
      <c r="M24" s="209"/>
      <c r="N24" s="209"/>
      <c r="O24" s="209"/>
    </row>
    <row r="25" spans="1:15" x14ac:dyDescent="0.2">
      <c r="A25" s="119"/>
      <c r="B25" s="209"/>
      <c r="C25" s="120"/>
      <c r="D25" s="120"/>
      <c r="E25" s="127"/>
      <c r="F25" s="130">
        <f t="shared" si="0"/>
        <v>0</v>
      </c>
      <c r="G25" s="118">
        <f t="shared" si="1"/>
        <v>0</v>
      </c>
      <c r="H25" s="131">
        <f t="shared" si="2"/>
        <v>0</v>
      </c>
      <c r="I25" s="212"/>
      <c r="J25" s="209"/>
      <c r="K25" s="209"/>
      <c r="L25" s="209"/>
      <c r="M25" s="209"/>
      <c r="N25" s="209"/>
      <c r="O25" s="209"/>
    </row>
    <row r="26" spans="1:15" x14ac:dyDescent="0.2">
      <c r="A26" s="119"/>
      <c r="B26" s="209"/>
      <c r="C26" s="120"/>
      <c r="D26" s="120"/>
      <c r="E26" s="127"/>
      <c r="F26" s="130">
        <f t="shared" si="0"/>
        <v>0</v>
      </c>
      <c r="G26" s="118">
        <f t="shared" si="1"/>
        <v>0</v>
      </c>
      <c r="H26" s="131">
        <f t="shared" si="2"/>
        <v>0</v>
      </c>
      <c r="I26" s="212"/>
      <c r="J26" s="209"/>
      <c r="K26" s="209"/>
      <c r="L26" s="209"/>
      <c r="M26" s="209"/>
      <c r="N26" s="209"/>
      <c r="O26" s="209"/>
    </row>
    <row r="27" spans="1:15" x14ac:dyDescent="0.2">
      <c r="A27" s="119"/>
      <c r="B27" s="209"/>
      <c r="C27" s="120"/>
      <c r="D27" s="120"/>
      <c r="E27" s="127"/>
      <c r="F27" s="130">
        <f t="shared" si="0"/>
        <v>0</v>
      </c>
      <c r="G27" s="118">
        <f t="shared" si="1"/>
        <v>0</v>
      </c>
      <c r="H27" s="131">
        <f t="shared" si="2"/>
        <v>0</v>
      </c>
      <c r="I27" s="212"/>
      <c r="J27" s="209"/>
      <c r="K27" s="209"/>
      <c r="L27" s="209"/>
      <c r="M27" s="209"/>
      <c r="N27" s="209"/>
      <c r="O27" s="209"/>
    </row>
    <row r="28" spans="1:15" x14ac:dyDescent="0.2">
      <c r="A28" s="119"/>
      <c r="B28" s="209"/>
      <c r="C28" s="120"/>
      <c r="D28" s="120"/>
      <c r="E28" s="127"/>
      <c r="F28" s="130">
        <f t="shared" si="0"/>
        <v>0</v>
      </c>
      <c r="G28" s="118">
        <f t="shared" si="1"/>
        <v>0</v>
      </c>
      <c r="H28" s="131">
        <f t="shared" si="2"/>
        <v>0</v>
      </c>
      <c r="I28" s="212"/>
      <c r="J28" s="209"/>
      <c r="K28" s="209"/>
      <c r="L28" s="209"/>
      <c r="M28" s="209"/>
      <c r="N28" s="209"/>
      <c r="O28" s="209"/>
    </row>
    <row r="29" spans="1:15" x14ac:dyDescent="0.2">
      <c r="A29" s="119"/>
      <c r="B29" s="209"/>
      <c r="C29" s="120"/>
      <c r="D29" s="120"/>
      <c r="E29" s="127"/>
      <c r="F29" s="130">
        <f t="shared" si="0"/>
        <v>0</v>
      </c>
      <c r="G29" s="118">
        <f t="shared" si="1"/>
        <v>0</v>
      </c>
      <c r="H29" s="131">
        <f t="shared" si="2"/>
        <v>0</v>
      </c>
      <c r="I29" s="212"/>
      <c r="J29" s="209"/>
      <c r="K29" s="209"/>
      <c r="L29" s="209"/>
      <c r="M29" s="209"/>
      <c r="N29" s="209"/>
      <c r="O29" s="209"/>
    </row>
    <row r="30" spans="1:15" x14ac:dyDescent="0.2">
      <c r="A30" s="119"/>
      <c r="B30" s="209"/>
      <c r="C30" s="120"/>
      <c r="D30" s="120"/>
      <c r="E30" s="127"/>
      <c r="F30" s="130">
        <f t="shared" si="0"/>
        <v>0</v>
      </c>
      <c r="G30" s="118">
        <f t="shared" si="1"/>
        <v>0</v>
      </c>
      <c r="H30" s="131">
        <f t="shared" si="2"/>
        <v>0</v>
      </c>
      <c r="I30" s="212"/>
      <c r="J30" s="209"/>
      <c r="K30" s="209"/>
      <c r="L30" s="209"/>
      <c r="M30" s="209"/>
      <c r="N30" s="209"/>
      <c r="O30" s="209"/>
    </row>
    <row r="31" spans="1:15" x14ac:dyDescent="0.2">
      <c r="A31" s="119"/>
      <c r="B31" s="209"/>
      <c r="C31" s="120"/>
      <c r="D31" s="120"/>
      <c r="E31" s="127"/>
      <c r="F31" s="130">
        <f t="shared" si="0"/>
        <v>0</v>
      </c>
      <c r="G31" s="118">
        <f t="shared" si="1"/>
        <v>0</v>
      </c>
      <c r="H31" s="131">
        <f t="shared" si="2"/>
        <v>0</v>
      </c>
      <c r="I31" s="212"/>
      <c r="J31" s="209"/>
      <c r="K31" s="209"/>
      <c r="L31" s="209"/>
      <c r="M31" s="209"/>
      <c r="N31" s="209"/>
      <c r="O31" s="209"/>
    </row>
    <row r="32" spans="1:15" ht="13.5" thickBot="1" x14ac:dyDescent="0.25">
      <c r="A32" s="132"/>
      <c r="B32" s="210"/>
      <c r="C32" s="133"/>
      <c r="D32" s="133"/>
      <c r="E32" s="134"/>
      <c r="F32" s="135">
        <f t="shared" si="0"/>
        <v>0</v>
      </c>
      <c r="G32" s="136">
        <f t="shared" si="1"/>
        <v>0</v>
      </c>
      <c r="H32" s="137">
        <f t="shared" si="2"/>
        <v>0</v>
      </c>
      <c r="I32" s="213"/>
      <c r="J32" s="210"/>
      <c r="K32" s="210"/>
      <c r="L32" s="210"/>
      <c r="M32" s="210"/>
      <c r="N32" s="210"/>
      <c r="O32" s="210"/>
    </row>
    <row r="33" spans="1:15" ht="17.25" customHeight="1" thickTop="1" thickBot="1" x14ac:dyDescent="0.25">
      <c r="A33" s="206" t="s">
        <v>6</v>
      </c>
      <c r="B33" s="199">
        <f>SUM(B15:B32)</f>
        <v>0</v>
      </c>
      <c r="C33" s="200"/>
      <c r="D33" s="200"/>
      <c r="E33" s="201"/>
      <c r="F33" s="203">
        <f>SUM(F15:F32)</f>
        <v>0</v>
      </c>
      <c r="G33" s="204">
        <f>SUM(G15:G32)</f>
        <v>0</v>
      </c>
      <c r="H33" s="205">
        <f>SUM(H15:H32)</f>
        <v>0</v>
      </c>
      <c r="I33" s="202">
        <f t="shared" ref="I33:O33" si="3">SUM(I15:I32)</f>
        <v>0</v>
      </c>
      <c r="J33" s="199">
        <f t="shared" si="3"/>
        <v>0</v>
      </c>
      <c r="K33" s="199">
        <f t="shared" si="3"/>
        <v>0</v>
      </c>
      <c r="L33" s="199">
        <f t="shared" si="3"/>
        <v>0</v>
      </c>
      <c r="M33" s="199">
        <f t="shared" si="3"/>
        <v>0</v>
      </c>
      <c r="N33" s="199">
        <f t="shared" si="3"/>
        <v>0</v>
      </c>
      <c r="O33" s="199">
        <f t="shared" si="3"/>
        <v>0</v>
      </c>
    </row>
    <row r="34" spans="1:15" x14ac:dyDescent="0.2">
      <c r="A34" s="13"/>
      <c r="B34" s="12"/>
      <c r="C34" s="4"/>
      <c r="D34" s="14"/>
      <c r="E34" s="14"/>
      <c r="F34" s="14"/>
      <c r="G34" s="14"/>
      <c r="H34" s="14"/>
      <c r="I34" s="14"/>
      <c r="J34" s="14"/>
      <c r="K34" s="14"/>
      <c r="L34" s="14"/>
      <c r="M34" s="14"/>
      <c r="N34" s="14"/>
      <c r="O34" s="14"/>
    </row>
    <row r="35" spans="1:15" s="7" customFormat="1" x14ac:dyDescent="0.2">
      <c r="A35" s="113" t="s">
        <v>126</v>
      </c>
    </row>
    <row r="36" spans="1:15" s="7" customFormat="1" x14ac:dyDescent="0.2"/>
    <row r="37" spans="1:15" s="7" customFormat="1" x14ac:dyDescent="0.2"/>
    <row r="38" spans="1:15" s="7" customFormat="1" x14ac:dyDescent="0.2"/>
    <row r="39" spans="1:15" s="7" customFormat="1" x14ac:dyDescent="0.2"/>
    <row r="40" spans="1:15" s="7" customFormat="1" x14ac:dyDescent="0.2"/>
    <row r="41" spans="1:15" s="7" customFormat="1" x14ac:dyDescent="0.2"/>
    <row r="42" spans="1:15" s="7" customFormat="1" x14ac:dyDescent="0.2"/>
    <row r="43" spans="1:15" s="7" customFormat="1" x14ac:dyDescent="0.2"/>
    <row r="44" spans="1:15" s="7" customFormat="1" x14ac:dyDescent="0.2"/>
    <row r="45" spans="1:15" s="7" customFormat="1" x14ac:dyDescent="0.2"/>
    <row r="46" spans="1:15" s="7" customFormat="1" x14ac:dyDescent="0.2"/>
    <row r="47" spans="1:15" s="7" customFormat="1" x14ac:dyDescent="0.2"/>
    <row r="48" spans="1:15" s="7" customFormat="1" x14ac:dyDescent="0.2"/>
    <row r="49" spans="2:2" s="7" customFormat="1" x14ac:dyDescent="0.2"/>
    <row r="50" spans="2:2" s="7" customFormat="1" x14ac:dyDescent="0.2"/>
    <row r="51" spans="2:2" s="7" customFormat="1" x14ac:dyDescent="0.2"/>
    <row r="52" spans="2:2" s="7" customFormat="1" x14ac:dyDescent="0.2"/>
    <row r="53" spans="2:2" s="7" customFormat="1" x14ac:dyDescent="0.2"/>
    <row r="54" spans="2:2" s="7" customFormat="1" x14ac:dyDescent="0.2"/>
    <row r="55" spans="2:2" s="7" customFormat="1" x14ac:dyDescent="0.2"/>
    <row r="56" spans="2:2" x14ac:dyDescent="0.2">
      <c r="B56" s="22"/>
    </row>
    <row r="57" spans="2:2" x14ac:dyDescent="0.2">
      <c r="B57" s="22"/>
    </row>
    <row r="58" spans="2:2" x14ac:dyDescent="0.2">
      <c r="B58" s="22"/>
    </row>
    <row r="59" spans="2:2" x14ac:dyDescent="0.2">
      <c r="B59" s="22"/>
    </row>
    <row r="60" spans="2:2" x14ac:dyDescent="0.2">
      <c r="B60" s="22"/>
    </row>
    <row r="61" spans="2:2" x14ac:dyDescent="0.2">
      <c r="B61" s="22"/>
    </row>
    <row r="62" spans="2:2" x14ac:dyDescent="0.2">
      <c r="B62" s="22"/>
    </row>
    <row r="63" spans="2:2" x14ac:dyDescent="0.2">
      <c r="B63" s="22"/>
    </row>
    <row r="64" spans="2:2" x14ac:dyDescent="0.2">
      <c r="B64" s="22"/>
    </row>
    <row r="65" spans="2:2" x14ac:dyDescent="0.2">
      <c r="B65" s="22"/>
    </row>
    <row r="66" spans="2:2" x14ac:dyDescent="0.2">
      <c r="B66" s="22"/>
    </row>
    <row r="67" spans="2:2" x14ac:dyDescent="0.2">
      <c r="B67" s="22"/>
    </row>
    <row r="68" spans="2:2" x14ac:dyDescent="0.2">
      <c r="B68" s="22"/>
    </row>
    <row r="69" spans="2:2" x14ac:dyDescent="0.2">
      <c r="B69" s="22"/>
    </row>
    <row r="70" spans="2:2" x14ac:dyDescent="0.2">
      <c r="B70" s="22"/>
    </row>
    <row r="71" spans="2:2" x14ac:dyDescent="0.2">
      <c r="B71" s="22"/>
    </row>
    <row r="72" spans="2:2" x14ac:dyDescent="0.2">
      <c r="B72" s="22"/>
    </row>
    <row r="73" spans="2:2" x14ac:dyDescent="0.2">
      <c r="B73" s="22"/>
    </row>
    <row r="74" spans="2:2" x14ac:dyDescent="0.2">
      <c r="B74" s="22"/>
    </row>
    <row r="75" spans="2:2" x14ac:dyDescent="0.2">
      <c r="B75" s="22"/>
    </row>
    <row r="76" spans="2:2" x14ac:dyDescent="0.2">
      <c r="B76" s="22"/>
    </row>
    <row r="77" spans="2:2" x14ac:dyDescent="0.2">
      <c r="B77" s="22"/>
    </row>
    <row r="78" spans="2:2" x14ac:dyDescent="0.2">
      <c r="B78" s="22"/>
    </row>
    <row r="79" spans="2:2" x14ac:dyDescent="0.2">
      <c r="B79" s="22"/>
    </row>
    <row r="80" spans="2:2" x14ac:dyDescent="0.2">
      <c r="B80" s="22"/>
    </row>
    <row r="81" spans="2:2" x14ac:dyDescent="0.2">
      <c r="B81" s="22"/>
    </row>
    <row r="82" spans="2:2" x14ac:dyDescent="0.2">
      <c r="B82" s="22"/>
    </row>
    <row r="83" spans="2:2" x14ac:dyDescent="0.2">
      <c r="B83" s="22"/>
    </row>
    <row r="84" spans="2:2" x14ac:dyDescent="0.2">
      <c r="B84" s="22"/>
    </row>
    <row r="85" spans="2:2" x14ac:dyDescent="0.2">
      <c r="B85" s="22"/>
    </row>
    <row r="86" spans="2:2" x14ac:dyDescent="0.2">
      <c r="B86" s="22"/>
    </row>
    <row r="87" spans="2:2" x14ac:dyDescent="0.2">
      <c r="B87" s="22"/>
    </row>
    <row r="88" spans="2:2" x14ac:dyDescent="0.2">
      <c r="B88" s="22"/>
    </row>
    <row r="89" spans="2:2" x14ac:dyDescent="0.2">
      <c r="B89" s="22"/>
    </row>
    <row r="90" spans="2:2" x14ac:dyDescent="0.2">
      <c r="B90" s="22"/>
    </row>
    <row r="91" spans="2:2" x14ac:dyDescent="0.2">
      <c r="B91" s="22"/>
    </row>
    <row r="92" spans="2:2" x14ac:dyDescent="0.2">
      <c r="B92" s="22"/>
    </row>
    <row r="93" spans="2:2" x14ac:dyDescent="0.2">
      <c r="B93" s="22"/>
    </row>
    <row r="94" spans="2:2" x14ac:dyDescent="0.2">
      <c r="B94" s="22"/>
    </row>
    <row r="95" spans="2:2" x14ac:dyDescent="0.2">
      <c r="B95" s="22"/>
    </row>
    <row r="96" spans="2:2" x14ac:dyDescent="0.2">
      <c r="B96" s="22"/>
    </row>
    <row r="97" spans="2:2" x14ac:dyDescent="0.2">
      <c r="B97" s="22"/>
    </row>
    <row r="98" spans="2:2" x14ac:dyDescent="0.2">
      <c r="B98" s="22"/>
    </row>
    <row r="99" spans="2:2" x14ac:dyDescent="0.2">
      <c r="B99" s="22"/>
    </row>
    <row r="100" spans="2:2" x14ac:dyDescent="0.2">
      <c r="B100" s="22"/>
    </row>
    <row r="101" spans="2:2" x14ac:dyDescent="0.2">
      <c r="B101" s="22"/>
    </row>
    <row r="102" spans="2:2" x14ac:dyDescent="0.2">
      <c r="B102" s="22"/>
    </row>
    <row r="103" spans="2:2" x14ac:dyDescent="0.2">
      <c r="B103" s="22"/>
    </row>
    <row r="104" spans="2:2" x14ac:dyDescent="0.2">
      <c r="B104" s="22"/>
    </row>
    <row r="105" spans="2:2" x14ac:dyDescent="0.2">
      <c r="B105" s="22"/>
    </row>
    <row r="106" spans="2:2" x14ac:dyDescent="0.2">
      <c r="B106" s="22"/>
    </row>
    <row r="107" spans="2:2" x14ac:dyDescent="0.2">
      <c r="B107" s="22"/>
    </row>
    <row r="108" spans="2:2" x14ac:dyDescent="0.2">
      <c r="B108" s="22"/>
    </row>
    <row r="109" spans="2:2" x14ac:dyDescent="0.2">
      <c r="B109" s="22"/>
    </row>
    <row r="110" spans="2:2" x14ac:dyDescent="0.2">
      <c r="B110" s="22"/>
    </row>
    <row r="111" spans="2:2" x14ac:dyDescent="0.2">
      <c r="B111" s="22"/>
    </row>
    <row r="112" spans="2:2" x14ac:dyDescent="0.2">
      <c r="B112" s="22"/>
    </row>
    <row r="113" spans="2:2" x14ac:dyDescent="0.2">
      <c r="B113" s="22"/>
    </row>
    <row r="114" spans="2:2" x14ac:dyDescent="0.2">
      <c r="B114" s="22"/>
    </row>
    <row r="115" spans="2:2" x14ac:dyDescent="0.2">
      <c r="B115" s="22"/>
    </row>
    <row r="116" spans="2:2" x14ac:dyDescent="0.2">
      <c r="B116" s="22"/>
    </row>
    <row r="117" spans="2:2" x14ac:dyDescent="0.2">
      <c r="B117" s="22"/>
    </row>
    <row r="118" spans="2:2" x14ac:dyDescent="0.2">
      <c r="B118" s="22"/>
    </row>
  </sheetData>
  <mergeCells count="15">
    <mergeCell ref="C11:C12"/>
    <mergeCell ref="B11:B12"/>
    <mergeCell ref="A11:A12"/>
    <mergeCell ref="F11:F12"/>
    <mergeCell ref="D11:D12"/>
    <mergeCell ref="E11:E12"/>
    <mergeCell ref="G11:G12"/>
    <mergeCell ref="H11:H12"/>
    <mergeCell ref="I11:I12"/>
    <mergeCell ref="O11:O12"/>
    <mergeCell ref="L11:L12"/>
    <mergeCell ref="M11:M12"/>
    <mergeCell ref="N11:N12"/>
    <mergeCell ref="J11:J12"/>
    <mergeCell ref="K11:K12"/>
  </mergeCells>
  <phoneticPr fontId="0" type="noConversion"/>
  <conditionalFormatting sqref="C13:D32">
    <cfRule type="cellIs" dxfId="0" priority="1" operator="equal">
      <formula>"n"</formula>
    </cfRule>
  </conditionalFormatting>
  <pageMargins left="0.5" right="0.5" top="0.5" bottom="0.75" header="0.5" footer="0.5"/>
  <pageSetup scale="50" fitToHeight="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5"/>
  <sheetViews>
    <sheetView showGridLines="0" workbookViewId="0"/>
  </sheetViews>
  <sheetFormatPr defaultRowHeight="12.75" x14ac:dyDescent="0.2"/>
  <cols>
    <col min="1" max="1" width="3" customWidth="1"/>
    <col min="2" max="2" width="51.42578125" customWidth="1"/>
    <col min="3" max="7" width="9.140625" customWidth="1"/>
  </cols>
  <sheetData>
    <row r="1" spans="1:7" ht="24" customHeight="1" x14ac:dyDescent="0.2">
      <c r="A1" s="198" t="s">
        <v>113</v>
      </c>
      <c r="G1" s="5"/>
    </row>
    <row r="2" spans="1:7" ht="24" customHeight="1" x14ac:dyDescent="0.2">
      <c r="A2" s="95" t="s">
        <v>117</v>
      </c>
      <c r="G2" s="5"/>
    </row>
    <row r="3" spans="1:7" ht="15.75" x14ac:dyDescent="0.25">
      <c r="A3" s="91" t="s">
        <v>25</v>
      </c>
      <c r="B3" s="91"/>
    </row>
    <row r="4" spans="1:7" ht="16.5" customHeight="1" x14ac:dyDescent="0.2">
      <c r="A4" s="96">
        <v>1</v>
      </c>
      <c r="B4" s="194" t="str">
        <f>'Program-Level Data Entry'!C8</f>
        <v>[Enter airport name]</v>
      </c>
      <c r="G4" s="5"/>
    </row>
    <row r="5" spans="1:7" x14ac:dyDescent="0.2">
      <c r="A5" s="96">
        <v>2</v>
      </c>
      <c r="B5" s="194" t="str">
        <f>'Program-Level Data Entry'!C9</f>
        <v>[Enter three-letter identifier]</v>
      </c>
      <c r="G5" s="5"/>
    </row>
    <row r="6" spans="1:7" x14ac:dyDescent="0.2">
      <c r="A6" s="96">
        <v>3</v>
      </c>
      <c r="B6" s="194" t="str">
        <f>'Program-Level Data Entry'!C10</f>
        <v>[Enter city, state]</v>
      </c>
      <c r="G6" s="5"/>
    </row>
    <row r="7" spans="1:7" x14ac:dyDescent="0.2">
      <c r="A7" s="96">
        <v>4</v>
      </c>
      <c r="B7" s="194" t="str">
        <f>'Program-Level Data Entry'!C11</f>
        <v>[Enter Large, Medium, Small or Nonhub]</v>
      </c>
      <c r="G7" s="5"/>
    </row>
    <row r="8" spans="1:7" x14ac:dyDescent="0.2">
      <c r="A8" s="96">
        <v>5</v>
      </c>
      <c r="B8" s="194" t="str">
        <f>'Program-Level Data Entry'!C12</f>
        <v>[Enter airport owner/operator]</v>
      </c>
      <c r="G8" s="5"/>
    </row>
    <row r="9" spans="1:7" x14ac:dyDescent="0.2">
      <c r="A9" s="96">
        <f>A8+1</f>
        <v>6</v>
      </c>
      <c r="B9" s="194" t="str">
        <f>'Program-Level Data Entry'!C13</f>
        <v>[Enter submission date]</v>
      </c>
      <c r="G9" s="5"/>
    </row>
    <row r="10" spans="1:7" x14ac:dyDescent="0.2">
      <c r="A10" s="2"/>
      <c r="B10" s="7"/>
      <c r="G10" s="30"/>
    </row>
    <row r="11" spans="1:7" x14ac:dyDescent="0.2">
      <c r="A11" s="2"/>
      <c r="B11" s="7"/>
      <c r="G11" s="31"/>
    </row>
    <row r="12" spans="1:7" x14ac:dyDescent="0.2">
      <c r="A12" s="2"/>
      <c r="B12" s="7"/>
      <c r="G12" s="31"/>
    </row>
    <row r="13" spans="1:7" x14ac:dyDescent="0.2">
      <c r="A13" s="2"/>
      <c r="B13" s="7"/>
      <c r="G13" s="31"/>
    </row>
    <row r="14" spans="1:7" x14ac:dyDescent="0.2">
      <c r="A14" s="2"/>
      <c r="B14" s="7"/>
      <c r="G14" s="31"/>
    </row>
    <row r="15" spans="1:7" x14ac:dyDescent="0.2">
      <c r="A15" s="2"/>
      <c r="B15" s="7"/>
      <c r="G15" s="31"/>
    </row>
    <row r="16" spans="1:7" x14ac:dyDescent="0.2">
      <c r="A16" s="2"/>
      <c r="B16" s="7"/>
      <c r="G16" s="31"/>
    </row>
    <row r="17" spans="1:7" x14ac:dyDescent="0.2">
      <c r="A17" s="2"/>
      <c r="B17" s="7"/>
      <c r="G17" s="31"/>
    </row>
    <row r="18" spans="1:7" x14ac:dyDescent="0.2">
      <c r="A18" s="2"/>
      <c r="B18" s="7"/>
      <c r="G18" s="31"/>
    </row>
    <row r="19" spans="1:7" x14ac:dyDescent="0.2">
      <c r="A19" s="2"/>
      <c r="B19" s="7"/>
      <c r="G19" s="31"/>
    </row>
    <row r="20" spans="1:7" x14ac:dyDescent="0.2">
      <c r="A20" s="2"/>
      <c r="B20" s="7"/>
      <c r="G20" s="32"/>
    </row>
    <row r="21" spans="1:7" x14ac:dyDescent="0.2">
      <c r="A21" s="2"/>
      <c r="B21" s="7"/>
      <c r="G21" s="33"/>
    </row>
    <row r="22" spans="1:7" x14ac:dyDescent="0.2">
      <c r="A22" s="2"/>
      <c r="B22" s="7"/>
      <c r="G22" s="28"/>
    </row>
    <row r="23" spans="1:7" s="1" customFormat="1" ht="6" customHeight="1" x14ac:dyDescent="0.2">
      <c r="A23" s="2"/>
      <c r="B23" s="7"/>
      <c r="C23"/>
      <c r="D23"/>
      <c r="E23"/>
      <c r="F23"/>
      <c r="G23" s="28"/>
    </row>
    <row r="24" spans="1:7" x14ac:dyDescent="0.2">
      <c r="A24" s="2"/>
      <c r="B24" s="7"/>
      <c r="G24" s="29"/>
    </row>
    <row r="25" spans="1:7" x14ac:dyDescent="0.2">
      <c r="A25" s="2"/>
      <c r="B25" s="7"/>
      <c r="G25" s="29"/>
    </row>
    <row r="26" spans="1:7" x14ac:dyDescent="0.2">
      <c r="A26" s="2"/>
      <c r="B26" s="7"/>
      <c r="G26" s="30"/>
    </row>
    <row r="27" spans="1:7" x14ac:dyDescent="0.2">
      <c r="A27" s="2"/>
      <c r="B27" s="7"/>
      <c r="G27" s="30"/>
    </row>
    <row r="28" spans="1:7" x14ac:dyDescent="0.2">
      <c r="A28" s="2"/>
      <c r="B28" s="7"/>
      <c r="G28" s="31"/>
    </row>
    <row r="29" spans="1:7" x14ac:dyDescent="0.2">
      <c r="A29" s="2"/>
      <c r="B29" s="7"/>
      <c r="G29" s="31"/>
    </row>
    <row r="30" spans="1:7" x14ac:dyDescent="0.2">
      <c r="A30" s="2"/>
      <c r="B30" s="7"/>
      <c r="G30" s="31"/>
    </row>
    <row r="31" spans="1:7" x14ac:dyDescent="0.2">
      <c r="A31" s="2"/>
      <c r="B31" s="7"/>
      <c r="G31" s="31"/>
    </row>
    <row r="32" spans="1:7" x14ac:dyDescent="0.2">
      <c r="A32" s="2"/>
      <c r="B32" s="7"/>
      <c r="G32" s="31"/>
    </row>
    <row r="33" spans="1:7" x14ac:dyDescent="0.2">
      <c r="A33" s="2"/>
      <c r="B33" s="7"/>
      <c r="G33" s="31"/>
    </row>
    <row r="34" spans="1:7" x14ac:dyDescent="0.2">
      <c r="A34" s="2"/>
      <c r="B34" s="7"/>
      <c r="G34" s="31"/>
    </row>
    <row r="35" spans="1:7" x14ac:dyDescent="0.2">
      <c r="A35" s="2"/>
      <c r="B35" s="7"/>
      <c r="G35" s="31"/>
    </row>
    <row r="36" spans="1:7" x14ac:dyDescent="0.2">
      <c r="A36" s="2"/>
      <c r="B36" s="7"/>
      <c r="G36" s="31"/>
    </row>
    <row r="37" spans="1:7" x14ac:dyDescent="0.2">
      <c r="A37" s="2"/>
      <c r="B37" s="7"/>
      <c r="G37" s="31"/>
    </row>
    <row r="38" spans="1:7" x14ac:dyDescent="0.2">
      <c r="A38" s="2"/>
      <c r="B38" s="7"/>
      <c r="G38" s="31"/>
    </row>
    <row r="39" spans="1:7" x14ac:dyDescent="0.2">
      <c r="A39" s="2"/>
      <c r="B39" s="7"/>
      <c r="G39" s="32"/>
    </row>
    <row r="40" spans="1:7" s="6" customFormat="1" x14ac:dyDescent="0.2">
      <c r="A40" s="2"/>
      <c r="B40" s="7"/>
      <c r="C40"/>
      <c r="D40"/>
      <c r="E40"/>
      <c r="F40"/>
      <c r="G40" s="30"/>
    </row>
    <row r="41" spans="1:7" x14ac:dyDescent="0.2">
      <c r="A41" s="2"/>
      <c r="B41" s="7"/>
      <c r="G41" s="30"/>
    </row>
    <row r="42" spans="1:7" x14ac:dyDescent="0.2">
      <c r="A42" s="2"/>
      <c r="B42" s="7"/>
      <c r="G42" s="30"/>
    </row>
    <row r="43" spans="1:7" x14ac:dyDescent="0.2">
      <c r="A43" s="2"/>
      <c r="B43" s="7"/>
      <c r="G43" s="31"/>
    </row>
    <row r="44" spans="1:7" x14ac:dyDescent="0.2">
      <c r="A44" s="2"/>
      <c r="B44" s="7"/>
      <c r="G44" s="31"/>
    </row>
    <row r="45" spans="1:7" x14ac:dyDescent="0.2">
      <c r="A45" s="2"/>
      <c r="B45" s="7"/>
      <c r="G45" s="31"/>
    </row>
    <row r="46" spans="1:7" x14ac:dyDescent="0.2">
      <c r="A46" s="2"/>
      <c r="B46" s="7"/>
      <c r="G46" s="31"/>
    </row>
    <row r="47" spans="1:7" x14ac:dyDescent="0.2">
      <c r="A47" s="2"/>
      <c r="B47" s="7"/>
      <c r="G47" s="31"/>
    </row>
    <row r="48" spans="1:7" x14ac:dyDescent="0.2">
      <c r="A48" s="2"/>
      <c r="B48" s="7"/>
      <c r="G48" s="31"/>
    </row>
    <row r="49" spans="1:7" x14ac:dyDescent="0.2">
      <c r="A49" s="2"/>
      <c r="B49" s="7"/>
      <c r="G49" s="32"/>
    </row>
    <row r="50" spans="1:7" s="6" customFormat="1" x14ac:dyDescent="0.2">
      <c r="A50" s="2"/>
      <c r="B50" s="7"/>
      <c r="C50"/>
      <c r="D50"/>
      <c r="E50"/>
      <c r="F50"/>
      <c r="G50" s="30"/>
    </row>
    <row r="51" spans="1:7" x14ac:dyDescent="0.2">
      <c r="A51" s="2"/>
      <c r="B51" s="7"/>
      <c r="G51" s="30"/>
    </row>
    <row r="52" spans="1:7" x14ac:dyDescent="0.2">
      <c r="A52" s="2"/>
      <c r="B52" s="7"/>
      <c r="G52" s="30"/>
    </row>
    <row r="53" spans="1:7" x14ac:dyDescent="0.2">
      <c r="A53" s="2"/>
      <c r="B53" s="7"/>
      <c r="G53" s="31"/>
    </row>
    <row r="54" spans="1:7" x14ac:dyDescent="0.2">
      <c r="A54" s="2"/>
      <c r="B54" s="7"/>
      <c r="G54" s="31"/>
    </row>
    <row r="55" spans="1:7" x14ac:dyDescent="0.2">
      <c r="A55" s="2"/>
      <c r="B55" s="7"/>
      <c r="G55" s="31"/>
    </row>
    <row r="56" spans="1:7" x14ac:dyDescent="0.2">
      <c r="A56" s="2"/>
      <c r="B56" s="7"/>
      <c r="G56" s="31"/>
    </row>
    <row r="57" spans="1:7" x14ac:dyDescent="0.2">
      <c r="A57" s="2"/>
      <c r="B57" s="7"/>
      <c r="G57" s="31"/>
    </row>
    <row r="58" spans="1:7" x14ac:dyDescent="0.2">
      <c r="A58" s="2"/>
      <c r="B58" s="7"/>
      <c r="G58" s="32"/>
    </row>
    <row r="59" spans="1:7" s="6" customFormat="1" x14ac:dyDescent="0.2">
      <c r="A59" s="2"/>
      <c r="B59" s="7"/>
      <c r="C59"/>
      <c r="D59"/>
      <c r="E59"/>
      <c r="F59"/>
      <c r="G59" s="30"/>
    </row>
    <row r="60" spans="1:7" x14ac:dyDescent="0.2">
      <c r="A60" s="2"/>
      <c r="B60" s="7"/>
      <c r="G60" s="30"/>
    </row>
    <row r="61" spans="1:7" x14ac:dyDescent="0.2">
      <c r="A61" s="113" t="s">
        <v>126</v>
      </c>
      <c r="B61" s="7"/>
      <c r="G61" s="30"/>
    </row>
    <row r="62" spans="1:7" s="6" customFormat="1" x14ac:dyDescent="0.2">
      <c r="A62" s="2"/>
      <c r="B62" s="7"/>
      <c r="C62"/>
      <c r="D62"/>
      <c r="E62"/>
      <c r="F62"/>
      <c r="G62" s="30"/>
    </row>
    <row r="63" spans="1:7" s="6" customFormat="1" x14ac:dyDescent="0.2">
      <c r="A63" s="2"/>
      <c r="B63" s="7"/>
      <c r="C63"/>
      <c r="D63"/>
      <c r="E63"/>
      <c r="F63"/>
      <c r="G63" s="12"/>
    </row>
    <row r="65" spans="2:7" ht="0.95" customHeight="1" x14ac:dyDescent="0.2">
      <c r="B65" s="6"/>
      <c r="C65" s="6"/>
      <c r="D65" s="6" t="s">
        <v>52</v>
      </c>
      <c r="E65" s="10">
        <f>E28</f>
        <v>0</v>
      </c>
      <c r="F65" s="6"/>
      <c r="G65" s="6"/>
    </row>
    <row r="66" spans="2:7" s="25" customFormat="1" ht="0.95" customHeight="1" x14ac:dyDescent="0.2">
      <c r="B66" s="23"/>
      <c r="C66" s="23"/>
      <c r="D66" s="23" t="s">
        <v>60</v>
      </c>
      <c r="E66" s="24">
        <f>SUM(E26:E36)-E28</f>
        <v>0</v>
      </c>
      <c r="F66" s="23"/>
      <c r="G66" s="23"/>
    </row>
    <row r="67" spans="2:7" s="25" customFormat="1" ht="0.95" customHeight="1" x14ac:dyDescent="0.2">
      <c r="B67" s="23"/>
      <c r="C67" s="23"/>
      <c r="D67" s="23" t="s">
        <v>58</v>
      </c>
      <c r="E67" s="24">
        <f>SUM(E35:E36)</f>
        <v>0</v>
      </c>
      <c r="F67" s="23"/>
      <c r="G67" s="23"/>
    </row>
    <row r="68" spans="2:7" s="25" customFormat="1" ht="0.95" customHeight="1" x14ac:dyDescent="0.2">
      <c r="B68" s="23"/>
      <c r="C68" s="23"/>
      <c r="D68" s="23" t="s">
        <v>53</v>
      </c>
      <c r="E68" s="26">
        <f>E37+E38</f>
        <v>0</v>
      </c>
      <c r="F68" s="23"/>
      <c r="G68" s="23"/>
    </row>
    <row r="69" spans="2:7" s="25" customFormat="1" ht="0.95" customHeight="1" x14ac:dyDescent="0.2">
      <c r="B69" s="23"/>
      <c r="C69" s="23"/>
      <c r="D69" s="23" t="s">
        <v>33</v>
      </c>
      <c r="E69" s="24">
        <f>E49</f>
        <v>0</v>
      </c>
      <c r="F69" s="23"/>
      <c r="G69" s="23"/>
    </row>
    <row r="70" spans="2:7" s="25" customFormat="1" ht="0.95" customHeight="1" x14ac:dyDescent="0.2">
      <c r="B70" s="23"/>
      <c r="C70" s="23"/>
      <c r="D70" s="23" t="s">
        <v>18</v>
      </c>
      <c r="E70" s="24">
        <f>E58</f>
        <v>0</v>
      </c>
      <c r="F70" s="23"/>
      <c r="G70" s="23"/>
    </row>
    <row r="71" spans="2:7" s="25" customFormat="1" ht="0.95" customHeight="1" x14ac:dyDescent="0.2">
      <c r="B71" s="23"/>
      <c r="C71" s="23"/>
      <c r="D71" s="23" t="s">
        <v>34</v>
      </c>
      <c r="E71" s="24">
        <f>E60+E61</f>
        <v>0</v>
      </c>
      <c r="F71" s="23"/>
      <c r="G71" s="23"/>
    </row>
    <row r="72" spans="2:7" s="25" customFormat="1" ht="0.95" customHeight="1" x14ac:dyDescent="0.2">
      <c r="B72" s="23"/>
      <c r="C72" s="23"/>
      <c r="D72" s="23"/>
      <c r="E72" s="24">
        <f>SUM(E65:E71)</f>
        <v>0</v>
      </c>
      <c r="F72" s="23"/>
      <c r="G72" s="23"/>
    </row>
    <row r="73" spans="2:7" s="25" customFormat="1" ht="0.95" customHeight="1" x14ac:dyDescent="0.2">
      <c r="B73" s="23"/>
      <c r="C73" s="23"/>
      <c r="D73" s="23"/>
      <c r="E73" s="23"/>
      <c r="F73" s="23"/>
      <c r="G73" s="23"/>
    </row>
    <row r="74" spans="2:7" s="25" customFormat="1" ht="0.95" customHeight="1" x14ac:dyDescent="0.2">
      <c r="B74" s="27"/>
      <c r="C74" s="23"/>
      <c r="D74" s="27" t="s">
        <v>37</v>
      </c>
      <c r="E74" s="23"/>
      <c r="F74" s="23"/>
      <c r="G74" s="23"/>
    </row>
    <row r="75" spans="2:7" s="25" customFormat="1" ht="0.95" customHeight="1" x14ac:dyDescent="0.2">
      <c r="B75" s="27"/>
      <c r="C75" s="23"/>
      <c r="D75" s="23" t="s">
        <v>52</v>
      </c>
      <c r="E75" s="24">
        <f>E28</f>
        <v>0</v>
      </c>
      <c r="F75" s="23"/>
      <c r="G75" s="23"/>
    </row>
    <row r="76" spans="2:7" s="25" customFormat="1" ht="0.95" customHeight="1" x14ac:dyDescent="0.2">
      <c r="B76" s="23"/>
      <c r="C76" s="23"/>
      <c r="D76" s="23" t="s">
        <v>59</v>
      </c>
      <c r="E76" s="24">
        <f>SUM(E26,E29,E31,E33,E35,E37)</f>
        <v>0</v>
      </c>
      <c r="F76" s="23"/>
      <c r="G76" s="23"/>
    </row>
    <row r="77" spans="2:7" s="25" customFormat="1" ht="0.95" customHeight="1" x14ac:dyDescent="0.2">
      <c r="B77" s="23"/>
      <c r="C77" s="23"/>
      <c r="D77" s="23" t="s">
        <v>38</v>
      </c>
      <c r="E77" s="24">
        <f>E42+E45</f>
        <v>0</v>
      </c>
      <c r="F77" s="23"/>
      <c r="G77" s="23"/>
    </row>
    <row r="78" spans="2:7" s="25" customFormat="1" ht="0.95" customHeight="1" x14ac:dyDescent="0.2">
      <c r="B78" s="23"/>
      <c r="C78" s="23"/>
      <c r="D78" s="23" t="s">
        <v>39</v>
      </c>
      <c r="E78" s="24">
        <f>E52+E54+E56</f>
        <v>0</v>
      </c>
      <c r="F78" s="23"/>
      <c r="G78" s="23"/>
    </row>
    <row r="79" spans="2:7" s="25" customFormat="1" ht="0.95" customHeight="1" x14ac:dyDescent="0.2">
      <c r="B79" s="23"/>
      <c r="C79" s="23"/>
      <c r="D79" s="23" t="s">
        <v>40</v>
      </c>
      <c r="E79" s="24">
        <f>E43+E44+E46+E47+E48</f>
        <v>0</v>
      </c>
      <c r="F79" s="23"/>
      <c r="G79" s="23"/>
    </row>
    <row r="80" spans="2:7" s="25" customFormat="1" ht="0.95" customHeight="1" x14ac:dyDescent="0.2">
      <c r="B80" s="23"/>
      <c r="C80" s="23"/>
      <c r="D80" s="23" t="s">
        <v>41</v>
      </c>
      <c r="E80" s="24">
        <f>E53+E55+E57</f>
        <v>0</v>
      </c>
      <c r="F80" s="23"/>
      <c r="G80" s="23"/>
    </row>
    <row r="81" spans="2:7" s="25" customFormat="1" ht="0.95" customHeight="1" x14ac:dyDescent="0.2">
      <c r="B81" s="23"/>
      <c r="C81" s="23"/>
      <c r="D81" s="23" t="s">
        <v>34</v>
      </c>
      <c r="E81" s="24">
        <f>E60+E61</f>
        <v>0</v>
      </c>
      <c r="F81" s="23"/>
      <c r="G81" s="23"/>
    </row>
    <row r="82" spans="2:7" s="25" customFormat="1" ht="0.95" customHeight="1" x14ac:dyDescent="0.2">
      <c r="B82" s="23"/>
      <c r="C82" s="23"/>
      <c r="D82" s="23" t="s">
        <v>35</v>
      </c>
      <c r="E82" s="24">
        <f>SUM(E75:E81)</f>
        <v>0</v>
      </c>
      <c r="F82" s="23"/>
      <c r="G82" s="23"/>
    </row>
    <row r="83" spans="2:7" s="25" customFormat="1" ht="0.95" customHeight="1" x14ac:dyDescent="0.2">
      <c r="B83" s="23"/>
      <c r="C83" s="23"/>
      <c r="D83" s="23"/>
      <c r="E83" s="23"/>
      <c r="F83" s="23"/>
      <c r="G83" s="23"/>
    </row>
    <row r="84" spans="2:7" s="25" customFormat="1" ht="0.95" customHeight="1" x14ac:dyDescent="0.2">
      <c r="B84" s="23"/>
      <c r="C84" s="23"/>
      <c r="D84" s="23"/>
      <c r="E84" s="23"/>
      <c r="F84" s="23"/>
      <c r="G84" s="24">
        <f>G20</f>
        <v>0</v>
      </c>
    </row>
    <row r="85" spans="2:7" s="25" customFormat="1" ht="0.95" customHeight="1" x14ac:dyDescent="0.2">
      <c r="B85" s="23"/>
      <c r="C85" s="23"/>
      <c r="D85" s="23"/>
      <c r="E85" s="23"/>
      <c r="F85" s="23"/>
      <c r="G85" s="26">
        <f>G28</f>
        <v>0</v>
      </c>
    </row>
  </sheetData>
  <phoneticPr fontId="0" type="noConversion"/>
  <pageMargins left="0.5" right="0.5" top="0.5" bottom="0.5" header="0.5" footer="0.5"/>
  <pageSetup scale="6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FB3C2913C7CE4A8656F6AA4DC5B7F1" ma:contentTypeVersion="12" ma:contentTypeDescription="Create a new document." ma:contentTypeScope="" ma:versionID="61473b5b452aceb9b9b9b4a2e76e8a21">
  <xsd:schema xmlns:xsd="http://www.w3.org/2001/XMLSchema" xmlns:xs="http://www.w3.org/2001/XMLSchema" xmlns:p="http://schemas.microsoft.com/office/2006/metadata/properties" xmlns:ns3="f7bd64ec-d0a5-4fb0-923e-d4372dc6b550" xmlns:ns4="d88d3f07-b22a-46db-b4a0-6f07d7967918" targetNamespace="http://schemas.microsoft.com/office/2006/metadata/properties" ma:root="true" ma:fieldsID="5797e63913dcb76b2ae71a04ee0d7e8d" ns3:_="" ns4:_="">
    <xsd:import namespace="f7bd64ec-d0a5-4fb0-923e-d4372dc6b550"/>
    <xsd:import namespace="d88d3f07-b22a-46db-b4a0-6f07d79679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bd64ec-d0a5-4fb0-923e-d4372dc6b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8d3f07-b22a-46db-b4a0-6f07d796791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9B3461-1A66-4655-9322-47E5B979F4EF}">
  <ds:schemaRefs>
    <ds:schemaRef ds:uri="http://schemas.microsoft.com/sharepoint/v3/contenttype/forms"/>
  </ds:schemaRefs>
</ds:datastoreItem>
</file>

<file path=customXml/itemProps2.xml><?xml version="1.0" encoding="utf-8"?>
<ds:datastoreItem xmlns:ds="http://schemas.openxmlformats.org/officeDocument/2006/customXml" ds:itemID="{49C64CF1-4F30-45CE-B69D-8C64CB23989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f7bd64ec-d0a5-4fb0-923e-d4372dc6b550"/>
    <ds:schemaRef ds:uri="d88d3f07-b22a-46db-b4a0-6f07d7967918"/>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3690D14-F76A-41B3-9931-39FE8FE24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bd64ec-d0a5-4fb0-923e-d4372dc6b550"/>
    <ds:schemaRef ds:uri="d88d3f07-b22a-46db-b4a0-6f07d79679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PRABS</vt:lpstr>
      <vt:lpstr>Program-Level Data Entry</vt:lpstr>
      <vt:lpstr>Alternative Disbursement Sched</vt:lpstr>
      <vt:lpstr>Project-Level Data Entry</vt:lpstr>
      <vt:lpstr>Summary Analytical Sheet</vt:lpstr>
      <vt:lpstr>'Program-Level Data Entry'!Print_Area</vt:lpstr>
    </vt:vector>
  </TitlesOfParts>
  <Company>F A A Office of Airports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FAA Form 5100-139, Letter of Intent Financial Template</dc:title>
  <dc:subject>Airport Improvement Program (AIP)</dc:subject>
  <dc:creator>Airport Financial Assistance Division (APP-500) 202-267-3831</dc:creator>
  <cp:keywords>airport;financial;aip</cp:keywords>
  <cp:lastModifiedBy>Showalter, Janel</cp:lastModifiedBy>
  <cp:lastPrinted>2017-01-27T20:25:52Z</cp:lastPrinted>
  <dcterms:created xsi:type="dcterms:W3CDTF">2005-10-17T18:34:35Z</dcterms:created>
  <dcterms:modified xsi:type="dcterms:W3CDTF">2023-06-01T12:19:57Z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0x01010042FB3C2913C7CE4A8656F6AA4DC5B7F1</vt:lpwstr>
  </property>
</Properties>
</file>