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AAPMDRD3FPMR\Info\Maryland\Riverdale\ITD\IMC\ICS - VS\0334\2023\IMB\"/>
    </mc:Choice>
  </mc:AlternateContent>
  <xr:revisionPtr revIDLastSave="0" documentId="13_ncr:1_{C85B8331-2565-4001-A259-E2E4060477F5}" xr6:coauthVersionLast="47" xr6:coauthVersionMax="47" xr10:uidLastSave="{00000000-0000-0000-0000-000000000000}"/>
  <bookViews>
    <workbookView xWindow="28680" yWindow="-135" windowWidth="29040" windowHeight="164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1" l="1"/>
  <c r="P9" i="1"/>
  <c r="P5" i="1"/>
  <c r="P20" i="1"/>
  <c r="L20" i="1"/>
  <c r="I20" i="1"/>
  <c r="N15" i="1"/>
  <c r="N14" i="1"/>
  <c r="K14" i="1" l="1"/>
  <c r="O20" i="1" l="1"/>
  <c r="P6" i="1" s="1"/>
  <c r="P8" i="1" l="1"/>
  <c r="P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O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O6" authorId="0" shapeId="0" xr:uid="{A93ABDB6-51C9-4389-89B7-046F26BD5936}">
      <text>
        <r>
          <rPr>
            <sz val="9"/>
            <color indexed="81"/>
            <rFont val="Tahoma"/>
            <family val="2"/>
          </rPr>
          <t>This is the sum of all entries in Part II, Column J.</t>
        </r>
      </text>
    </comment>
    <comment ref="O7" authorId="0" shapeId="0" xr:uid="{1CE8DBDB-00D3-4941-90BA-495C4847D00E}">
      <text>
        <r>
          <rPr>
            <sz val="9"/>
            <color indexed="81"/>
            <rFont val="Tahoma"/>
            <family val="2"/>
          </rPr>
          <t>Enter the estimated percentage of total responses that are submitted electronically.</t>
        </r>
      </text>
    </comment>
    <comment ref="O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O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O10" authorId="0" shapeId="0" xr:uid="{07705983-F7DE-4634-830E-F4FFF6FCBF81}">
      <text>
        <r>
          <rPr>
            <sz val="9"/>
            <color indexed="81"/>
            <rFont val="Tahoma"/>
            <family val="2"/>
          </rPr>
          <t>Automatically calculates; Total Burden Hours ÷ Total Annual Responses</t>
        </r>
      </text>
    </comment>
    <comment ref="O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K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L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M13" authorId="0" shapeId="0" xr:uid="{BF5AE0E8-08AC-46BE-8DE9-BCAC2EA7E2B7}">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N13" authorId="0" shapeId="0" xr:uid="{F061CA1D-330E-4B13-89AA-801066C2CDB3}">
      <text>
        <r>
          <rPr>
            <sz val="9"/>
            <color indexed="81"/>
            <rFont val="Tahoma"/>
            <family val="2"/>
          </rPr>
          <t>Calculation: Column J x K
Formula rounds up</t>
        </r>
      </text>
    </comment>
    <comment ref="O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P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<sst xmlns="http://schemas.openxmlformats.org/spreadsheetml/2006/main" count="87" uniqueCount="57">
  <si>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</si>
  <si>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</si>
  <si>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</si>
  <si>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</si>
  <si>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</si>
  <si>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</si>
  <si>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</si>
  <si>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</si>
  <si>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</si>
  <si>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</si>
  <si>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</si>
  <si>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</si>
  <si>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</si>
  <si>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</si>
  <si>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</si>
  <si>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</si>
  <si>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</si>
  <si>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</si>
  <si>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</si>
  <si>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</si>
  <si>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</si>
  <si>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</si>
  <si>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TOTAL ANNUAL
BURDEN HOURS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</si>
  <si>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</si>
  <si>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</si>
  <si>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</si>
  <si>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</si>
  <si>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</si>
  <si>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</si>
  <si>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</si>
  <si>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0579-0334</t>
  </si>
  <si>
    <t>Veterinary Services Field Operations Export Services Customer Survey Project</t>
  </si>
  <si>
    <t>Renewal</t>
  </si>
  <si>
    <t>9 CFR parts 1-199</t>
  </si>
  <si>
    <t>VS 1-10</t>
  </si>
  <si>
    <t>paper</t>
  </si>
  <si>
    <t>P1</t>
  </si>
  <si>
    <t>I</t>
  </si>
  <si>
    <t>S1</t>
  </si>
  <si>
    <t>Donald B. Link</t>
  </si>
  <si>
    <t>919-855-7731</t>
  </si>
  <si>
    <t>X</t>
  </si>
  <si>
    <t>TOTAL SAMPLE POPULATION</t>
  </si>
  <si>
    <t>ESTIMATED RESPONSE RATE</t>
  </si>
  <si>
    <t>ESTIMATED
ANNUAL NUMBER OF RESPONDENTS</t>
  </si>
  <si>
    <t>ESTIMATED HOURS
PER RESPONSE</t>
  </si>
  <si>
    <t>ESTIMATED TOTAL ANNUAL NON-RESPONSES</t>
  </si>
  <si>
    <t>ESTIMATED TOTAL ANNUAL NON-RESPONSE BURDEN HOURS</t>
  </si>
  <si>
    <t>Export Service Center Customer Service Survey, Response</t>
  </si>
  <si>
    <t>Export Service Center Customer Service Survey, Non-Response</t>
  </si>
  <si>
    <t>10 CFR parts 1-199</t>
  </si>
  <si>
    <t>VS 1-11</t>
  </si>
  <si>
    <t>11 CFR parts 1-199</t>
  </si>
  <si>
    <t>VS 1-12</t>
  </si>
  <si>
    <t>Note:  Approximately 100 responses per State respondent</t>
  </si>
  <si>
    <t>APHIS-2022-0070</t>
  </si>
  <si>
    <t>87 FR 77787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</si>
</sst>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0" fontId="5" fillId="0" borderId="0"/>
    <xf numFmtId="43" fontId="1" fillId="0" borderId="0" applyFont="0" applyFill="0" applyBorder="0" applyAlignment="0" applyProtection="0"/>
  </cellStyleXfs>
  <cellXfs count="89">
    <xf numFmtId="0" fontId="0" fillId="0" borderId="0" xfId="0"/>
    <xf numFmtId="0" fontId="2" fillId="0" borderId="0" xfId="0" applyFont="1" applyAlignment="1">
      <alignment horizontal="center"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10" fillId="0" borderId="9" xfId="0" applyFont="1" applyBorder="1"/>
    <xf numFmtId="0" fontId="10" fillId="0" borderId="9"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10" fillId="0" borderId="3" xfId="0" applyFont="1" applyBorder="1" applyAlignment="1">
      <alignment horizontal="left"/>
    </xf>
    <xf numFmtId="0" fontId="10" fillId="0" borderId="3" xfId="0" applyFont="1" applyBorder="1"/>
    <xf numFmtId="0" fontId="11" fillId="0" borderId="3" xfId="0" applyFont="1" applyBorder="1" applyAlignment="1">
      <alignment horizontal="right"/>
    </xf>
    <xf numFmtId="0" fontId="10" fillId="0" borderId="4" xfId="0" applyFont="1" applyBorder="1" applyAlignment="1">
      <alignment horizontal="left"/>
    </xf>
    <xf numFmtId="0" fontId="10" fillId="0" borderId="6" xfId="0" applyFont="1" applyBorder="1"/>
    <xf numFmtId="0" fontId="11" fillId="0" borderId="6" xfId="0" applyFont="1" applyBorder="1" applyAlignment="1">
      <alignment horizontal="right"/>
    </xf>
    <xf numFmtId="0" fontId="10" fillId="0" borderId="6" xfId="0" applyFont="1" applyBorder="1" applyAlignment="1">
      <alignment horizontal="center"/>
    </xf>
    <xf numFmtId="14" fontId="10" fillId="0" borderId="7" xfId="0" applyNumberFormat="1" applyFont="1" applyBorder="1" applyAlignment="1">
      <alignment horizontal="left"/>
    </xf>
    <xf numFmtId="0" fontId="0" fillId="0" borderId="18" xfId="0" applyBorder="1" applyAlignment="1">
      <alignment horizontal="left" indent="1"/>
    </xf>
    <xf numFmtId="0" fontId="0" fillId="0" borderId="15" xfId="0" applyBorder="1" applyAlignment="1">
      <alignment horizontal="left" indent="1"/>
    </xf>
    <xf numFmtId="0" fontId="11" fillId="2" borderId="5" xfId="0" applyFont="1" applyFill="1" applyBorder="1" applyAlignment="1">
      <alignment horizontal="left"/>
    </xf>
    <xf numFmtId="0" fontId="11" fillId="2" borderId="6" xfId="0" applyFont="1" applyFill="1" applyBorder="1" applyAlignment="1">
      <alignment horizontal="center"/>
    </xf>
    <xf numFmtId="0" fontId="11" fillId="2" borderId="6" xfId="0" applyFont="1" applyFill="1" applyBorder="1"/>
    <xf numFmtId="0" fontId="11" fillId="2" borderId="9" xfId="0" applyFont="1" applyFill="1" applyBorder="1"/>
    <xf numFmtId="0" fontId="10" fillId="2" borderId="8" xfId="0" applyFont="1" applyFill="1" applyBorder="1" applyAlignment="1">
      <alignment horizontal="center"/>
    </xf>
    <xf numFmtId="0" fontId="11" fillId="2" borderId="9" xfId="0" applyFont="1" applyFill="1" applyBorder="1" applyAlignment="1">
      <alignment horizontal="center"/>
    </xf>
    <xf numFmtId="0" fontId="10" fillId="2" borderId="11" xfId="0" applyFont="1" applyFill="1" applyBorder="1" applyAlignment="1">
      <alignment horizontal="center"/>
    </xf>
    <xf numFmtId="0" fontId="11" fillId="2" borderId="8" xfId="0" applyFont="1" applyFill="1" applyBorder="1"/>
    <xf numFmtId="0" fontId="10" fillId="2" borderId="9" xfId="0" applyFont="1" applyFill="1" applyBorder="1"/>
    <xf numFmtId="0" fontId="10" fillId="2" borderId="9" xfId="0" applyFont="1" applyFill="1" applyBorder="1" applyAlignment="1">
      <alignment horizontal="center"/>
    </xf>
    <xf numFmtId="0" fontId="10"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1" fillId="0" borderId="2" xfId="0" applyFont="1" applyBorder="1" applyAlignment="1">
      <alignment horizontal="left" vertical="center" wrapText="1"/>
    </xf>
    <xf numFmtId="0" fontId="12" fillId="0" borderId="5" xfId="0" applyFont="1" applyBorder="1" applyAlignment="1">
      <alignment horizontal="left" vertical="center" wrapText="1"/>
    </xf>
    <xf numFmtId="0" fontId="13" fillId="0" borderId="0" xfId="0" applyFont="1" applyAlignment="1">
      <alignmen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4" fillId="0" borderId="0" xfId="0" applyFont="1" applyAlignment="1">
      <alignment wrapText="1"/>
    </xf>
    <xf numFmtId="0" fontId="10" fillId="0" borderId="3" xfId="0" applyFont="1" applyBorder="1" applyAlignment="1">
      <alignment horizontal="left" vertical="center"/>
    </xf>
    <xf numFmtId="0" fontId="10" fillId="0" borderId="9" xfId="0" applyFont="1" applyBorder="1" applyAlignment="1">
      <alignment horizontal="left" vertical="center" indent="1"/>
    </xf>
    <xf numFmtId="9" fontId="0" fillId="0" borderId="19" xfId="1" applyFont="1" applyFill="1" applyBorder="1" applyAlignment="1">
      <alignment horizontal="center"/>
    </xf>
    <xf numFmtId="9" fontId="0" fillId="0" borderId="22" xfId="1" applyFont="1" applyFill="1" applyBorder="1" applyAlignment="1">
      <alignment horizontal="center"/>
    </xf>
    <xf numFmtId="0" fontId="10" fillId="0" borderId="6" xfId="0" applyFont="1" applyBorder="1" applyAlignment="1">
      <alignment horizontal="left" vertical="center"/>
    </xf>
    <xf numFmtId="0" fontId="10" fillId="0" borderId="6" xfId="0" applyFont="1" applyBorder="1" applyAlignment="1">
      <alignment vertical="center"/>
    </xf>
    <xf numFmtId="0" fontId="0" fillId="0" borderId="15"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3" fontId="4" fillId="0" borderId="12" xfId="0" applyNumberFormat="1" applyFont="1" applyBorder="1" applyAlignment="1">
      <alignment horizontal="center" vertical="center"/>
    </xf>
    <xf numFmtId="0" fontId="2" fillId="0" borderId="25" xfId="0" applyFont="1" applyBorder="1" applyAlignment="1">
      <alignment horizontal="center" wrapText="1"/>
    </xf>
    <xf numFmtId="0" fontId="2" fillId="0" borderId="25" xfId="0" applyFont="1" applyBorder="1" applyAlignment="1">
      <alignment horizontal="center" textRotation="90" wrapText="1"/>
    </xf>
    <xf numFmtId="37" fontId="4" fillId="0" borderId="12" xfId="0" applyNumberFormat="1" applyFont="1" applyBorder="1" applyAlignment="1">
      <alignment horizontal="center" vertical="center"/>
    </xf>
    <xf numFmtId="37" fontId="4" fillId="0" borderId="12" xfId="8" applyNumberFormat="1" applyFont="1" applyBorder="1" applyAlignment="1">
      <alignment horizontal="center" vertical="center"/>
    </xf>
    <xf numFmtId="37" fontId="8" fillId="0" borderId="12" xfId="8" applyNumberFormat="1" applyFont="1" applyFill="1" applyBorder="1" applyAlignment="1">
      <alignment horizontal="center" vertical="center"/>
    </xf>
    <xf numFmtId="37" fontId="8" fillId="0" borderId="1" xfId="8" applyNumberFormat="1" applyFont="1" applyFill="1" applyBorder="1" applyAlignment="1">
      <alignment horizontal="center" vertical="center"/>
    </xf>
    <xf numFmtId="37" fontId="8" fillId="0" borderId="13" xfId="8" applyNumberFormat="1" applyFont="1" applyFill="1" applyBorder="1" applyAlignment="1">
      <alignment horizontal="center" vertical="center"/>
    </xf>
    <xf numFmtId="9" fontId="8" fillId="0" borderId="12"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13" xfId="0" applyNumberFormat="1" applyFont="1" applyBorder="1" applyAlignment="1">
      <alignment horizontal="center" vertical="center"/>
    </xf>
    <xf numFmtId="3" fontId="8" fillId="0" borderId="12" xfId="0" applyNumberFormat="1" applyFont="1" applyBorder="1" applyAlignment="1">
      <alignment horizontal="center" vertical="center"/>
    </xf>
    <xf numFmtId="3"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0" borderId="1" xfId="0" applyNumberFormat="1" applyFont="1" applyBorder="1" applyAlignment="1">
      <alignment horizontal="center" vertical="center"/>
    </xf>
    <xf numFmtId="3" fontId="8" fillId="0" borderId="13" xfId="0" applyNumberFormat="1" applyFont="1" applyBorder="1" applyAlignment="1">
      <alignment horizontal="center" vertical="center"/>
    </xf>
    <xf numFmtId="164" fontId="8" fillId="0" borderId="13" xfId="0" applyNumberFormat="1" applyFont="1" applyBorder="1" applyAlignment="1">
      <alignment horizontal="center" vertical="center"/>
    </xf>
    <xf numFmtId="14" fontId="0" fillId="0" borderId="18" xfId="0" applyNumberFormat="1" applyBorder="1" applyAlignment="1">
      <alignment horizontal="left" indent="1"/>
    </xf>
    <xf numFmtId="14" fontId="10" fillId="0" borderId="9" xfId="0" applyNumberFormat="1" applyFont="1" applyBorder="1" applyAlignment="1">
      <alignment horizontal="left" vertical="center" indent="1"/>
    </xf>
    <xf numFmtId="14" fontId="0" fillId="0" borderId="21" xfId="0" applyNumberFormat="1" applyBorder="1" applyAlignment="1">
      <alignment horizontal="left" indent="1"/>
    </xf>
  </cellXfs>
  <cellStyles count="9">
    <cellStyle name="Comma" xfId="8" builtinId="3"/>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7768F86D-6A85-49E8-8CFD-A49F10F5A837}"/>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R22"/>
  <sheetViews>
    <sheetView tabSelected="1" zoomScale="80" zoomScaleNormal="80" zoomScaleSheetLayoutView="100" workbookViewId="0">
      <selection activeCell="N21" sqref="N21"/>
    </sheetView>
  </sheetViews>
  <sheetFormatPr defaultRowHeight="14.4" x14ac:dyDescent="0.3"/>
  <cols>
    <col min="1" max="1" width="40.77734375" style="46" customWidth="1"/>
    <col min="2" max="2" width="21.77734375" style="46" customWidth="1"/>
    <col min="3" max="4" width="12.77734375" style="53" customWidth="1"/>
    <col min="5" max="8" width="5.77734375" style="46" customWidth="1"/>
    <col min="9" max="10" width="15.88671875" style="46" customWidth="1"/>
    <col min="11" max="16" width="15.77734375" style="47" customWidth="1"/>
  </cols>
  <sheetData>
    <row r="1" spans="1:18" ht="24" customHeight="1" thickBot="1" x14ac:dyDescent="0.35">
      <c r="A1" s="51" t="s">
        <v>25</v>
      </c>
      <c r="B1" s="55" t="s">
        <v>30</v>
      </c>
      <c r="C1" s="19"/>
      <c r="D1" s="19"/>
      <c r="E1" s="19"/>
      <c r="F1" s="19"/>
      <c r="K1" s="20"/>
      <c r="L1" s="20"/>
      <c r="M1" s="20"/>
      <c r="N1" s="20"/>
      <c r="O1" s="52" t="s">
        <v>3</v>
      </c>
      <c r="P1" s="87">
        <v>45055</v>
      </c>
    </row>
    <row r="2" spans="1:18" ht="45" customHeight="1" x14ac:dyDescent="0.3">
      <c r="A2" s="48" t="s">
        <v>24</v>
      </c>
      <c r="B2" s="54" t="s">
        <v>31</v>
      </c>
      <c r="C2" s="46"/>
      <c r="D2" s="25"/>
      <c r="E2" s="25"/>
      <c r="F2" s="25"/>
      <c r="G2" s="25"/>
      <c r="H2" s="25"/>
      <c r="I2" s="25"/>
      <c r="J2" s="25"/>
      <c r="K2" s="26"/>
      <c r="L2" s="24"/>
      <c r="M2" s="24"/>
      <c r="N2" s="24"/>
      <c r="O2" s="26"/>
      <c r="P2" s="27"/>
      <c r="R2" s="50"/>
    </row>
    <row r="3" spans="1:18" ht="36" customHeight="1" thickBot="1" x14ac:dyDescent="0.35">
      <c r="A3" s="49" t="s">
        <v>28</v>
      </c>
      <c r="B3" s="58"/>
      <c r="C3" s="59"/>
      <c r="D3" s="28"/>
      <c r="E3" s="28"/>
      <c r="F3" s="28"/>
      <c r="G3" s="28"/>
      <c r="H3" s="28"/>
      <c r="I3" s="28"/>
      <c r="J3" s="28"/>
      <c r="K3" s="29"/>
      <c r="L3" s="30"/>
      <c r="M3" s="30"/>
      <c r="N3" s="30"/>
      <c r="O3" s="29"/>
      <c r="P3" s="31"/>
    </row>
    <row r="4" spans="1:18" ht="21" customHeight="1" thickBot="1" x14ac:dyDescent="0.35">
      <c r="A4" s="34" t="s">
        <v>29</v>
      </c>
      <c r="B4" s="35"/>
      <c r="C4" s="36"/>
      <c r="D4" s="36"/>
      <c r="E4" s="37"/>
      <c r="F4" s="37"/>
      <c r="G4" s="37"/>
      <c r="H4" s="37"/>
      <c r="I4" s="37"/>
      <c r="J4" s="37"/>
      <c r="K4" s="37"/>
      <c r="L4" s="38"/>
      <c r="M4" s="43"/>
      <c r="N4" s="43"/>
      <c r="O4" s="39" t="s">
        <v>26</v>
      </c>
      <c r="P4" s="40"/>
      <c r="R4" s="50"/>
    </row>
    <row r="5" spans="1:18" x14ac:dyDescent="0.3">
      <c r="A5" s="22" t="s">
        <v>0</v>
      </c>
      <c r="B5" s="33" t="s">
        <v>32</v>
      </c>
      <c r="C5" s="12"/>
      <c r="D5" s="12"/>
      <c r="E5" s="12"/>
      <c r="F5" s="16"/>
      <c r="G5" s="16"/>
      <c r="H5" s="16"/>
      <c r="I5" s="16"/>
      <c r="J5" s="16"/>
      <c r="K5" s="17"/>
      <c r="L5" s="2"/>
      <c r="M5" s="60"/>
      <c r="N5" s="60"/>
      <c r="O5" s="3" t="s">
        <v>27</v>
      </c>
      <c r="P5" s="4">
        <f>I20</f>
        <v>15050</v>
      </c>
      <c r="R5" s="45"/>
    </row>
    <row r="6" spans="1:18" x14ac:dyDescent="0.3">
      <c r="A6" s="21" t="s">
        <v>1</v>
      </c>
      <c r="B6" s="32" t="s">
        <v>39</v>
      </c>
      <c r="C6" s="13"/>
      <c r="D6" s="13"/>
      <c r="E6" s="13"/>
      <c r="F6" s="13"/>
      <c r="G6" s="13"/>
      <c r="H6" s="13"/>
      <c r="I6" s="13"/>
      <c r="J6" s="13"/>
      <c r="K6" s="15"/>
      <c r="L6" s="5"/>
      <c r="M6" s="61"/>
      <c r="N6" s="61"/>
      <c r="O6" s="6" t="s">
        <v>15</v>
      </c>
      <c r="P6" s="7">
        <f>L20+O20</f>
        <v>19851</v>
      </c>
    </row>
    <row r="7" spans="1:18" x14ac:dyDescent="0.3">
      <c r="A7" s="21" t="s">
        <v>2</v>
      </c>
      <c r="B7" s="32" t="s">
        <v>40</v>
      </c>
      <c r="C7" s="13"/>
      <c r="D7" s="13"/>
      <c r="E7" s="13"/>
      <c r="F7" s="13"/>
      <c r="G7" s="13"/>
      <c r="H7" s="13"/>
      <c r="I7" s="13"/>
      <c r="J7" s="13"/>
      <c r="K7" s="15"/>
      <c r="L7" s="5"/>
      <c r="M7" s="61"/>
      <c r="N7" s="61"/>
      <c r="O7" s="6" t="s">
        <v>16</v>
      </c>
      <c r="P7" s="56">
        <v>0</v>
      </c>
    </row>
    <row r="8" spans="1:18" x14ac:dyDescent="0.3">
      <c r="A8" s="21" t="s">
        <v>3</v>
      </c>
      <c r="B8" s="86">
        <v>45055</v>
      </c>
      <c r="C8" s="13"/>
      <c r="D8" s="13"/>
      <c r="E8" s="13"/>
      <c r="F8" s="13"/>
      <c r="G8" s="13"/>
      <c r="H8" s="13"/>
      <c r="I8" s="13"/>
      <c r="J8" s="13"/>
      <c r="K8" s="15"/>
      <c r="L8" s="5"/>
      <c r="M8" s="61"/>
      <c r="N8" s="61"/>
      <c r="O8" s="6" t="s">
        <v>17</v>
      </c>
      <c r="P8" s="8">
        <f>P6/P5</f>
        <v>1.3190033222591362</v>
      </c>
    </row>
    <row r="9" spans="1:18" x14ac:dyDescent="0.3">
      <c r="A9" s="21" t="s">
        <v>4</v>
      </c>
      <c r="B9" s="32" t="s">
        <v>55</v>
      </c>
      <c r="C9" s="13"/>
      <c r="D9" s="13"/>
      <c r="E9" s="13"/>
      <c r="F9" s="13"/>
      <c r="G9" s="13"/>
      <c r="H9" s="13"/>
      <c r="I9" s="13"/>
      <c r="J9" s="13"/>
      <c r="K9" s="15"/>
      <c r="L9" s="5"/>
      <c r="M9" s="61"/>
      <c r="N9" s="61"/>
      <c r="O9" s="6" t="s">
        <v>18</v>
      </c>
      <c r="P9" s="7">
        <f>N20+P20</f>
        <v>800</v>
      </c>
    </row>
    <row r="10" spans="1:18" x14ac:dyDescent="0.3">
      <c r="A10" s="21" t="s">
        <v>5</v>
      </c>
      <c r="B10" s="32" t="s">
        <v>56</v>
      </c>
      <c r="C10" s="13"/>
      <c r="D10" s="13"/>
      <c r="E10" s="13"/>
      <c r="F10" s="13"/>
      <c r="G10" s="13"/>
      <c r="H10" s="13"/>
      <c r="I10" s="13"/>
      <c r="J10" s="13"/>
      <c r="K10" s="15"/>
      <c r="L10" s="5"/>
      <c r="M10" s="61"/>
      <c r="N10" s="61"/>
      <c r="O10" s="6" t="s">
        <v>19</v>
      </c>
      <c r="P10" s="9">
        <f>P9/P6</f>
        <v>4.0300236763890988E-2</v>
      </c>
    </row>
    <row r="11" spans="1:18" ht="15" thickBot="1" x14ac:dyDescent="0.35">
      <c r="A11" s="23" t="s">
        <v>6</v>
      </c>
      <c r="B11" s="88">
        <v>44915</v>
      </c>
      <c r="C11" s="14"/>
      <c r="D11" s="14"/>
      <c r="E11" s="14"/>
      <c r="F11" s="14"/>
      <c r="G11" s="14"/>
      <c r="H11" s="14"/>
      <c r="I11" s="14"/>
      <c r="J11" s="14"/>
      <c r="K11" s="18"/>
      <c r="L11" s="10"/>
      <c r="M11" s="62"/>
      <c r="N11" s="62"/>
      <c r="O11" s="11" t="s">
        <v>20</v>
      </c>
      <c r="P11" s="57">
        <v>0.8</v>
      </c>
    </row>
    <row r="12" spans="1:18" ht="21" customHeight="1" thickBot="1" x14ac:dyDescent="0.35">
      <c r="A12" s="41" t="s">
        <v>23</v>
      </c>
      <c r="B12" s="42"/>
      <c r="C12" s="42"/>
      <c r="D12" s="42"/>
      <c r="E12" s="42"/>
      <c r="F12" s="42"/>
      <c r="G12" s="42"/>
      <c r="H12" s="42"/>
      <c r="I12" s="42"/>
      <c r="J12" s="42"/>
      <c r="K12" s="43"/>
      <c r="L12" s="43"/>
      <c r="M12" s="43"/>
      <c r="N12" s="43"/>
      <c r="O12" s="43"/>
      <c r="P12" s="44"/>
    </row>
    <row r="13" spans="1:18" ht="107.25" customHeight="1" thickBot="1" x14ac:dyDescent="0.35">
      <c r="A13" s="70" t="s">
        <v>7</v>
      </c>
      <c r="B13" s="70" t="s">
        <v>8</v>
      </c>
      <c r="C13" s="70" t="s">
        <v>13</v>
      </c>
      <c r="D13" s="70" t="s">
        <v>14</v>
      </c>
      <c r="E13" s="71" t="s">
        <v>9</v>
      </c>
      <c r="F13" s="71" t="s">
        <v>12</v>
      </c>
      <c r="G13" s="71" t="s">
        <v>11</v>
      </c>
      <c r="H13" s="71" t="s">
        <v>10</v>
      </c>
      <c r="I13" s="70" t="s">
        <v>42</v>
      </c>
      <c r="J13" s="70" t="s">
        <v>43</v>
      </c>
      <c r="K13" s="70" t="s">
        <v>44</v>
      </c>
      <c r="L13" s="70" t="s">
        <v>21</v>
      </c>
      <c r="M13" s="70" t="s">
        <v>45</v>
      </c>
      <c r="N13" s="70" t="s">
        <v>22</v>
      </c>
      <c r="O13" s="70" t="s">
        <v>46</v>
      </c>
      <c r="P13" s="70" t="s">
        <v>47</v>
      </c>
      <c r="Q13" s="1"/>
    </row>
    <row r="14" spans="1:18" ht="40.049999999999997" customHeight="1" x14ac:dyDescent="0.3">
      <c r="A14" s="66" t="s">
        <v>48</v>
      </c>
      <c r="B14" s="67" t="s">
        <v>33</v>
      </c>
      <c r="C14" s="68" t="s">
        <v>34</v>
      </c>
      <c r="D14" s="68" t="s">
        <v>35</v>
      </c>
      <c r="E14" s="68"/>
      <c r="F14" s="68" t="s">
        <v>37</v>
      </c>
      <c r="G14" s="68" t="s">
        <v>41</v>
      </c>
      <c r="H14" s="68" t="s">
        <v>37</v>
      </c>
      <c r="I14" s="74">
        <v>5000</v>
      </c>
      <c r="J14" s="77">
        <v>0.33</v>
      </c>
      <c r="K14" s="80">
        <f>I14*J14</f>
        <v>1650</v>
      </c>
      <c r="L14" s="80">
        <v>1650</v>
      </c>
      <c r="M14" s="82">
        <v>8.8999999999999996E-2</v>
      </c>
      <c r="N14" s="80">
        <f>L14*M14</f>
        <v>146.85</v>
      </c>
      <c r="O14" s="80"/>
      <c r="P14" s="80"/>
    </row>
    <row r="15" spans="1:18" ht="40.049999999999997" customHeight="1" x14ac:dyDescent="0.3">
      <c r="A15" s="63" t="s">
        <v>48</v>
      </c>
      <c r="B15" s="64" t="s">
        <v>33</v>
      </c>
      <c r="C15" s="64" t="s">
        <v>34</v>
      </c>
      <c r="D15" s="64" t="s">
        <v>35</v>
      </c>
      <c r="E15" s="65"/>
      <c r="F15" s="65" t="s">
        <v>36</v>
      </c>
      <c r="G15" s="65" t="s">
        <v>41</v>
      </c>
      <c r="H15" s="65" t="s">
        <v>37</v>
      </c>
      <c r="I15" s="75">
        <v>10000</v>
      </c>
      <c r="J15" s="78">
        <v>0.33</v>
      </c>
      <c r="K15" s="81">
        <v>3300</v>
      </c>
      <c r="L15" s="81">
        <v>3300</v>
      </c>
      <c r="M15" s="83">
        <v>8.8999999999999996E-2</v>
      </c>
      <c r="N15" s="81">
        <f t="shared" ref="N15" si="0">L15*M15</f>
        <v>293.7</v>
      </c>
      <c r="O15" s="81"/>
      <c r="P15" s="81"/>
    </row>
    <row r="16" spans="1:18" ht="40.049999999999997" customHeight="1" x14ac:dyDescent="0.3">
      <c r="A16" s="63" t="s">
        <v>48</v>
      </c>
      <c r="B16" s="64" t="s">
        <v>33</v>
      </c>
      <c r="C16" s="64" t="s">
        <v>34</v>
      </c>
      <c r="D16" s="64" t="s">
        <v>35</v>
      </c>
      <c r="E16" s="65"/>
      <c r="F16" s="65" t="s">
        <v>38</v>
      </c>
      <c r="G16" s="65" t="s">
        <v>41</v>
      </c>
      <c r="H16" s="65" t="s">
        <v>37</v>
      </c>
      <c r="I16" s="75">
        <v>50</v>
      </c>
      <c r="J16" s="78">
        <v>0.33</v>
      </c>
      <c r="K16" s="81">
        <v>17</v>
      </c>
      <c r="L16" s="81">
        <v>1651</v>
      </c>
      <c r="M16" s="83">
        <v>8.8999999999999996E-2</v>
      </c>
      <c r="N16" s="81">
        <v>146.93899999999999</v>
      </c>
      <c r="O16" s="81"/>
      <c r="P16" s="81"/>
    </row>
    <row r="17" spans="1:16" ht="40.049999999999997" customHeight="1" x14ac:dyDescent="0.3">
      <c r="A17" s="63" t="s">
        <v>49</v>
      </c>
      <c r="B17" s="64" t="s">
        <v>50</v>
      </c>
      <c r="C17" s="64" t="s">
        <v>51</v>
      </c>
      <c r="D17" s="64" t="s">
        <v>35</v>
      </c>
      <c r="E17" s="65"/>
      <c r="F17" s="65" t="s">
        <v>37</v>
      </c>
      <c r="G17" s="65" t="s">
        <v>41</v>
      </c>
      <c r="H17" s="65" t="s">
        <v>37</v>
      </c>
      <c r="I17" s="75"/>
      <c r="J17" s="78"/>
      <c r="K17" s="81">
        <v>3350</v>
      </c>
      <c r="L17" s="81"/>
      <c r="M17" s="83">
        <v>1.6E-2</v>
      </c>
      <c r="N17" s="81"/>
      <c r="O17" s="81">
        <v>3350</v>
      </c>
      <c r="P17" s="81">
        <v>54</v>
      </c>
    </row>
    <row r="18" spans="1:16" ht="40.049999999999997" customHeight="1" x14ac:dyDescent="0.3">
      <c r="A18" s="63" t="s">
        <v>49</v>
      </c>
      <c r="B18" s="64" t="s">
        <v>52</v>
      </c>
      <c r="C18" s="64" t="s">
        <v>53</v>
      </c>
      <c r="D18" s="64" t="s">
        <v>35</v>
      </c>
      <c r="E18" s="65"/>
      <c r="F18" s="65" t="s">
        <v>36</v>
      </c>
      <c r="G18" s="65" t="s">
        <v>41</v>
      </c>
      <c r="H18" s="65" t="s">
        <v>37</v>
      </c>
      <c r="I18" s="75"/>
      <c r="J18" s="78"/>
      <c r="K18" s="81">
        <v>6700</v>
      </c>
      <c r="L18" s="81"/>
      <c r="M18" s="83">
        <v>1.6E-2</v>
      </c>
      <c r="N18" s="81"/>
      <c r="O18" s="81">
        <v>6700</v>
      </c>
      <c r="P18" s="81">
        <v>107</v>
      </c>
    </row>
    <row r="19" spans="1:16" ht="40.049999999999997" customHeight="1" thickBot="1" x14ac:dyDescent="0.35">
      <c r="A19" s="63" t="s">
        <v>49</v>
      </c>
      <c r="B19" s="64" t="s">
        <v>33</v>
      </c>
      <c r="C19" s="64" t="s">
        <v>34</v>
      </c>
      <c r="D19" s="64" t="s">
        <v>35</v>
      </c>
      <c r="E19" s="65"/>
      <c r="F19" s="65" t="s">
        <v>38</v>
      </c>
      <c r="G19" s="65" t="s">
        <v>41</v>
      </c>
      <c r="H19" s="65" t="s">
        <v>37</v>
      </c>
      <c r="I19" s="76"/>
      <c r="J19" s="79"/>
      <c r="K19" s="84">
        <v>33</v>
      </c>
      <c r="L19" s="84"/>
      <c r="M19" s="85">
        <v>1.6E-2</v>
      </c>
      <c r="N19" s="84"/>
      <c r="O19" s="84">
        <v>3200</v>
      </c>
      <c r="P19" s="84">
        <v>51</v>
      </c>
    </row>
    <row r="20" spans="1:16" ht="40.049999999999997" customHeight="1" x14ac:dyDescent="0.3">
      <c r="A20" s="63"/>
      <c r="B20" s="64"/>
      <c r="C20" s="64"/>
      <c r="D20" s="64"/>
      <c r="E20" s="65"/>
      <c r="F20" s="65"/>
      <c r="G20" s="65"/>
      <c r="H20" s="65"/>
      <c r="I20" s="72">
        <f>SUM(I14:I19)</f>
        <v>15050</v>
      </c>
      <c r="J20" s="68"/>
      <c r="K20" s="69">
        <f>SUM(K14:K19)</f>
        <v>15050</v>
      </c>
      <c r="L20" s="69">
        <f>SUM(L14:L19)</f>
        <v>6601</v>
      </c>
      <c r="M20" s="69"/>
      <c r="N20" s="69">
        <v>588</v>
      </c>
      <c r="O20" s="73">
        <f>SUM(O14:O19)</f>
        <v>13250</v>
      </c>
      <c r="P20" s="69">
        <f>SUM(P14:P19)</f>
        <v>212</v>
      </c>
    </row>
    <row r="22" spans="1:16" x14ac:dyDescent="0.3">
      <c r="A22" s="46" t="s">
        <v>54</v>
      </c>
    </row>
  </sheetData>
  <phoneticPr fontId="3" type="noConversion"/>
  <pageMargins left="0.7" right="0.7" top="0.75" bottom="0.75" header="0.3" footer="0.3"/>
  <pageSetup scale="68" orientation="landscape" horizontalDpi="1200" verticalDpi="1200" r:id="rId1"/>
  <colBreaks count="1" manualBreakCount="1">
    <brk id="1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2022-02-28T20:07:45Z</cp:lastPrinted>
  <dcterms:created xsi:type="dcterms:W3CDTF">2021-07-01T18:06:57Z</dcterms:created>
  <dcterms:modified xsi:type="dcterms:W3CDTF">2023-05-10T15:56:39Z</dcterms:modified>
</cp:coreProperties>
</file>