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AAPMDRD3FPMR\Info\Maryland\Riverdale\ITD\IMC\ICs - PPQ\0052\2023\IMB\"/>
    </mc:Choice>
  </mc:AlternateContent>
  <xr:revisionPtr revIDLastSave="0" documentId="13_ncr:1_{64A48AC8-8DDB-4F06-A399-59D6CA2DE1B5}" xr6:coauthVersionLast="47" xr6:coauthVersionMax="47" xr10:uidLastSave="{00000000-0000-0000-0000-000000000000}"/>
  <bookViews>
    <workbookView xWindow="57480" yWindow="-120" windowWidth="25440" windowHeight="15990" tabRatio="648"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1" l="1"/>
  <c r="L5" i="1"/>
  <c r="L8" i="1" l="1"/>
  <c r="L21" i="1"/>
  <c r="L22" i="1"/>
  <c r="L23" i="1"/>
  <c r="L15" i="1" l="1"/>
  <c r="L16" i="1"/>
  <c r="L17" i="1"/>
  <c r="L18" i="1"/>
  <c r="L19" i="1"/>
  <c r="L20" i="1"/>
  <c r="L14" i="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<sst xmlns="http://schemas.openxmlformats.org/spreadsheetml/2006/main" count="90" uniqueCount="61">
  <si>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</si>
  <si>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</si>
  <si>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</si>
  <si>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</si>
  <si>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</si>
  <si>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</si>
  <si>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</si>
  <si>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</si>
  <si>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</si>
  <si>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</si>
  <si>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</si>
  <si>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</si>
  <si>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</si>
  <si>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</si>
  <si>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</si>
  <si>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</si>
  <si>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</si>
  <si>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</si>
  <si>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</si>
  <si>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</si>
  <si>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</si>
  <si>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</si>
  <si>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</si>
  <si>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</si>
  <si>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</si>
  <si>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</si>
  <si>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</si>
  <si>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</si>
  <si>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</si>
  <si>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</si>
  <si>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</si>
  <si>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</si>
  <si>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0579-0052</t>
  </si>
  <si>
    <t>Phytosanitary Export Certifiction</t>
  </si>
  <si>
    <t>renewal</t>
  </si>
  <si>
    <t>Christian Dellis</t>
  </si>
  <si>
    <t>301-851-2154</t>
  </si>
  <si>
    <t>APHIS-2022-0069</t>
  </si>
  <si>
    <t>87 FR 77057</t>
  </si>
  <si>
    <t>Application for Phytosanitary Inspection and Certification</t>
  </si>
  <si>
    <t>7 CFR 353.7</t>
  </si>
  <si>
    <t>P1</t>
  </si>
  <si>
    <t>S1</t>
  </si>
  <si>
    <t>S2</t>
  </si>
  <si>
    <t>Federal Phytosanitary Certificate</t>
  </si>
  <si>
    <t>PPQ 572 or equivalent</t>
  </si>
  <si>
    <t>PPQ 577</t>
  </si>
  <si>
    <t>I</t>
  </si>
  <si>
    <t>R</t>
  </si>
  <si>
    <t>X</t>
  </si>
  <si>
    <t>Federal Phytosanitary Certficate for Reexport</t>
  </si>
  <si>
    <t>Compliance Agreement (includes time for inspector training program)</t>
  </si>
  <si>
    <t>Request for APHIS to Negotiate with NPPOs for Industry-issued Certificates and/or Documentation</t>
  </si>
  <si>
    <t>7 CFR 353.6</t>
  </si>
  <si>
    <t>7 CFR 353.2</t>
  </si>
  <si>
    <t>PPQ 579</t>
  </si>
  <si>
    <t>MOU with Industry for Inspection and Use of ISPM 15</t>
  </si>
  <si>
    <t>Applying ISPM 15 Mark</t>
  </si>
  <si>
    <t>7 CFR 353.2, 353.7</t>
  </si>
  <si>
    <t>TP</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</si>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</sst>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8" formatCode="0.00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Calibri"/>
      <family val="2"/>
      <scheme val="minor"/>
    </font>
    <font>
      <b/>
      <sz val="10"/>
      <name val="Calibri"/>
      <family val="2"/>
      <scheme val="minor"/>
    </font>
    <font>
      <sz val="10"/>
      <name val="Arial"/>
      <family val="2"/>
    </font>
    <font>
      <sz val="12"/>
      <color theme="1"/>
      <name val="Calibri"/>
      <family val="2"/>
      <scheme val="minor"/>
    </font>
    <font>
      <b/>
      <sz val="12"/>
      <color theme="1"/>
      <name val="Calibri"/>
      <family val="2"/>
      <scheme val="minor"/>
    </font>
    <font>
      <sz val="1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8">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10" fillId="0" borderId="0"/>
    <xf numFmtId="44" fontId="5" fillId="0" borderId="0" applyFont="0" applyFill="0" applyBorder="0" applyAlignment="0" applyProtection="0"/>
    <xf numFmtId="0" fontId="5" fillId="0" borderId="0"/>
  </cellStyleXfs>
  <cellXfs count="86">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11" fillId="0" borderId="11" xfId="0" applyFont="1" applyBorder="1"/>
    <xf numFmtId="0" fontId="11"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0" fillId="0" borderId="18" xfId="0" applyBorder="1" applyAlignment="1">
      <alignment horizontal="left" indent="1"/>
    </xf>
    <xf numFmtId="0" fontId="12" fillId="2" borderId="4" xfId="0" applyFont="1" applyFill="1" applyBorder="1" applyAlignment="1">
      <alignment horizontal="left"/>
    </xf>
    <xf numFmtId="0" fontId="12" fillId="2" borderId="5" xfId="0" applyFont="1" applyFill="1" applyBorder="1" applyAlignment="1">
      <alignment horizontal="center"/>
    </xf>
    <xf numFmtId="0" fontId="12" fillId="2" borderId="5" xfId="0" applyFont="1" applyFill="1" applyBorder="1"/>
    <xf numFmtId="0" fontId="12" fillId="2" borderId="11" xfId="0" applyFont="1" applyFill="1" applyBorder="1"/>
    <xf numFmtId="0" fontId="11" fillId="2" borderId="10" xfId="0" applyFont="1" applyFill="1" applyBorder="1" applyAlignment="1">
      <alignment horizontal="center"/>
    </xf>
    <xf numFmtId="0" fontId="12" fillId="2" borderId="11" xfId="0" applyFont="1" applyFill="1" applyBorder="1" applyAlignment="1">
      <alignment horizontal="center"/>
    </xf>
    <xf numFmtId="0" fontId="11" fillId="2" borderId="13" xfId="0" applyFont="1" applyFill="1" applyBorder="1" applyAlignment="1">
      <alignment horizontal="center"/>
    </xf>
    <xf numFmtId="0" fontId="12" fillId="2" borderId="10" xfId="0" applyFont="1" applyFill="1" applyBorder="1"/>
    <xf numFmtId="0" fontId="11" fillId="2" borderId="11" xfId="0" applyFont="1" applyFill="1" applyBorder="1"/>
    <xf numFmtId="0" fontId="11" fillId="2" borderId="11" xfId="0" applyFont="1" applyFill="1" applyBorder="1" applyAlignment="1">
      <alignment horizontal="center"/>
    </xf>
    <xf numFmtId="0" fontId="11" fillId="2" borderId="12" xfId="0" applyFont="1" applyFill="1" applyBorder="1" applyAlignment="1">
      <alignment horizontal="center"/>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2" fillId="0" borderId="1" xfId="0" applyFont="1" applyBorder="1" applyAlignment="1">
      <alignment horizontal="left" vertical="center" wrapText="1"/>
    </xf>
    <xf numFmtId="0" fontId="14" fillId="0" borderId="4" xfId="0" applyFont="1" applyBorder="1" applyAlignment="1">
      <alignment horizontal="left" vertical="center" wrapText="1"/>
    </xf>
    <xf numFmtId="0" fontId="15" fillId="0" borderId="0" xfId="0" applyFont="1" applyAlignment="1">
      <alignment vertical="center"/>
    </xf>
    <xf numFmtId="0" fontId="12" fillId="0" borderId="10" xfId="0" applyFont="1" applyBorder="1" applyAlignment="1">
      <alignment horizontal="right" vertical="center"/>
    </xf>
    <xf numFmtId="0" fontId="12" fillId="0" borderId="11" xfId="0" applyFont="1" applyBorder="1" applyAlignment="1">
      <alignment horizontal="right" vertical="center"/>
    </xf>
    <xf numFmtId="0" fontId="4" fillId="0" borderId="0" xfId="0" applyFont="1" applyAlignment="1">
      <alignment wrapText="1"/>
    </xf>
    <xf numFmtId="0" fontId="16" fillId="0" borderId="9" xfId="0" applyFont="1" applyBorder="1" applyAlignment="1">
      <alignment horizontal="center" wrapText="1"/>
    </xf>
    <xf numFmtId="0" fontId="11" fillId="0" borderId="11" xfId="0" applyFont="1" applyBorder="1" applyAlignment="1">
      <alignment horizontal="left" vertical="center" indent="1"/>
    </xf>
    <xf numFmtId="14" fontId="11" fillId="0" borderId="12" xfId="0" applyNumberFormat="1" applyFont="1" applyBorder="1" applyAlignment="1">
      <alignment horizontal="left" vertical="center" indent="1"/>
    </xf>
    <xf numFmtId="0" fontId="17" fillId="0" borderId="7" xfId="0" applyFont="1" applyBorder="1" applyAlignment="1">
      <alignment horizontal="center" vertical="center"/>
    </xf>
    <xf numFmtId="14" fontId="0" fillId="0" borderId="21" xfId="0" applyNumberFormat="1" applyBorder="1" applyAlignment="1">
      <alignment horizontal="left" indent="1"/>
    </xf>
    <xf numFmtId="0" fontId="11" fillId="0" borderId="2" xfId="0" applyFont="1" applyBorder="1" applyAlignment="1">
      <alignment horizontal="left" vertical="center"/>
    </xf>
    <xf numFmtId="0" fontId="11" fillId="0" borderId="2" xfId="0" applyFont="1" applyBorder="1"/>
    <xf numFmtId="0" fontId="12" fillId="0" borderId="2" xfId="0" applyFont="1" applyBorder="1" applyAlignment="1">
      <alignment horizontal="right"/>
    </xf>
    <xf numFmtId="0" fontId="11" fillId="0" borderId="2" xfId="0" applyFont="1" applyBorder="1" applyAlignment="1">
      <alignment horizontal="left"/>
    </xf>
    <xf numFmtId="0" fontId="11" fillId="0" borderId="3" xfId="0" applyFont="1" applyBorder="1" applyAlignment="1">
      <alignment horizontal="left"/>
    </xf>
    <xf numFmtId="0" fontId="11" fillId="0" borderId="5" xfId="0" applyFont="1" applyBorder="1" applyAlignment="1">
      <alignment horizontal="left" vertical="center"/>
    </xf>
    <xf numFmtId="0" fontId="11" fillId="0" borderId="5" xfId="0" applyFont="1" applyBorder="1" applyAlignment="1">
      <alignment vertical="center"/>
    </xf>
    <xf numFmtId="0" fontId="11" fillId="0" borderId="5" xfId="0" applyFont="1" applyBorder="1"/>
    <xf numFmtId="0" fontId="12" fillId="0" borderId="5" xfId="0" applyFont="1" applyBorder="1" applyAlignment="1">
      <alignment horizontal="right"/>
    </xf>
    <xf numFmtId="0" fontId="11" fillId="0" borderId="5" xfId="0" applyFont="1" applyBorder="1" applyAlignment="1">
      <alignment horizontal="center"/>
    </xf>
    <xf numFmtId="14" fontId="11" fillId="0" borderId="6" xfId="0" applyNumberFormat="1" applyFont="1" applyBorder="1" applyAlignment="1">
      <alignment horizontal="left"/>
    </xf>
    <xf numFmtId="0" fontId="0" fillId="0" borderId="15" xfId="0" applyBorder="1" applyAlignment="1">
      <alignment horizontal="left" indent="1"/>
    </xf>
    <xf numFmtId="14" fontId="0" fillId="0" borderId="18" xfId="0" applyNumberFormat="1" applyBorder="1" applyAlignment="1">
      <alignment horizontal="left" indent="1"/>
    </xf>
    <xf numFmtId="0" fontId="13" fillId="0" borderId="0" xfId="0" applyFont="1"/>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horizontal="left" vertical="center" wrapText="1"/>
    </xf>
    <xf numFmtId="0" fontId="8" fillId="0" borderId="7" xfId="0" applyFont="1" applyBorder="1" applyAlignment="1">
      <alignment horizontal="center" vertical="center"/>
    </xf>
    <xf numFmtId="0" fontId="9" fillId="0" borderId="7" xfId="0" applyFont="1" applyBorder="1" applyAlignment="1">
      <alignment horizontal="center" vertical="center"/>
    </xf>
    <xf numFmtId="3" fontId="8" fillId="0" borderId="7" xfId="0" applyNumberFormat="1" applyFont="1" applyBorder="1" applyAlignment="1">
      <alignment horizontal="center" vertical="center"/>
    </xf>
    <xf numFmtId="2" fontId="8" fillId="0" borderId="7" xfId="0" applyNumberFormat="1" applyFont="1" applyBorder="1" applyAlignment="1">
      <alignment horizontal="center" vertical="center"/>
    </xf>
    <xf numFmtId="3" fontId="8" fillId="0" borderId="8" xfId="0" applyNumberFormat="1" applyFont="1" applyBorder="1" applyAlignment="1">
      <alignment horizontal="center" vertical="center"/>
    </xf>
    <xf numFmtId="168" fontId="8" fillId="0" borderId="7" xfId="0" applyNumberFormat="1" applyFont="1" applyBorder="1" applyAlignment="1">
      <alignment horizontal="center" vertical="center"/>
    </xf>
    <xf numFmtId="9" fontId="0" fillId="0" borderId="19" xfId="1" applyFont="1" applyFill="1" applyBorder="1" applyAlignment="1">
      <alignment horizontal="center"/>
    </xf>
    <xf numFmtId="9" fontId="0" fillId="0" borderId="22" xfId="1" applyFont="1" applyFill="1" applyBorder="1" applyAlignment="1">
      <alignment horizontal="center"/>
    </xf>
  </cellXfs>
  <cellStyles count="8">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7" xr:uid="{CE8A1E96-4548-49D0-AC6C-527B7502A2E3}"/>
    <cellStyle name="Percent" xfId="1" builtinId="5"/>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24"/>
  <sheetViews>
    <sheetView tabSelected="1" topLeftCell="A3" zoomScale="80" zoomScaleNormal="80" zoomScaleSheetLayoutView="100" workbookViewId="0">
      <selection activeCell="E19" sqref="E19"/>
    </sheetView>
  </sheetViews>
  <sheetFormatPr defaultRowHeight="14.4" x14ac:dyDescent="0.3"/>
  <cols>
    <col min="1" max="1" width="40.6640625" style="47" customWidth="1"/>
    <col min="2" max="2" width="21.6640625" style="47" customWidth="1"/>
    <col min="3" max="4" width="12.6640625" style="54" customWidth="1"/>
    <col min="5" max="8" width="5.6640625" style="47" customWidth="1"/>
    <col min="9" max="12" width="15.6640625" style="48" customWidth="1"/>
  </cols>
  <sheetData>
    <row r="1" spans="1:14" ht="24" customHeight="1" thickBot="1" x14ac:dyDescent="0.35">
      <c r="A1" s="52" t="s">
        <v>27</v>
      </c>
      <c r="B1" s="56" t="s">
        <v>32</v>
      </c>
      <c r="C1" s="25"/>
      <c r="D1" s="25"/>
      <c r="E1" s="25"/>
      <c r="F1" s="25"/>
      <c r="G1" s="25"/>
      <c r="H1" s="25"/>
      <c r="I1" s="25"/>
      <c r="J1" s="26"/>
      <c r="K1" s="53" t="s">
        <v>3</v>
      </c>
      <c r="L1" s="57">
        <v>45083</v>
      </c>
    </row>
    <row r="2" spans="1:14" ht="45" customHeight="1" x14ac:dyDescent="0.3">
      <c r="A2" s="49" t="s">
        <v>26</v>
      </c>
      <c r="B2" s="60" t="s">
        <v>33</v>
      </c>
      <c r="C2" s="47"/>
      <c r="D2" s="61"/>
      <c r="E2" s="61"/>
      <c r="F2" s="61"/>
      <c r="G2" s="61"/>
      <c r="H2" s="61"/>
      <c r="I2" s="62"/>
      <c r="J2" s="63"/>
      <c r="K2" s="62"/>
      <c r="L2" s="64"/>
      <c r="N2" s="51"/>
    </row>
    <row r="3" spans="1:14" ht="36" customHeight="1" thickBot="1" x14ac:dyDescent="0.35">
      <c r="A3" s="50" t="s">
        <v>30</v>
      </c>
      <c r="B3" s="65"/>
      <c r="C3" s="66"/>
      <c r="D3" s="67"/>
      <c r="E3" s="67"/>
      <c r="F3" s="67"/>
      <c r="G3" s="67"/>
      <c r="H3" s="67"/>
      <c r="I3" s="68"/>
      <c r="J3" s="69"/>
      <c r="K3" s="68"/>
      <c r="L3" s="70"/>
    </row>
    <row r="4" spans="1:14" ht="21" customHeight="1" thickBot="1" x14ac:dyDescent="0.35">
      <c r="A4" s="31" t="s">
        <v>31</v>
      </c>
      <c r="B4" s="32"/>
      <c r="C4" s="33"/>
      <c r="D4" s="33"/>
      <c r="E4" s="34"/>
      <c r="F4" s="34"/>
      <c r="G4" s="34"/>
      <c r="H4" s="34"/>
      <c r="I4" s="34"/>
      <c r="J4" s="35"/>
      <c r="K4" s="36" t="s">
        <v>28</v>
      </c>
      <c r="L4" s="37"/>
      <c r="N4" s="51"/>
    </row>
    <row r="5" spans="1:14" x14ac:dyDescent="0.3">
      <c r="A5" s="28" t="s">
        <v>0</v>
      </c>
      <c r="B5" s="71" t="s">
        <v>34</v>
      </c>
      <c r="C5" s="18"/>
      <c r="D5" s="18"/>
      <c r="E5" s="18"/>
      <c r="F5" s="22"/>
      <c r="G5" s="22"/>
      <c r="H5" s="22"/>
      <c r="I5" s="23"/>
      <c r="J5" s="8"/>
      <c r="K5" s="9" t="s">
        <v>29</v>
      </c>
      <c r="L5" s="10">
        <f>SUMIF(G14:G24,"*X*",I14:I24)</f>
        <v>9102</v>
      </c>
      <c r="N5" s="46"/>
    </row>
    <row r="6" spans="1:14" x14ac:dyDescent="0.3">
      <c r="A6" s="27" t="s">
        <v>1</v>
      </c>
      <c r="B6" s="30" t="s">
        <v>35</v>
      </c>
      <c r="C6" s="19"/>
      <c r="D6" s="19"/>
      <c r="E6" s="19"/>
      <c r="F6" s="19"/>
      <c r="G6" s="19"/>
      <c r="H6" s="19"/>
      <c r="I6" s="21"/>
      <c r="J6" s="11"/>
      <c r="K6" s="12" t="s">
        <v>15</v>
      </c>
      <c r="L6" s="13">
        <f>SUM(J14:J24)</f>
        <v>56080454</v>
      </c>
    </row>
    <row r="7" spans="1:14" x14ac:dyDescent="0.3">
      <c r="A7" s="27" t="s">
        <v>2</v>
      </c>
      <c r="B7" s="30" t="s">
        <v>36</v>
      </c>
      <c r="C7" s="19"/>
      <c r="D7" s="19"/>
      <c r="E7" s="19"/>
      <c r="F7" s="19"/>
      <c r="G7" s="19"/>
      <c r="H7" s="19"/>
      <c r="I7" s="21"/>
      <c r="J7" s="11"/>
      <c r="K7" s="12" t="s">
        <v>16</v>
      </c>
      <c r="L7" s="84">
        <v>1</v>
      </c>
    </row>
    <row r="8" spans="1:14" x14ac:dyDescent="0.3">
      <c r="A8" s="27" t="s">
        <v>3</v>
      </c>
      <c r="B8" s="72">
        <v>45083</v>
      </c>
      <c r="C8" s="19"/>
      <c r="D8" s="19"/>
      <c r="E8" s="19"/>
      <c r="F8" s="19"/>
      <c r="G8" s="19"/>
      <c r="H8" s="19"/>
      <c r="I8" s="21"/>
      <c r="J8" s="11"/>
      <c r="K8" s="12" t="s">
        <v>17</v>
      </c>
      <c r="L8" s="14">
        <f>L6/L5</f>
        <v>6161.3331136014067</v>
      </c>
    </row>
    <row r="9" spans="1:14" x14ac:dyDescent="0.3">
      <c r="A9" s="27" t="s">
        <v>4</v>
      </c>
      <c r="B9" s="30" t="s">
        <v>37</v>
      </c>
      <c r="C9" s="19"/>
      <c r="D9" s="19"/>
      <c r="E9" s="19"/>
      <c r="F9" s="19"/>
      <c r="G9" s="19"/>
      <c r="H9" s="19"/>
      <c r="I9" s="21"/>
      <c r="J9" s="11"/>
      <c r="K9" s="12" t="s">
        <v>18</v>
      </c>
      <c r="L9" s="13">
        <f>SUM(L14:L24)</f>
        <v>401228</v>
      </c>
    </row>
    <row r="10" spans="1:14" x14ac:dyDescent="0.3">
      <c r="A10" s="27" t="s">
        <v>5</v>
      </c>
      <c r="B10" s="30" t="s">
        <v>38</v>
      </c>
      <c r="C10" s="19"/>
      <c r="D10" s="19"/>
      <c r="E10" s="19"/>
      <c r="F10" s="19"/>
      <c r="G10" s="19"/>
      <c r="H10" s="19"/>
      <c r="I10" s="21"/>
      <c r="J10" s="11"/>
      <c r="K10" s="12" t="s">
        <v>19</v>
      </c>
      <c r="L10" s="15">
        <f>L9/L6</f>
        <v>7.1545069874077698E-3</v>
      </c>
    </row>
    <row r="11" spans="1:14" ht="15" thickBot="1" x14ac:dyDescent="0.35">
      <c r="A11" s="29" t="s">
        <v>6</v>
      </c>
      <c r="B11" s="59">
        <v>45276</v>
      </c>
      <c r="C11" s="20"/>
      <c r="D11" s="20"/>
      <c r="E11" s="20"/>
      <c r="F11" s="20"/>
      <c r="G11" s="20"/>
      <c r="H11" s="20"/>
      <c r="I11" s="24"/>
      <c r="J11" s="16"/>
      <c r="K11" s="17" t="s">
        <v>20</v>
      </c>
      <c r="L11" s="85">
        <v>0.3</v>
      </c>
    </row>
    <row r="12" spans="1:14" ht="21" customHeight="1" thickBot="1" x14ac:dyDescent="0.35">
      <c r="A12" s="38" t="s">
        <v>25</v>
      </c>
      <c r="B12" s="39"/>
      <c r="C12" s="39"/>
      <c r="D12" s="39"/>
      <c r="E12" s="39"/>
      <c r="F12" s="39"/>
      <c r="G12" s="39"/>
      <c r="H12" s="39"/>
      <c r="I12" s="40"/>
      <c r="J12" s="40"/>
      <c r="K12" s="40"/>
      <c r="L12" s="41"/>
    </row>
    <row r="13" spans="1:14" ht="107.25" customHeight="1" thickBot="1" x14ac:dyDescent="0.35">
      <c r="A13" s="6" t="s">
        <v>7</v>
      </c>
      <c r="B13" s="6" t="s">
        <v>8</v>
      </c>
      <c r="C13" s="6" t="s">
        <v>13</v>
      </c>
      <c r="D13" s="6" t="s">
        <v>14</v>
      </c>
      <c r="E13" s="7" t="s">
        <v>9</v>
      </c>
      <c r="F13" s="7" t="s">
        <v>12</v>
      </c>
      <c r="G13" s="7" t="s">
        <v>11</v>
      </c>
      <c r="H13" s="7" t="s">
        <v>10</v>
      </c>
      <c r="I13" s="55" t="s">
        <v>24</v>
      </c>
      <c r="J13" s="6" t="s">
        <v>21</v>
      </c>
      <c r="K13" s="55" t="s">
        <v>22</v>
      </c>
      <c r="L13" s="6" t="s">
        <v>23</v>
      </c>
      <c r="M13" s="1"/>
    </row>
    <row r="14" spans="1:14" ht="39.9" customHeight="1" x14ac:dyDescent="0.3">
      <c r="A14" s="74" t="s">
        <v>39</v>
      </c>
      <c r="B14" s="75" t="s">
        <v>40</v>
      </c>
      <c r="C14" s="75" t="s">
        <v>45</v>
      </c>
      <c r="D14" s="4"/>
      <c r="E14" s="4" t="s">
        <v>60</v>
      </c>
      <c r="F14" s="4" t="s">
        <v>41</v>
      </c>
      <c r="G14" s="4" t="s">
        <v>49</v>
      </c>
      <c r="H14" s="4" t="s">
        <v>47</v>
      </c>
      <c r="I14" s="5">
        <v>8990</v>
      </c>
      <c r="J14" s="5">
        <v>623475</v>
      </c>
      <c r="K14" s="44">
        <v>0.2</v>
      </c>
      <c r="L14" s="5">
        <f>ROUNDUP(J14*K14,0)</f>
        <v>124695</v>
      </c>
    </row>
    <row r="15" spans="1:14" ht="39.9" customHeight="1" x14ac:dyDescent="0.3">
      <c r="A15" s="74" t="s">
        <v>39</v>
      </c>
      <c r="B15" s="76" t="s">
        <v>40</v>
      </c>
      <c r="C15" s="76"/>
      <c r="D15" s="43"/>
      <c r="E15" s="2"/>
      <c r="F15" s="2" t="s">
        <v>42</v>
      </c>
      <c r="G15" s="2"/>
      <c r="H15" s="2" t="s">
        <v>48</v>
      </c>
      <c r="I15" s="3">
        <v>3</v>
      </c>
      <c r="J15" s="3">
        <v>3</v>
      </c>
      <c r="K15" s="45">
        <v>333</v>
      </c>
      <c r="L15" s="5">
        <f t="shared" ref="L15:L20" si="0">ROUNDUP(J15*K15,0)</f>
        <v>999</v>
      </c>
    </row>
    <row r="16" spans="1:14" ht="39.9" customHeight="1" x14ac:dyDescent="0.3">
      <c r="A16" s="74" t="s">
        <v>44</v>
      </c>
      <c r="B16" s="76" t="s">
        <v>40</v>
      </c>
      <c r="C16" s="76" t="s">
        <v>46</v>
      </c>
      <c r="D16" s="43"/>
      <c r="E16" s="2"/>
      <c r="F16" s="2" t="s">
        <v>42</v>
      </c>
      <c r="G16" s="2" t="s">
        <v>49</v>
      </c>
      <c r="H16" s="2" t="s">
        <v>47</v>
      </c>
      <c r="I16" s="3">
        <v>50</v>
      </c>
      <c r="J16" s="3">
        <v>215000</v>
      </c>
      <c r="K16" s="45">
        <v>0.5</v>
      </c>
      <c r="L16" s="5">
        <f t="shared" si="0"/>
        <v>107500</v>
      </c>
    </row>
    <row r="17" spans="1:12" ht="39.9" customHeight="1" x14ac:dyDescent="0.3">
      <c r="A17" s="77" t="s">
        <v>44</v>
      </c>
      <c r="B17" s="76" t="s">
        <v>40</v>
      </c>
      <c r="C17" s="76" t="s">
        <v>46</v>
      </c>
      <c r="D17" s="43"/>
      <c r="E17" s="2" t="s">
        <v>60</v>
      </c>
      <c r="F17" s="2" t="s">
        <v>43</v>
      </c>
      <c r="G17" s="2" t="s">
        <v>49</v>
      </c>
      <c r="H17" s="2" t="s">
        <v>47</v>
      </c>
      <c r="I17" s="3">
        <v>62</v>
      </c>
      <c r="J17" s="3">
        <v>230888</v>
      </c>
      <c r="K17" s="45">
        <v>0.5</v>
      </c>
      <c r="L17" s="5">
        <f t="shared" si="0"/>
        <v>115444</v>
      </c>
    </row>
    <row r="18" spans="1:12" s="73" customFormat="1" ht="39.9" customHeight="1" x14ac:dyDescent="0.3">
      <c r="A18" s="77" t="s">
        <v>50</v>
      </c>
      <c r="B18" s="76" t="s">
        <v>40</v>
      </c>
      <c r="C18" s="76" t="s">
        <v>55</v>
      </c>
      <c r="D18" s="76"/>
      <c r="E18" s="78"/>
      <c r="F18" s="78" t="s">
        <v>43</v>
      </c>
      <c r="G18" s="79"/>
      <c r="H18" s="78" t="s">
        <v>47</v>
      </c>
      <c r="I18" s="80">
        <v>58</v>
      </c>
      <c r="J18" s="80">
        <v>7076</v>
      </c>
      <c r="K18" s="81">
        <v>0.5</v>
      </c>
      <c r="L18" s="82">
        <f t="shared" si="0"/>
        <v>3538</v>
      </c>
    </row>
    <row r="19" spans="1:12" s="73" customFormat="1" ht="39.9" customHeight="1" x14ac:dyDescent="0.3">
      <c r="A19" s="77" t="s">
        <v>50</v>
      </c>
      <c r="B19" s="76" t="s">
        <v>40</v>
      </c>
      <c r="C19" s="76" t="s">
        <v>55</v>
      </c>
      <c r="D19" s="76"/>
      <c r="E19" s="78"/>
      <c r="F19" s="78" t="s">
        <v>42</v>
      </c>
      <c r="G19" s="79"/>
      <c r="H19" s="78" t="s">
        <v>47</v>
      </c>
      <c r="I19" s="80">
        <v>50</v>
      </c>
      <c r="J19" s="80">
        <v>4000</v>
      </c>
      <c r="K19" s="81">
        <v>0.5</v>
      </c>
      <c r="L19" s="82">
        <f t="shared" si="0"/>
        <v>2000</v>
      </c>
    </row>
    <row r="20" spans="1:12" s="73" customFormat="1" ht="39.9" customHeight="1" x14ac:dyDescent="0.3">
      <c r="A20" s="77" t="s">
        <v>51</v>
      </c>
      <c r="B20" s="76" t="s">
        <v>53</v>
      </c>
      <c r="C20" s="76"/>
      <c r="D20" s="76"/>
      <c r="E20" s="78"/>
      <c r="F20" s="78" t="s">
        <v>42</v>
      </c>
      <c r="G20" s="79"/>
      <c r="H20" s="78" t="s">
        <v>47</v>
      </c>
      <c r="I20" s="80">
        <v>10</v>
      </c>
      <c r="J20" s="80">
        <v>10</v>
      </c>
      <c r="K20" s="81">
        <v>140</v>
      </c>
      <c r="L20" s="82">
        <f t="shared" si="0"/>
        <v>1400</v>
      </c>
    </row>
    <row r="21" spans="1:12" s="73" customFormat="1" ht="39.9" customHeight="1" x14ac:dyDescent="0.3">
      <c r="A21" s="77" t="s">
        <v>52</v>
      </c>
      <c r="B21" s="76" t="s">
        <v>54</v>
      </c>
      <c r="C21" s="76"/>
      <c r="D21" s="76"/>
      <c r="E21" s="78"/>
      <c r="F21" s="78" t="s">
        <v>41</v>
      </c>
      <c r="G21" s="79"/>
      <c r="H21" s="78" t="s">
        <v>47</v>
      </c>
      <c r="I21" s="80">
        <v>1</v>
      </c>
      <c r="J21" s="80">
        <v>1</v>
      </c>
      <c r="K21" s="81">
        <v>0.5</v>
      </c>
      <c r="L21" s="82">
        <f t="shared" ref="L21:L23" si="1">ROUNDUP(J21*K21,0)</f>
        <v>1</v>
      </c>
    </row>
    <row r="22" spans="1:12" s="73" customFormat="1" ht="39.9" customHeight="1" x14ac:dyDescent="0.3">
      <c r="A22" s="77" t="s">
        <v>56</v>
      </c>
      <c r="B22" s="76" t="s">
        <v>58</v>
      </c>
      <c r="C22" s="76"/>
      <c r="D22" s="76"/>
      <c r="E22" s="78"/>
      <c r="F22" s="78" t="s">
        <v>41</v>
      </c>
      <c r="G22" s="79"/>
      <c r="H22" s="78" t="s">
        <v>47</v>
      </c>
      <c r="I22" s="80">
        <v>1</v>
      </c>
      <c r="J22" s="80">
        <v>1</v>
      </c>
      <c r="K22" s="81">
        <v>0.5</v>
      </c>
      <c r="L22" s="82">
        <f t="shared" si="1"/>
        <v>1</v>
      </c>
    </row>
    <row r="23" spans="1:12" s="73" customFormat="1" ht="39.9" customHeight="1" x14ac:dyDescent="0.3">
      <c r="A23" s="77" t="s">
        <v>57</v>
      </c>
      <c r="B23" s="76" t="s">
        <v>58</v>
      </c>
      <c r="C23" s="76"/>
      <c r="D23" s="76"/>
      <c r="E23" s="78"/>
      <c r="F23" s="78" t="s">
        <v>41</v>
      </c>
      <c r="G23" s="78"/>
      <c r="H23" s="78" t="s">
        <v>59</v>
      </c>
      <c r="I23" s="80">
        <v>2</v>
      </c>
      <c r="J23" s="80">
        <v>55000000</v>
      </c>
      <c r="K23" s="83">
        <v>8.3000000000000001E-4</v>
      </c>
      <c r="L23" s="82">
        <f t="shared" si="1"/>
        <v>45650</v>
      </c>
    </row>
    <row r="24" spans="1:12" ht="39.9" customHeight="1" x14ac:dyDescent="0.3">
      <c r="A24" s="42"/>
      <c r="B24" s="43"/>
      <c r="C24" s="43"/>
      <c r="D24" s="43"/>
      <c r="E24" s="2"/>
      <c r="F24" s="2"/>
      <c r="G24" s="58"/>
      <c r="H24" s="2"/>
      <c r="I24" s="3"/>
      <c r="J24" s="3"/>
      <c r="K24" s="45"/>
      <c r="L24" s="5"/>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MRP-APHIS</cp:lastModifiedBy>
  <cp:lastPrinted>2022-04-25T18:52:28Z</cp:lastPrinted>
  <dcterms:created xsi:type="dcterms:W3CDTF">2021-07-01T18:06:57Z</dcterms:created>
  <dcterms:modified xsi:type="dcterms:W3CDTF">2023-06-08T13:33:36Z</dcterms:modified>
</cp:coreProperties>
</file>