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AAPMDRD3FPMR\Info\Maryland\Riverdale\ITD\IMC\ICs - PPQ\0010 NAPIS 2007\2023\imb\"/>
    </mc:Choice>
  </mc:AlternateContent>
  <xr:revisionPtr revIDLastSave="0" documentId="13_ncr:1_{9B8A8AEA-0826-4491-B14C-E2C65EFE704B}" xr6:coauthVersionLast="47" xr6:coauthVersionMax="47" xr10:uidLastSave="{00000000-0000-0000-0000-000000000000}"/>
  <bookViews>
    <workbookView xWindow="-28920" yWindow="-120" windowWidth="29040" windowHeight="158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8" i="1"/>
  <c r="L6" i="1"/>
  <c r="L5" i="1"/>
  <c r="L10" i="1" l="1"/>
  <c r="B8" i="1" l="1"/>
  <c r="L26" i="1" l="1"/>
  <c r="L27" i="1"/>
  <c r="L28" i="1"/>
  <c r="L29" i="1"/>
  <c r="L30" i="1"/>
  <c r="L21" i="1"/>
  <c r="L23" i="1"/>
  <c r="L24" i="1"/>
  <c r="L25" i="1"/>
  <c r="L15" i="1" l="1"/>
  <c r="L16" i="1"/>
  <c r="L17" i="1"/>
  <c r="L18" i="1"/>
  <c r="L19" i="1"/>
  <c r="L20" i="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<sst xmlns="http://schemas.openxmlformats.org/spreadsheetml/2006/main" count="124" uniqueCount="64">
  <si>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</si>
  <si>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</si>
  <si>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</si>
  <si>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</si>
  <si>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</si>
  <si>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</si>
  <si>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</si>
  <si>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</si>
  <si>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</si>
  <si>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</si>
  <si>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</si>
  <si>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</si>
  <si>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</si>
  <si>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</si>
  <si>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</si>
  <si>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</si>
  <si>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</si>
  <si>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</si>
  <si>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</si>
  <si>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</si>
  <si>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</si>
  <si>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</si>
  <si>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</si>
  <si>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</si>
  <si>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</si>
  <si>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</si>
  <si>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</si>
  <si>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</si>
  <si>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</si>
  <si>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</si>
  <si>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</si>
  <si>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</si>
  <si>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Cooperative Agricultural Pest Survey</t>
  </si>
  <si>
    <t>Cooperative Agreement</t>
  </si>
  <si>
    <t>Specimens for Determination</t>
  </si>
  <si>
    <t xml:space="preserve">Work Planning </t>
  </si>
  <si>
    <t>7 U.S.C. 7701</t>
  </si>
  <si>
    <t>PPQ Form 391</t>
  </si>
  <si>
    <t>E</t>
  </si>
  <si>
    <t>S1</t>
  </si>
  <si>
    <t>Application Form for Federal Assistance</t>
  </si>
  <si>
    <t xml:space="preserve">Disclosure of Lobby Activities </t>
  </si>
  <si>
    <t>Budget Information</t>
  </si>
  <si>
    <t>Assurances - Non-Construction Program</t>
  </si>
  <si>
    <t>SF 424</t>
  </si>
  <si>
    <t>SF LLL</t>
  </si>
  <si>
    <t>SF 424A</t>
  </si>
  <si>
    <t>SF 424B</t>
  </si>
  <si>
    <t>0579-0010</t>
  </si>
  <si>
    <t>Renewal</t>
  </si>
  <si>
    <t>John Crowe</t>
  </si>
  <si>
    <t>(301) 851-2108</t>
  </si>
  <si>
    <t>X</t>
  </si>
  <si>
    <t>I</t>
  </si>
  <si>
    <t>RCF 4040-0004</t>
  </si>
  <si>
    <t>RCF 4040-0013</t>
  </si>
  <si>
    <t>RCF 4040-0006</t>
  </si>
  <si>
    <t>RCF 4040-0007</t>
  </si>
  <si>
    <t>S3</t>
  </si>
  <si>
    <t>D</t>
  </si>
  <si>
    <t>THE SF DATA BELOW IS CAPTURED IN RCF 4040 AND IS NOT INCLUDED IN THE CALCULATIONS ABOVE</t>
  </si>
  <si>
    <t>APHIS-2023-0015</t>
  </si>
  <si>
    <t>88 FR 13080</t>
  </si>
  <si>
    <t>Work Planning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</si>
</sst>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b/>
      <sz val="9"/>
      <name val="Arial"/>
      <family val="2"/>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ck">
        <color theme="1"/>
      </bottom>
      <diagonal/>
    </border>
    <border>
      <left style="thin">
        <color theme="0" tint="-0.499984740745262"/>
      </left>
      <right style="thin">
        <color theme="0" tint="-0.499984740745262"/>
      </right>
      <top style="thin">
        <color theme="0" tint="-0.499984740745262"/>
      </top>
      <bottom style="thick">
        <color theme="1"/>
      </bottom>
      <diagonal/>
    </border>
    <border>
      <left style="thin">
        <color indexed="64"/>
      </left>
      <right style="thin">
        <color indexed="64"/>
      </right>
      <top style="thin">
        <color indexed="64"/>
      </top>
      <bottom style="thick">
        <color indexed="64"/>
      </bottom>
      <diagonal/>
    </border>
  </borders>
  <cellStyleXfs count="7">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92">
    <xf numFmtId="0" fontId="0" fillId="0" borderId="0" xfId="0"/>
    <xf numFmtId="0" fontId="2" fillId="0" borderId="0" xfId="0" applyFont="1" applyAlignment="1">
      <alignment horizontal="center" wrapText="1"/>
    </xf>
    <xf numFmtId="0" fontId="5" fillId="0" borderId="8" xfId="0" applyFont="1" applyBorder="1" applyAlignment="1">
      <alignment horizontal="center" vertical="center"/>
    </xf>
    <xf numFmtId="3" fontId="5" fillId="0" borderId="8" xfId="0" applyNumberFormat="1" applyFont="1" applyBorder="1" applyAlignment="1">
      <alignment horizontal="center" vertical="center"/>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2" fillId="0" borderId="10" xfId="0" applyFont="1" applyBorder="1" applyAlignment="1">
      <alignment horizontal="center" wrapText="1"/>
    </xf>
    <xf numFmtId="0" fontId="2" fillId="0" borderId="10" xfId="0" applyFont="1" applyBorder="1" applyAlignment="1">
      <alignment horizontal="center" textRotation="90" wrapText="1"/>
    </xf>
    <xf numFmtId="0" fontId="0" fillId="0" borderId="15" xfId="0" applyBorder="1" applyAlignment="1">
      <alignment horizontal="center"/>
    </xf>
    <xf numFmtId="0" fontId="2" fillId="0" borderId="16" xfId="0" applyFont="1" applyBorder="1" applyAlignment="1">
      <alignment horizontal="right"/>
    </xf>
    <xf numFmtId="3" fontId="0" fillId="0" borderId="17" xfId="0" applyNumberFormat="1" applyBorder="1" applyAlignment="1">
      <alignment horizontal="center"/>
    </xf>
    <xf numFmtId="0" fontId="0" fillId="0" borderId="18" xfId="0" applyBorder="1" applyAlignment="1">
      <alignment horizontal="center"/>
    </xf>
    <xf numFmtId="0" fontId="2" fillId="0" borderId="19" xfId="0" applyFont="1" applyBorder="1" applyAlignment="1">
      <alignment horizontal="right"/>
    </xf>
    <xf numFmtId="3" fontId="0" fillId="0" borderId="20" xfId="0" applyNumberFormat="1" applyBorder="1" applyAlignment="1">
      <alignment horizontal="center"/>
    </xf>
    <xf numFmtId="1" fontId="0" fillId="0" borderId="20" xfId="0" applyNumberFormat="1" applyBorder="1" applyAlignment="1">
      <alignment horizontal="center"/>
    </xf>
    <xf numFmtId="164" fontId="0" fillId="0" borderId="20" xfId="0" applyNumberFormat="1" applyBorder="1" applyAlignment="1">
      <alignment horizontal="center"/>
    </xf>
    <xf numFmtId="0" fontId="0" fillId="0" borderId="21" xfId="0" applyBorder="1" applyAlignment="1">
      <alignment horizontal="center"/>
    </xf>
    <xf numFmtId="0" fontId="2" fillId="0" borderId="22" xfId="0" applyFont="1" applyBorder="1" applyAlignment="1">
      <alignment horizontal="right"/>
    </xf>
    <xf numFmtId="0" fontId="0" fillId="0" borderId="16" xfId="0" applyBorder="1"/>
    <xf numFmtId="0" fontId="0" fillId="0" borderId="19" xfId="0" applyBorder="1"/>
    <xf numFmtId="0" fontId="0" fillId="0" borderId="22" xfId="0" applyBorder="1"/>
    <xf numFmtId="0" fontId="0" fillId="0" borderId="20" xfId="0" applyBorder="1"/>
    <xf numFmtId="0" fontId="0" fillId="0" borderId="24" xfId="0" applyBorder="1"/>
    <xf numFmtId="0" fontId="0" fillId="0" borderId="25" xfId="0" applyBorder="1"/>
    <xf numFmtId="0" fontId="0" fillId="0" borderId="23" xfId="0" applyBorder="1" applyAlignment="1">
      <alignment horizontal="center"/>
    </xf>
    <xf numFmtId="0" fontId="11" fillId="0" borderId="12" xfId="0" applyFont="1" applyBorder="1"/>
    <xf numFmtId="0" fontId="11" fillId="0" borderId="12" xfId="0" applyFont="1" applyBorder="1" applyAlignment="1">
      <alignment horizontal="center"/>
    </xf>
    <xf numFmtId="0" fontId="2" fillId="0" borderId="18" xfId="0" applyFont="1" applyBorder="1" applyAlignment="1">
      <alignment horizontal="right"/>
    </xf>
    <xf numFmtId="0" fontId="2" fillId="0" borderId="15" xfId="0" applyFont="1" applyBorder="1" applyAlignment="1">
      <alignment horizontal="right"/>
    </xf>
    <xf numFmtId="0" fontId="2" fillId="0" borderId="21" xfId="0" applyFont="1" applyBorder="1" applyAlignment="1">
      <alignment horizontal="right"/>
    </xf>
    <xf numFmtId="0" fontId="11" fillId="0" borderId="3" xfId="0" applyFont="1" applyBorder="1" applyAlignment="1">
      <alignment horizontal="left"/>
    </xf>
    <xf numFmtId="0" fontId="11" fillId="0" borderId="3" xfId="0" applyFont="1" applyBorder="1"/>
    <xf numFmtId="0" fontId="12" fillId="0" borderId="3" xfId="0" applyFont="1" applyBorder="1" applyAlignment="1">
      <alignment horizontal="right"/>
    </xf>
    <xf numFmtId="0" fontId="11" fillId="0" borderId="4" xfId="0" applyFont="1" applyBorder="1" applyAlignment="1">
      <alignment horizontal="left"/>
    </xf>
    <xf numFmtId="0" fontId="11" fillId="0" borderId="6" xfId="0" applyFont="1" applyBorder="1"/>
    <xf numFmtId="0" fontId="12" fillId="0" borderId="6" xfId="0" applyFont="1" applyBorder="1" applyAlignment="1">
      <alignment horizontal="right"/>
    </xf>
    <xf numFmtId="0" fontId="11" fillId="0" borderId="6" xfId="0" applyFont="1" applyBorder="1" applyAlignment="1">
      <alignment horizontal="center"/>
    </xf>
    <xf numFmtId="14" fontId="11" fillId="0" borderId="7" xfId="0" applyNumberFormat="1" applyFont="1" applyBorder="1" applyAlignment="1">
      <alignment horizontal="left"/>
    </xf>
    <xf numFmtId="0" fontId="0" fillId="0" borderId="19" xfId="0" applyBorder="1" applyAlignment="1">
      <alignment horizontal="left" indent="1"/>
    </xf>
    <xf numFmtId="14" fontId="0" fillId="0" borderId="19" xfId="0" applyNumberFormat="1" applyBorder="1" applyAlignment="1">
      <alignment horizontal="left" indent="1"/>
    </xf>
    <xf numFmtId="0" fontId="0" fillId="0" borderId="16" xfId="0" applyBorder="1" applyAlignment="1">
      <alignment horizontal="left" indent="1"/>
    </xf>
    <xf numFmtId="0" fontId="12" fillId="2" borderId="5" xfId="0" applyFont="1" applyFill="1" applyBorder="1" applyAlignment="1">
      <alignment horizontal="left"/>
    </xf>
    <xf numFmtId="0" fontId="12" fillId="2" borderId="6" xfId="0" applyFont="1" applyFill="1" applyBorder="1" applyAlignment="1">
      <alignment horizontal="center"/>
    </xf>
    <xf numFmtId="0" fontId="12" fillId="2" borderId="6" xfId="0" applyFont="1" applyFill="1" applyBorder="1"/>
    <xf numFmtId="0" fontId="12" fillId="2" borderId="12" xfId="0" applyFont="1" applyFill="1" applyBorder="1"/>
    <xf numFmtId="0" fontId="11" fillId="2" borderId="11" xfId="0" applyFont="1" applyFill="1" applyBorder="1" applyAlignment="1">
      <alignment horizontal="center"/>
    </xf>
    <xf numFmtId="0" fontId="12" fillId="2" borderId="12" xfId="0" applyFont="1" applyFill="1" applyBorder="1" applyAlignment="1">
      <alignment horizontal="center"/>
    </xf>
    <xf numFmtId="0" fontId="11" fillId="2" borderId="14" xfId="0" applyFont="1" applyFill="1" applyBorder="1" applyAlignment="1">
      <alignment horizontal="center"/>
    </xf>
    <xf numFmtId="0" fontId="12" fillId="2" borderId="11" xfId="0" applyFont="1" applyFill="1" applyBorder="1"/>
    <xf numFmtId="0" fontId="11" fillId="2" borderId="12" xfId="0" applyFont="1" applyFill="1" applyBorder="1"/>
    <xf numFmtId="0" fontId="11" fillId="2" borderId="12" xfId="0" applyFont="1" applyFill="1" applyBorder="1" applyAlignment="1">
      <alignment horizontal="center"/>
    </xf>
    <xf numFmtId="0" fontId="11" fillId="2" borderId="13" xfId="0" applyFont="1" applyFill="1" applyBorder="1" applyAlignment="1">
      <alignment horizont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center" wrapText="1"/>
    </xf>
    <xf numFmtId="2" fontId="5" fillId="0" borderId="9" xfId="0" applyNumberFormat="1" applyFont="1" applyBorder="1" applyAlignment="1">
      <alignment horizontal="center" vertical="center"/>
    </xf>
    <xf numFmtId="2" fontId="5" fillId="0" borderId="8" xfId="0" applyNumberFormat="1" applyFont="1" applyBorder="1" applyAlignment="1">
      <alignment horizontal="center" vertical="center"/>
    </xf>
    <xf numFmtId="0" fontId="2" fillId="0" borderId="0" xfId="0" applyFont="1"/>
    <xf numFmtId="0" fontId="5" fillId="0" borderId="0" xfId="0" applyFont="1"/>
    <xf numFmtId="0" fontId="5" fillId="0" borderId="0" xfId="0" applyFont="1" applyAlignment="1">
      <alignment horizontal="center"/>
    </xf>
    <xf numFmtId="0" fontId="12" fillId="0" borderId="2" xfId="0" applyFont="1" applyBorder="1" applyAlignment="1">
      <alignment horizontal="left" vertical="center" wrapText="1"/>
    </xf>
    <xf numFmtId="0" fontId="13" fillId="0" borderId="5" xfId="0" applyFont="1" applyBorder="1" applyAlignment="1">
      <alignment horizontal="left" vertical="center" wrapText="1"/>
    </xf>
    <xf numFmtId="0" fontId="14" fillId="0" borderId="0" xfId="0" applyFont="1" applyAlignment="1">
      <alignment vertical="center"/>
    </xf>
    <xf numFmtId="0" fontId="12" fillId="0" borderId="11" xfId="0" applyFont="1" applyBorder="1" applyAlignment="1">
      <alignment horizontal="right" vertical="center"/>
    </xf>
    <xf numFmtId="0" fontId="12" fillId="0" borderId="12" xfId="0" applyFont="1" applyBorder="1" applyAlignment="1">
      <alignment horizontal="right" vertical="center"/>
    </xf>
    <xf numFmtId="0" fontId="5" fillId="0" borderId="0" xfId="0" applyFont="1" applyAlignment="1">
      <alignment wrapText="1"/>
    </xf>
    <xf numFmtId="0" fontId="15" fillId="0" borderId="10" xfId="0" applyFont="1" applyBorder="1" applyAlignment="1">
      <alignment horizontal="center" wrapText="1"/>
    </xf>
    <xf numFmtId="0" fontId="11" fillId="0" borderId="3" xfId="0" applyFont="1" applyBorder="1" applyAlignment="1">
      <alignment horizontal="left" vertical="center"/>
    </xf>
    <xf numFmtId="0" fontId="11" fillId="0" borderId="12" xfId="0" applyFont="1" applyBorder="1" applyAlignment="1">
      <alignment horizontal="left" vertical="center" indent="1"/>
    </xf>
    <xf numFmtId="14" fontId="11" fillId="0" borderId="13" xfId="0" applyNumberFormat="1" applyFont="1" applyBorder="1" applyAlignment="1">
      <alignment horizontal="left" vertical="center" indent="1"/>
    </xf>
    <xf numFmtId="165" fontId="4" fillId="0" borderId="1" xfId="4" applyNumberFormat="1" applyFont="1" applyBorder="1" applyAlignment="1">
      <alignment horizontal="left" vertical="center"/>
    </xf>
    <xf numFmtId="0" fontId="11" fillId="0" borderId="6" xfId="0" applyFont="1" applyBorder="1" applyAlignment="1">
      <alignment horizontal="left" vertical="center"/>
    </xf>
    <xf numFmtId="0" fontId="11" fillId="0" borderId="6" xfId="0" applyFont="1" applyBorder="1" applyAlignment="1">
      <alignment vertical="center"/>
    </xf>
    <xf numFmtId="9" fontId="0" fillId="0" borderId="23" xfId="1" applyFont="1" applyFill="1" applyBorder="1" applyAlignment="1">
      <alignment horizontal="center"/>
    </xf>
    <xf numFmtId="3" fontId="9" fillId="2" borderId="26" xfId="0" applyNumberFormat="1" applyFont="1" applyFill="1" applyBorder="1" applyAlignment="1">
      <alignment horizontal="center" vertical="center"/>
    </xf>
    <xf numFmtId="0" fontId="9" fillId="2" borderId="26" xfId="0" applyFont="1" applyFill="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3" fontId="5" fillId="0" borderId="28" xfId="0" applyNumberFormat="1" applyFont="1" applyBorder="1" applyAlignment="1">
      <alignment horizontal="center" vertical="center"/>
    </xf>
    <xf numFmtId="2" fontId="5" fillId="0" borderId="28" xfId="0" applyNumberFormat="1" applyFont="1" applyBorder="1" applyAlignment="1">
      <alignment horizontal="center" vertical="center"/>
    </xf>
    <xf numFmtId="3" fontId="5" fillId="0" borderId="27" xfId="0" applyNumberFormat="1" applyFont="1" applyBorder="1" applyAlignment="1">
      <alignment horizontal="center" vertical="center"/>
    </xf>
    <xf numFmtId="165" fontId="4" fillId="0" borderId="29" xfId="4" applyNumberFormat="1" applyFont="1" applyBorder="1" applyAlignment="1">
      <alignment horizontal="left" vertical="center"/>
    </xf>
    <xf numFmtId="9" fontId="0" fillId="0" borderId="20" xfId="1" applyFont="1" applyFill="1" applyBorder="1" applyAlignment="1">
      <alignment horizontal="center"/>
    </xf>
    <xf numFmtId="14" fontId="0" fillId="0" borderId="22" xfId="0" applyNumberFormat="1" applyBorder="1" applyAlignment="1">
      <alignment horizontal="left" indent="1"/>
    </xf>
    <xf numFmtId="165" fontId="16" fillId="2" borderId="0" xfId="4" applyNumberFormat="1" applyFont="1" applyFill="1" applyBorder="1" applyAlignment="1">
      <alignment horizontal="left" vertical="center"/>
    </xf>
    <xf numFmtId="0" fontId="9" fillId="2" borderId="26" xfId="0" applyFont="1" applyFill="1" applyBorder="1" applyAlignment="1">
      <alignment horizontal="center" vertical="center" wrapText="1"/>
    </xf>
    <xf numFmtId="2" fontId="9" fillId="2" borderId="26" xfId="0" applyNumberFormat="1" applyFont="1" applyFill="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28" xfId="0" applyFont="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0"/>
  <sheetViews>
    <sheetView tabSelected="1" zoomScale="80" zoomScaleNormal="80" zoomScaleSheetLayoutView="100" workbookViewId="0">
      <selection activeCell="L2" sqref="L2"/>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48</v>
      </c>
      <c r="C1" s="25"/>
      <c r="D1" s="25"/>
      <c r="E1" s="25"/>
      <c r="F1" s="25"/>
      <c r="G1" s="25"/>
      <c r="H1" s="25"/>
      <c r="I1" s="25"/>
      <c r="J1" s="26"/>
      <c r="K1" s="65" t="s">
        <v>3</v>
      </c>
      <c r="L1" s="70">
        <v>45146</v>
      </c>
    </row>
    <row r="2" spans="1:14" ht="45" customHeight="1" x14ac:dyDescent="0.25">
      <c r="A2" s="61" t="s">
        <v>26</v>
      </c>
      <c r="B2" s="68" t="s">
        <v>32</v>
      </c>
      <c r="C2" s="59"/>
      <c r="D2" s="31"/>
      <c r="E2" s="31"/>
      <c r="F2" s="31"/>
      <c r="G2" s="31"/>
      <c r="H2" s="31"/>
      <c r="I2" s="32"/>
      <c r="J2" s="30"/>
      <c r="K2" s="32"/>
      <c r="L2" s="33"/>
      <c r="N2" s="63"/>
    </row>
    <row r="3" spans="1:14" ht="36" customHeight="1" thickBot="1" x14ac:dyDescent="0.3">
      <c r="A3" s="62" t="s">
        <v>30</v>
      </c>
      <c r="B3" s="72"/>
      <c r="C3" s="73"/>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49</v>
      </c>
      <c r="C5" s="18"/>
      <c r="D5" s="18"/>
      <c r="E5" s="18"/>
      <c r="F5" s="22"/>
      <c r="G5" s="22"/>
      <c r="H5" s="22"/>
      <c r="I5" s="23"/>
      <c r="J5" s="8"/>
      <c r="K5" s="9" t="s">
        <v>29</v>
      </c>
      <c r="L5" s="10">
        <f>SUMIF(G14:G21,"*X*",I14:I21)</f>
        <v>55</v>
      </c>
      <c r="N5" s="58"/>
    </row>
    <row r="6" spans="1:14" x14ac:dyDescent="0.25">
      <c r="A6" s="27" t="s">
        <v>1</v>
      </c>
      <c r="B6" s="38" t="s">
        <v>50</v>
      </c>
      <c r="C6" s="19"/>
      <c r="D6" s="19"/>
      <c r="E6" s="19"/>
      <c r="F6" s="19"/>
      <c r="G6" s="19"/>
      <c r="H6" s="19"/>
      <c r="I6" s="21"/>
      <c r="J6" s="11"/>
      <c r="K6" s="12" t="s">
        <v>15</v>
      </c>
      <c r="L6" s="13">
        <f>SUM(J14:J21)</f>
        <v>14176</v>
      </c>
    </row>
    <row r="7" spans="1:14" x14ac:dyDescent="0.25">
      <c r="A7" s="27" t="s">
        <v>2</v>
      </c>
      <c r="B7" s="38" t="s">
        <v>51</v>
      </c>
      <c r="C7" s="19"/>
      <c r="D7" s="19"/>
      <c r="E7" s="19"/>
      <c r="F7" s="19"/>
      <c r="G7" s="19"/>
      <c r="H7" s="19"/>
      <c r="I7" s="21"/>
      <c r="J7" s="11"/>
      <c r="K7" s="12" t="s">
        <v>16</v>
      </c>
      <c r="L7" s="84">
        <v>1</v>
      </c>
      <c r="N7" s="58"/>
    </row>
    <row r="8" spans="1:14" x14ac:dyDescent="0.25">
      <c r="A8" s="27" t="s">
        <v>3</v>
      </c>
      <c r="B8" s="39">
        <f>L1</f>
        <v>45146</v>
      </c>
      <c r="C8" s="19"/>
      <c r="D8" s="19"/>
      <c r="E8" s="19"/>
      <c r="F8" s="19"/>
      <c r="G8" s="19"/>
      <c r="H8" s="19"/>
      <c r="I8" s="21"/>
      <c r="J8" s="11"/>
      <c r="K8" s="12" t="s">
        <v>17</v>
      </c>
      <c r="L8" s="14">
        <f>L6/L5</f>
        <v>257.74545454545455</v>
      </c>
    </row>
    <row r="9" spans="1:14" x14ac:dyDescent="0.25">
      <c r="A9" s="27" t="s">
        <v>4</v>
      </c>
      <c r="B9" s="38" t="s">
        <v>61</v>
      </c>
      <c r="C9" s="19"/>
      <c r="D9" s="19"/>
      <c r="E9" s="19"/>
      <c r="F9" s="19"/>
      <c r="G9" s="19"/>
      <c r="H9" s="19"/>
      <c r="I9" s="21"/>
      <c r="J9" s="11"/>
      <c r="K9" s="12" t="s">
        <v>18</v>
      </c>
      <c r="L9" s="13">
        <f>SUM(L14:L21)</f>
        <v>3669</v>
      </c>
    </row>
    <row r="10" spans="1:14" x14ac:dyDescent="0.25">
      <c r="A10" s="27" t="s">
        <v>5</v>
      </c>
      <c r="B10" s="39" t="s">
        <v>62</v>
      </c>
      <c r="C10" s="19"/>
      <c r="D10" s="19"/>
      <c r="E10" s="19"/>
      <c r="F10" s="19"/>
      <c r="G10" s="19"/>
      <c r="H10" s="19"/>
      <c r="I10" s="21"/>
      <c r="J10" s="11"/>
      <c r="K10" s="12" t="s">
        <v>19</v>
      </c>
      <c r="L10" s="15">
        <f>L9/L6</f>
        <v>0.25881772009029347</v>
      </c>
    </row>
    <row r="11" spans="1:14" ht="15.75" thickBot="1" x14ac:dyDescent="0.3">
      <c r="A11" s="29" t="s">
        <v>6</v>
      </c>
      <c r="B11" s="85">
        <v>45008</v>
      </c>
      <c r="C11" s="20"/>
      <c r="D11" s="20"/>
      <c r="E11" s="20"/>
      <c r="F11" s="20"/>
      <c r="G11" s="20"/>
      <c r="H11" s="20"/>
      <c r="I11" s="24"/>
      <c r="J11" s="16"/>
      <c r="K11" s="17" t="s">
        <v>20</v>
      </c>
      <c r="L11" s="74">
        <v>0</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71" t="s">
        <v>32</v>
      </c>
      <c r="B14" s="53" t="s">
        <v>36</v>
      </c>
      <c r="C14" s="4"/>
      <c r="D14" s="4"/>
      <c r="E14" s="4" t="s">
        <v>38</v>
      </c>
      <c r="F14" s="4" t="s">
        <v>39</v>
      </c>
      <c r="G14" s="89" t="s">
        <v>52</v>
      </c>
      <c r="H14" s="4" t="s">
        <v>53</v>
      </c>
      <c r="I14" s="5">
        <v>54</v>
      </c>
      <c r="J14" s="5">
        <v>13000</v>
      </c>
      <c r="K14" s="56">
        <v>0.25</v>
      </c>
      <c r="L14" s="5">
        <f>ROUNDUP(J14*K14,0)</f>
        <v>3250</v>
      </c>
    </row>
    <row r="15" spans="1:14" ht="39.950000000000003" customHeight="1" x14ac:dyDescent="0.25">
      <c r="A15" s="71" t="s">
        <v>33</v>
      </c>
      <c r="B15" s="53" t="s">
        <v>36</v>
      </c>
      <c r="C15" s="55"/>
      <c r="D15" s="55"/>
      <c r="E15" s="4"/>
      <c r="F15" s="4" t="s">
        <v>39</v>
      </c>
      <c r="G15" s="90"/>
      <c r="H15" s="2" t="s">
        <v>53</v>
      </c>
      <c r="I15" s="3">
        <v>54</v>
      </c>
      <c r="J15" s="3">
        <v>54</v>
      </c>
      <c r="K15" s="57">
        <v>2</v>
      </c>
      <c r="L15" s="5">
        <f t="shared" ref="L15:L20" si="0">ROUNDUP(J15*K15,0)</f>
        <v>108</v>
      </c>
    </row>
    <row r="16" spans="1:14" ht="39.950000000000003" customHeight="1" x14ac:dyDescent="0.25">
      <c r="A16" s="71" t="s">
        <v>34</v>
      </c>
      <c r="B16" s="53" t="s">
        <v>36</v>
      </c>
      <c r="C16" s="55" t="s">
        <v>37</v>
      </c>
      <c r="D16" s="55"/>
      <c r="E16" s="4" t="s">
        <v>59</v>
      </c>
      <c r="F16" s="4" t="s">
        <v>39</v>
      </c>
      <c r="G16" s="90"/>
      <c r="H16" s="2" t="s">
        <v>53</v>
      </c>
      <c r="I16" s="3">
        <v>54</v>
      </c>
      <c r="J16" s="3">
        <v>1000</v>
      </c>
      <c r="K16" s="57">
        <v>0.25</v>
      </c>
      <c r="L16" s="5">
        <f t="shared" si="0"/>
        <v>250</v>
      </c>
    </row>
    <row r="17" spans="1:12" ht="39.950000000000003" customHeight="1" x14ac:dyDescent="0.25">
      <c r="A17" s="54" t="s">
        <v>35</v>
      </c>
      <c r="B17" s="53" t="s">
        <v>36</v>
      </c>
      <c r="C17" s="55"/>
      <c r="D17" s="55"/>
      <c r="E17" s="4" t="s">
        <v>59</v>
      </c>
      <c r="F17" s="4" t="s">
        <v>39</v>
      </c>
      <c r="G17" s="90"/>
      <c r="H17" s="2" t="s">
        <v>53</v>
      </c>
      <c r="I17" s="3">
        <v>54</v>
      </c>
      <c r="J17" s="3">
        <v>108</v>
      </c>
      <c r="K17" s="57">
        <v>0.5</v>
      </c>
      <c r="L17" s="5">
        <f t="shared" si="0"/>
        <v>54</v>
      </c>
    </row>
    <row r="18" spans="1:12" ht="39.950000000000003" customHeight="1" x14ac:dyDescent="0.25">
      <c r="A18" s="71" t="s">
        <v>32</v>
      </c>
      <c r="B18" s="53" t="s">
        <v>36</v>
      </c>
      <c r="C18" s="55"/>
      <c r="D18" s="55"/>
      <c r="E18" s="4" t="s">
        <v>59</v>
      </c>
      <c r="F18" s="4" t="s">
        <v>58</v>
      </c>
      <c r="G18" s="90" t="s">
        <v>52</v>
      </c>
      <c r="H18" s="2" t="s">
        <v>53</v>
      </c>
      <c r="I18" s="3">
        <v>1</v>
      </c>
      <c r="J18" s="3">
        <v>10</v>
      </c>
      <c r="K18" s="57">
        <v>0.25</v>
      </c>
      <c r="L18" s="5">
        <f t="shared" si="0"/>
        <v>3</v>
      </c>
    </row>
    <row r="19" spans="1:12" ht="39.950000000000003" customHeight="1" x14ac:dyDescent="0.25">
      <c r="A19" s="71" t="s">
        <v>33</v>
      </c>
      <c r="B19" s="53" t="s">
        <v>36</v>
      </c>
      <c r="C19" s="55"/>
      <c r="D19" s="55"/>
      <c r="E19" s="4" t="s">
        <v>59</v>
      </c>
      <c r="F19" s="4" t="s">
        <v>58</v>
      </c>
      <c r="G19" s="90"/>
      <c r="H19" s="2" t="s">
        <v>53</v>
      </c>
      <c r="I19" s="3">
        <v>1</v>
      </c>
      <c r="J19" s="3">
        <v>1</v>
      </c>
      <c r="K19" s="57">
        <v>2</v>
      </c>
      <c r="L19" s="5">
        <f t="shared" si="0"/>
        <v>2</v>
      </c>
    </row>
    <row r="20" spans="1:12" ht="39.950000000000003" customHeight="1" x14ac:dyDescent="0.25">
      <c r="A20" s="71" t="s">
        <v>34</v>
      </c>
      <c r="B20" s="53" t="s">
        <v>36</v>
      </c>
      <c r="C20" s="55" t="s">
        <v>37</v>
      </c>
      <c r="D20" s="55"/>
      <c r="E20" s="4" t="s">
        <v>59</v>
      </c>
      <c r="F20" s="4" t="s">
        <v>58</v>
      </c>
      <c r="G20" s="90"/>
      <c r="H20" s="2" t="s">
        <v>53</v>
      </c>
      <c r="I20" s="3">
        <v>1</v>
      </c>
      <c r="J20" s="3">
        <v>2</v>
      </c>
      <c r="K20" s="57">
        <v>0.25</v>
      </c>
      <c r="L20" s="5">
        <f t="shared" si="0"/>
        <v>1</v>
      </c>
    </row>
    <row r="21" spans="1:12" ht="39.950000000000003" customHeight="1" thickBot="1" x14ac:dyDescent="0.3">
      <c r="A21" s="83" t="s">
        <v>63</v>
      </c>
      <c r="B21" s="77" t="s">
        <v>36</v>
      </c>
      <c r="C21" s="78"/>
      <c r="D21" s="78"/>
      <c r="E21" s="78" t="s">
        <v>59</v>
      </c>
      <c r="F21" s="78" t="s">
        <v>58</v>
      </c>
      <c r="G21" s="91"/>
      <c r="H21" s="79" t="s">
        <v>53</v>
      </c>
      <c r="I21" s="80">
        <v>1</v>
      </c>
      <c r="J21" s="80">
        <v>1</v>
      </c>
      <c r="K21" s="81">
        <v>0.5</v>
      </c>
      <c r="L21" s="82">
        <f t="shared" ref="L21:L27" si="1">ROUNDUP(J21*K21,0)</f>
        <v>1</v>
      </c>
    </row>
    <row r="22" spans="1:12" ht="30" customHeight="1" thickTop="1" x14ac:dyDescent="0.25">
      <c r="A22" s="86" t="s">
        <v>60</v>
      </c>
      <c r="B22" s="87"/>
      <c r="C22" s="87"/>
      <c r="D22" s="87"/>
      <c r="E22" s="87"/>
      <c r="F22" s="87"/>
      <c r="G22" s="76"/>
      <c r="H22" s="76"/>
      <c r="I22" s="75"/>
      <c r="J22" s="75"/>
      <c r="K22" s="88"/>
      <c r="L22" s="75"/>
    </row>
    <row r="23" spans="1:12" ht="39.950000000000003" customHeight="1" x14ac:dyDescent="0.25">
      <c r="A23" s="52" t="s">
        <v>40</v>
      </c>
      <c r="B23" s="53" t="s">
        <v>54</v>
      </c>
      <c r="C23" s="53" t="s">
        <v>44</v>
      </c>
      <c r="D23" s="53"/>
      <c r="E23" s="4"/>
      <c r="F23" s="4" t="s">
        <v>39</v>
      </c>
      <c r="G23" s="4"/>
      <c r="H23" s="4" t="s">
        <v>53</v>
      </c>
      <c r="I23" s="5">
        <v>54</v>
      </c>
      <c r="J23" s="5">
        <v>54</v>
      </c>
      <c r="K23" s="56">
        <v>1</v>
      </c>
      <c r="L23" s="5">
        <f t="shared" si="1"/>
        <v>54</v>
      </c>
    </row>
    <row r="24" spans="1:12" ht="39.950000000000003" customHeight="1" x14ac:dyDescent="0.25">
      <c r="A24" s="54" t="s">
        <v>41</v>
      </c>
      <c r="B24" s="55" t="s">
        <v>55</v>
      </c>
      <c r="C24" s="55" t="s">
        <v>45</v>
      </c>
      <c r="D24" s="55"/>
      <c r="E24" s="2"/>
      <c r="F24" s="2" t="s">
        <v>39</v>
      </c>
      <c r="G24" s="2"/>
      <c r="H24" s="2" t="s">
        <v>53</v>
      </c>
      <c r="I24" s="3">
        <v>54</v>
      </c>
      <c r="J24" s="3">
        <v>54</v>
      </c>
      <c r="K24" s="57">
        <v>1</v>
      </c>
      <c r="L24" s="5">
        <f t="shared" si="1"/>
        <v>54</v>
      </c>
    </row>
    <row r="25" spans="1:12" ht="39.950000000000003" customHeight="1" x14ac:dyDescent="0.25">
      <c r="A25" s="54" t="s">
        <v>42</v>
      </c>
      <c r="B25" s="55" t="s">
        <v>56</v>
      </c>
      <c r="C25" s="55" t="s">
        <v>46</v>
      </c>
      <c r="D25" s="55"/>
      <c r="E25" s="2"/>
      <c r="F25" s="2" t="s">
        <v>39</v>
      </c>
      <c r="G25" s="2"/>
      <c r="H25" s="2" t="s">
        <v>53</v>
      </c>
      <c r="I25" s="3">
        <v>54</v>
      </c>
      <c r="J25" s="3">
        <v>54</v>
      </c>
      <c r="K25" s="57">
        <v>1</v>
      </c>
      <c r="L25" s="5">
        <f t="shared" si="1"/>
        <v>54</v>
      </c>
    </row>
    <row r="26" spans="1:12" ht="39.950000000000003" customHeight="1" x14ac:dyDescent="0.25">
      <c r="A26" s="54" t="s">
        <v>43</v>
      </c>
      <c r="B26" s="55" t="s">
        <v>57</v>
      </c>
      <c r="C26" s="55" t="s">
        <v>47</v>
      </c>
      <c r="D26" s="55"/>
      <c r="E26" s="2"/>
      <c r="F26" s="2" t="s">
        <v>39</v>
      </c>
      <c r="G26" s="2"/>
      <c r="H26" s="2" t="s">
        <v>53</v>
      </c>
      <c r="I26" s="3">
        <v>54</v>
      </c>
      <c r="J26" s="3">
        <v>54</v>
      </c>
      <c r="K26" s="57">
        <v>0.5</v>
      </c>
      <c r="L26" s="5">
        <f t="shared" si="1"/>
        <v>27</v>
      </c>
    </row>
    <row r="27" spans="1:12" ht="39.950000000000003" customHeight="1" x14ac:dyDescent="0.25">
      <c r="A27" s="54" t="s">
        <v>40</v>
      </c>
      <c r="B27" s="55" t="s">
        <v>54</v>
      </c>
      <c r="C27" s="55" t="s">
        <v>44</v>
      </c>
      <c r="D27" s="55"/>
      <c r="E27" s="2"/>
      <c r="F27" s="2" t="s">
        <v>58</v>
      </c>
      <c r="G27" s="2"/>
      <c r="H27" s="2" t="s">
        <v>53</v>
      </c>
      <c r="I27" s="3">
        <v>1</v>
      </c>
      <c r="J27" s="3">
        <v>1</v>
      </c>
      <c r="K27" s="57">
        <v>1</v>
      </c>
      <c r="L27" s="5">
        <f t="shared" si="1"/>
        <v>1</v>
      </c>
    </row>
    <row r="28" spans="1:12" ht="39.950000000000003" customHeight="1" x14ac:dyDescent="0.25">
      <c r="A28" s="54" t="s">
        <v>41</v>
      </c>
      <c r="B28" s="55" t="s">
        <v>55</v>
      </c>
      <c r="C28" s="55" t="s">
        <v>45</v>
      </c>
      <c r="D28" s="55"/>
      <c r="E28" s="2"/>
      <c r="F28" s="2" t="s">
        <v>58</v>
      </c>
      <c r="G28" s="2"/>
      <c r="H28" s="2" t="s">
        <v>53</v>
      </c>
      <c r="I28" s="3">
        <v>1</v>
      </c>
      <c r="J28" s="3">
        <v>1</v>
      </c>
      <c r="K28" s="57">
        <v>1</v>
      </c>
      <c r="L28" s="5">
        <f t="shared" ref="L28:L30" si="2">ROUNDUP(J28*K28,0)</f>
        <v>1</v>
      </c>
    </row>
    <row r="29" spans="1:12" ht="39.950000000000003" customHeight="1" x14ac:dyDescent="0.25">
      <c r="A29" s="54" t="s">
        <v>42</v>
      </c>
      <c r="B29" s="55" t="s">
        <v>56</v>
      </c>
      <c r="C29" s="55" t="s">
        <v>46</v>
      </c>
      <c r="D29" s="55"/>
      <c r="E29" s="2"/>
      <c r="F29" s="2" t="s">
        <v>58</v>
      </c>
      <c r="G29" s="2"/>
      <c r="H29" s="2" t="s">
        <v>53</v>
      </c>
      <c r="I29" s="3">
        <v>1</v>
      </c>
      <c r="J29" s="3">
        <v>1</v>
      </c>
      <c r="K29" s="57">
        <v>1</v>
      </c>
      <c r="L29" s="5">
        <f t="shared" si="2"/>
        <v>1</v>
      </c>
    </row>
    <row r="30" spans="1:12" ht="39.950000000000003" customHeight="1" x14ac:dyDescent="0.25">
      <c r="A30" s="54" t="s">
        <v>43</v>
      </c>
      <c r="B30" s="55" t="s">
        <v>57</v>
      </c>
      <c r="C30" s="55" t="s">
        <v>47</v>
      </c>
      <c r="D30" s="55"/>
      <c r="E30" s="2"/>
      <c r="F30" s="2" t="s">
        <v>58</v>
      </c>
      <c r="G30" s="2"/>
      <c r="H30" s="2" t="s">
        <v>53</v>
      </c>
      <c r="I30" s="3">
        <v>1</v>
      </c>
      <c r="J30" s="3">
        <v>1</v>
      </c>
      <c r="K30" s="57">
        <v>0.5</v>
      </c>
      <c r="L30" s="5">
        <f t="shared" si="2"/>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2023-08-08T19:09:02Z</dcterms:modified>
</cp:coreProperties>
</file>