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sharepoint.com/sites/R9/ARD/airplanning/Plans and Plan Actions/SJV PM2.5 actions/SJV PM2.5 FIP/Prop Rule/EO Stat Rev/PRA/"/>
    </mc:Choice>
  </mc:AlternateContent>
  <xr:revisionPtr revIDLastSave="154" documentId="8_{40AE38DF-8702-4D30-93A6-67E4080DC858}" xr6:coauthVersionLast="47" xr6:coauthVersionMax="47" xr10:uidLastSave="{A67F4496-DD7E-4932-91CB-F0C23D736BD1}"/>
  <bookViews>
    <workbookView xWindow="-110" yWindow="-110" windowWidth="19420" windowHeight="10300" xr2:uid="{E2F3149E-79A0-4245-A329-CA36B213AF09}"/>
  </bookViews>
  <sheets>
    <sheet name="Annual Respondent Costs" sheetId="2" r:id="rId1"/>
    <sheet name="Annual Agency Cos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G4" i="1"/>
  <c r="J4" i="1"/>
  <c r="L4" i="1" l="1"/>
  <c r="M11" i="2"/>
  <c r="M4" i="2"/>
  <c r="K4" i="2"/>
  <c r="N4" i="2" l="1"/>
  <c r="J8" i="2"/>
  <c r="N8" i="2" s="1"/>
  <c r="J7" i="2"/>
  <c r="N7" i="2" s="1"/>
  <c r="J6" i="2"/>
  <c r="N6" i="2" s="1"/>
  <c r="F9" i="2" l="1"/>
  <c r="M17" i="2" l="1"/>
  <c r="H17" i="2"/>
  <c r="F17" i="2"/>
  <c r="D17" i="2"/>
  <c r="B17" i="2"/>
  <c r="M13" i="2"/>
  <c r="H13" i="2"/>
  <c r="F13" i="2"/>
  <c r="D13" i="2"/>
  <c r="B13" i="2"/>
  <c r="M9" i="2"/>
  <c r="H9" i="2"/>
  <c r="D9" i="2"/>
  <c r="B9" i="2"/>
  <c r="J16" i="2"/>
  <c r="N16" i="2" s="1"/>
  <c r="J15" i="2"/>
  <c r="N15" i="2" s="1"/>
  <c r="J12" i="2"/>
  <c r="N12" i="2" s="1"/>
  <c r="J11" i="2"/>
  <c r="N11" i="2" s="1"/>
  <c r="J5" i="2"/>
  <c r="N5" i="2" s="1"/>
  <c r="J4" i="2"/>
  <c r="T6" i="2"/>
  <c r="T5" i="2"/>
  <c r="T4" i="2"/>
  <c r="T3" i="2"/>
  <c r="W6" i="1"/>
  <c r="I8" i="1" s="1"/>
  <c r="W5" i="1"/>
  <c r="G8" i="1" s="1"/>
  <c r="W4" i="1"/>
  <c r="E8" i="1" s="1"/>
  <c r="W3" i="1"/>
  <c r="C8" i="1" s="1"/>
  <c r="R6" i="1"/>
  <c r="I4" i="1" s="1"/>
  <c r="R5" i="1"/>
  <c r="G5" i="1" s="1"/>
  <c r="R4" i="1"/>
  <c r="E5" i="1" s="1"/>
  <c r="R3" i="1"/>
  <c r="C4" i="1" s="1"/>
  <c r="C25" i="2" l="1"/>
  <c r="C23" i="2"/>
  <c r="C7" i="1"/>
  <c r="E7" i="1"/>
  <c r="G7" i="1"/>
  <c r="I7" i="1"/>
  <c r="C5" i="1"/>
  <c r="G7" i="2"/>
  <c r="G6" i="2"/>
  <c r="G8" i="2"/>
  <c r="E8" i="2"/>
  <c r="E7" i="2"/>
  <c r="E6" i="2"/>
  <c r="C20" i="2"/>
  <c r="C8" i="2"/>
  <c r="K8" i="2" s="1"/>
  <c r="O8" i="2" s="1"/>
  <c r="C7" i="2"/>
  <c r="C6" i="2"/>
  <c r="I8" i="2"/>
  <c r="I7" i="2"/>
  <c r="I6" i="2"/>
  <c r="E20" i="2"/>
  <c r="G20" i="2"/>
  <c r="I20" i="2"/>
  <c r="N9" i="2"/>
  <c r="N13" i="2"/>
  <c r="J17" i="2"/>
  <c r="N17" i="2"/>
  <c r="C4" i="2"/>
  <c r="M18" i="2"/>
  <c r="J9" i="2"/>
  <c r="J13" i="2"/>
  <c r="I16" i="2"/>
  <c r="I15" i="2"/>
  <c r="I12" i="2"/>
  <c r="I11" i="2"/>
  <c r="I5" i="2"/>
  <c r="I4" i="2"/>
  <c r="C16" i="2"/>
  <c r="C15" i="2"/>
  <c r="E16" i="2"/>
  <c r="E15" i="2"/>
  <c r="G16" i="2"/>
  <c r="G15" i="2"/>
  <c r="C5" i="2"/>
  <c r="E12" i="2"/>
  <c r="E5" i="2"/>
  <c r="E4" i="2"/>
  <c r="G5" i="2"/>
  <c r="G4" i="2"/>
  <c r="C12" i="2"/>
  <c r="C11" i="2"/>
  <c r="G11" i="2"/>
  <c r="G12" i="2"/>
  <c r="E11" i="2"/>
  <c r="J8" i="1"/>
  <c r="M8" i="1" s="1"/>
  <c r="J5" i="1"/>
  <c r="M5" i="1" s="1"/>
  <c r="I5" i="1"/>
  <c r="E4" i="1"/>
  <c r="M4" i="1" l="1"/>
  <c r="J7" i="1"/>
  <c r="M7" i="1" s="1"/>
  <c r="K6" i="2"/>
  <c r="O6" i="2" s="1"/>
  <c r="K7" i="2"/>
  <c r="O7" i="2" s="1"/>
  <c r="I9" i="2"/>
  <c r="N18" i="2"/>
  <c r="C26" i="2" s="1"/>
  <c r="E9" i="2"/>
  <c r="G17" i="2"/>
  <c r="I13" i="2"/>
  <c r="G9" i="2"/>
  <c r="E17" i="2"/>
  <c r="I17" i="2"/>
  <c r="E13" i="2"/>
  <c r="G13" i="2"/>
  <c r="C13" i="2"/>
  <c r="K11" i="2"/>
  <c r="O11" i="2" s="1"/>
  <c r="K12" i="2"/>
  <c r="O12" i="2" s="1"/>
  <c r="C9" i="2"/>
  <c r="O4" i="2"/>
  <c r="K5" i="2"/>
  <c r="O5" i="2" s="1"/>
  <c r="C17" i="2"/>
  <c r="K15" i="2"/>
  <c r="O15" i="2" s="1"/>
  <c r="K16" i="2"/>
  <c r="O16" i="2" s="1"/>
  <c r="O13" i="2" l="1"/>
  <c r="O9" i="2"/>
  <c r="O17" i="2"/>
  <c r="K17" i="2"/>
  <c r="K9" i="2"/>
  <c r="K13" i="2"/>
  <c r="O18" i="2" l="1"/>
  <c r="C27" i="2" s="1"/>
</calcChain>
</file>

<file path=xl/sharedStrings.xml><?xml version="1.0" encoding="utf-8"?>
<sst xmlns="http://schemas.openxmlformats.org/spreadsheetml/2006/main" count="117" uniqueCount="72">
  <si>
    <t>Activity Description</t>
  </si>
  <si>
    <t>Legal
per activity</t>
  </si>
  <si>
    <t>Managerial
per activity</t>
  </si>
  <si>
    <t>Technical
per activity</t>
  </si>
  <si>
    <t>Clerical
per activity</t>
  </si>
  <si>
    <t>Hours/Activity</t>
  </si>
  <si>
    <t>Cost/Activity</t>
  </si>
  <si>
    <t>Total Annual Hours</t>
  </si>
  <si>
    <t>Total Annual Costs</t>
  </si>
  <si>
    <t>Respondent Wage Rates</t>
  </si>
  <si>
    <t>Occationally</t>
  </si>
  <si>
    <t>Hours</t>
  </si>
  <si>
    <t>Costs*</t>
  </si>
  <si>
    <t>Cost*</t>
  </si>
  <si>
    <t>Hourly Rate</t>
  </si>
  <si>
    <t>Benefits and Overhead</t>
  </si>
  <si>
    <t>Loaded Hourly Rate</t>
  </si>
  <si>
    <t>Once</t>
  </si>
  <si>
    <t>Reporting Requirements</t>
  </si>
  <si>
    <t>Legal</t>
  </si>
  <si>
    <t>Monthly</t>
  </si>
  <si>
    <t>Manager</t>
  </si>
  <si>
    <t>Quarterly</t>
  </si>
  <si>
    <t>Technical</t>
  </si>
  <si>
    <t>Annually</t>
  </si>
  <si>
    <t>Clerical</t>
  </si>
  <si>
    <t>Subtotal</t>
  </si>
  <si>
    <t>Recordkeeping Requirements</t>
  </si>
  <si>
    <t>Third Party Disclosure Requirements</t>
  </si>
  <si>
    <t>Total</t>
  </si>
  <si>
    <t xml:space="preserve">* The respondent wage rates were obtained from the Bureau of Labor Statistics (BLS) and increased by 110% to account for benefits.  The respondent wage rates per labor category are as follows. </t>
  </si>
  <si>
    <t>Summary Table</t>
  </si>
  <si>
    <t>Number of Respondents</t>
  </si>
  <si>
    <t>Percent of Respondents that are Small Enities</t>
  </si>
  <si>
    <t>Number of Responses</t>
  </si>
  <si>
    <t>Hour Burden</t>
  </si>
  <si>
    <t>Cost Burden</t>
  </si>
  <si>
    <t>2. Hours: In columns B, D, F, and H, enter the estimated hours required for the given labor category that is required for each activity.  Additional labor categories may be added as needed.  For labor categories that do not apply, simply enter zeros.</t>
  </si>
  <si>
    <t>3. Costs: The cost will automatically calculate (hours x loaded wage rate).</t>
  </si>
  <si>
    <t>4. Cost/Activity: The cost per activity will automatically be calculated by summing the cost for each of the labor categories.</t>
  </si>
  <si>
    <t>5. Annual Activities or Responses: Enter the number of times the activity take place annually or the number of annual responses (if the activity happens once per response).  If the activity happens quarterly, 4 should be entered in this box.  If the activity happens once every three years, 0.33 should be entered in the box.</t>
  </si>
  <si>
    <t>Annual Activities per Respondent</t>
  </si>
  <si>
    <t>Respondents</t>
  </si>
  <si>
    <t>Instructions: Only the boxes that are shaded green should be filled.  All other boxes will be autocalculated.</t>
  </si>
  <si>
    <t xml:space="preserve">1. Respondent Wage Rates: In column R add the hourly rate for the each labor category. </t>
  </si>
  <si>
    <t>2. Activities: In column A, list all of the activities undertaken by respondents, each in a separate line.  Add additional lines as necessary.</t>
  </si>
  <si>
    <t>3. Hours: In columns B, D, F, and H, enter the estimated hours required for the given labor category that is required for each activity.  Additional labor categories may be added as needed.  For labor categories that do not apply, simply enter zeros.</t>
  </si>
  <si>
    <t>4. Costs: In columns C, E, G, and I, the cost will automatically calculate (hours x loaded wage rate).</t>
  </si>
  <si>
    <t>5. Hours/Activity: The hours per activity will automatically be calculated by summing the hours for each of the labor categories.</t>
  </si>
  <si>
    <t>6. Cost/Activity: The cost per activity will automatically be calculated by summing the cost for each of the labor categories.</t>
  </si>
  <si>
    <t>7. Annual Activities per Respondent: In column L, enter the number of times the activity take place annually or the number of annual responses (if the activity happens once per response).  If the activity happens quarterly, 4 should be entered in this box.  If the activity happens once every three years, 0.33 should be entered in the box.</t>
  </si>
  <si>
    <t>8. Respondents: In column M, enter the enter the number of respondents for the activity.  This may be different from the total number of respondents if the activity only applies to a subsect of the respondents.</t>
  </si>
  <si>
    <t>9. Total Annual Hours: The total costs will be automatically calclated (cost per activity x number of activities).</t>
  </si>
  <si>
    <t>10. Total Annual Cost: The total costs will be automatically calclated (cost per activity x number of activities).</t>
  </si>
  <si>
    <t>Manager
per activity</t>
  </si>
  <si>
    <t>Annual Activities or Responses</t>
  </si>
  <si>
    <t>Federal Wage Rates</t>
  </si>
  <si>
    <t>Contractor Wage Rates</t>
  </si>
  <si>
    <t>Benefits</t>
  </si>
  <si>
    <t>Federal Oversight</t>
  </si>
  <si>
    <t>Contractor Costs</t>
  </si>
  <si>
    <t>Other Costs</t>
  </si>
  <si>
    <t>* The cost to employ Federal government workers was obtained from the Office of Personel Management (OPM).  The OPM wage rates were increase by 60% to account for benefits.</t>
  </si>
  <si>
    <t>Federal Oversight Instructions</t>
  </si>
  <si>
    <t>1. Federal Wage Rates: In column O add the hourly rate for the appropiate GS Level for each labor category.  Hourly Rates are available at https://www.opm.gov/policy-data-oversight/pay-leave/salaries-wages/salary-tables/23Tables/html/GS_h.aspx.</t>
  </si>
  <si>
    <t>5. Annual Activities or Responses: In column K, enter the number of times the activity take place annually or the number of annual responses (if the activity happens once per response).  If the activity happens quarterly, 4 should be entered in this box.  If the activity happens once every three years, 0.33 should be entered in the box.</t>
  </si>
  <si>
    <t>6. Respondents: In column L, enter the enter the number of respondents for the activity.  This may be different from the total number of respondents if the activity only applies to a subsect of the respondents.</t>
  </si>
  <si>
    <t>7. Total Cost: The total costs will be automatically calclated (cost per activity x number of activities).</t>
  </si>
  <si>
    <t>Contract Costs Instructions</t>
  </si>
  <si>
    <t>If the contractor costs are a flat fee, enter that amount in the "Total Costs" column.  If the contractor costs are a per hour cost, follow the instructions below.</t>
  </si>
  <si>
    <t>1. Contractor Wage Rates: In column T add the hourly rate for the appropiate  for each labor category.  Hourly Rates are available at https://www.bls.gov/.</t>
  </si>
  <si>
    <t>Cost per respondent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</si>
</sst>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theme="9"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s>
  <cellStyleXfs count="2">
    <xf numFmtId="0" fontId="0" fillId="0" borderId="0"/>
    <xf numFmtId="44" fontId="4" fillId="0" borderId="0" applyFont="0" applyFill="0" applyBorder="0" applyAlignment="0" applyProtection="0"/>
  </cellStyleXfs>
  <cellXfs count="173">
    <xf numFmtId="0" fontId="0" fillId="0" borderId="0" xfId="0"/>
    <xf numFmtId="0" fontId="0" fillId="0" borderId="0" xfId="0" applyAlignment="1">
      <alignment wrapText="1"/>
    </xf>
    <xf numFmtId="0" fontId="0" fillId="0" borderId="0" xfId="0" applyAlignment="1">
      <alignment horizontal="center" wrapText="1"/>
    </xf>
    <xf numFmtId="0" fontId="0" fillId="0" borderId="9" xfId="0" applyBorder="1" applyAlignment="1">
      <alignment wrapText="1"/>
    </xf>
    <xf numFmtId="0" fontId="0" fillId="0" borderId="13" xfId="0" applyBorder="1" applyAlignment="1">
      <alignment wrapText="1"/>
    </xf>
    <xf numFmtId="0" fontId="0" fillId="0" borderId="15" xfId="0" applyBorder="1" applyAlignment="1">
      <alignment horizontal="center" wrapText="1"/>
    </xf>
    <xf numFmtId="0" fontId="0" fillId="2" borderId="15" xfId="0" applyFill="1" applyBorder="1" applyAlignment="1">
      <alignment horizontal="center" vertical="center" wrapText="1"/>
    </xf>
    <xf numFmtId="0" fontId="0" fillId="2" borderId="17" xfId="0"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3" borderId="18" xfId="0" applyFill="1" applyBorder="1" applyAlignment="1">
      <alignment wrapText="1"/>
    </xf>
    <xf numFmtId="0" fontId="0" fillId="3" borderId="19" xfId="0" applyFill="1" applyBorder="1" applyAlignment="1">
      <alignment horizontal="center" wrapText="1"/>
    </xf>
    <xf numFmtId="0" fontId="0" fillId="3" borderId="22" xfId="0" applyFill="1" applyBorder="1" applyAlignment="1">
      <alignment horizontal="center" wrapText="1"/>
    </xf>
    <xf numFmtId="0" fontId="0" fillId="3" borderId="13" xfId="0" applyFill="1" applyBorder="1" applyAlignment="1">
      <alignment wrapText="1"/>
    </xf>
    <xf numFmtId="0" fontId="0" fillId="3" borderId="9" xfId="0" applyFill="1" applyBorder="1" applyAlignment="1">
      <alignment horizontal="center" wrapText="1"/>
    </xf>
    <xf numFmtId="0" fontId="0" fillId="3" borderId="14" xfId="0" applyFill="1" applyBorder="1" applyAlignment="1">
      <alignment horizontal="center" wrapText="1"/>
    </xf>
    <xf numFmtId="0" fontId="0" fillId="3" borderId="15" xfId="0" applyFill="1" applyBorder="1" applyAlignment="1">
      <alignment wrapText="1"/>
    </xf>
    <xf numFmtId="0" fontId="0" fillId="3" borderId="16" xfId="0" applyFill="1" applyBorder="1" applyAlignment="1">
      <alignment horizontal="center" wrapText="1"/>
    </xf>
    <xf numFmtId="0" fontId="0" fillId="3" borderId="17" xfId="0" applyFill="1" applyBorder="1" applyAlignment="1">
      <alignment horizontal="center" wrapText="1"/>
    </xf>
    <xf numFmtId="164" fontId="0" fillId="0" borderId="14" xfId="0" applyNumberFormat="1" applyBorder="1" applyAlignment="1">
      <alignment horizontal="center" wrapText="1"/>
    </xf>
    <xf numFmtId="0" fontId="0" fillId="0" borderId="13" xfId="0" applyBorder="1" applyAlignment="1">
      <alignment horizontal="center" wrapText="1"/>
    </xf>
    <xf numFmtId="0" fontId="0" fillId="0" borderId="16" xfId="0" applyBorder="1" applyAlignment="1">
      <alignment wrapText="1"/>
    </xf>
    <xf numFmtId="0" fontId="0" fillId="0" borderId="18" xfId="0" applyBorder="1" applyAlignment="1">
      <alignment horizontal="center" wrapText="1"/>
    </xf>
    <xf numFmtId="0" fontId="0" fillId="0" borderId="19" xfId="0" applyBorder="1" applyAlignment="1">
      <alignment wrapText="1"/>
    </xf>
    <xf numFmtId="0" fontId="0" fillId="0" borderId="22" xfId="0" applyBorder="1" applyAlignment="1">
      <alignment wrapText="1"/>
    </xf>
    <xf numFmtId="9" fontId="0" fillId="0" borderId="19" xfId="0" applyNumberFormat="1" applyBorder="1" applyAlignment="1">
      <alignment horizontal="center" wrapText="1"/>
    </xf>
    <xf numFmtId="9" fontId="0" fillId="0" borderId="23" xfId="0" applyNumberFormat="1" applyBorder="1" applyAlignment="1">
      <alignment horizontal="center" wrapText="1"/>
    </xf>
    <xf numFmtId="0" fontId="0" fillId="0" borderId="24" xfId="0" applyBorder="1" applyAlignment="1">
      <alignment wrapText="1"/>
    </xf>
    <xf numFmtId="0" fontId="0" fillId="2" borderId="16" xfId="0" applyFill="1" applyBorder="1" applyAlignment="1">
      <alignment horizontal="center" vertical="center" wrapText="1"/>
    </xf>
    <xf numFmtId="0" fontId="1" fillId="0" borderId="4" xfId="0" applyFont="1" applyBorder="1" applyAlignment="1">
      <alignment horizontal="left" wrapText="1"/>
    </xf>
    <xf numFmtId="0" fontId="1" fillId="0" borderId="0" xfId="0" applyFont="1" applyBorder="1" applyAlignment="1">
      <alignment horizontal="left" wrapText="1"/>
    </xf>
    <xf numFmtId="0" fontId="1" fillId="0" borderId="5" xfId="0" applyFont="1" applyBorder="1" applyAlignment="1">
      <alignment horizontal="left" wrapText="1"/>
    </xf>
    <xf numFmtId="0" fontId="0" fillId="0" borderId="0" xfId="0" applyBorder="1" applyAlignment="1">
      <alignment horizontal="center" wrapText="1"/>
    </xf>
    <xf numFmtId="0" fontId="0" fillId="0" borderId="0" xfId="0" applyBorder="1" applyAlignment="1">
      <alignment wrapText="1"/>
    </xf>
    <xf numFmtId="9" fontId="0" fillId="0" borderId="0" xfId="0" applyNumberFormat="1" applyBorder="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0" fillId="3" borderId="19" xfId="0" applyFont="1" applyFill="1" applyBorder="1" applyAlignment="1">
      <alignment horizontal="center" wrapText="1"/>
    </xf>
    <xf numFmtId="0" fontId="0" fillId="3" borderId="32" xfId="0" applyFont="1" applyFill="1" applyBorder="1" applyAlignment="1">
      <alignment horizontal="center" wrapText="1"/>
    </xf>
    <xf numFmtId="0" fontId="0" fillId="0" borderId="9" xfId="0" applyFont="1" applyBorder="1" applyAlignment="1">
      <alignment horizontal="center" wrapText="1"/>
    </xf>
    <xf numFmtId="0" fontId="0" fillId="4" borderId="9" xfId="0" applyFont="1" applyFill="1" applyBorder="1" applyAlignment="1">
      <alignment horizontal="center" wrapText="1"/>
    </xf>
    <xf numFmtId="0" fontId="0" fillId="3" borderId="9" xfId="0" applyFont="1" applyFill="1" applyBorder="1" applyAlignment="1">
      <alignment horizontal="center" wrapText="1"/>
    </xf>
    <xf numFmtId="0" fontId="0" fillId="3" borderId="33" xfId="0" applyFont="1" applyFill="1" applyBorder="1" applyAlignment="1">
      <alignment horizontal="center" wrapText="1"/>
    </xf>
    <xf numFmtId="0" fontId="0" fillId="4" borderId="25" xfId="0" applyFont="1" applyFill="1" applyBorder="1" applyAlignment="1">
      <alignment horizontal="center" wrapText="1"/>
    </xf>
    <xf numFmtId="0" fontId="0" fillId="3" borderId="29" xfId="0" applyFont="1" applyFill="1" applyBorder="1" applyAlignment="1">
      <alignment wrapText="1"/>
    </xf>
    <xf numFmtId="0" fontId="0" fillId="3" borderId="30" xfId="0" applyFont="1" applyFill="1" applyBorder="1" applyAlignment="1">
      <alignment horizontal="center" wrapText="1"/>
    </xf>
    <xf numFmtId="164" fontId="0" fillId="0" borderId="42" xfId="0" applyNumberFormat="1" applyFont="1" applyBorder="1" applyAlignment="1">
      <alignment horizontal="center" wrapText="1"/>
    </xf>
    <xf numFmtId="0" fontId="0" fillId="4" borderId="31" xfId="0" applyFont="1" applyFill="1" applyBorder="1" applyAlignment="1">
      <alignment wrapText="1"/>
    </xf>
    <xf numFmtId="0" fontId="0" fillId="3" borderId="31" xfId="0" applyFont="1" applyFill="1" applyBorder="1" applyAlignment="1">
      <alignment wrapText="1"/>
    </xf>
    <xf numFmtId="0" fontId="0" fillId="3" borderId="42" xfId="0" applyFont="1" applyFill="1" applyBorder="1" applyAlignment="1">
      <alignment horizontal="center" wrapText="1"/>
    </xf>
    <xf numFmtId="0" fontId="0" fillId="0" borderId="0" xfId="0" applyFont="1" applyAlignment="1">
      <alignment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5" borderId="31" xfId="0" applyFont="1" applyFill="1" applyBorder="1" applyAlignment="1">
      <alignment wrapText="1"/>
    </xf>
    <xf numFmtId="0" fontId="0" fillId="5" borderId="33" xfId="0" applyFont="1" applyFill="1" applyBorder="1" applyAlignment="1">
      <alignment horizontal="center" wrapText="1"/>
    </xf>
    <xf numFmtId="0" fontId="0" fillId="5" borderId="9" xfId="0" applyFont="1" applyFill="1" applyBorder="1" applyAlignment="1">
      <alignment horizontal="center" wrapText="1"/>
    </xf>
    <xf numFmtId="0" fontId="1" fillId="3" borderId="44" xfId="0" applyFont="1" applyFill="1" applyBorder="1" applyAlignment="1">
      <alignment wrapText="1"/>
    </xf>
    <xf numFmtId="0" fontId="1" fillId="3" borderId="25" xfId="0" applyFont="1" applyFill="1" applyBorder="1" applyAlignment="1">
      <alignment horizontal="center" wrapText="1"/>
    </xf>
    <xf numFmtId="0" fontId="1" fillId="3" borderId="45" xfId="0" applyFont="1" applyFill="1" applyBorder="1" applyAlignment="1">
      <alignment horizontal="center" wrapText="1"/>
    </xf>
    <xf numFmtId="0" fontId="0" fillId="0" borderId="6" xfId="0" applyBorder="1" applyAlignment="1">
      <alignment wrapText="1"/>
    </xf>
    <xf numFmtId="0" fontId="0" fillId="0" borderId="7" xfId="0" applyBorder="1" applyAlignment="1">
      <alignment horizontal="center" wrapText="1"/>
    </xf>
    <xf numFmtId="0" fontId="0" fillId="0" borderId="8" xfId="0" applyBorder="1" applyAlignment="1">
      <alignment horizontal="center" wrapText="1"/>
    </xf>
    <xf numFmtId="0" fontId="0" fillId="0" borderId="1" xfId="0" applyBorder="1" applyAlignment="1">
      <alignment horizontal="left" wrapText="1"/>
    </xf>
    <xf numFmtId="164" fontId="0" fillId="0" borderId="7" xfId="0" applyNumberFormat="1" applyBorder="1" applyAlignment="1">
      <alignment horizontal="center" wrapText="1"/>
    </xf>
    <xf numFmtId="0" fontId="1" fillId="2" borderId="4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3" xfId="0" applyFont="1" applyFill="1" applyBorder="1" applyAlignment="1">
      <alignment horizontal="center" vertical="center" wrapText="1"/>
    </xf>
    <xf numFmtId="164" fontId="0" fillId="0" borderId="0" xfId="0" applyNumberFormat="1" applyFont="1" applyBorder="1" applyAlignment="1">
      <alignment horizontal="center" wrapText="1"/>
    </xf>
    <xf numFmtId="164" fontId="0" fillId="0" borderId="9" xfId="0" applyNumberFormat="1" applyFont="1" applyBorder="1" applyAlignment="1">
      <alignment horizontal="center" wrapText="1"/>
    </xf>
    <xf numFmtId="9" fontId="0" fillId="0" borderId="9" xfId="0" applyNumberFormat="1" applyBorder="1" applyAlignment="1">
      <alignment horizontal="center" wrapText="1"/>
    </xf>
    <xf numFmtId="0" fontId="0" fillId="0" borderId="10" xfId="0" applyBorder="1" applyAlignment="1">
      <alignment horizontal="center" wrapText="1"/>
    </xf>
    <xf numFmtId="9" fontId="0" fillId="0" borderId="11" xfId="0" applyNumberFormat="1" applyBorder="1" applyAlignment="1">
      <alignment horizontal="center" wrapText="1"/>
    </xf>
    <xf numFmtId="164" fontId="0" fillId="0" borderId="12" xfId="0" applyNumberFormat="1" applyFont="1" applyBorder="1" applyAlignment="1">
      <alignment horizontal="center" wrapText="1"/>
    </xf>
    <xf numFmtId="164" fontId="0" fillId="0" borderId="14" xfId="0" applyNumberFormat="1" applyFont="1" applyBorder="1" applyAlignment="1">
      <alignment horizontal="center" wrapText="1"/>
    </xf>
    <xf numFmtId="9" fontId="0" fillId="0" borderId="16" xfId="0" applyNumberFormat="1" applyBorder="1" applyAlignment="1">
      <alignment horizontal="center" wrapText="1"/>
    </xf>
    <xf numFmtId="164" fontId="0" fillId="0" borderId="17" xfId="0" applyNumberFormat="1" applyFont="1" applyBorder="1" applyAlignment="1">
      <alignment horizontal="center" wrapText="1"/>
    </xf>
    <xf numFmtId="164" fontId="0" fillId="5" borderId="11" xfId="0" applyNumberFormat="1" applyFont="1" applyFill="1" applyBorder="1" applyAlignment="1">
      <alignment horizontal="center" wrapText="1"/>
    </xf>
    <xf numFmtId="164" fontId="0" fillId="5" borderId="9" xfId="0" applyNumberFormat="1" applyFont="1" applyFill="1" applyBorder="1" applyAlignment="1">
      <alignment horizontal="center" wrapText="1"/>
    </xf>
    <xf numFmtId="164" fontId="0" fillId="5" borderId="16"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164" fontId="0" fillId="4" borderId="9" xfId="0" applyNumberFormat="1" applyFont="1" applyFill="1" applyBorder="1" applyAlignment="1">
      <alignment horizontal="center" wrapText="1"/>
    </xf>
    <xf numFmtId="164" fontId="0" fillId="3" borderId="9" xfId="0" applyNumberFormat="1" applyFont="1" applyFill="1" applyBorder="1" applyAlignment="1">
      <alignment horizontal="center" wrapText="1"/>
    </xf>
    <xf numFmtId="164" fontId="0" fillId="4" borderId="25" xfId="0" applyNumberFormat="1" applyFont="1" applyFill="1" applyBorder="1" applyAlignment="1">
      <alignment horizontal="center" wrapText="1"/>
    </xf>
    <xf numFmtId="164" fontId="0" fillId="0" borderId="0" xfId="0" applyNumberFormat="1" applyBorder="1" applyAlignment="1">
      <alignment horizont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center" wrapText="1"/>
    </xf>
    <xf numFmtId="0" fontId="0" fillId="0" borderId="9" xfId="0" applyFill="1" applyBorder="1" applyAlignment="1">
      <alignment horizontal="center" wrapText="1"/>
    </xf>
    <xf numFmtId="0" fontId="0" fillId="5" borderId="9" xfId="0" applyFill="1" applyBorder="1" applyAlignment="1">
      <alignment horizontal="center" wrapText="1"/>
    </xf>
    <xf numFmtId="164" fontId="0" fillId="3" borderId="33" xfId="0" applyNumberFormat="1" applyFont="1" applyFill="1" applyBorder="1" applyAlignment="1">
      <alignment horizontal="center" wrapText="1"/>
    </xf>
    <xf numFmtId="164" fontId="0" fillId="5" borderId="33" xfId="0" applyNumberFormat="1" applyFont="1" applyFill="1" applyBorder="1" applyAlignment="1">
      <alignment horizontal="center" wrapText="1"/>
    </xf>
    <xf numFmtId="0" fontId="0" fillId="0" borderId="33" xfId="0" applyNumberFormat="1" applyFont="1" applyBorder="1" applyAlignment="1">
      <alignment horizontal="center" wrapText="1"/>
    </xf>
    <xf numFmtId="0" fontId="0" fillId="3" borderId="32" xfId="0" applyFill="1" applyBorder="1" applyAlignment="1">
      <alignment horizontal="center" wrapText="1"/>
    </xf>
    <xf numFmtId="0" fontId="0" fillId="5" borderId="33" xfId="0" applyFill="1" applyBorder="1" applyAlignment="1">
      <alignment horizontal="center" wrapText="1"/>
    </xf>
    <xf numFmtId="0" fontId="0" fillId="3" borderId="33" xfId="0" applyFill="1" applyBorder="1" applyAlignment="1">
      <alignment horizontal="center" wrapText="1"/>
    </xf>
    <xf numFmtId="0" fontId="0" fillId="0" borderId="33" xfId="0" applyBorder="1" applyAlignment="1">
      <alignment horizontal="center" wrapText="1"/>
    </xf>
    <xf numFmtId="0" fontId="0" fillId="3" borderId="49" xfId="0" applyFill="1" applyBorder="1" applyAlignment="1">
      <alignment horizontal="center" wrapText="1"/>
    </xf>
    <xf numFmtId="0" fontId="2" fillId="5" borderId="14" xfId="0" applyFont="1" applyFill="1" applyBorder="1" applyAlignment="1">
      <alignment horizontal="center" wrapText="1"/>
    </xf>
    <xf numFmtId="0" fontId="3" fillId="0" borderId="7" xfId="0" applyFont="1" applyBorder="1" applyAlignment="1">
      <alignment horizontal="center" wrapText="1"/>
    </xf>
    <xf numFmtId="0" fontId="0" fillId="5" borderId="33" xfId="0" applyNumberFormat="1" applyFont="1" applyFill="1" applyBorder="1" applyAlignment="1">
      <alignment horizontal="center" wrapText="1"/>
    </xf>
    <xf numFmtId="44" fontId="0" fillId="0" borderId="9" xfId="1" applyFont="1" applyBorder="1" applyAlignment="1">
      <alignment wrapText="1"/>
    </xf>
    <xf numFmtId="44" fontId="0" fillId="0" borderId="16" xfId="1" applyFont="1" applyBorder="1" applyAlignment="1">
      <alignment wrapText="1"/>
    </xf>
    <xf numFmtId="44" fontId="0" fillId="0" borderId="22" xfId="1" applyFont="1" applyBorder="1" applyAlignment="1">
      <alignment wrapText="1"/>
    </xf>
    <xf numFmtId="44" fontId="0" fillId="0" borderId="24" xfId="1" applyFont="1" applyBorder="1" applyAlignment="1">
      <alignment wrapText="1"/>
    </xf>
    <xf numFmtId="44" fontId="0" fillId="0" borderId="9" xfId="0" applyNumberFormat="1" applyBorder="1" applyAlignment="1">
      <alignment horizontal="center" wrapText="1"/>
    </xf>
    <xf numFmtId="164" fontId="0" fillId="0" borderId="0" xfId="0" applyNumberFormat="1" applyAlignment="1">
      <alignment horizontal="center" wrapText="1"/>
    </xf>
    <xf numFmtId="0" fontId="1" fillId="0" borderId="20" xfId="0" applyFont="1" applyBorder="1" applyAlignment="1">
      <alignment horizontal="center" wrapText="1"/>
    </xf>
    <xf numFmtId="164" fontId="0" fillId="0" borderId="21" xfId="0" applyNumberFormat="1" applyBorder="1" applyAlignment="1">
      <alignment horizont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3" xfId="0" applyBorder="1" applyAlignment="1">
      <alignment horizontal="left" wrapText="1"/>
    </xf>
    <xf numFmtId="0" fontId="0" fillId="0" borderId="9" xfId="0" applyBorder="1" applyAlignment="1">
      <alignment horizontal="left" wrapText="1"/>
    </xf>
    <xf numFmtId="0" fontId="0" fillId="5" borderId="19" xfId="0" applyNumberFormat="1" applyFill="1" applyBorder="1" applyAlignment="1">
      <alignment horizontal="center" wrapText="1"/>
    </xf>
    <xf numFmtId="0" fontId="0" fillId="5" borderId="22" xfId="0" applyNumberFormat="1" applyFill="1" applyBorder="1" applyAlignment="1">
      <alignment horizontal="center" wrapText="1"/>
    </xf>
    <xf numFmtId="164" fontId="0" fillId="5" borderId="9" xfId="0" applyNumberFormat="1" applyFill="1" applyBorder="1" applyAlignment="1">
      <alignment horizontal="center" wrapText="1"/>
    </xf>
    <xf numFmtId="164" fontId="0" fillId="5" borderId="14" xfId="0" applyNumberFormat="1" applyFill="1" applyBorder="1" applyAlignment="1">
      <alignment horizontal="center" wrapText="1"/>
    </xf>
    <xf numFmtId="0" fontId="0" fillId="5" borderId="9" xfId="0" applyFill="1" applyBorder="1" applyAlignment="1">
      <alignment horizontal="center" wrapText="1"/>
    </xf>
    <xf numFmtId="0" fontId="0" fillId="5" borderId="14" xfId="0" applyFill="1" applyBorder="1" applyAlignment="1">
      <alignment horizontal="center" wrapText="1"/>
    </xf>
    <xf numFmtId="0" fontId="0" fillId="0" borderId="15" xfId="0" applyBorder="1" applyAlignment="1">
      <alignment horizontal="left" wrapText="1"/>
    </xf>
    <xf numFmtId="0" fontId="0" fillId="0" borderId="16" xfId="0" applyBorder="1" applyAlignment="1">
      <alignment horizontal="left" wrapText="1"/>
    </xf>
    <xf numFmtId="0" fontId="0" fillId="0" borderId="9" xfId="0" applyBorder="1" applyAlignment="1">
      <alignment horizontal="center" wrapText="1"/>
    </xf>
    <xf numFmtId="0" fontId="0" fillId="0" borderId="14" xfId="0" applyBorder="1" applyAlignment="1">
      <alignment horizontal="center" wrapText="1"/>
    </xf>
    <xf numFmtId="164" fontId="0" fillId="0" borderId="16" xfId="0" applyNumberFormat="1" applyBorder="1" applyAlignment="1">
      <alignment horizontal="center" wrapText="1"/>
    </xf>
    <xf numFmtId="0" fontId="0" fillId="0" borderId="17"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7" xfId="0" applyFont="1" applyFill="1" applyBorder="1" applyAlignment="1">
      <alignment horizontal="center" wrapText="1"/>
    </xf>
    <xf numFmtId="0" fontId="1" fillId="2" borderId="6" xfId="0" applyFont="1" applyFill="1" applyBorder="1" applyAlignment="1">
      <alignment horizontal="center" wrapText="1"/>
    </xf>
    <xf numFmtId="0" fontId="1" fillId="2" borderId="34" xfId="0" applyFont="1" applyFill="1" applyBorder="1" applyAlignment="1">
      <alignment horizontal="center" wrapText="1"/>
    </xf>
    <xf numFmtId="0" fontId="1" fillId="2" borderId="40" xfId="0" applyFont="1" applyFill="1" applyBorder="1" applyAlignment="1">
      <alignment horizont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38" xfId="0" applyFont="1" applyFill="1" applyBorder="1" applyAlignment="1">
      <alignment horizontal="center" wrapText="1"/>
    </xf>
    <xf numFmtId="0" fontId="1" fillId="2" borderId="39" xfId="0" applyFont="1" applyFill="1" applyBorder="1" applyAlignment="1">
      <alignment horizontal="center" wrapText="1"/>
    </xf>
    <xf numFmtId="0" fontId="1" fillId="2" borderId="41" xfId="0" applyFont="1" applyFill="1" applyBorder="1" applyAlignment="1">
      <alignment horizont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2" borderId="50" xfId="0" applyFont="1" applyFill="1" applyBorder="1" applyAlignment="1">
      <alignment horizontal="center" wrapText="1"/>
    </xf>
    <xf numFmtId="0" fontId="1" fillId="2" borderId="51" xfId="0" applyFont="1" applyFill="1" applyBorder="1" applyAlignment="1">
      <alignment horizontal="center" wrapText="1"/>
    </xf>
    <xf numFmtId="49" fontId="0" fillId="0" borderId="4" xfId="0" applyNumberFormat="1" applyBorder="1" applyAlignment="1">
      <alignment horizontal="left" wrapText="1"/>
    </xf>
    <xf numFmtId="49" fontId="0" fillId="0" borderId="0" xfId="0" applyNumberFormat="1" applyBorder="1" applyAlignment="1">
      <alignment horizontal="left" wrapText="1"/>
    </xf>
    <xf numFmtId="49" fontId="0" fillId="0" borderId="5" xfId="0" applyNumberFormat="1"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4A26-03F6-4259-969F-A5FC26BEEA49}">
  <dimension ref="A1:Z41"/>
  <sheetViews>
    <sheetView tabSelected="1" topLeftCell="A21" workbookViewId="0">
      <selection activeCell="C27" sqref="C27:D27"/>
    </sheetView>
  </sheetViews>
  <sheetFormatPr defaultColWidth="8.7265625" defaultRowHeight="15" customHeight="1" x14ac:dyDescent="0.35"/>
  <cols>
    <col min="1" max="1" width="17.7265625" style="1" customWidth="1"/>
    <col min="2" max="5" width="8.7265625" style="2"/>
    <col min="6" max="6" width="12.26953125" style="2" bestFit="1" customWidth="1"/>
    <col min="7" max="7" width="14.26953125" style="2" customWidth="1"/>
    <col min="8" max="8" width="8.7265625" style="2"/>
    <col min="9" max="9" width="13" style="2" customWidth="1"/>
    <col min="10" max="10" width="13.453125" style="2" customWidth="1"/>
    <col min="11" max="12" width="13.1796875" style="2" customWidth="1"/>
    <col min="13" max="14" width="13.54296875" style="2" customWidth="1"/>
    <col min="15" max="15" width="17.1796875" style="2" customWidth="1"/>
    <col min="16" max="16" width="8.7265625" style="2"/>
    <col min="17" max="17" width="9.453125" style="1" customWidth="1"/>
    <col min="18" max="18" width="8.7265625" style="1"/>
    <col min="19" max="19" width="9.54296875" style="1" customWidth="1"/>
    <col min="20" max="22" width="8.7265625" style="1"/>
    <col min="23" max="23" width="27.54296875" style="1" customWidth="1"/>
    <col min="24" max="25" width="8.7265625" style="1"/>
    <col min="26" max="26" width="11.54296875" style="1" customWidth="1"/>
    <col min="27" max="16384" width="8.7265625" style="1"/>
  </cols>
  <sheetData>
    <row r="1" spans="1:26" s="36" customFormat="1" ht="36" customHeight="1" x14ac:dyDescent="0.35">
      <c r="A1" s="142" t="s">
        <v>0</v>
      </c>
      <c r="B1" s="144" t="s">
        <v>1</v>
      </c>
      <c r="C1" s="145"/>
      <c r="D1" s="144" t="s">
        <v>2</v>
      </c>
      <c r="E1" s="145"/>
      <c r="F1" s="144" t="s">
        <v>3</v>
      </c>
      <c r="G1" s="145"/>
      <c r="H1" s="144" t="s">
        <v>4</v>
      </c>
      <c r="I1" s="145"/>
      <c r="J1" s="140" t="s">
        <v>5</v>
      </c>
      <c r="K1" s="154" t="s">
        <v>6</v>
      </c>
      <c r="L1" s="146" t="s">
        <v>41</v>
      </c>
      <c r="M1" s="146" t="s">
        <v>42</v>
      </c>
      <c r="N1" s="148" t="s">
        <v>7</v>
      </c>
      <c r="O1" s="149" t="s">
        <v>8</v>
      </c>
      <c r="P1" s="35"/>
      <c r="Q1" s="137" t="s">
        <v>9</v>
      </c>
      <c r="R1" s="138"/>
      <c r="S1" s="138"/>
      <c r="T1" s="139"/>
      <c r="W1" s="1"/>
      <c r="X1" s="1"/>
      <c r="Z1" s="50" t="s">
        <v>10</v>
      </c>
    </row>
    <row r="2" spans="1:26" s="36" customFormat="1" ht="44" thickBot="1" x14ac:dyDescent="0.4">
      <c r="A2" s="143"/>
      <c r="B2" s="8" t="s">
        <v>11</v>
      </c>
      <c r="C2" s="9" t="s">
        <v>12</v>
      </c>
      <c r="D2" s="8" t="s">
        <v>11</v>
      </c>
      <c r="E2" s="9" t="s">
        <v>13</v>
      </c>
      <c r="F2" s="8" t="s">
        <v>11</v>
      </c>
      <c r="G2" s="9" t="s">
        <v>13</v>
      </c>
      <c r="H2" s="8" t="s">
        <v>11</v>
      </c>
      <c r="I2" s="9" t="s">
        <v>13</v>
      </c>
      <c r="J2" s="141"/>
      <c r="K2" s="155"/>
      <c r="L2" s="147"/>
      <c r="M2" s="147"/>
      <c r="N2" s="147"/>
      <c r="O2" s="150"/>
      <c r="P2" s="35"/>
      <c r="Q2" s="65"/>
      <c r="R2" s="66" t="s">
        <v>14</v>
      </c>
      <c r="S2" s="66" t="s">
        <v>15</v>
      </c>
      <c r="T2" s="67" t="s">
        <v>16</v>
      </c>
      <c r="W2" s="33"/>
      <c r="X2" s="33"/>
      <c r="Z2" s="36" t="s">
        <v>17</v>
      </c>
    </row>
    <row r="3" spans="1:26" ht="29" x14ac:dyDescent="0.35">
      <c r="A3" s="44" t="s">
        <v>18</v>
      </c>
      <c r="B3" s="37"/>
      <c r="C3" s="37"/>
      <c r="D3" s="37"/>
      <c r="E3" s="37"/>
      <c r="F3" s="37"/>
      <c r="G3" s="37"/>
      <c r="H3" s="37"/>
      <c r="I3" s="37"/>
      <c r="J3" s="37"/>
      <c r="K3" s="37"/>
      <c r="L3" s="38"/>
      <c r="M3" s="38"/>
      <c r="N3" s="38"/>
      <c r="O3" s="45"/>
      <c r="Q3" s="71" t="s">
        <v>19</v>
      </c>
      <c r="R3" s="77"/>
      <c r="S3" s="72">
        <v>1.1000000000000001</v>
      </c>
      <c r="T3" s="73">
        <f>R3*(100%+S3)</f>
        <v>0</v>
      </c>
      <c r="W3" s="33"/>
      <c r="X3" s="33"/>
      <c r="Z3" s="1" t="s">
        <v>20</v>
      </c>
    </row>
    <row r="4" spans="1:26" ht="14.5" x14ac:dyDescent="0.35">
      <c r="A4" s="54"/>
      <c r="B4" s="56"/>
      <c r="C4" s="69">
        <f>B4*$T$3</f>
        <v>0</v>
      </c>
      <c r="D4" s="56"/>
      <c r="E4" s="69">
        <f>D4*$T$4</f>
        <v>0</v>
      </c>
      <c r="F4" s="56"/>
      <c r="G4" s="69">
        <f>F4*$T$5</f>
        <v>0</v>
      </c>
      <c r="H4" s="56">
        <v>0.5</v>
      </c>
      <c r="I4" s="69">
        <f>H4*$T$6</f>
        <v>34.660499999999999</v>
      </c>
      <c r="J4" s="39">
        <f>SUM(B4,D4,F4,H4)</f>
        <v>0.5</v>
      </c>
      <c r="K4" s="69">
        <f>SUM(C4,E4,G4,I4)</f>
        <v>34.660499999999999</v>
      </c>
      <c r="L4" s="101">
        <v>1</v>
      </c>
      <c r="M4" s="55">
        <f>10638/3</f>
        <v>3546</v>
      </c>
      <c r="N4" s="93">
        <f>J4*L4*M4</f>
        <v>1773</v>
      </c>
      <c r="O4" s="46">
        <f>K4*L4*M4</f>
        <v>122906.133</v>
      </c>
      <c r="Q4" s="20" t="s">
        <v>21</v>
      </c>
      <c r="R4" s="78">
        <v>68.73</v>
      </c>
      <c r="S4" s="70">
        <v>1.1000000000000001</v>
      </c>
      <c r="T4" s="74">
        <f>R4*(100%+S4)</f>
        <v>144.33300000000003</v>
      </c>
      <c r="Z4" s="1" t="s">
        <v>22</v>
      </c>
    </row>
    <row r="5" spans="1:26" ht="14.5" x14ac:dyDescent="0.35">
      <c r="A5" s="54"/>
      <c r="B5" s="56"/>
      <c r="C5" s="69">
        <f>B5*$T$3</f>
        <v>0</v>
      </c>
      <c r="D5" s="56"/>
      <c r="E5" s="69">
        <f>D5*$T$4</f>
        <v>0</v>
      </c>
      <c r="F5" s="56"/>
      <c r="G5" s="69">
        <f>F5*$T$5</f>
        <v>0</v>
      </c>
      <c r="H5" s="56"/>
      <c r="I5" s="69">
        <f>H5*$T$6</f>
        <v>0</v>
      </c>
      <c r="J5" s="39">
        <f>SUM(B5,D5,F5,H5)</f>
        <v>0</v>
      </c>
      <c r="K5" s="69">
        <f>SUM(C5,E5,G5,J5)</f>
        <v>0</v>
      </c>
      <c r="L5" s="92"/>
      <c r="M5" s="55"/>
      <c r="N5" s="93">
        <f>J5*L5*M5</f>
        <v>0</v>
      </c>
      <c r="O5" s="46">
        <f>K5*L5*M5</f>
        <v>0</v>
      </c>
      <c r="Q5" s="20" t="s">
        <v>23</v>
      </c>
      <c r="R5" s="78">
        <v>63.45</v>
      </c>
      <c r="S5" s="70">
        <v>1.1000000000000001</v>
      </c>
      <c r="T5" s="74">
        <f>R5*(100%+S5)</f>
        <v>133.245</v>
      </c>
      <c r="Z5" s="1" t="s">
        <v>24</v>
      </c>
    </row>
    <row r="6" spans="1:26" thickBot="1" x14ac:dyDescent="0.4">
      <c r="A6" s="54"/>
      <c r="B6" s="56"/>
      <c r="C6" s="69">
        <f t="shared" ref="C6:C8" si="0">B6*$T$3</f>
        <v>0</v>
      </c>
      <c r="D6" s="56"/>
      <c r="E6" s="69">
        <f t="shared" ref="E6:E8" si="1">D6*$T$4</f>
        <v>0</v>
      </c>
      <c r="F6" s="56"/>
      <c r="G6" s="69">
        <f t="shared" ref="G6:G8" si="2">F6*$T$5</f>
        <v>0</v>
      </c>
      <c r="H6" s="56"/>
      <c r="I6" s="69">
        <f t="shared" ref="I6:I8" si="3">H6*$T$6</f>
        <v>0</v>
      </c>
      <c r="J6" s="39">
        <f t="shared" ref="J6:J8" si="4">SUM(B6,D6,F6,H6)</f>
        <v>0</v>
      </c>
      <c r="K6" s="69">
        <f t="shared" ref="K6:K8" si="5">SUM(C6,E6,G6,J6)</f>
        <v>0</v>
      </c>
      <c r="L6" s="92"/>
      <c r="M6" s="55"/>
      <c r="N6" s="93">
        <f>J6*L6*M6</f>
        <v>0</v>
      </c>
      <c r="O6" s="46">
        <f>K6*L6*M6</f>
        <v>0</v>
      </c>
      <c r="Q6" s="5" t="s">
        <v>25</v>
      </c>
      <c r="R6" s="79">
        <v>33.01</v>
      </c>
      <c r="S6" s="75">
        <v>1.1000000000000001</v>
      </c>
      <c r="T6" s="76">
        <f>R6*(100%+S6)</f>
        <v>69.320999999999998</v>
      </c>
    </row>
    <row r="7" spans="1:26" ht="14.5" x14ac:dyDescent="0.35">
      <c r="A7" s="54"/>
      <c r="B7" s="56"/>
      <c r="C7" s="69">
        <f t="shared" si="0"/>
        <v>0</v>
      </c>
      <c r="D7" s="56"/>
      <c r="E7" s="69">
        <f t="shared" si="1"/>
        <v>0</v>
      </c>
      <c r="F7" s="56"/>
      <c r="G7" s="69">
        <f t="shared" si="2"/>
        <v>0</v>
      </c>
      <c r="H7" s="56"/>
      <c r="I7" s="69">
        <f t="shared" si="3"/>
        <v>0</v>
      </c>
      <c r="J7" s="39">
        <f t="shared" si="4"/>
        <v>0</v>
      </c>
      <c r="K7" s="69">
        <f t="shared" si="5"/>
        <v>0</v>
      </c>
      <c r="L7" s="92"/>
      <c r="M7" s="55"/>
      <c r="N7" s="93">
        <f>J7*L7*M7</f>
        <v>0</v>
      </c>
      <c r="O7" s="46">
        <f>K7*L7*M7</f>
        <v>0</v>
      </c>
      <c r="Q7" s="32"/>
      <c r="R7" s="80"/>
      <c r="S7" s="34"/>
      <c r="T7" s="68"/>
    </row>
    <row r="8" spans="1:26" ht="14.5" x14ac:dyDescent="0.35">
      <c r="A8" s="54"/>
      <c r="B8" s="56"/>
      <c r="C8" s="69">
        <f t="shared" si="0"/>
        <v>0</v>
      </c>
      <c r="D8" s="56"/>
      <c r="E8" s="69">
        <f t="shared" si="1"/>
        <v>0</v>
      </c>
      <c r="F8" s="56"/>
      <c r="G8" s="69">
        <f t="shared" si="2"/>
        <v>0</v>
      </c>
      <c r="H8" s="56"/>
      <c r="I8" s="69">
        <f t="shared" si="3"/>
        <v>0</v>
      </c>
      <c r="J8" s="39">
        <f t="shared" si="4"/>
        <v>0</v>
      </c>
      <c r="K8" s="69">
        <f t="shared" si="5"/>
        <v>0</v>
      </c>
      <c r="L8" s="92"/>
      <c r="M8" s="55"/>
      <c r="N8" s="93">
        <f>J8*L8*M8</f>
        <v>0</v>
      </c>
      <c r="O8" s="46">
        <f>K8*L8*M8</f>
        <v>0</v>
      </c>
      <c r="Q8" s="32"/>
      <c r="R8" s="33"/>
      <c r="S8" s="34"/>
      <c r="T8" s="68"/>
      <c r="U8" s="33"/>
    </row>
    <row r="9" spans="1:26" ht="14.5" x14ac:dyDescent="0.35">
      <c r="A9" s="47" t="s">
        <v>26</v>
      </c>
      <c r="B9" s="40">
        <f t="shared" ref="B9:O9" si="6">SUM(B4:B5)</f>
        <v>0</v>
      </c>
      <c r="C9" s="81">
        <f t="shared" si="6"/>
        <v>0</v>
      </c>
      <c r="D9" s="40">
        <f t="shared" si="6"/>
        <v>0</v>
      </c>
      <c r="E9" s="81">
        <f t="shared" si="6"/>
        <v>0</v>
      </c>
      <c r="F9" s="40">
        <f>SUM(F4:F5)</f>
        <v>0</v>
      </c>
      <c r="G9" s="81">
        <f t="shared" si="6"/>
        <v>0</v>
      </c>
      <c r="H9" s="40">
        <f t="shared" si="6"/>
        <v>0.5</v>
      </c>
      <c r="I9" s="81">
        <f t="shared" si="6"/>
        <v>34.660499999999999</v>
      </c>
      <c r="J9" s="40">
        <f t="shared" si="6"/>
        <v>0.5</v>
      </c>
      <c r="K9" s="81">
        <f t="shared" si="6"/>
        <v>34.660499999999999</v>
      </c>
      <c r="L9" s="81"/>
      <c r="M9" s="40">
        <f t="shared" si="6"/>
        <v>3546</v>
      </c>
      <c r="N9" s="40">
        <f t="shared" si="6"/>
        <v>1773</v>
      </c>
      <c r="O9" s="46">
        <f t="shared" si="6"/>
        <v>122906.133</v>
      </c>
      <c r="T9" s="33"/>
    </row>
    <row r="10" spans="1:26" ht="29" x14ac:dyDescent="0.35">
      <c r="A10" s="48" t="s">
        <v>27</v>
      </c>
      <c r="B10" s="41"/>
      <c r="C10" s="82"/>
      <c r="D10" s="41"/>
      <c r="E10" s="82"/>
      <c r="F10" s="41"/>
      <c r="G10" s="82"/>
      <c r="H10" s="41"/>
      <c r="I10" s="82"/>
      <c r="J10" s="41"/>
      <c r="K10" s="82"/>
      <c r="L10" s="91"/>
      <c r="M10" s="42"/>
      <c r="N10" s="42"/>
      <c r="O10" s="49"/>
    </row>
    <row r="11" spans="1:26" ht="14.5" x14ac:dyDescent="0.35">
      <c r="A11" s="54"/>
      <c r="B11" s="56"/>
      <c r="C11" s="69">
        <f>B11*$T$3</f>
        <v>0</v>
      </c>
      <c r="D11" s="56"/>
      <c r="E11" s="69">
        <f>D11*$T$4</f>
        <v>0</v>
      </c>
      <c r="F11" s="56">
        <v>0.5</v>
      </c>
      <c r="G11" s="69">
        <f>F11*$T$5</f>
        <v>66.622500000000002</v>
      </c>
      <c r="H11" s="56"/>
      <c r="I11" s="69">
        <f>H11*$T$6</f>
        <v>0</v>
      </c>
      <c r="J11" s="39">
        <f>SUM(B11,D11,F11,H11)</f>
        <v>0.5</v>
      </c>
      <c r="K11" s="69">
        <f>SUM(C11,E11,G11,J11)</f>
        <v>67.122500000000002</v>
      </c>
      <c r="L11" s="101">
        <v>1</v>
      </c>
      <c r="M11" s="55">
        <f>10638/3</f>
        <v>3546</v>
      </c>
      <c r="N11" s="93">
        <f>J11*L11*M11</f>
        <v>1773</v>
      </c>
      <c r="O11" s="46">
        <f>K11*L11*M11</f>
        <v>238016.38500000001</v>
      </c>
    </row>
    <row r="12" spans="1:26" ht="14.5" x14ac:dyDescent="0.35">
      <c r="A12" s="54"/>
      <c r="B12" s="56"/>
      <c r="C12" s="69">
        <f>B12*$T$3</f>
        <v>0</v>
      </c>
      <c r="D12" s="56"/>
      <c r="E12" s="69">
        <f>D12*$T$4</f>
        <v>0</v>
      </c>
      <c r="F12" s="56"/>
      <c r="G12" s="69">
        <f>F12*$T$5</f>
        <v>0</v>
      </c>
      <c r="H12" s="56"/>
      <c r="I12" s="69">
        <f>H12*$T$6</f>
        <v>0</v>
      </c>
      <c r="J12" s="39">
        <f>SUM(B12,D12,F12,H12)</f>
        <v>0</v>
      </c>
      <c r="K12" s="69">
        <f>SUM(C12,E12,G12,J12)</f>
        <v>0</v>
      </c>
      <c r="L12" s="92"/>
      <c r="M12" s="55"/>
      <c r="N12" s="93">
        <f>J12*L12*M12</f>
        <v>0</v>
      </c>
      <c r="O12" s="46">
        <f>K12*L12*M12</f>
        <v>0</v>
      </c>
      <c r="W12" s="36"/>
      <c r="X12" s="36"/>
    </row>
    <row r="13" spans="1:26" ht="14.5" x14ac:dyDescent="0.35">
      <c r="A13" s="47" t="s">
        <v>26</v>
      </c>
      <c r="B13" s="40">
        <f>SUM(B11:B12)</f>
        <v>0</v>
      </c>
      <c r="C13" s="81">
        <f t="shared" ref="C13:O13" si="7">SUM(C11:C12)</f>
        <v>0</v>
      </c>
      <c r="D13" s="40">
        <f t="shared" si="7"/>
        <v>0</v>
      </c>
      <c r="E13" s="81">
        <f t="shared" si="7"/>
        <v>0</v>
      </c>
      <c r="F13" s="40">
        <f t="shared" si="7"/>
        <v>0.5</v>
      </c>
      <c r="G13" s="81">
        <f t="shared" si="7"/>
        <v>66.622500000000002</v>
      </c>
      <c r="H13" s="40">
        <f t="shared" si="7"/>
        <v>0</v>
      </c>
      <c r="I13" s="81">
        <f t="shared" si="7"/>
        <v>0</v>
      </c>
      <c r="J13" s="40">
        <f t="shared" si="7"/>
        <v>0.5</v>
      </c>
      <c r="K13" s="81">
        <f t="shared" si="7"/>
        <v>67.122500000000002</v>
      </c>
      <c r="L13" s="81"/>
      <c r="M13" s="40">
        <f t="shared" si="7"/>
        <v>3546</v>
      </c>
      <c r="N13" s="40">
        <f t="shared" si="7"/>
        <v>1773</v>
      </c>
      <c r="O13" s="46">
        <f t="shared" si="7"/>
        <v>238016.38500000001</v>
      </c>
    </row>
    <row r="14" spans="1:26" ht="43.5" x14ac:dyDescent="0.35">
      <c r="A14" s="48" t="s">
        <v>28</v>
      </c>
      <c r="B14" s="41"/>
      <c r="C14" s="82"/>
      <c r="D14" s="41"/>
      <c r="E14" s="82"/>
      <c r="F14" s="41"/>
      <c r="G14" s="82"/>
      <c r="H14" s="41"/>
      <c r="I14" s="82"/>
      <c r="J14" s="41"/>
      <c r="K14" s="82"/>
      <c r="L14" s="91"/>
      <c r="M14" s="42"/>
      <c r="N14" s="42"/>
      <c r="O14" s="49"/>
    </row>
    <row r="15" spans="1:26" ht="14.5" x14ac:dyDescent="0.35">
      <c r="A15" s="54"/>
      <c r="B15" s="56"/>
      <c r="C15" s="69">
        <f>B15*$T$3</f>
        <v>0</v>
      </c>
      <c r="D15" s="56"/>
      <c r="E15" s="69">
        <f>D15*$T$4</f>
        <v>0</v>
      </c>
      <c r="F15" s="56"/>
      <c r="G15" s="69">
        <f>F15*$T$5</f>
        <v>0</v>
      </c>
      <c r="H15" s="56"/>
      <c r="I15" s="69">
        <f>H15*$T$6</f>
        <v>0</v>
      </c>
      <c r="J15" s="39">
        <f>SUM(B15,D15,F15,H15)</f>
        <v>0</v>
      </c>
      <c r="K15" s="69">
        <f>SUM(C15,E15,G15,J15)</f>
        <v>0</v>
      </c>
      <c r="L15" s="92"/>
      <c r="M15" s="55"/>
      <c r="N15" s="93">
        <f>J15*L15*M15</f>
        <v>0</v>
      </c>
      <c r="O15" s="46">
        <f>K15*L15*M15</f>
        <v>0</v>
      </c>
    </row>
    <row r="16" spans="1:26" ht="14.5" x14ac:dyDescent="0.35">
      <c r="A16" s="54"/>
      <c r="B16" s="56"/>
      <c r="C16" s="69">
        <f>B16*$T$3</f>
        <v>0</v>
      </c>
      <c r="D16" s="56"/>
      <c r="E16" s="69">
        <f>D16*$T$4</f>
        <v>0</v>
      </c>
      <c r="F16" s="56"/>
      <c r="G16" s="69">
        <f>F16*$T$5</f>
        <v>0</v>
      </c>
      <c r="H16" s="56"/>
      <c r="I16" s="69">
        <f>H16*$T$6</f>
        <v>0</v>
      </c>
      <c r="J16" s="39">
        <f>SUM(B16,D16,F16,H16)</f>
        <v>0</v>
      </c>
      <c r="K16" s="69">
        <f>SUM(C16,E16,G16,J16)</f>
        <v>0</v>
      </c>
      <c r="L16" s="92"/>
      <c r="M16" s="55"/>
      <c r="N16" s="93">
        <f>J16*L16*M16</f>
        <v>0</v>
      </c>
      <c r="O16" s="46">
        <f>K16*L16*M16</f>
        <v>0</v>
      </c>
      <c r="Q16" s="36"/>
      <c r="R16" s="36"/>
      <c r="S16" s="36"/>
      <c r="T16" s="36"/>
      <c r="U16" s="36"/>
      <c r="V16" s="36"/>
    </row>
    <row r="17" spans="1:24" ht="14.5" x14ac:dyDescent="0.35">
      <c r="A17" s="47" t="s">
        <v>26</v>
      </c>
      <c r="B17" s="43">
        <f>SUM(B15:B16)</f>
        <v>0</v>
      </c>
      <c r="C17" s="83">
        <f t="shared" ref="C17:O17" si="8">SUM(C15:C16)</f>
        <v>0</v>
      </c>
      <c r="D17" s="43">
        <f t="shared" si="8"/>
        <v>0</v>
      </c>
      <c r="E17" s="83">
        <f t="shared" si="8"/>
        <v>0</v>
      </c>
      <c r="F17" s="43">
        <f t="shared" si="8"/>
        <v>0</v>
      </c>
      <c r="G17" s="83">
        <f t="shared" si="8"/>
        <v>0</v>
      </c>
      <c r="H17" s="43">
        <f t="shared" si="8"/>
        <v>0</v>
      </c>
      <c r="I17" s="83">
        <f t="shared" si="8"/>
        <v>0</v>
      </c>
      <c r="J17" s="43">
        <f t="shared" si="8"/>
        <v>0</v>
      </c>
      <c r="K17" s="83">
        <f t="shared" si="8"/>
        <v>0</v>
      </c>
      <c r="L17" s="83"/>
      <c r="M17" s="43">
        <f t="shared" si="8"/>
        <v>0</v>
      </c>
      <c r="N17" s="43">
        <f t="shared" si="8"/>
        <v>0</v>
      </c>
      <c r="O17" s="46">
        <f t="shared" si="8"/>
        <v>0</v>
      </c>
    </row>
    <row r="18" spans="1:24" s="36" customFormat="1" thickBot="1" x14ac:dyDescent="0.4">
      <c r="A18" s="57" t="s">
        <v>29</v>
      </c>
      <c r="B18" s="58"/>
      <c r="C18" s="58"/>
      <c r="D18" s="58"/>
      <c r="E18" s="58"/>
      <c r="F18" s="58"/>
      <c r="G18" s="58"/>
      <c r="H18" s="58"/>
      <c r="I18" s="58"/>
      <c r="J18" s="58"/>
      <c r="K18" s="58"/>
      <c r="L18" s="59"/>
      <c r="M18" s="59">
        <f>SUM(M9,M13,M17)</f>
        <v>7092</v>
      </c>
      <c r="N18" s="59">
        <f>SUM(N9,N13,N17)</f>
        <v>3546</v>
      </c>
      <c r="O18" s="46">
        <f>SUM(O9,O13,O17)</f>
        <v>360922.51800000004</v>
      </c>
      <c r="P18" s="35"/>
      <c r="Q18" s="1"/>
      <c r="R18" s="1"/>
      <c r="S18" s="1"/>
      <c r="T18" s="1"/>
      <c r="U18" s="1"/>
      <c r="V18" s="1"/>
      <c r="W18" s="1"/>
      <c r="X18" s="1"/>
    </row>
    <row r="19" spans="1:24" ht="27.65" customHeight="1" x14ac:dyDescent="0.35">
      <c r="A19" s="63"/>
      <c r="B19" s="113" t="s">
        <v>30</v>
      </c>
      <c r="C19" s="113"/>
      <c r="D19" s="113"/>
      <c r="E19" s="113"/>
      <c r="F19" s="113"/>
      <c r="G19" s="113"/>
      <c r="H19" s="113"/>
      <c r="I19" s="113"/>
      <c r="J19" s="113"/>
      <c r="K19" s="113"/>
      <c r="L19" s="113"/>
      <c r="M19" s="113"/>
      <c r="N19" s="113"/>
      <c r="O19" s="114"/>
    </row>
    <row r="20" spans="1:24" thickBot="1" x14ac:dyDescent="0.4">
      <c r="A20" s="60"/>
      <c r="B20" s="61" t="s">
        <v>19</v>
      </c>
      <c r="C20" s="64">
        <f>T3</f>
        <v>0</v>
      </c>
      <c r="D20" s="61" t="s">
        <v>21</v>
      </c>
      <c r="E20" s="64">
        <f>T4</f>
        <v>144.33300000000003</v>
      </c>
      <c r="F20" s="100" t="s">
        <v>23</v>
      </c>
      <c r="G20" s="64">
        <f>T5</f>
        <v>133.245</v>
      </c>
      <c r="H20" s="61" t="s">
        <v>25</v>
      </c>
      <c r="I20" s="64">
        <f>T6</f>
        <v>69.320999999999998</v>
      </c>
      <c r="J20" s="61"/>
      <c r="K20" s="61"/>
      <c r="L20" s="61"/>
      <c r="M20" s="61"/>
      <c r="N20" s="61"/>
      <c r="O20" s="62"/>
    </row>
    <row r="21" spans="1:24" thickBot="1" x14ac:dyDescent="0.4">
      <c r="A21" s="33"/>
      <c r="B21" s="32"/>
      <c r="C21" s="84"/>
      <c r="D21" s="32"/>
      <c r="E21" s="84"/>
      <c r="F21" s="32"/>
      <c r="G21" s="84"/>
      <c r="H21" s="32"/>
      <c r="I21" s="84"/>
      <c r="J21" s="32"/>
      <c r="K21" s="32"/>
      <c r="L21" s="32"/>
      <c r="M21" s="32"/>
      <c r="N21" s="32"/>
      <c r="O21" s="32"/>
    </row>
    <row r="22" spans="1:24" thickBot="1" x14ac:dyDescent="0.4">
      <c r="A22" s="131" t="s">
        <v>31</v>
      </c>
      <c r="B22" s="132"/>
      <c r="C22" s="132"/>
      <c r="D22" s="133"/>
      <c r="E22" s="84"/>
      <c r="F22" s="32"/>
      <c r="G22" s="84"/>
      <c r="H22" s="32"/>
      <c r="I22" s="84"/>
      <c r="J22" s="32"/>
      <c r="K22" s="32"/>
      <c r="L22" s="32"/>
      <c r="M22" s="32"/>
      <c r="N22" s="32"/>
      <c r="O22" s="32"/>
    </row>
    <row r="23" spans="1:24" thickBot="1" x14ac:dyDescent="0.4">
      <c r="A23" s="115" t="s">
        <v>32</v>
      </c>
      <c r="B23" s="116"/>
      <c r="C23" s="119">
        <f>M13</f>
        <v>3546</v>
      </c>
      <c r="D23" s="120"/>
      <c r="E23" s="84"/>
      <c r="F23" s="32"/>
      <c r="G23" s="84"/>
      <c r="H23" s="32"/>
      <c r="I23" s="84"/>
      <c r="J23" s="32"/>
      <c r="K23" s="32"/>
      <c r="L23" s="32"/>
      <c r="M23" s="32"/>
      <c r="N23" s="32"/>
      <c r="O23" s="32"/>
    </row>
    <row r="24" spans="1:24" ht="29.15" customHeight="1" x14ac:dyDescent="0.35">
      <c r="A24" s="117" t="s">
        <v>33</v>
      </c>
      <c r="B24" s="118"/>
      <c r="C24" s="121"/>
      <c r="D24" s="122"/>
      <c r="E24" s="84"/>
      <c r="F24" s="108" t="s">
        <v>71</v>
      </c>
      <c r="G24" s="84"/>
      <c r="H24" s="32"/>
      <c r="I24" s="84"/>
      <c r="J24" s="32"/>
      <c r="K24" s="32"/>
      <c r="L24" s="32"/>
      <c r="M24" s="32"/>
      <c r="N24" s="32"/>
      <c r="O24" s="32"/>
    </row>
    <row r="25" spans="1:24" thickBot="1" x14ac:dyDescent="0.4">
      <c r="A25" s="117" t="s">
        <v>34</v>
      </c>
      <c r="B25" s="118"/>
      <c r="C25" s="123">
        <f>M13</f>
        <v>3546</v>
      </c>
      <c r="D25" s="124"/>
      <c r="F25" s="109">
        <f>C27/C23</f>
        <v>101.78300000000002</v>
      </c>
    </row>
    <row r="26" spans="1:24" ht="14.5" x14ac:dyDescent="0.35">
      <c r="A26" s="117" t="s">
        <v>35</v>
      </c>
      <c r="B26" s="118"/>
      <c r="C26" s="127">
        <f>N18</f>
        <v>3546</v>
      </c>
      <c r="D26" s="128"/>
    </row>
    <row r="27" spans="1:24" thickBot="1" x14ac:dyDescent="0.4">
      <c r="A27" s="125" t="s">
        <v>36</v>
      </c>
      <c r="B27" s="126"/>
      <c r="C27" s="129">
        <f>O18</f>
        <v>360922.51800000004</v>
      </c>
      <c r="D27" s="130"/>
      <c r="F27" s="107"/>
    </row>
    <row r="28" spans="1:24" thickBot="1" x14ac:dyDescent="0.4"/>
    <row r="29" spans="1:24" ht="14.5" x14ac:dyDescent="0.35">
      <c r="A29" s="151" t="s">
        <v>43</v>
      </c>
      <c r="B29" s="152"/>
      <c r="C29" s="152"/>
      <c r="D29" s="152"/>
      <c r="E29" s="152"/>
      <c r="F29" s="152"/>
      <c r="G29" s="152"/>
      <c r="H29" s="152"/>
      <c r="I29" s="152"/>
      <c r="J29" s="152"/>
      <c r="K29" s="152"/>
      <c r="L29" s="152"/>
      <c r="M29" s="152"/>
      <c r="N29" s="152"/>
      <c r="O29" s="153"/>
    </row>
    <row r="30" spans="1:24" ht="14.5" x14ac:dyDescent="0.35">
      <c r="A30" s="53"/>
      <c r="B30" s="51"/>
      <c r="C30" s="51"/>
      <c r="D30" s="51"/>
      <c r="E30" s="51"/>
      <c r="F30" s="51"/>
      <c r="G30" s="51"/>
      <c r="H30" s="51"/>
      <c r="I30" s="51"/>
      <c r="J30" s="51"/>
      <c r="K30" s="51"/>
      <c r="L30" s="51"/>
      <c r="M30" s="51"/>
      <c r="N30" s="51"/>
      <c r="O30" s="52"/>
    </row>
    <row r="31" spans="1:24" ht="14.5" x14ac:dyDescent="0.35">
      <c r="A31" s="134" t="s">
        <v>44</v>
      </c>
      <c r="B31" s="135"/>
      <c r="C31" s="135"/>
      <c r="D31" s="135"/>
      <c r="E31" s="135"/>
      <c r="F31" s="135"/>
      <c r="G31" s="135"/>
      <c r="H31" s="135"/>
      <c r="I31" s="135"/>
      <c r="J31" s="135"/>
      <c r="K31" s="135"/>
      <c r="L31" s="135"/>
      <c r="M31" s="135"/>
      <c r="N31" s="135"/>
      <c r="O31" s="136"/>
    </row>
    <row r="32" spans="1:24" ht="14.5" x14ac:dyDescent="0.35">
      <c r="A32" s="134" t="s">
        <v>45</v>
      </c>
      <c r="B32" s="135"/>
      <c r="C32" s="135"/>
      <c r="D32" s="135"/>
      <c r="E32" s="135"/>
      <c r="F32" s="135"/>
      <c r="G32" s="135"/>
      <c r="H32" s="135"/>
      <c r="I32" s="135"/>
      <c r="J32" s="135"/>
      <c r="K32" s="135"/>
      <c r="L32" s="135"/>
      <c r="M32" s="135"/>
      <c r="N32" s="135"/>
      <c r="O32" s="136"/>
    </row>
    <row r="33" spans="1:15" ht="35.15" customHeight="1" x14ac:dyDescent="0.35">
      <c r="A33" s="156" t="s">
        <v>46</v>
      </c>
      <c r="B33" s="157"/>
      <c r="C33" s="157"/>
      <c r="D33" s="157"/>
      <c r="E33" s="157"/>
      <c r="F33" s="157"/>
      <c r="G33" s="157"/>
      <c r="H33" s="157"/>
      <c r="I33" s="157"/>
      <c r="J33" s="157"/>
      <c r="K33" s="157"/>
      <c r="L33" s="157"/>
      <c r="M33" s="157"/>
      <c r="N33" s="157"/>
      <c r="O33" s="158"/>
    </row>
    <row r="34" spans="1:15" ht="14.5" x14ac:dyDescent="0.35">
      <c r="A34" s="134" t="s">
        <v>47</v>
      </c>
      <c r="B34" s="135"/>
      <c r="C34" s="135"/>
      <c r="D34" s="135"/>
      <c r="E34" s="135"/>
      <c r="F34" s="135"/>
      <c r="G34" s="135"/>
      <c r="H34" s="135"/>
      <c r="I34" s="135"/>
      <c r="J34" s="135"/>
      <c r="K34" s="135"/>
      <c r="L34" s="135"/>
      <c r="M34" s="135"/>
      <c r="N34" s="135"/>
      <c r="O34" s="136"/>
    </row>
    <row r="35" spans="1:15" ht="14.5" x14ac:dyDescent="0.35">
      <c r="A35" s="134" t="s">
        <v>48</v>
      </c>
      <c r="B35" s="135"/>
      <c r="C35" s="135"/>
      <c r="D35" s="135"/>
      <c r="E35" s="135"/>
      <c r="F35" s="135"/>
      <c r="G35" s="135"/>
      <c r="H35" s="135"/>
      <c r="I35" s="135"/>
      <c r="J35" s="135"/>
      <c r="K35" s="135"/>
      <c r="L35" s="135"/>
      <c r="M35" s="135"/>
      <c r="N35" s="135"/>
      <c r="O35" s="136"/>
    </row>
    <row r="36" spans="1:15" ht="14.5" x14ac:dyDescent="0.35">
      <c r="A36" s="134" t="s">
        <v>49</v>
      </c>
      <c r="B36" s="135"/>
      <c r="C36" s="135"/>
      <c r="D36" s="135"/>
      <c r="E36" s="135"/>
      <c r="F36" s="135"/>
      <c r="G36" s="135"/>
      <c r="H36" s="135"/>
      <c r="I36" s="135"/>
      <c r="J36" s="135"/>
      <c r="K36" s="135"/>
      <c r="L36" s="135"/>
      <c r="M36" s="135"/>
      <c r="N36" s="135"/>
      <c r="O36" s="136"/>
    </row>
    <row r="37" spans="1:15" ht="35.5" customHeight="1" x14ac:dyDescent="0.35">
      <c r="A37" s="134" t="s">
        <v>50</v>
      </c>
      <c r="B37" s="135"/>
      <c r="C37" s="135"/>
      <c r="D37" s="135"/>
      <c r="E37" s="135"/>
      <c r="F37" s="135"/>
      <c r="G37" s="135"/>
      <c r="H37" s="135"/>
      <c r="I37" s="135"/>
      <c r="J37" s="135"/>
      <c r="K37" s="135"/>
      <c r="L37" s="135"/>
      <c r="M37" s="135"/>
      <c r="N37" s="135"/>
      <c r="O37" s="136"/>
    </row>
    <row r="38" spans="1:15" ht="35.5" customHeight="1" x14ac:dyDescent="0.35">
      <c r="A38" s="134" t="s">
        <v>51</v>
      </c>
      <c r="B38" s="135"/>
      <c r="C38" s="135"/>
      <c r="D38" s="135"/>
      <c r="E38" s="135"/>
      <c r="F38" s="135"/>
      <c r="G38" s="135"/>
      <c r="H38" s="135"/>
      <c r="I38" s="135"/>
      <c r="J38" s="135"/>
      <c r="K38" s="135"/>
      <c r="L38" s="135"/>
      <c r="M38" s="135"/>
      <c r="N38" s="135"/>
      <c r="O38" s="136"/>
    </row>
    <row r="39" spans="1:15" ht="35.5" customHeight="1" thickBot="1" x14ac:dyDescent="0.4">
      <c r="A39" s="110" t="s">
        <v>52</v>
      </c>
      <c r="B39" s="111"/>
      <c r="C39" s="111"/>
      <c r="D39" s="111"/>
      <c r="E39" s="111"/>
      <c r="F39" s="111"/>
      <c r="G39" s="111"/>
      <c r="H39" s="111"/>
      <c r="I39" s="111"/>
      <c r="J39" s="111"/>
      <c r="K39" s="111"/>
      <c r="L39" s="111"/>
      <c r="M39" s="111"/>
      <c r="N39" s="111"/>
      <c r="O39" s="112"/>
    </row>
    <row r="40" spans="1:15" thickBot="1" x14ac:dyDescent="0.4">
      <c r="A40" s="110" t="s">
        <v>53</v>
      </c>
      <c r="B40" s="111"/>
      <c r="C40" s="111"/>
      <c r="D40" s="111"/>
      <c r="E40" s="111"/>
      <c r="F40" s="111"/>
      <c r="G40" s="111"/>
      <c r="H40" s="111"/>
      <c r="I40" s="111"/>
      <c r="J40" s="111"/>
      <c r="K40" s="111"/>
      <c r="L40" s="111"/>
      <c r="M40" s="111"/>
      <c r="N40" s="111"/>
      <c r="O40" s="112"/>
    </row>
    <row r="41" spans="1:15" ht="14.5" x14ac:dyDescent="0.35"/>
  </sheetData>
  <mergeCells count="35">
    <mergeCell ref="A38:O38"/>
    <mergeCell ref="A32:O32"/>
    <mergeCell ref="A31:O31"/>
    <mergeCell ref="A34:O34"/>
    <mergeCell ref="O1:O2"/>
    <mergeCell ref="A29:O29"/>
    <mergeCell ref="K1:K2"/>
    <mergeCell ref="A35:O35"/>
    <mergeCell ref="A33:O33"/>
    <mergeCell ref="Q1:T1"/>
    <mergeCell ref="J1:J2"/>
    <mergeCell ref="A1:A2"/>
    <mergeCell ref="B1:C1"/>
    <mergeCell ref="D1:E1"/>
    <mergeCell ref="F1:G1"/>
    <mergeCell ref="H1:I1"/>
    <mergeCell ref="L1:L2"/>
    <mergeCell ref="N1:N2"/>
    <mergeCell ref="M1:M2"/>
    <mergeCell ref="A40:O40"/>
    <mergeCell ref="B19:O19"/>
    <mergeCell ref="A23:B23"/>
    <mergeCell ref="A24:B24"/>
    <mergeCell ref="A25:B25"/>
    <mergeCell ref="C23:D23"/>
    <mergeCell ref="C24:D24"/>
    <mergeCell ref="C25:D25"/>
    <mergeCell ref="A26:B26"/>
    <mergeCell ref="A27:B27"/>
    <mergeCell ref="C26:D26"/>
    <mergeCell ref="C27:D27"/>
    <mergeCell ref="A22:D22"/>
    <mergeCell ref="A39:O39"/>
    <mergeCell ref="A36:O36"/>
    <mergeCell ref="A37:O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C5DA-0B01-4864-83F6-202659235516}">
  <dimension ref="A1:W35"/>
  <sheetViews>
    <sheetView workbookViewId="0">
      <selection activeCell="D1" sqref="D1:E1"/>
    </sheetView>
  </sheetViews>
  <sheetFormatPr defaultColWidth="8.7265625" defaultRowHeight="14.5" x14ac:dyDescent="0.35"/>
  <cols>
    <col min="1" max="1" width="17.7265625" style="1" customWidth="1"/>
    <col min="2" max="9" width="8.7265625" style="2"/>
    <col min="10" max="10" width="13.453125" style="2" customWidth="1"/>
    <col min="11" max="12" width="13.54296875" style="2" customWidth="1"/>
    <col min="13" max="13" width="12.81640625" style="2" customWidth="1"/>
    <col min="14" max="14" width="8.7265625" style="2"/>
    <col min="15" max="15" width="9.1796875" style="2" customWidth="1"/>
    <col min="16" max="16" width="8.7265625" style="1"/>
    <col min="17" max="17" width="10.1796875" style="1" customWidth="1"/>
    <col min="18" max="21" width="8.7265625" style="1"/>
    <col min="22" max="22" width="9.54296875" style="1" customWidth="1"/>
    <col min="23" max="16384" width="8.7265625" style="1"/>
  </cols>
  <sheetData>
    <row r="1" spans="1:23" ht="44.15" customHeight="1" x14ac:dyDescent="0.35">
      <c r="A1" s="146" t="s">
        <v>0</v>
      </c>
      <c r="B1" s="171" t="s">
        <v>1</v>
      </c>
      <c r="C1" s="172"/>
      <c r="D1" s="171" t="s">
        <v>54</v>
      </c>
      <c r="E1" s="172"/>
      <c r="F1" s="171" t="s">
        <v>3</v>
      </c>
      <c r="G1" s="172"/>
      <c r="H1" s="171" t="s">
        <v>4</v>
      </c>
      <c r="I1" s="172"/>
      <c r="J1" s="146" t="s">
        <v>6</v>
      </c>
      <c r="K1" s="146" t="s">
        <v>55</v>
      </c>
      <c r="L1" s="146" t="s">
        <v>42</v>
      </c>
      <c r="M1" s="146" t="s">
        <v>8</v>
      </c>
      <c r="O1" s="159" t="s">
        <v>56</v>
      </c>
      <c r="P1" s="160"/>
      <c r="Q1" s="160"/>
      <c r="R1" s="161"/>
      <c r="T1" s="159" t="s">
        <v>57</v>
      </c>
      <c r="U1" s="160"/>
      <c r="V1" s="160"/>
      <c r="W1" s="161"/>
    </row>
    <row r="2" spans="1:23" ht="44" thickBot="1" x14ac:dyDescent="0.4">
      <c r="A2" s="147"/>
      <c r="B2" s="8" t="s">
        <v>11</v>
      </c>
      <c r="C2" s="9" t="s">
        <v>12</v>
      </c>
      <c r="D2" s="8" t="s">
        <v>11</v>
      </c>
      <c r="E2" s="9" t="s">
        <v>13</v>
      </c>
      <c r="F2" s="8" t="s">
        <v>11</v>
      </c>
      <c r="G2" s="9" t="s">
        <v>13</v>
      </c>
      <c r="H2" s="8" t="s">
        <v>11</v>
      </c>
      <c r="I2" s="9" t="s">
        <v>13</v>
      </c>
      <c r="J2" s="147"/>
      <c r="K2" s="147"/>
      <c r="L2" s="147"/>
      <c r="M2" s="147"/>
      <c r="O2" s="6"/>
      <c r="P2" s="28" t="s">
        <v>14</v>
      </c>
      <c r="Q2" s="28" t="s">
        <v>58</v>
      </c>
      <c r="R2" s="7" t="s">
        <v>16</v>
      </c>
      <c r="T2" s="6"/>
      <c r="U2" s="28" t="s">
        <v>14</v>
      </c>
      <c r="V2" s="28" t="s">
        <v>15</v>
      </c>
      <c r="W2" s="7" t="s">
        <v>16</v>
      </c>
    </row>
    <row r="3" spans="1:23" x14ac:dyDescent="0.35">
      <c r="A3" s="10" t="s">
        <v>59</v>
      </c>
      <c r="B3" s="11"/>
      <c r="C3" s="11"/>
      <c r="D3" s="11"/>
      <c r="E3" s="11"/>
      <c r="F3" s="11"/>
      <c r="G3" s="11"/>
      <c r="H3" s="11"/>
      <c r="I3" s="11"/>
      <c r="J3" s="11"/>
      <c r="K3" s="11"/>
      <c r="L3" s="94"/>
      <c r="M3" s="12"/>
      <c r="O3" s="22" t="s">
        <v>19</v>
      </c>
      <c r="P3" s="23"/>
      <c r="Q3" s="25">
        <v>0.6</v>
      </c>
      <c r="R3" s="24">
        <f>P3*(100%+Q3)</f>
        <v>0</v>
      </c>
      <c r="T3" s="22" t="s">
        <v>19</v>
      </c>
      <c r="U3" s="23"/>
      <c r="V3" s="25">
        <v>1.1000000000000001</v>
      </c>
      <c r="W3" s="24">
        <f>U3*(100%+V3)</f>
        <v>0</v>
      </c>
    </row>
    <row r="4" spans="1:23" x14ac:dyDescent="0.35">
      <c r="A4" s="4"/>
      <c r="B4" s="90"/>
      <c r="C4" s="88">
        <f>B4*$R$3</f>
        <v>0</v>
      </c>
      <c r="D4" s="90"/>
      <c r="E4" s="88">
        <f>D4*$R$4</f>
        <v>0</v>
      </c>
      <c r="F4" s="90">
        <v>0.25</v>
      </c>
      <c r="G4" s="106">
        <f>F4*$R$5</f>
        <v>26.472000000000005</v>
      </c>
      <c r="H4" s="90"/>
      <c r="I4" s="88">
        <f>H4*$R$6</f>
        <v>0</v>
      </c>
      <c r="J4" s="106">
        <f>SUM(C4,E4,G4,I4)</f>
        <v>26.472000000000005</v>
      </c>
      <c r="K4" s="90">
        <v>1</v>
      </c>
      <c r="L4" s="95">
        <f>10638/3</f>
        <v>3546</v>
      </c>
      <c r="M4" s="19">
        <f>J4*K4*L4</f>
        <v>93869.712000000014</v>
      </c>
      <c r="O4" s="20" t="s">
        <v>21</v>
      </c>
      <c r="P4" s="102">
        <v>78.209999999999994</v>
      </c>
      <c r="Q4" s="25">
        <v>0.6</v>
      </c>
      <c r="R4" s="104">
        <f>P4*(100%+Q4)</f>
        <v>125.136</v>
      </c>
      <c r="T4" s="20" t="s">
        <v>21</v>
      </c>
      <c r="U4" s="3"/>
      <c r="V4" s="25">
        <v>1.1000000000000001</v>
      </c>
      <c r="W4" s="24">
        <f>U4*(100%+V4)</f>
        <v>0</v>
      </c>
    </row>
    <row r="5" spans="1:23" x14ac:dyDescent="0.35">
      <c r="A5" s="4"/>
      <c r="B5" s="90"/>
      <c r="C5" s="88">
        <f>B5*$R$3</f>
        <v>0</v>
      </c>
      <c r="D5" s="90"/>
      <c r="E5" s="88">
        <f>D5*$R$4</f>
        <v>0</v>
      </c>
      <c r="F5" s="90"/>
      <c r="G5" s="88">
        <f>F5*$R$5</f>
        <v>0</v>
      </c>
      <c r="H5" s="90"/>
      <c r="I5" s="88">
        <f>H5*$R$6</f>
        <v>0</v>
      </c>
      <c r="J5" s="88">
        <f>SUM(C5,E5,G5,I5)</f>
        <v>0</v>
      </c>
      <c r="K5" s="90"/>
      <c r="L5" s="95"/>
      <c r="M5" s="19">
        <f>J5*K5*L5</f>
        <v>0</v>
      </c>
      <c r="O5" s="20" t="s">
        <v>23</v>
      </c>
      <c r="P5" s="102">
        <v>66.180000000000007</v>
      </c>
      <c r="Q5" s="25">
        <v>0.6</v>
      </c>
      <c r="R5" s="104">
        <f>P5*(100%+Q5)</f>
        <v>105.88800000000002</v>
      </c>
      <c r="T5" s="20" t="s">
        <v>23</v>
      </c>
      <c r="U5" s="3"/>
      <c r="V5" s="25">
        <v>1.1000000000000001</v>
      </c>
      <c r="W5" s="24">
        <f>U5*(100%+V5)</f>
        <v>0</v>
      </c>
    </row>
    <row r="6" spans="1:23" ht="15" thickBot="1" x14ac:dyDescent="0.4">
      <c r="A6" s="13" t="s">
        <v>60</v>
      </c>
      <c r="B6" s="14"/>
      <c r="C6" s="14"/>
      <c r="D6" s="14"/>
      <c r="E6" s="14"/>
      <c r="F6" s="14"/>
      <c r="G6" s="14"/>
      <c r="H6" s="14"/>
      <c r="I6" s="14"/>
      <c r="J6" s="14"/>
      <c r="K6" s="14"/>
      <c r="L6" s="96"/>
      <c r="M6" s="15"/>
      <c r="O6" s="5" t="s">
        <v>25</v>
      </c>
      <c r="P6" s="103">
        <v>31.38</v>
      </c>
      <c r="Q6" s="26">
        <v>0.6</v>
      </c>
      <c r="R6" s="105">
        <f>P6*(100%+Q6)</f>
        <v>50.207999999999998</v>
      </c>
      <c r="T6" s="5" t="s">
        <v>25</v>
      </c>
      <c r="U6" s="21"/>
      <c r="V6" s="26">
        <v>1.1000000000000001</v>
      </c>
      <c r="W6" s="27">
        <f>U6*(100%+V6)</f>
        <v>0</v>
      </c>
    </row>
    <row r="7" spans="1:23" x14ac:dyDescent="0.35">
      <c r="A7" s="4"/>
      <c r="B7" s="90"/>
      <c r="C7" s="88">
        <f>B7*$W$3</f>
        <v>0</v>
      </c>
      <c r="D7" s="90"/>
      <c r="E7" s="88">
        <f>D7*$W$4</f>
        <v>0</v>
      </c>
      <c r="F7" s="90"/>
      <c r="G7" s="88">
        <f>F7*$W$5</f>
        <v>0</v>
      </c>
      <c r="H7" s="90"/>
      <c r="I7" s="88">
        <f>H7*$W$6</f>
        <v>0</v>
      </c>
      <c r="J7" s="88">
        <f>SUM(C7,E7,G7,I7)</f>
        <v>0</v>
      </c>
      <c r="K7" s="90"/>
      <c r="L7" s="95"/>
      <c r="M7" s="19">
        <f>J7*K7*L7</f>
        <v>0</v>
      </c>
    </row>
    <row r="8" spans="1:23" x14ac:dyDescent="0.35">
      <c r="A8" s="4"/>
      <c r="B8" s="90"/>
      <c r="C8" s="88">
        <f>B8*$W$3</f>
        <v>0</v>
      </c>
      <c r="D8" s="90"/>
      <c r="E8" s="88">
        <f>D8*$W$4</f>
        <v>0</v>
      </c>
      <c r="F8" s="90"/>
      <c r="G8" s="88">
        <f>F8*$W$5</f>
        <v>0</v>
      </c>
      <c r="H8" s="90"/>
      <c r="I8" s="88">
        <f>H8*$W$6</f>
        <v>0</v>
      </c>
      <c r="J8" s="88">
        <f>SUM(C8,E8,G8,I8)</f>
        <v>0</v>
      </c>
      <c r="K8" s="90"/>
      <c r="L8" s="95"/>
      <c r="M8" s="19">
        <f>J8*K8*L8</f>
        <v>0</v>
      </c>
    </row>
    <row r="9" spans="1:23" x14ac:dyDescent="0.35">
      <c r="A9" s="13" t="s">
        <v>61</v>
      </c>
      <c r="B9" s="14"/>
      <c r="C9" s="14"/>
      <c r="D9" s="14"/>
      <c r="E9" s="14"/>
      <c r="F9" s="14"/>
      <c r="G9" s="14"/>
      <c r="H9" s="14"/>
      <c r="I9" s="14"/>
      <c r="J9" s="14"/>
      <c r="K9" s="14"/>
      <c r="L9" s="96"/>
      <c r="M9" s="15"/>
    </row>
    <row r="10" spans="1:23" x14ac:dyDescent="0.35">
      <c r="A10" s="4"/>
      <c r="B10" s="89"/>
      <c r="C10" s="89"/>
      <c r="D10" s="89"/>
      <c r="E10" s="88"/>
      <c r="F10" s="88"/>
      <c r="G10" s="88"/>
      <c r="H10" s="88"/>
      <c r="I10" s="88"/>
      <c r="J10" s="88"/>
      <c r="K10" s="88"/>
      <c r="L10" s="97"/>
      <c r="M10" s="99"/>
    </row>
    <row r="11" spans="1:23" x14ac:dyDescent="0.35">
      <c r="A11" s="4"/>
      <c r="B11" s="89"/>
      <c r="C11" s="89"/>
      <c r="D11" s="89"/>
      <c r="E11" s="88"/>
      <c r="F11" s="88"/>
      <c r="G11" s="88"/>
      <c r="H11" s="88"/>
      <c r="I11" s="88"/>
      <c r="J11" s="88"/>
      <c r="K11" s="88"/>
      <c r="L11" s="97"/>
      <c r="M11" s="99"/>
    </row>
    <row r="12" spans="1:23" ht="15" thickBot="1" x14ac:dyDescent="0.4">
      <c r="A12" s="16" t="s">
        <v>29</v>
      </c>
      <c r="B12" s="17"/>
      <c r="C12" s="17"/>
      <c r="D12" s="17"/>
      <c r="E12" s="17"/>
      <c r="F12" s="17"/>
      <c r="G12" s="17"/>
      <c r="H12" s="17"/>
      <c r="I12" s="17"/>
      <c r="J12" s="17"/>
      <c r="K12" s="17"/>
      <c r="L12" s="98"/>
      <c r="M12" s="18"/>
    </row>
    <row r="13" spans="1:23" ht="33.65" customHeight="1" x14ac:dyDescent="0.35">
      <c r="A13" s="113" t="s">
        <v>62</v>
      </c>
      <c r="B13" s="113"/>
      <c r="C13" s="113"/>
      <c r="D13" s="113"/>
      <c r="E13" s="113"/>
      <c r="F13" s="113"/>
      <c r="G13" s="113"/>
      <c r="H13" s="113"/>
      <c r="I13" s="113"/>
      <c r="J13" s="113"/>
      <c r="K13" s="113"/>
      <c r="L13" s="113"/>
      <c r="M13" s="113"/>
    </row>
    <row r="14" spans="1:23" ht="15" thickBot="1" x14ac:dyDescent="0.4"/>
    <row r="15" spans="1:23" x14ac:dyDescent="0.35">
      <c r="A15" s="162" t="s">
        <v>63</v>
      </c>
      <c r="B15" s="163"/>
      <c r="C15" s="163"/>
      <c r="D15" s="163"/>
      <c r="E15" s="163"/>
      <c r="F15" s="163"/>
      <c r="G15" s="163"/>
      <c r="H15" s="163"/>
      <c r="I15" s="163"/>
      <c r="J15" s="163"/>
      <c r="K15" s="163"/>
      <c r="L15" s="163"/>
      <c r="M15" s="164"/>
    </row>
    <row r="16" spans="1:23" x14ac:dyDescent="0.35">
      <c r="A16" s="168"/>
      <c r="B16" s="169"/>
      <c r="C16" s="169"/>
      <c r="D16" s="169"/>
      <c r="E16" s="169"/>
      <c r="F16" s="169"/>
      <c r="G16" s="169"/>
      <c r="H16" s="169"/>
      <c r="I16" s="169"/>
      <c r="J16" s="169"/>
      <c r="K16" s="169"/>
      <c r="L16" s="169"/>
      <c r="M16" s="170"/>
    </row>
    <row r="17" spans="1:13" x14ac:dyDescent="0.35">
      <c r="A17" s="134" t="s">
        <v>64</v>
      </c>
      <c r="B17" s="135"/>
      <c r="C17" s="135"/>
      <c r="D17" s="135"/>
      <c r="E17" s="135"/>
      <c r="F17" s="135"/>
      <c r="G17" s="135"/>
      <c r="H17" s="135"/>
      <c r="I17" s="135"/>
      <c r="J17" s="135"/>
      <c r="K17" s="135"/>
      <c r="L17" s="135"/>
      <c r="M17" s="136"/>
    </row>
    <row r="18" spans="1:13" x14ac:dyDescent="0.35">
      <c r="A18" s="156" t="s">
        <v>37</v>
      </c>
      <c r="B18" s="157"/>
      <c r="C18" s="157"/>
      <c r="D18" s="157"/>
      <c r="E18" s="157"/>
      <c r="F18" s="157"/>
      <c r="G18" s="157"/>
      <c r="H18" s="157"/>
      <c r="I18" s="157"/>
      <c r="J18" s="157"/>
      <c r="K18" s="157"/>
      <c r="L18" s="157"/>
      <c r="M18" s="158"/>
    </row>
    <row r="19" spans="1:13" x14ac:dyDescent="0.35">
      <c r="A19" s="134" t="s">
        <v>38</v>
      </c>
      <c r="B19" s="135"/>
      <c r="C19" s="135"/>
      <c r="D19" s="135"/>
      <c r="E19" s="135"/>
      <c r="F19" s="135"/>
      <c r="G19" s="135"/>
      <c r="H19" s="135"/>
      <c r="I19" s="135"/>
      <c r="J19" s="135"/>
      <c r="K19" s="135"/>
      <c r="L19" s="135"/>
      <c r="M19" s="136"/>
    </row>
    <row r="20" spans="1:13" x14ac:dyDescent="0.35">
      <c r="A20" s="134" t="s">
        <v>39</v>
      </c>
      <c r="B20" s="135"/>
      <c r="C20" s="135"/>
      <c r="D20" s="135"/>
      <c r="E20" s="135"/>
      <c r="F20" s="135"/>
      <c r="G20" s="135"/>
      <c r="H20" s="135"/>
      <c r="I20" s="135"/>
      <c r="J20" s="135"/>
      <c r="K20" s="135"/>
      <c r="L20" s="135"/>
      <c r="M20" s="136"/>
    </row>
    <row r="21" spans="1:13" ht="41.15" customHeight="1" x14ac:dyDescent="0.35">
      <c r="A21" s="134" t="s">
        <v>65</v>
      </c>
      <c r="B21" s="135"/>
      <c r="C21" s="135"/>
      <c r="D21" s="135"/>
      <c r="E21" s="135"/>
      <c r="F21" s="135"/>
      <c r="G21" s="135"/>
      <c r="H21" s="135"/>
      <c r="I21" s="135"/>
      <c r="J21" s="135"/>
      <c r="K21" s="135"/>
      <c r="L21" s="135"/>
      <c r="M21" s="136"/>
    </row>
    <row r="22" spans="1:13" ht="34" customHeight="1" x14ac:dyDescent="0.35">
      <c r="A22" s="165" t="s">
        <v>66</v>
      </c>
      <c r="B22" s="166"/>
      <c r="C22" s="166"/>
      <c r="D22" s="166"/>
      <c r="E22" s="166"/>
      <c r="F22" s="166"/>
      <c r="G22" s="166"/>
      <c r="H22" s="166"/>
      <c r="I22" s="166"/>
      <c r="J22" s="166"/>
      <c r="K22" s="166"/>
      <c r="L22" s="166"/>
      <c r="M22" s="167"/>
    </row>
    <row r="23" spans="1:13" ht="15" thickBot="1" x14ac:dyDescent="0.4">
      <c r="A23" s="110" t="s">
        <v>67</v>
      </c>
      <c r="B23" s="111"/>
      <c r="C23" s="111"/>
      <c r="D23" s="111"/>
      <c r="E23" s="111"/>
      <c r="F23" s="111"/>
      <c r="G23" s="111"/>
      <c r="H23" s="111"/>
      <c r="I23" s="111"/>
      <c r="J23" s="111"/>
      <c r="K23" s="111"/>
      <c r="L23" s="111"/>
      <c r="M23" s="112"/>
    </row>
    <row r="24" spans="1:13" ht="15" thickBot="1" x14ac:dyDescent="0.4"/>
    <row r="25" spans="1:13" x14ac:dyDescent="0.35">
      <c r="A25" s="162" t="s">
        <v>68</v>
      </c>
      <c r="B25" s="163"/>
      <c r="C25" s="163"/>
      <c r="D25" s="163"/>
      <c r="E25" s="163"/>
      <c r="F25" s="163"/>
      <c r="G25" s="163"/>
      <c r="H25" s="163"/>
      <c r="I25" s="163"/>
      <c r="J25" s="163"/>
      <c r="K25" s="163"/>
      <c r="L25" s="163"/>
      <c r="M25" s="164"/>
    </row>
    <row r="26" spans="1:13" x14ac:dyDescent="0.35">
      <c r="A26" s="29"/>
      <c r="B26" s="30"/>
      <c r="C26" s="30"/>
      <c r="D26" s="30"/>
      <c r="E26" s="30"/>
      <c r="F26" s="30"/>
      <c r="G26" s="30"/>
      <c r="H26" s="30"/>
      <c r="I26" s="30"/>
      <c r="J26" s="30"/>
      <c r="K26" s="30"/>
      <c r="L26" s="30"/>
      <c r="M26" s="31"/>
    </row>
    <row r="27" spans="1:13" ht="31" customHeight="1" x14ac:dyDescent="0.35">
      <c r="A27" s="134" t="s">
        <v>69</v>
      </c>
      <c r="B27" s="135"/>
      <c r="C27" s="135"/>
      <c r="D27" s="135"/>
      <c r="E27" s="135"/>
      <c r="F27" s="135"/>
      <c r="G27" s="135"/>
      <c r="H27" s="135"/>
      <c r="I27" s="135"/>
      <c r="J27" s="135"/>
      <c r="K27" s="135"/>
      <c r="L27" s="135"/>
      <c r="M27" s="136"/>
    </row>
    <row r="28" spans="1:13" x14ac:dyDescent="0.35">
      <c r="A28" s="85"/>
      <c r="B28" s="86"/>
      <c r="C28" s="86"/>
      <c r="D28" s="86"/>
      <c r="E28" s="86"/>
      <c r="F28" s="86"/>
      <c r="G28" s="86"/>
      <c r="H28" s="86"/>
      <c r="I28" s="86"/>
      <c r="J28" s="86"/>
      <c r="K28" s="86"/>
      <c r="L28" s="86"/>
      <c r="M28" s="87"/>
    </row>
    <row r="29" spans="1:13" x14ac:dyDescent="0.35">
      <c r="A29" s="134" t="s">
        <v>70</v>
      </c>
      <c r="B29" s="135"/>
      <c r="C29" s="135"/>
      <c r="D29" s="135"/>
      <c r="E29" s="135"/>
      <c r="F29" s="135"/>
      <c r="G29" s="135"/>
      <c r="H29" s="135"/>
      <c r="I29" s="135"/>
      <c r="J29" s="135"/>
      <c r="K29" s="135"/>
      <c r="L29" s="135"/>
      <c r="M29" s="136"/>
    </row>
    <row r="30" spans="1:13" ht="29.5" customHeight="1" x14ac:dyDescent="0.35">
      <c r="A30" s="156" t="s">
        <v>37</v>
      </c>
      <c r="B30" s="157"/>
      <c r="C30" s="157"/>
      <c r="D30" s="157"/>
      <c r="E30" s="157"/>
      <c r="F30" s="157"/>
      <c r="G30" s="157"/>
      <c r="H30" s="157"/>
      <c r="I30" s="157"/>
      <c r="J30" s="157"/>
      <c r="K30" s="157"/>
      <c r="L30" s="157"/>
      <c r="M30" s="158"/>
    </row>
    <row r="31" spans="1:13" x14ac:dyDescent="0.35">
      <c r="A31" s="134" t="s">
        <v>38</v>
      </c>
      <c r="B31" s="135"/>
      <c r="C31" s="135"/>
      <c r="D31" s="135"/>
      <c r="E31" s="135"/>
      <c r="F31" s="135"/>
      <c r="G31" s="135"/>
      <c r="H31" s="135"/>
      <c r="I31" s="135"/>
      <c r="J31" s="135"/>
      <c r="K31" s="135"/>
      <c r="L31" s="135"/>
      <c r="M31" s="136"/>
    </row>
    <row r="32" spans="1:13" x14ac:dyDescent="0.35">
      <c r="A32" s="134" t="s">
        <v>39</v>
      </c>
      <c r="B32" s="135"/>
      <c r="C32" s="135"/>
      <c r="D32" s="135"/>
      <c r="E32" s="135"/>
      <c r="F32" s="135"/>
      <c r="G32" s="135"/>
      <c r="H32" s="135"/>
      <c r="I32" s="135"/>
      <c r="J32" s="135"/>
      <c r="K32" s="135"/>
      <c r="L32" s="135"/>
      <c r="M32" s="136"/>
    </row>
    <row r="33" spans="1:13" ht="40" customHeight="1" x14ac:dyDescent="0.35">
      <c r="A33" s="134" t="s">
        <v>40</v>
      </c>
      <c r="B33" s="135"/>
      <c r="C33" s="135"/>
      <c r="D33" s="135"/>
      <c r="E33" s="135"/>
      <c r="F33" s="135"/>
      <c r="G33" s="135"/>
      <c r="H33" s="135"/>
      <c r="I33" s="135"/>
      <c r="J33" s="135"/>
      <c r="K33" s="135"/>
      <c r="L33" s="135"/>
      <c r="M33" s="136"/>
    </row>
    <row r="34" spans="1:13" ht="34" customHeight="1" x14ac:dyDescent="0.35">
      <c r="A34" s="165" t="s">
        <v>66</v>
      </c>
      <c r="B34" s="166"/>
      <c r="C34" s="166"/>
      <c r="D34" s="166"/>
      <c r="E34" s="166"/>
      <c r="F34" s="166"/>
      <c r="G34" s="166"/>
      <c r="H34" s="166"/>
      <c r="I34" s="166"/>
      <c r="J34" s="166"/>
      <c r="K34" s="166"/>
      <c r="L34" s="166"/>
      <c r="M34" s="167"/>
    </row>
    <row r="35" spans="1:13" ht="15" thickBot="1" x14ac:dyDescent="0.4">
      <c r="A35" s="110" t="s">
        <v>67</v>
      </c>
      <c r="B35" s="111"/>
      <c r="C35" s="111"/>
      <c r="D35" s="111"/>
      <c r="E35" s="111"/>
      <c r="F35" s="111"/>
      <c r="G35" s="111"/>
      <c r="H35" s="111"/>
      <c r="I35" s="111"/>
      <c r="J35" s="111"/>
      <c r="K35" s="111"/>
      <c r="L35" s="111"/>
      <c r="M35" s="112"/>
    </row>
  </sheetData>
  <mergeCells count="30">
    <mergeCell ref="A32:M32"/>
    <mergeCell ref="A33:M33"/>
    <mergeCell ref="A1:A2"/>
    <mergeCell ref="O1:R1"/>
    <mergeCell ref="A13:M13"/>
    <mergeCell ref="A16:M16"/>
    <mergeCell ref="A15:M15"/>
    <mergeCell ref="B1:C1"/>
    <mergeCell ref="D1:E1"/>
    <mergeCell ref="F1:G1"/>
    <mergeCell ref="H1:I1"/>
    <mergeCell ref="J1:J2"/>
    <mergeCell ref="K1:K2"/>
    <mergeCell ref="L1:L2"/>
    <mergeCell ref="A35:M35"/>
    <mergeCell ref="T1:W1"/>
    <mergeCell ref="A25:M25"/>
    <mergeCell ref="A27:M27"/>
    <mergeCell ref="A29:M29"/>
    <mergeCell ref="A30:M30"/>
    <mergeCell ref="A31:M31"/>
    <mergeCell ref="A18:M18"/>
    <mergeCell ref="A19:M19"/>
    <mergeCell ref="A20:M20"/>
    <mergeCell ref="A21:M21"/>
    <mergeCell ref="A23:M23"/>
    <mergeCell ref="A17:M17"/>
    <mergeCell ref="M1:M2"/>
    <mergeCell ref="A22:M22"/>
    <mergeCell ref="A34:M3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565E1B855CF5F45A0E437412ED73361" ma:contentTypeVersion="28" ma:contentTypeDescription="Create a new document." ma:contentTypeScope="" ma:versionID="6e0eee24c5b35b6a1b8030caff8a509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565332b-4845-4bc3-b818-5f3160b9c1b2" xmlns:ns6="f9fd16db-9ca7-4bab-a27e-0be1a914d203" targetNamespace="http://schemas.microsoft.com/office/2006/metadata/properties" ma:root="true" ma:fieldsID="54c5ece6aa7319feb94dee8518eebb21" ns1:_="" ns2:_="" ns3:_="" ns4:_="" ns5:_="" ns6:_="">
    <xsd:import namespace="http://schemas.microsoft.com/sharepoint/v3"/>
    <xsd:import namespace="4ffa91fb-a0ff-4ac5-b2db-65c790d184a4"/>
    <xsd:import namespace="http://schemas.microsoft.com/sharepoint.v3"/>
    <xsd:import namespace="http://schemas.microsoft.com/sharepoint/v3/fields"/>
    <xsd:import namespace="a565332b-4845-4bc3-b818-5f3160b9c1b2"/>
    <xsd:import namespace="f9fd16db-9ca7-4bab-a27e-0be1a914d20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KeyPoints" minOccurs="0"/>
                <xsd:element ref="ns5:MediaServiceKeyPoints" minOccurs="0"/>
                <xsd:element ref="ns5:MediaServiceAutoTags" minOccurs="0"/>
                <xsd:element ref="ns5:MediaServiceOCR"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a1667f9-c3cd-487d-9a1d-3566df9cf20f}" ma:internalName="TaxCatchAllLabel" ma:readOnly="true" ma:showField="CatchAllDataLabel" ma:web="abe62c63-1239-4c7c-9682-6f0177a9d47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a1667f9-c3cd-487d-9a1d-3566df9cf20f}" ma:internalName="TaxCatchAll" ma:showField="CatchAllData" ma:web="abe62c63-1239-4c7c-9682-6f0177a9d47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65332b-4845-4bc3-b818-5f3160b9c1b2"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fd16db-9ca7-4bab-a27e-0be1a914d20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2023-04-15T01:39:24+00:00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e3f09c3df709400db2417a7161762d62 xmlns="4ffa91fb-a0ff-4ac5-b2db-65c790d184a4">
      <Terms xmlns="http://schemas.microsoft.com/office/infopath/2007/PartnerControls"/>
    </e3f09c3df709400db2417a7161762d62>
    <lcf76f155ced4ddcb4097134ff3c332f xmlns="a565332b-4845-4bc3-b818-5f3160b9c1b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8A50F3-8522-44B7-9921-B1A6265A67B0}">
  <ds:schemaRefs>
    <ds:schemaRef ds:uri="Microsoft.SharePoint.Taxonomy.ContentTypeSync"/>
  </ds:schemaRefs>
</ds:datastoreItem>
</file>

<file path=customXml/itemProps2.xml><?xml version="1.0" encoding="utf-8"?>
<ds:datastoreItem xmlns:ds="http://schemas.openxmlformats.org/officeDocument/2006/customXml" ds:itemID="{36A1543F-92F5-4C25-B03C-DDBB88D1D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565332b-4845-4bc3-b818-5f3160b9c1b2"/>
    <ds:schemaRef ds:uri="f9fd16db-9ca7-4bab-a27e-0be1a914d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E2D394-7970-431D-B79C-0755DD391BEC}">
  <ds:schemaRefs>
    <ds:schemaRef ds:uri="http://purl.org/dc/elements/1.1/"/>
    <ds:schemaRef ds:uri="http://www.w3.org/XML/1998/namespace"/>
    <ds:schemaRef ds:uri="f9fd16db-9ca7-4bab-a27e-0be1a914d203"/>
    <ds:schemaRef ds:uri="http://schemas.openxmlformats.org/package/2006/metadata/core-properties"/>
    <ds:schemaRef ds:uri="http://schemas.microsoft.com/office/2006/metadata/properties"/>
    <ds:schemaRef ds:uri="http://schemas.microsoft.com/office/infopath/2007/PartnerControls"/>
    <ds:schemaRef ds:uri="a565332b-4845-4bc3-b818-5f3160b9c1b2"/>
    <ds:schemaRef ds:uri="http://purl.org/dc/dcmitype/"/>
    <ds:schemaRef ds:uri="4ffa91fb-a0ff-4ac5-b2db-65c790d184a4"/>
    <ds:schemaRef ds:uri="http://schemas.microsoft.com/office/2006/documentManagement/types"/>
    <ds:schemaRef ds:uri="http://schemas.microsoft.com/sharepoint/v3"/>
    <ds:schemaRef ds:uri="http://schemas.microsoft.com/sharepoint/v3/fields"/>
    <ds:schemaRef ds:uri="http://schemas.microsoft.com/sharepoint.v3"/>
    <ds:schemaRef ds:uri="http://purl.org/dc/terms/"/>
  </ds:schemaRefs>
</ds:datastoreItem>
</file>

<file path=customXml/itemProps4.xml><?xml version="1.0" encoding="utf-8"?>
<ds:datastoreItem xmlns:ds="http://schemas.openxmlformats.org/officeDocument/2006/customXml" ds:itemID="{827798BD-705D-437B-A8C0-7B41EE604C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Respondent Costs</vt:lpstr>
      <vt:lpstr>Annual Agency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Kerwin, Courtney</dc:creator>
  <cp:keywords/>
  <dc:description/>
  <cp:lastModifiedBy>Mays, Rory</cp:lastModifiedBy>
  <cp:revision/>
  <dcterms:created xsi:type="dcterms:W3CDTF">2023-04-15T00:24:46Z</dcterms:created>
  <dcterms:modified xsi:type="dcterms:W3CDTF">2023-07-10T16:49:29Z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