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.sharepoint.com/sites/FNS-ResearchAnalysis/Shared Documents/Pulse Surveys/Survey III ICR/PRAO Submission/"/>
    </mc:Choice>
  </mc:AlternateContent>
  <xr:revisionPtr revIDLastSave="35" documentId="8_{2CA17E23-126A-4618-819F-450C5396BA12}" xr6:coauthVersionLast="47" xr6:coauthVersionMax="47" xr10:uidLastSave="{5B1B3B13-B343-4E3D-B2B3-B719DD02F4F5}"/>
  <bookViews>
    <workbookView xWindow="-18495" yWindow="-15870" windowWidth="18825" windowHeight="12750" xr2:uid="{00000000-000D-0000-FFFF-FFFF00000000}"/>
  </bookViews>
  <sheets>
    <sheet name="Sample Burden Table - Studie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1" l="1"/>
  <c r="K7" i="1"/>
  <c r="K12" i="1"/>
  <c r="G2" i="1" l="1"/>
  <c r="I2" i="1" s="1"/>
  <c r="K2" i="1" s="1"/>
  <c r="I5" i="1"/>
  <c r="K5" i="1" s="1"/>
  <c r="I3" i="1"/>
  <c r="K3" i="1" s="1"/>
  <c r="E7" i="1"/>
  <c r="E12" i="1"/>
  <c r="G11" i="1"/>
  <c r="I11" i="1" s="1"/>
  <c r="K11" i="1" s="1"/>
  <c r="G10" i="1"/>
  <c r="I10" i="1" s="1"/>
  <c r="K10" i="1" s="1"/>
  <c r="G9" i="1"/>
  <c r="I9" i="1" s="1"/>
  <c r="K9" i="1" s="1"/>
  <c r="G8" i="1"/>
  <c r="I8" i="1" s="1"/>
  <c r="K8" i="1" s="1"/>
  <c r="G7" i="1"/>
  <c r="F7" i="1" s="1"/>
  <c r="G3" i="1"/>
  <c r="G4" i="1"/>
  <c r="I4" i="1" s="1"/>
  <c r="K4" i="1" s="1"/>
  <c r="G5" i="1"/>
  <c r="G6" i="1"/>
  <c r="I6" i="1" s="1"/>
  <c r="K6" i="1" s="1"/>
  <c r="G12" i="1" l="1"/>
  <c r="I7" i="1"/>
  <c r="E13" i="1"/>
  <c r="I12" i="1"/>
  <c r="I13" i="1" l="1"/>
  <c r="H12" i="1"/>
  <c r="G13" i="1"/>
  <c r="H13" i="1" s="1"/>
  <c r="F13" i="1" l="1"/>
  <c r="F12" i="1"/>
  <c r="H7" i="1" l="1"/>
  <c r="K14" i="1"/>
  <c r="K15" i="1" l="1"/>
</calcChain>
</file>

<file path=xl/sharedStrings.xml><?xml version="1.0" encoding="utf-8"?>
<sst xmlns="http://schemas.openxmlformats.org/spreadsheetml/2006/main" count="41" uniqueCount="30">
  <si>
    <t>Respondent Category</t>
  </si>
  <si>
    <t>Type of respondents (optional)</t>
  </si>
  <si>
    <t>Instruments</t>
  </si>
  <si>
    <t>Appendix</t>
  </si>
  <si>
    <t>Number of respondents</t>
  </si>
  <si>
    <t>Frequency of response</t>
  </si>
  <si>
    <t>Total Annual responses</t>
  </si>
  <si>
    <t>Hours per response</t>
  </si>
  <si>
    <t>Annual burden (hours)</t>
  </si>
  <si>
    <t>Hourly Wage Rate</t>
  </si>
  <si>
    <t>Total Annualized Cost of Respondent Burden</t>
  </si>
  <si>
    <t>State Government</t>
  </si>
  <si>
    <t>State Child Nutrition Directors</t>
  </si>
  <si>
    <t>D</t>
  </si>
  <si>
    <t>Local Government</t>
  </si>
  <si>
    <t>SFA Directors</t>
  </si>
  <si>
    <t>B</t>
  </si>
  <si>
    <t>Reminder Email</t>
  </si>
  <si>
    <t>E</t>
  </si>
  <si>
    <t>Thank You Email</t>
  </si>
  <si>
    <t>STATE AND LOCAL GOVERNMENT SUBTOTAL</t>
  </si>
  <si>
    <t>Private, Not-For-Profit Businesses</t>
  </si>
  <si>
    <t>PRIVATE, NOT-FOR-PROFIT BUSINESSES SUBTOTAL</t>
  </si>
  <si>
    <t>TOTAL</t>
  </si>
  <si>
    <t>.33% to Account for Fully Loaded Wage Rate</t>
  </si>
  <si>
    <t>TOTAL REPORTING BURDEN (Fully Loaded)</t>
  </si>
  <si>
    <t>C</t>
  </si>
  <si>
    <t>OCCNP Survey Support Email</t>
  </si>
  <si>
    <t xml:space="preserve">U.S. Department of Labor, Bureau of Labor Statistics, May 2022 National Occupational and Wage Statistics for Occupational Groups 999200: State Government, Management Occupations (https://www.bls.gov/oes/current/naics4_999200.htm) and 611000: Elementary and Secondary Schools, Management Occupations (http://www.bls.gov/oes/current/naics4_611100.htm). </t>
  </si>
  <si>
    <t>OCCNP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</si>
</sst>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"/>
    <numFmt numFmtId="166" formatCode="#,##0.0"/>
  </numFmts>
  <fonts count="5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3" fontId="3" fillId="0" borderId="1" xfId="0" applyNumberFormat="1" applyFont="1" applyBorder="1" applyAlignment="1">
      <alignment horizontal="right" wrapText="1"/>
    </xf>
    <xf numFmtId="0" fontId="2" fillId="0" borderId="2" xfId="0" applyFont="1" applyBorder="1" applyAlignment="1">
      <alignment wrapText="1" readingOrder="1"/>
    </xf>
    <xf numFmtId="0" fontId="2" fillId="0" borderId="3" xfId="0" applyFont="1" applyBorder="1" applyAlignment="1">
      <alignment horizontal="center" wrapText="1" readingOrder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 readingOrder="1"/>
    </xf>
    <xf numFmtId="0" fontId="2" fillId="0" borderId="4" xfId="0" applyFont="1" applyBorder="1" applyAlignment="1">
      <alignment horizontal="center" wrapText="1" readingOrder="1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left" wrapText="1"/>
    </xf>
    <xf numFmtId="3" fontId="2" fillId="0" borderId="7" xfId="0" applyNumberFormat="1" applyFont="1" applyBorder="1" applyAlignment="1">
      <alignment wrapText="1"/>
    </xf>
    <xf numFmtId="164" fontId="2" fillId="0" borderId="5" xfId="0" applyNumberFormat="1" applyFont="1" applyBorder="1" applyAlignment="1">
      <alignment horizontal="center" wrapText="1"/>
    </xf>
    <xf numFmtId="3" fontId="2" fillId="0" borderId="6" xfId="0" applyNumberFormat="1" applyFont="1" applyBorder="1" applyAlignment="1">
      <alignment wrapText="1"/>
    </xf>
    <xf numFmtId="44" fontId="2" fillId="0" borderId="8" xfId="1" applyFont="1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/>
    <xf numFmtId="44" fontId="3" fillId="0" borderId="0" xfId="0" applyNumberFormat="1" applyFont="1"/>
    <xf numFmtId="0" fontId="2" fillId="0" borderId="3" xfId="0" applyFont="1" applyBorder="1" applyAlignment="1">
      <alignment wrapText="1"/>
    </xf>
    <xf numFmtId="44" fontId="3" fillId="0" borderId="13" xfId="0" applyNumberFormat="1" applyFont="1" applyBorder="1"/>
    <xf numFmtId="4" fontId="2" fillId="0" borderId="6" xfId="0" applyNumberFormat="1" applyFont="1" applyBorder="1" applyAlignment="1">
      <alignment wrapText="1"/>
    </xf>
    <xf numFmtId="0" fontId="2" fillId="2" borderId="5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wrapText="1"/>
    </xf>
    <xf numFmtId="3" fontId="2" fillId="2" borderId="7" xfId="0" applyNumberFormat="1" applyFont="1" applyFill="1" applyBorder="1" applyAlignment="1">
      <alignment wrapText="1"/>
    </xf>
    <xf numFmtId="164" fontId="2" fillId="2" borderId="5" xfId="0" applyNumberFormat="1" applyFont="1" applyFill="1" applyBorder="1" applyAlignment="1">
      <alignment horizontal="center" wrapText="1"/>
    </xf>
    <xf numFmtId="3" fontId="2" fillId="2" borderId="6" xfId="0" applyNumberFormat="1" applyFont="1" applyFill="1" applyBorder="1" applyAlignment="1">
      <alignment wrapText="1"/>
    </xf>
    <xf numFmtId="4" fontId="2" fillId="2" borderId="6" xfId="0" applyNumberFormat="1" applyFont="1" applyFill="1" applyBorder="1" applyAlignment="1">
      <alignment wrapText="1"/>
    </xf>
    <xf numFmtId="44" fontId="2" fillId="2" borderId="8" xfId="1" applyFont="1" applyFill="1" applyBorder="1" applyAlignment="1">
      <alignment wrapText="1"/>
    </xf>
    <xf numFmtId="2" fontId="2" fillId="0" borderId="15" xfId="0" applyNumberFormat="1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3" fontId="2" fillId="0" borderId="17" xfId="0" applyNumberFormat="1" applyFont="1" applyBorder="1" applyAlignment="1">
      <alignment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wrapText="1"/>
    </xf>
    <xf numFmtId="166" fontId="3" fillId="0" borderId="0" xfId="0" applyNumberFormat="1" applyFont="1"/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44" fontId="3" fillId="0" borderId="1" xfId="1" applyFont="1" applyBorder="1" applyAlignment="1">
      <alignment horizontal="right" wrapText="1"/>
    </xf>
    <xf numFmtId="44" fontId="2" fillId="0" borderId="9" xfId="0" applyNumberFormat="1" applyFont="1" applyBorder="1"/>
    <xf numFmtId="44" fontId="2" fillId="0" borderId="18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7"/>
  <sheetViews>
    <sheetView tabSelected="1" view="pageLayout" zoomScale="90" zoomScaleNormal="80" zoomScalePageLayoutView="90" workbookViewId="0">
      <selection activeCell="F18" sqref="F18"/>
    </sheetView>
  </sheetViews>
  <sheetFormatPr defaultColWidth="9.1796875" defaultRowHeight="13" x14ac:dyDescent="0.3"/>
  <cols>
    <col min="1" max="1" width="16.08984375" style="17" customWidth="1"/>
    <col min="2" max="2" width="26.453125" style="17" customWidth="1"/>
    <col min="3" max="3" width="14.7265625" style="17" customWidth="1"/>
    <col min="4" max="4" width="10.1796875" style="17" customWidth="1"/>
    <col min="5" max="5" width="12.453125" style="17" customWidth="1"/>
    <col min="6" max="6" width="11.26953125" style="17" bestFit="1" customWidth="1"/>
    <col min="7" max="7" width="10.81640625" style="17" customWidth="1"/>
    <col min="8" max="8" width="9" style="17" bestFit="1" customWidth="1"/>
    <col min="9" max="9" width="9.1796875" style="17"/>
    <col min="10" max="10" width="9.453125" style="17" bestFit="1" customWidth="1"/>
    <col min="11" max="11" width="13.1796875" style="17" bestFit="1" customWidth="1"/>
    <col min="12" max="12" width="12.1796875" style="17" bestFit="1" customWidth="1"/>
    <col min="13" max="16384" width="9.1796875" style="17"/>
  </cols>
  <sheetData>
    <row r="1" spans="1:29" ht="65.5" thickBot="1" x14ac:dyDescent="0.35">
      <c r="A1" s="5" t="s">
        <v>0</v>
      </c>
      <c r="B1" s="6" t="s">
        <v>1</v>
      </c>
      <c r="C1" s="6" t="s">
        <v>2</v>
      </c>
      <c r="D1" s="9" t="s">
        <v>3</v>
      </c>
      <c r="E1" s="8" t="s">
        <v>4</v>
      </c>
      <c r="F1" s="6" t="s">
        <v>5</v>
      </c>
      <c r="G1" s="6" t="s">
        <v>6</v>
      </c>
      <c r="H1" s="6" t="s">
        <v>7</v>
      </c>
      <c r="I1" s="9" t="s">
        <v>8</v>
      </c>
      <c r="J1" s="10" t="s">
        <v>9</v>
      </c>
      <c r="K1" s="7" t="s">
        <v>10</v>
      </c>
    </row>
    <row r="2" spans="1:29" s="18" customFormat="1" ht="26" x14ac:dyDescent="0.3">
      <c r="A2" s="16" t="s">
        <v>11</v>
      </c>
      <c r="B2" s="1" t="s">
        <v>12</v>
      </c>
      <c r="C2" s="1" t="s">
        <v>27</v>
      </c>
      <c r="D2" s="38" t="s">
        <v>26</v>
      </c>
      <c r="E2" s="1">
        <v>56</v>
      </c>
      <c r="F2" s="2">
        <v>1</v>
      </c>
      <c r="G2" s="4">
        <f>E2*F2</f>
        <v>56</v>
      </c>
      <c r="H2" s="3">
        <v>0.16669999999999999</v>
      </c>
      <c r="I2" s="3">
        <f>G2*H2</f>
        <v>9.3351999999999986</v>
      </c>
      <c r="J2" s="48">
        <v>51.05</v>
      </c>
      <c r="K2" s="21">
        <f>J2*I2</f>
        <v>476.56195999999989</v>
      </c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</row>
    <row r="3" spans="1:29" s="18" customFormat="1" ht="26" x14ac:dyDescent="0.3">
      <c r="A3" s="18" t="s">
        <v>14</v>
      </c>
      <c r="B3" s="18" t="s">
        <v>15</v>
      </c>
      <c r="C3" s="1" t="s">
        <v>27</v>
      </c>
      <c r="D3" s="38" t="s">
        <v>26</v>
      </c>
      <c r="E3" s="1">
        <v>15649</v>
      </c>
      <c r="F3" s="2">
        <v>1</v>
      </c>
      <c r="G3" s="4">
        <f t="shared" ref="G3:G6" si="0">E3*F3</f>
        <v>15649</v>
      </c>
      <c r="H3" s="3">
        <v>3.3300000000000003E-2</v>
      </c>
      <c r="I3" s="3">
        <f t="shared" ref="I3:I6" si="1">G3*H3</f>
        <v>521.11170000000004</v>
      </c>
      <c r="J3" s="48">
        <v>48.02</v>
      </c>
      <c r="K3" s="21">
        <f t="shared" ref="K3:K6" si="2">J3*I3</f>
        <v>25023.783834000005</v>
      </c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</row>
    <row r="4" spans="1:29" s="18" customFormat="1" x14ac:dyDescent="0.3">
      <c r="A4" s="2"/>
      <c r="B4" s="1"/>
      <c r="C4" s="1" t="s">
        <v>29</v>
      </c>
      <c r="D4" s="38" t="s">
        <v>16</v>
      </c>
      <c r="E4" s="1">
        <v>15649</v>
      </c>
      <c r="F4" s="2">
        <v>1</v>
      </c>
      <c r="G4" s="4">
        <f t="shared" si="0"/>
        <v>15649</v>
      </c>
      <c r="H4" s="3">
        <v>0.33</v>
      </c>
      <c r="I4" s="3">
        <f t="shared" si="1"/>
        <v>5164.17</v>
      </c>
      <c r="J4" s="48">
        <v>48.02</v>
      </c>
      <c r="K4" s="21">
        <f t="shared" si="2"/>
        <v>247983.44340000002</v>
      </c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</row>
    <row r="5" spans="1:29" s="18" customFormat="1" x14ac:dyDescent="0.3">
      <c r="C5" s="18" t="s">
        <v>17</v>
      </c>
      <c r="D5" s="38" t="s">
        <v>13</v>
      </c>
      <c r="E5" s="18">
        <v>15649</v>
      </c>
      <c r="F5" s="2">
        <v>2</v>
      </c>
      <c r="G5" s="4">
        <f t="shared" si="0"/>
        <v>31298</v>
      </c>
      <c r="H5" s="3">
        <v>3.3300000000000003E-2</v>
      </c>
      <c r="I5" s="3">
        <f t="shared" si="1"/>
        <v>1042.2234000000001</v>
      </c>
      <c r="J5" s="48">
        <v>48.02</v>
      </c>
      <c r="K5" s="21">
        <f t="shared" si="2"/>
        <v>50047.567668000011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</row>
    <row r="6" spans="1:29" s="18" customFormat="1" x14ac:dyDescent="0.3">
      <c r="C6" s="18" t="s">
        <v>19</v>
      </c>
      <c r="D6" s="38" t="s">
        <v>18</v>
      </c>
      <c r="E6" s="18">
        <v>15649</v>
      </c>
      <c r="F6" s="2">
        <v>1</v>
      </c>
      <c r="G6" s="4">
        <f t="shared" si="0"/>
        <v>15649</v>
      </c>
      <c r="H6" s="3">
        <v>3.3300000000000003E-2</v>
      </c>
      <c r="I6" s="3">
        <f t="shared" si="1"/>
        <v>521.11170000000004</v>
      </c>
      <c r="J6" s="48">
        <v>48.02</v>
      </c>
      <c r="K6" s="21">
        <f t="shared" si="2"/>
        <v>25023.783834000005</v>
      </c>
      <c r="L6" s="19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s="18" customFormat="1" ht="13.5" thickBot="1" x14ac:dyDescent="0.35">
      <c r="A7" s="40" t="s">
        <v>20</v>
      </c>
      <c r="B7" s="41"/>
      <c r="C7" s="23"/>
      <c r="D7" s="24"/>
      <c r="E7" s="25">
        <f>E6+E2</f>
        <v>15705</v>
      </c>
      <c r="F7" s="26">
        <f>G7/E7</f>
        <v>4.9857370264247054</v>
      </c>
      <c r="G7" s="27">
        <f>SUM(G2:G6)</f>
        <v>78301</v>
      </c>
      <c r="H7" s="26">
        <f>I7/G7</f>
        <v>9.2692966884203268E-2</v>
      </c>
      <c r="I7" s="28">
        <f>SUM(I2:I6)</f>
        <v>7257.9520000000002</v>
      </c>
      <c r="J7" s="27"/>
      <c r="K7" s="29">
        <f>SUM(K2:K6)</f>
        <v>348555.14069600002</v>
      </c>
      <c r="L7" s="19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ht="27.5" customHeight="1" x14ac:dyDescent="0.3">
      <c r="A8" s="2" t="s">
        <v>21</v>
      </c>
      <c r="B8" s="1" t="s">
        <v>15</v>
      </c>
      <c r="C8" s="1" t="s">
        <v>27</v>
      </c>
      <c r="D8" s="38" t="s">
        <v>26</v>
      </c>
      <c r="E8" s="1">
        <v>3401</v>
      </c>
      <c r="F8" s="2">
        <v>1</v>
      </c>
      <c r="G8" s="4">
        <f t="shared" ref="G8:G11" si="3">E8*F8</f>
        <v>3401</v>
      </c>
      <c r="H8" s="3">
        <v>3.3300000000000003E-2</v>
      </c>
      <c r="I8" s="3">
        <f t="shared" ref="I8" si="4">+G8*H8</f>
        <v>113.25330000000001</v>
      </c>
      <c r="J8" s="48">
        <v>48.02</v>
      </c>
      <c r="K8" s="21">
        <f>J8*I8</f>
        <v>5438.4234660000011</v>
      </c>
    </row>
    <row r="9" spans="1:29" x14ac:dyDescent="0.3">
      <c r="A9" s="18"/>
      <c r="B9" s="18"/>
      <c r="C9" s="1" t="s">
        <v>29</v>
      </c>
      <c r="D9" s="38" t="s">
        <v>16</v>
      </c>
      <c r="E9" s="1">
        <v>3401</v>
      </c>
      <c r="F9" s="2">
        <v>1</v>
      </c>
      <c r="G9" s="4">
        <f t="shared" si="3"/>
        <v>3401</v>
      </c>
      <c r="H9" s="3">
        <v>0.33</v>
      </c>
      <c r="I9" s="3">
        <f>+G9*H9</f>
        <v>1122.3300000000002</v>
      </c>
      <c r="J9" s="48">
        <v>48.02</v>
      </c>
      <c r="K9" s="21">
        <f>J9*I9</f>
        <v>53894.286600000014</v>
      </c>
    </row>
    <row r="10" spans="1:29" x14ac:dyDescent="0.3">
      <c r="A10" s="2"/>
      <c r="B10" s="1"/>
      <c r="C10" s="18" t="s">
        <v>17</v>
      </c>
      <c r="D10" s="38" t="s">
        <v>13</v>
      </c>
      <c r="E10" s="18">
        <v>3401</v>
      </c>
      <c r="F10" s="2">
        <v>2</v>
      </c>
      <c r="G10" s="4">
        <f t="shared" si="3"/>
        <v>6802</v>
      </c>
      <c r="H10" s="3">
        <v>3.3300000000000003E-2</v>
      </c>
      <c r="I10" s="3">
        <f>+G10*H10</f>
        <v>226.50660000000002</v>
      </c>
      <c r="J10" s="48">
        <v>48.02</v>
      </c>
      <c r="K10" s="21">
        <f>J10*I10</f>
        <v>10876.846932000002</v>
      </c>
    </row>
    <row r="11" spans="1:29" x14ac:dyDescent="0.3">
      <c r="A11" s="18"/>
      <c r="B11" s="18"/>
      <c r="C11" s="18" t="s">
        <v>19</v>
      </c>
      <c r="D11" s="38" t="s">
        <v>18</v>
      </c>
      <c r="E11" s="18">
        <v>3401</v>
      </c>
      <c r="F11" s="2">
        <v>1</v>
      </c>
      <c r="G11" s="4">
        <f t="shared" si="3"/>
        <v>3401</v>
      </c>
      <c r="H11" s="3">
        <v>3.3300000000000003E-2</v>
      </c>
      <c r="I11" s="3">
        <f t="shared" ref="I11" si="5">+G11*H11</f>
        <v>113.25330000000001</v>
      </c>
      <c r="J11" s="48">
        <v>48.02</v>
      </c>
      <c r="K11" s="21">
        <f>J11*I11</f>
        <v>5438.4234660000011</v>
      </c>
    </row>
    <row r="12" spans="1:29" ht="13.5" thickBot="1" x14ac:dyDescent="0.35">
      <c r="A12" s="40" t="s">
        <v>22</v>
      </c>
      <c r="B12" s="41"/>
      <c r="C12" s="23"/>
      <c r="D12" s="24"/>
      <c r="E12" s="25">
        <f>E9</f>
        <v>3401</v>
      </c>
      <c r="F12" s="26">
        <f>+G12/E12</f>
        <v>5</v>
      </c>
      <c r="G12" s="27">
        <f>SUM(G8:G11)</f>
        <v>17005</v>
      </c>
      <c r="H12" s="26">
        <f>+I12/G12</f>
        <v>9.2640000000000014E-2</v>
      </c>
      <c r="I12" s="28">
        <f>SUM(I8:I11)</f>
        <v>1575.3432000000003</v>
      </c>
      <c r="J12" s="27"/>
      <c r="K12" s="29">
        <f>SUM(K8:K11)</f>
        <v>75647.980464000022</v>
      </c>
    </row>
    <row r="13" spans="1:29" ht="13.5" thickBot="1" x14ac:dyDescent="0.35">
      <c r="A13" s="42" t="s">
        <v>23</v>
      </c>
      <c r="B13" s="43"/>
      <c r="C13" s="11"/>
      <c r="D13" s="20"/>
      <c r="E13" s="12">
        <f>E7+E12</f>
        <v>19106</v>
      </c>
      <c r="F13" s="13">
        <f>+G13/E13</f>
        <v>4.9882759342614884</v>
      </c>
      <c r="G13" s="14">
        <f>G7+G12</f>
        <v>95306</v>
      </c>
      <c r="H13" s="13">
        <f>I13/G13</f>
        <v>9.2683516252911685E-2</v>
      </c>
      <c r="I13" s="22">
        <f>I7+I12</f>
        <v>8833.2952000000005</v>
      </c>
      <c r="J13" s="14"/>
      <c r="K13" s="15">
        <f>K7+K12</f>
        <v>424203.12116000004</v>
      </c>
    </row>
    <row r="14" spans="1:29" x14ac:dyDescent="0.3">
      <c r="A14" s="44" t="s">
        <v>24</v>
      </c>
      <c r="B14" s="45"/>
      <c r="C14" s="45"/>
      <c r="D14" s="45"/>
      <c r="E14" s="45"/>
      <c r="F14" s="30"/>
      <c r="G14" s="31"/>
      <c r="H14" s="32"/>
      <c r="I14" s="33"/>
      <c r="J14" s="31"/>
      <c r="K14" s="49">
        <f>K13*0.33</f>
        <v>139987.02998280001</v>
      </c>
      <c r="M14" s="39"/>
    </row>
    <row r="15" spans="1:29" ht="13.5" thickBot="1" x14ac:dyDescent="0.35">
      <c r="A15" s="46" t="s">
        <v>25</v>
      </c>
      <c r="B15" s="47"/>
      <c r="C15" s="47"/>
      <c r="D15" s="47"/>
      <c r="E15" s="47"/>
      <c r="F15" s="34"/>
      <c r="G15" s="35"/>
      <c r="H15" s="36"/>
      <c r="I15" s="37"/>
      <c r="J15" s="35"/>
      <c r="K15" s="50">
        <f>K13+K14</f>
        <v>564190.15114279999</v>
      </c>
    </row>
    <row r="17" spans="1:1" x14ac:dyDescent="0.3">
      <c r="A17" s="17" t="s">
        <v>28</v>
      </c>
    </row>
  </sheetData>
  <mergeCells count="5">
    <mergeCell ref="A7:B7"/>
    <mergeCell ref="A12:B12"/>
    <mergeCell ref="A13:B13"/>
    <mergeCell ref="A14:E14"/>
    <mergeCell ref="A15:E15"/>
  </mergeCells>
  <pageMargins left="0.7" right="0.7" top="0.75" bottom="0.75" header="0.3" footer="0.3"/>
  <pageSetup scale="44" fitToHeight="0" orientation="landscape" r:id="rId1"/>
  <headerFooter>
    <oddHeader>&amp;LAppendix G. Burden Table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604851A816C940AAFFCEF96C07FD05" ma:contentTypeVersion="15" ma:contentTypeDescription="Create a new document." ma:contentTypeScope="" ma:versionID="8ade52b21fc47a190f530bf4695cf3f8">
  <xsd:schema xmlns:xsd="http://www.w3.org/2001/XMLSchema" xmlns:xs="http://www.w3.org/2001/XMLSchema" xmlns:p="http://schemas.microsoft.com/office/2006/metadata/properties" xmlns:ns2="5b7f0f2d-462f-41ca-9e4b-99a106db0aaf" xmlns:ns3="c7e16a2c-db39-4dd3-9d62-724cf396e77f" xmlns:ns4="73fb875a-8af9-4255-b008-0995492d31cd" targetNamespace="http://schemas.microsoft.com/office/2006/metadata/properties" ma:root="true" ma:fieldsID="421d4c9cc793cab0e2ea1d4291d39c36" ns2:_="" ns3:_="" ns4:_="">
    <xsd:import namespace="5b7f0f2d-462f-41ca-9e4b-99a106db0aaf"/>
    <xsd:import namespace="c7e16a2c-db39-4dd3-9d62-724cf396e77f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4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7f0f2d-462f-41ca-9e4b-99a106db0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e16a2c-db39-4dd3-9d62-724cf396e77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a604974-4e86-48f8-aff7-451248496017}" ma:internalName="TaxCatchAll" ma:showField="CatchAllData" ma:web="c7e16a2c-db39-4dd3-9d62-724cf396e7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TaxCatchAll xmlns="73fb875a-8af9-4255-b008-0995492d31cd" xsi:nil="true"/>
    <lcf76f155ced4ddcb4097134ff3c332f xmlns="5b7f0f2d-462f-41ca-9e4b-99a106db0aa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DEA020-702E-42C4-9EB0-D82B9BEB1F79}"/>
</file>

<file path=customXml/itemProps2.xml><?xml version="1.0" encoding="utf-8"?>
<ds:datastoreItem xmlns:ds="http://schemas.openxmlformats.org/officeDocument/2006/customXml" ds:itemID="{CC35B21A-079E-4704-B46D-031E7ACA78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0E0E67-CA88-4439-9995-1BD02DF171E2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f42a68d9-f188-4435-8652-9132a607aff9"/>
    <ds:schemaRef ds:uri="486dbdf4-1f8a-4237-b650-481f49394d48"/>
    <ds:schemaRef ds:uri="http://purl.org/dc/dcmitype/"/>
    <ds:schemaRef ds:uri="73fb875a-8af9-4255-b008-0995492d31c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 Burden Table - Studies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lywilliams</dc:creator>
  <cp:keywords/>
  <dc:description/>
  <cp:lastModifiedBy>Reinhardt, Sarah - FNS</cp:lastModifiedBy>
  <cp:revision/>
  <dcterms:created xsi:type="dcterms:W3CDTF">2013-01-08T21:49:18Z</dcterms:created>
  <dcterms:modified xsi:type="dcterms:W3CDTF">2023-08-23T22:38:08Z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0x0101006F604851A816C940AAFFCEF96C07FD05</vt:lpwstr>
  </property>
  <property fmtid="{D5CDD505-2E9C-101B-9397-08002B2CF9AE}" pid="3" name="Order">
    <vt:r8>400</vt:r8>
  </property>
  <property fmtid="{D5CDD505-2E9C-101B-9397-08002B2CF9AE}" pid="4" name="xd_ProgID">
    <vt:lpwstr/>
  </property>
  <property fmtid="{D5CDD505-2E9C-101B-9397-08002B2CF9AE}" pid="5" name="_dlc_DocId">
    <vt:lpwstr>PAT56XDWNNC6-1500440792-4</vt:lpwstr>
  </property>
  <property fmtid="{D5CDD505-2E9C-101B-9397-08002B2CF9AE}" pid="6" name="_dlc_DocIdUrl">
    <vt:lpwstr>https://fncspro.usda.net/offices/ops/prao/_layouts/15/DocIdRedir.aspx?ID=PAT56XDWNNC6-1500440792-4, PAT56XDWNNC6-1500440792-4</vt:lpwstr>
  </property>
  <property fmtid="{D5CDD505-2E9C-101B-9397-08002B2CF9AE}" pid="7" name="TemplateUrl">
    <vt:lpwstr/>
  </property>
  <property fmtid="{D5CDD505-2E9C-101B-9397-08002B2CF9AE}" pid="8" name="_dlc_DocIdItemGuid">
    <vt:lpwstr>6f7a8186-86dd-4396-921e-535d9f4e8142</vt:lpwstr>
  </property>
  <property fmtid="{D5CDD505-2E9C-101B-9397-08002B2CF9AE}" pid="9" name="MediaServiceImageTags">
    <vt:lpwstr/>
  </property>
</Properties>
</file>