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dedeop-my.sharepoint.com/personal/kate_mullan_ed_gov/Documents/Desktop/1845-0058/"/>
    </mc:Choice>
  </mc:AlternateContent>
  <xr:revisionPtr revIDLastSave="0" documentId="8_{0FE276B6-5A1E-43F1-90D3-453AE2827098}" xr6:coauthVersionLast="47" xr6:coauthVersionMax="47" xr10:uidLastSave="{00000000-0000-0000-0000-000000000000}"/>
  <bookViews>
    <workbookView xWindow="-110" yWindow="-110" windowWidth="19420" windowHeight="10420" xr2:uid="{1D280E98-8925-443D-B486-79C1F6BFFAF8}"/>
  </bookViews>
  <sheets>
    <sheet name="Explanation" sheetId="12" r:id="rId1"/>
    <sheet name="Project Budget (Application)" sheetId="11" r:id="rId2"/>
    <sheet name="Year 1 Budget " sheetId="4" r:id="rId3"/>
    <sheet name="Year 1 Expenditures" sheetId="13" r:id="rId4"/>
    <sheet name="Year 1 APR Projected Carryover" sheetId="8" r:id="rId5"/>
    <sheet name="Revised Year 2 Budget" sheetId="6" r:id="rId6"/>
    <sheet name="Year 2 Budget " sheetId="10" state="hidden" r:id="rId7"/>
    <sheet name="Year 2 APR Projected Carryover" sheetId="7" state="hidden" r:id="rId8"/>
    <sheet name="Revised Year 3 Budget " sheetId="1" state="hidden" r:id="rId9"/>
    <sheet name="Year 3 APR Projected Carryover" sheetId="9" state="hidden" r:id="rId10"/>
    <sheet name="Revised Year 4 Budget " sheetId="3" state="hidden" r:id="rId11"/>
    <sheet name="Revision 6.30.23" sheetId="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3" l="1"/>
  <c r="F13" i="13" s="1"/>
  <c r="E10" i="13"/>
  <c r="E13" i="13" s="1"/>
  <c r="D10" i="13"/>
  <c r="D13" i="13" s="1"/>
  <c r="C10" i="13"/>
  <c r="C13" i="13" s="1"/>
  <c r="G4" i="13"/>
  <c r="G12" i="13"/>
  <c r="G11" i="13"/>
  <c r="G9" i="13"/>
  <c r="G8" i="13"/>
  <c r="G7" i="13"/>
  <c r="G6" i="13"/>
  <c r="G5" i="13"/>
  <c r="G10" i="13" s="1"/>
  <c r="G3" i="13"/>
  <c r="G2" i="13"/>
  <c r="H11" i="8" l="1"/>
  <c r="G11" i="8"/>
  <c r="F11" i="8"/>
  <c r="E11" i="8"/>
  <c r="I9" i="8"/>
  <c r="I10" i="8"/>
  <c r="I8" i="8"/>
  <c r="I7" i="8"/>
  <c r="I6" i="8"/>
  <c r="I5" i="8"/>
  <c r="I4" i="8"/>
  <c r="I3" i="8"/>
  <c r="B5" i="8"/>
  <c r="B9" i="8" s="1"/>
  <c r="F4" i="4"/>
  <c r="H11" i="6"/>
  <c r="H9" i="6"/>
  <c r="H4" i="6"/>
  <c r="H3" i="6"/>
  <c r="H5" i="6"/>
  <c r="H6" i="6"/>
  <c r="H8" i="6"/>
  <c r="H2" i="6"/>
  <c r="F13" i="6"/>
  <c r="F12" i="6"/>
  <c r="F11" i="6"/>
  <c r="F10" i="6"/>
  <c r="F9" i="6"/>
  <c r="F8" i="6"/>
  <c r="F7" i="6"/>
  <c r="F6" i="6"/>
  <c r="F5" i="6"/>
  <c r="F4" i="6"/>
  <c r="F3" i="6"/>
  <c r="F2" i="6"/>
  <c r="B10" i="6"/>
  <c r="B13" i="6" s="1"/>
  <c r="B25" i="8"/>
  <c r="B16" i="8"/>
  <c r="B13" i="10"/>
  <c r="B10" i="10"/>
  <c r="D5" i="10"/>
  <c r="F5" i="10" s="1"/>
  <c r="D4" i="10"/>
  <c r="F4" i="10" s="1"/>
  <c r="D3" i="10"/>
  <c r="F3" i="10" s="1"/>
  <c r="D2" i="10"/>
  <c r="F2" i="10" s="1"/>
  <c r="D12" i="10"/>
  <c r="F12" i="10" s="1"/>
  <c r="D11" i="10"/>
  <c r="F11" i="10" s="1"/>
  <c r="D9" i="10"/>
  <c r="F9" i="10" s="1"/>
  <c r="D8" i="10"/>
  <c r="F8" i="10" s="1"/>
  <c r="D7" i="10"/>
  <c r="F7" i="10" s="1"/>
  <c r="D6" i="10"/>
  <c r="F6" i="10" s="1"/>
  <c r="E4" i="10"/>
  <c r="B5" i="7"/>
  <c r="B8" i="7" s="1"/>
  <c r="B11" i="7" s="1"/>
  <c r="B14" i="7" s="1"/>
  <c r="F12" i="4"/>
  <c r="F11" i="4"/>
  <c r="D12" i="4"/>
  <c r="D11" i="4"/>
  <c r="D9" i="4"/>
  <c r="F9" i="4" s="1"/>
  <c r="D8" i="4"/>
  <c r="F8" i="4" s="1"/>
  <c r="D7" i="4"/>
  <c r="F7" i="4" s="1"/>
  <c r="D6" i="4"/>
  <c r="F6" i="4" s="1"/>
  <c r="D5" i="4"/>
  <c r="F5" i="4" s="1"/>
  <c r="D4" i="4"/>
  <c r="D3" i="4"/>
  <c r="F3" i="4" s="1"/>
  <c r="D2" i="4"/>
  <c r="F2" i="4" s="1"/>
  <c r="H12" i="6"/>
  <c r="D12" i="6"/>
  <c r="D11" i="6"/>
  <c r="D9" i="6"/>
  <c r="D8" i="6"/>
  <c r="D7" i="6"/>
  <c r="D6" i="6"/>
  <c r="D5" i="6"/>
  <c r="D4" i="6"/>
  <c r="D3" i="6"/>
  <c r="D2" i="6"/>
  <c r="C13" i="6"/>
  <c r="B10" i="4"/>
  <c r="B13" i="4" s="1"/>
  <c r="F13" i="1"/>
  <c r="F10" i="1"/>
  <c r="E10" i="1"/>
  <c r="G13" i="1"/>
  <c r="G11" i="1"/>
  <c r="G7" i="1"/>
  <c r="B10" i="1"/>
  <c r="B13" i="1" s="1"/>
  <c r="C10" i="1"/>
  <c r="C13" i="1" s="1"/>
  <c r="G8" i="1"/>
  <c r="I11" i="8" l="1"/>
  <c r="D10" i="4"/>
  <c r="H10" i="6"/>
  <c r="H13" i="6" s="1"/>
  <c r="D13" i="6"/>
  <c r="D10" i="6"/>
  <c r="B17" i="8"/>
  <c r="B26" i="8" s="1"/>
  <c r="B27" i="8" s="1"/>
  <c r="D10" i="10"/>
  <c r="D13" i="10" s="1"/>
  <c r="G9" i="1"/>
  <c r="E13" i="1"/>
  <c r="G5" i="1"/>
  <c r="G3" i="1"/>
  <c r="G2" i="1"/>
  <c r="D12" i="1"/>
  <c r="D11" i="1"/>
  <c r="D9" i="1"/>
  <c r="D8" i="1"/>
  <c r="D7" i="1"/>
  <c r="D6" i="1"/>
  <c r="D5" i="1"/>
  <c r="D4" i="1"/>
  <c r="D3" i="1"/>
  <c r="D2" i="1"/>
  <c r="F10" i="4" l="1"/>
  <c r="F13" i="4" s="1"/>
  <c r="D13" i="4"/>
  <c r="F10" i="10"/>
  <c r="F13" i="10" s="1"/>
  <c r="D10" i="1"/>
  <c r="D13" i="1"/>
  <c r="G1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Brianas, Jennifer</author>
  </authors>
  <commentList>
    <comment ref="B2" authorId="0" shapeId="0" xr:uid="{0FB52F8A-B0ED-4104-B381-E72D85AAA943}">
      <text>
        <r>
          <rPr>
            <b/>
            <sz val="9"/>
            <color indexed="81"/>
            <rFont val="Tahoma"/>
            <family val="2"/>
          </rPr>
          <t>Brianas, Jennifer:</t>
        </r>
        <r>
          <rPr>
            <sz val="9"/>
            <color indexed="81"/>
            <rFont val="Tahoma"/>
            <family val="2"/>
          </rPr>
          <t xml:space="preserve">
Positions are budgeted by job classification, with 3% projected for annual cost of living and step increases.
 1.00 FTE Literacy Coach Specialist (LCS). State of Minnesota Job Classification: Education Specialist II. A job
description including duties and qualifications is attached to the application.
 0.50 FTE Literacy Coach Specialist (LCS). State of Minnesota Job Classification: Education Specialist II. A job
description including duties and qualifications is attached to the application.
 1.00 FTE Family Engagement Specialist for Literacy (FESL). State of Minnesota Job Classification: Education
Specialist II. A job description including duties and qualifications will be finalized. Proposed work is outlined in the
application narrative.
 0.05 FTE Grants Specialist (GS). An existing Grants Specialist in the Agency Finance division will work with the
Directors of the Academic Standards and Instructional Effectiveness and Early Learning Services divisions to finalize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Brianas, Jennifer</author>
  </authors>
  <commentList>
    <comment ref="B1" authorId="0" shapeId="0" xr:uid="{D7E6797E-2DA8-4B3D-9858-C4B9ABCE3E78}">
      <text>
        <r>
          <rPr>
            <b/>
            <sz val="9"/>
            <color indexed="81"/>
            <rFont val="Tahoma"/>
            <family val="2"/>
          </rPr>
          <t>Brianas, Jennifer:</t>
        </r>
        <r>
          <rPr>
            <sz val="9"/>
            <color indexed="81"/>
            <rFont val="Tahoma"/>
            <family val="2"/>
          </rPr>
          <t xml:space="preserve">
The Year 1 Approved Budget should be identical to the Allocated Amounts in the KMS for Year 2.  </t>
        </r>
      </text>
    </comment>
    <comment ref="C1" authorId="0" shapeId="0" xr:uid="{10E4A4D5-A67D-46D4-8B2D-49D554491A02}">
      <text>
        <r>
          <rPr>
            <b/>
            <sz val="9"/>
            <color indexed="81"/>
            <rFont val="Tahoma"/>
            <family val="2"/>
          </rPr>
          <t>Brianas, Jennifer:</t>
        </r>
        <r>
          <rPr>
            <sz val="9"/>
            <color indexed="81"/>
            <rFont val="Tahoma"/>
            <family val="2"/>
          </rPr>
          <t xml:space="preserve">
For increases simply enter figures.  For decreases put figures in parentheses.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Brianas, Jennifer</author>
  </authors>
  <commentList>
    <comment ref="D1" authorId="0" shapeId="0" xr:uid="{22A826B1-8E96-4A7B-9BCE-DD6C1CCF3F03}">
      <text>
        <r>
          <rPr>
            <b/>
            <sz val="9"/>
            <color indexed="81"/>
            <rFont val="Tahoma"/>
            <family val="2"/>
          </rPr>
          <t>Brianas, Jennifer:</t>
        </r>
        <r>
          <rPr>
            <sz val="9"/>
            <color indexed="81"/>
            <rFont val="Tahoma"/>
            <family val="2"/>
          </rPr>
          <t xml:space="preserve">
Please add lines a necessary for all project-funded activities.  </t>
        </r>
      </text>
    </comment>
    <comment ref="A2" authorId="0" shapeId="0" xr:uid="{2E51765B-AE12-4AF9-8B0A-A224F8115B0C}">
      <text>
        <r>
          <rPr>
            <b/>
            <sz val="9"/>
            <color indexed="81"/>
            <rFont val="Tahoma"/>
            <family val="2"/>
          </rPr>
          <t>Brianas, Jennifer:</t>
        </r>
        <r>
          <rPr>
            <sz val="9"/>
            <color indexed="81"/>
            <rFont val="Tahoma"/>
            <family val="2"/>
          </rPr>
          <t xml:space="preserve">
Do not include any frontloaded funds</t>
        </r>
      </text>
    </comment>
    <comment ref="A7" authorId="0" shapeId="0" xr:uid="{E23926E4-42BD-43CF-B212-2A4FC271A3C6}">
      <text>
        <r>
          <rPr>
            <b/>
            <sz val="9"/>
            <color indexed="81"/>
            <rFont val="Tahoma"/>
            <family val="2"/>
          </rPr>
          <t>Brianas, Jennifer:</t>
        </r>
        <r>
          <rPr>
            <sz val="9"/>
            <color indexed="81"/>
            <rFont val="Tahoma"/>
            <family val="2"/>
          </rPr>
          <t xml:space="preserve">
Please verify with your business office the total amount of funds drawn-down through April 1, 2020.  </t>
        </r>
      </text>
    </comment>
    <comment ref="A11" authorId="0" shapeId="0" xr:uid="{CEAE153F-C9F5-415C-A15B-B77B60AE7126}">
      <text>
        <r>
          <rPr>
            <b/>
            <sz val="9"/>
            <color indexed="81"/>
            <rFont val="Tahoma"/>
            <family val="2"/>
          </rPr>
          <t>Brianas, Jennifer:</t>
        </r>
        <r>
          <rPr>
            <sz val="9"/>
            <color indexed="81"/>
            <rFont val="Tahoma"/>
            <family val="2"/>
          </rPr>
          <t xml:space="preserve">
Your current balance in G5 does not reflect recently made obligations (e.g. subgrants, contracts, and/or binding legal agreements).  Please list each obligation by noting the line item and activity.  </t>
        </r>
      </text>
    </comment>
    <comment ref="A19" authorId="0" shapeId="0" xr:uid="{AF8C138C-8EA6-406D-86E3-7B2C945A410D}">
      <text>
        <r>
          <rPr>
            <b/>
            <sz val="9"/>
            <color indexed="81"/>
            <rFont val="Tahoma"/>
            <family val="2"/>
          </rPr>
          <t>Brianas, Jennifer:</t>
        </r>
        <r>
          <rPr>
            <sz val="9"/>
            <color indexed="81"/>
            <rFont val="Tahoma"/>
            <family val="2"/>
          </rPr>
          <t xml:space="preserve">
Please list any additional Year 2 obligations not captured above such as personnel, fringe, etc through September 30, 2020.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Brianas, Jennifer</author>
  </authors>
  <commentList>
    <comment ref="B1" authorId="0" shapeId="0" xr:uid="{FF457199-E656-4753-B179-498F75D0A587}">
      <text>
        <r>
          <rPr>
            <b/>
            <sz val="9"/>
            <color indexed="81"/>
            <rFont val="Tahoma"/>
            <family val="2"/>
          </rPr>
          <t>Brianas, Jennifer:</t>
        </r>
        <r>
          <rPr>
            <sz val="9"/>
            <color indexed="81"/>
            <rFont val="Tahoma"/>
            <family val="2"/>
          </rPr>
          <t xml:space="preserve">
The Year 1 Approved Budget should be identical to the Allocated Amounts in the KMS for Year 2.  </t>
        </r>
      </text>
    </comment>
    <comment ref="C1" authorId="0" shapeId="0" xr:uid="{AC8D5F14-7D55-40E5-9179-BCF1003730FD}">
      <text>
        <r>
          <rPr>
            <b/>
            <sz val="9"/>
            <color indexed="81"/>
            <rFont val="Tahoma"/>
            <family val="2"/>
          </rPr>
          <t>Brianas, Jennifer:</t>
        </r>
        <r>
          <rPr>
            <sz val="9"/>
            <color indexed="81"/>
            <rFont val="Tahoma"/>
            <family val="2"/>
          </rPr>
          <t xml:space="preserve">
For increases simply enter figures.  For decreases put figures in parentheses.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Brianas, Jennifer</author>
  </authors>
  <commentList>
    <comment ref="B1" authorId="0" shapeId="0" xr:uid="{802CD3DD-3729-401A-8B67-B2B686232A66}">
      <text>
        <r>
          <rPr>
            <b/>
            <sz val="9"/>
            <color indexed="81"/>
            <rFont val="Tahoma"/>
            <family val="2"/>
          </rPr>
          <t>Brianas, Jennifer:</t>
        </r>
        <r>
          <rPr>
            <sz val="9"/>
            <color indexed="81"/>
            <rFont val="Tahoma"/>
            <family val="2"/>
          </rPr>
          <t xml:space="preserve">
The Year 2 Approved Budget should be identical to the Allocated Amounts in the KMS for Year 2.  </t>
        </r>
      </text>
    </comment>
    <comment ref="C1" authorId="0" shapeId="0" xr:uid="{8E9EC86F-7663-418E-A2BE-6BEA09DE4643}">
      <text>
        <r>
          <rPr>
            <b/>
            <sz val="9"/>
            <color indexed="81"/>
            <rFont val="Tahoma"/>
            <family val="2"/>
          </rPr>
          <t>Brianas, Jennifer:</t>
        </r>
        <r>
          <rPr>
            <sz val="9"/>
            <color indexed="81"/>
            <rFont val="Tahoma"/>
            <family val="2"/>
          </rPr>
          <t xml:space="preserve">
Year 2 Funds expended should match the amount in the KMS under the total spent column.  </t>
        </r>
      </text>
    </comment>
    <comment ref="D1" authorId="0" shapeId="0" xr:uid="{94F254C0-D2C4-4F21-BFB7-DC5665790FF3}">
      <text>
        <r>
          <rPr>
            <b/>
            <sz val="9"/>
            <color indexed="81"/>
            <rFont val="Tahoma"/>
            <family val="2"/>
          </rPr>
          <t>Brianas, Jennifer:</t>
        </r>
        <r>
          <rPr>
            <sz val="9"/>
            <color indexed="81"/>
            <rFont val="Tahoma"/>
            <family val="2"/>
          </rPr>
          <t xml:space="preserve">
Formulas are embedded in the chart to ensure accuracy.  In addtion, the figures here should match exactly what is in the KMS under the Remaining Balance column.  </t>
        </r>
      </text>
    </comment>
    <comment ref="E1" authorId="0" shapeId="0" xr:uid="{65FA335D-3AA8-4673-9ABF-C604C285515A}">
      <text>
        <r>
          <rPr>
            <b/>
            <sz val="9"/>
            <color indexed="81"/>
            <rFont val="Tahoma"/>
            <family val="2"/>
          </rPr>
          <t>Brianas, Jennifer:</t>
        </r>
        <r>
          <rPr>
            <sz val="9"/>
            <color indexed="81"/>
            <rFont val="Tahoma"/>
            <family val="2"/>
          </rPr>
          <t xml:space="preserve">
These are the figures from Florida's approved application for Year 3.  That is the currently approved Year 3 Budget.   </t>
        </r>
      </text>
    </comment>
    <comment ref="F1" authorId="0" shapeId="0" xr:uid="{A52FE2BF-DFA3-4D79-94A2-337AC895DB41}">
      <text>
        <r>
          <rPr>
            <b/>
            <sz val="9"/>
            <color indexed="81"/>
            <rFont val="Tahoma"/>
            <family val="2"/>
          </rPr>
          <t>Brianas, Jennifer:</t>
        </r>
        <r>
          <rPr>
            <sz val="9"/>
            <color indexed="81"/>
            <rFont val="Tahoma"/>
            <family val="2"/>
          </rPr>
          <t xml:space="preserve">
This column should only reflect the changes you are making - i.e. the amount you are increasing or decreasing each line item by.  I have completed this based on what you included in the budget chart but please review and determine if these figures are appropriate.  
No changes in the budget are final until the Program Officer has reviewed/approved.  </t>
        </r>
      </text>
    </comment>
    <comment ref="G1" authorId="0" shapeId="0" xr:uid="{E35395DC-BAD3-43FF-9737-A271A5247BD2}">
      <text>
        <r>
          <rPr>
            <b/>
            <sz val="9"/>
            <color indexed="81"/>
            <rFont val="Tahoma"/>
            <family val="2"/>
          </rPr>
          <t>Brianas, Jennifer:</t>
        </r>
        <r>
          <rPr>
            <sz val="9"/>
            <color indexed="81"/>
            <rFont val="Tahoma"/>
            <family val="2"/>
          </rPr>
          <t xml:space="preserve">
This would be your Final Year 3 Budget after accounting for changes due to both carryover and any additional changes that need to be made.  </t>
        </r>
      </text>
    </comment>
  </commentList>
</comments>
</file>

<file path=xl/sharedStrings.xml><?xml version="1.0" encoding="utf-8"?>
<sst xmlns="http://schemas.openxmlformats.org/spreadsheetml/2006/main" count="192" uniqueCount="98">
  <si>
    <t>Proposed Changes</t>
  </si>
  <si>
    <t>Personnel</t>
  </si>
  <si>
    <t>Fringe</t>
  </si>
  <si>
    <t xml:space="preserve">Travel </t>
  </si>
  <si>
    <t>Equipment</t>
  </si>
  <si>
    <t xml:space="preserve">Supplies </t>
  </si>
  <si>
    <t xml:space="preserve">Contractual </t>
  </si>
  <si>
    <t>Construction</t>
  </si>
  <si>
    <t xml:space="preserve">Other </t>
  </si>
  <si>
    <t xml:space="preserve">Total Direct </t>
  </si>
  <si>
    <t>Indirect Costs</t>
  </si>
  <si>
    <t xml:space="preserve">Training Stipends </t>
  </si>
  <si>
    <t xml:space="preserve">Total Costs </t>
  </si>
  <si>
    <t xml:space="preserve">Year 2 Approved Budget </t>
  </si>
  <si>
    <t xml:space="preserve">Year 2 Funds Expended </t>
  </si>
  <si>
    <t xml:space="preserve">Year 3 Approved Budget </t>
  </si>
  <si>
    <t xml:space="preserve">Final Year 3 Budget </t>
  </si>
  <si>
    <t>Carryover from Year 2</t>
  </si>
  <si>
    <t>Final Year 3 Budget Narrative</t>
  </si>
  <si>
    <t xml:space="preserve">Year 1 Approved Budget </t>
  </si>
  <si>
    <t xml:space="preserve">Year 1 Funds Expended </t>
  </si>
  <si>
    <t xml:space="preserve">Year 1 Carryover </t>
  </si>
  <si>
    <t>Proposed Increase/Decrease</t>
  </si>
  <si>
    <t xml:space="preserve">Final Year 2 Budget </t>
  </si>
  <si>
    <t xml:space="preserve">Final </t>
  </si>
  <si>
    <t xml:space="preserve">Changes Increase or Decrease </t>
  </si>
  <si>
    <t xml:space="preserve">Narrative </t>
  </si>
  <si>
    <t>Changes for training stipends.</t>
  </si>
  <si>
    <t>Year 1 Award Amount</t>
  </si>
  <si>
    <t>Year 2 Award Amount</t>
  </si>
  <si>
    <t xml:space="preserve">Total </t>
  </si>
  <si>
    <t>Amount</t>
  </si>
  <si>
    <t xml:space="preserve">Balance </t>
  </si>
  <si>
    <t xml:space="preserve">Additional Obligations (through September 30, 2023) </t>
  </si>
  <si>
    <t xml:space="preserve">Please provide a detailed explanation for the use of carryover funds into Year 3:  </t>
  </si>
  <si>
    <t>Project Carryover Into Year 3</t>
  </si>
  <si>
    <t>Funds Awarded</t>
  </si>
  <si>
    <t>Funds Drawn-down in G5 through Month, Day, Year</t>
  </si>
  <si>
    <t>Obligations Incurred (Month, Day, Year)</t>
  </si>
  <si>
    <t xml:space="preserve">Please provide a detailed explanation for the use of carryover funds into Year 2:  </t>
  </si>
  <si>
    <t>Project Carryover Into Year 2</t>
  </si>
  <si>
    <t>Changes 1.6.20</t>
  </si>
  <si>
    <t>Year 1 Approved 1.6.20</t>
  </si>
  <si>
    <t>Proposed Changes 3.20.20</t>
  </si>
  <si>
    <t>Year 1 Approved 3.27.20</t>
  </si>
  <si>
    <t xml:space="preserve">Budget Narrative (1.6.20):   The request is to increase Personnel by $5,000 and Fringe by $2,000 to account for changes to the states job series range of salary.  The increase in these line items will be taken from Supplies.  In order to fully support the planned activities under the Supplies line item the plan is to shift some resources to virtual thus cutting down on the costs of printing, distributing, etc.  </t>
  </si>
  <si>
    <t>Changes 1.6.21</t>
  </si>
  <si>
    <t>Proposed Changes 3.20.21</t>
  </si>
  <si>
    <t>Year 2 Approved 1.6.21</t>
  </si>
  <si>
    <t>Year 2 Approved 3.27.21</t>
  </si>
  <si>
    <t xml:space="preserve">Budget Narrative (1.6.21):   The request is to increase Personnel by $5,000 and Fringe by $2,000 to account for changes to the states job series range of salary.  The increase in these line items will be taken from Supplies.  In order to fully support the planned activities under the Supplies line item the plan is to shift some resources to virtual thus cutting down on the costs of printing, distributing, etc.  </t>
  </si>
  <si>
    <t xml:space="preserve">Budget Narrative (3.10.21):  The request is to increase Travel by $5,000 and reduce Contractual by $5,000.  The cost to attend the national meeting has increased for staff.  In order to accommodate this the Contractual line item will be reduced slightly.  </t>
  </si>
  <si>
    <t xml:space="preserve">Year 2 Narrative:  Please provide a detailed narrative explaining any increase and/or decrease:  </t>
  </si>
  <si>
    <t>Personnel - Project Director Salary</t>
  </si>
  <si>
    <t xml:space="preserve">Fringe - Project Director Fringe </t>
  </si>
  <si>
    <t>Suppplies - Subgrant competition supplies</t>
  </si>
  <si>
    <t>Total</t>
  </si>
  <si>
    <t xml:space="preserve">Additional Obligations (through September 30, 2020) </t>
  </si>
  <si>
    <t>Total of G5 Draw-Downs</t>
  </si>
  <si>
    <t xml:space="preserve">Personnel - Project Director and Literacy Coach (1) </t>
  </si>
  <si>
    <t>Supplies - Subgrant competition and kickoff meeting supplies</t>
  </si>
  <si>
    <t xml:space="preserve">Travel - Per diem for kick-off meeting </t>
  </si>
  <si>
    <t xml:space="preserve">Carryover Plus Year 2 Budget </t>
  </si>
  <si>
    <t xml:space="preserve">Budget Narrative (3.10.20):  The request is to reduce Travel by $5,000 due to lower than anticipated attendance at the kick-off meeting.  </t>
  </si>
  <si>
    <t>Other (Subgrants)</t>
  </si>
  <si>
    <t xml:space="preserve">FY 20XX Grantee </t>
  </si>
  <si>
    <t>Funds Drawn-down in G5 (through March 31, 2020)</t>
  </si>
  <si>
    <t>Obligations Incurred but not Drawn Down (through March 31, 2020)</t>
  </si>
  <si>
    <t>Year 1</t>
  </si>
  <si>
    <t>Year 2</t>
  </si>
  <si>
    <t>Year 4</t>
  </si>
  <si>
    <t>Year 5</t>
  </si>
  <si>
    <t>Year 3</t>
  </si>
  <si>
    <t xml:space="preserve">[Explanation:  This budget tool was created in response to feedback from our grantees who had difficulty completing their budgets in a Word document.  For this past reporting period, this tool was provided as an optional resource that grantees could use, but were not required to use, for their budget reporting.  All grantees chose to use the tool, resulting in fewer calculation errors from previous reporting cycles.  Feedback from grantees on the tool was exceedingly positive.  The tool will allow the grantees to track the budget over the life of the grant.  An additional benefit of the tool is that it allows all grantee budget data, including any budget revisions, to be located in one file.  Use of this Workbook will alleviate issues that arise when there is personnel turnover at the State Education Agency (SEA).  New project directors will be able to easily locate not just current budget information, but have historical information as well on changes, approvals, etc. that will allow for a more seamless transition from one project director to the next. </t>
  </si>
  <si>
    <t>Budget Line Item</t>
  </si>
  <si>
    <t xml:space="preserve">Smith School District Subgrant </t>
  </si>
  <si>
    <t xml:space="preserve">Personnel </t>
  </si>
  <si>
    <t xml:space="preserve">Fringe </t>
  </si>
  <si>
    <t>Total funds obligated as of 3/31/2023</t>
  </si>
  <si>
    <t xml:space="preserve">Total drawn-down as of 3/31/23 </t>
  </si>
  <si>
    <t>Total funds to be obligated 4/1/23 - 9/30/23</t>
  </si>
  <si>
    <t xml:space="preserve">Difference </t>
  </si>
  <si>
    <t xml:space="preserve">Jones School District Subgrant </t>
  </si>
  <si>
    <t>Contractual</t>
  </si>
  <si>
    <t xml:space="preserve">Indirect Costs </t>
  </si>
  <si>
    <t>Other (subgrants)</t>
  </si>
  <si>
    <t xml:space="preserve">Year 1 Award/Funds Allocated </t>
  </si>
  <si>
    <t xml:space="preserve">Suppplies </t>
  </si>
  <si>
    <t xml:space="preserve">Sample Detailed Obligations and Expenditures </t>
  </si>
  <si>
    <t>Quarter 1</t>
  </si>
  <si>
    <t xml:space="preserve">Quarter 2 </t>
  </si>
  <si>
    <t>Quarter 3</t>
  </si>
  <si>
    <t xml:space="preserve">Quarter 4 </t>
  </si>
  <si>
    <t>Supplies</t>
  </si>
  <si>
    <t xml:space="preserve">Construction </t>
  </si>
  <si>
    <t xml:space="preserve">Total Direct Costs </t>
  </si>
  <si>
    <t xml:space="preserve">Allocation Amount </t>
  </si>
  <si>
    <t>Budget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</si>
</sst>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7"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
      <sz val="11"/>
      <color theme="1"/>
      <name val="Arial"/>
      <family val="2"/>
    </font>
    <font>
      <sz val="11"/>
      <color rgb="FF000000"/>
      <name val="Calibri"/>
      <family val="2"/>
    </font>
    <font>
      <sz val="12"/>
      <color rgb="FF000000"/>
      <name val="Calibri"/>
      <family val="2"/>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style="medium">
        <color indexed="64"/>
      </top>
      <bottom/>
      <diagonal/>
    </border>
  </borders>
  <cellStyleXfs count="1">
    <xf numFmtId="0" fontId="0" fillId="0" borderId="0"/>
  </cellStyleXfs>
  <cellXfs count="45">
    <xf numFmtId="0" fontId="0" fillId="0" borderId="0" xfId="0"/>
    <xf numFmtId="0" fontId="0" fillId="0" borderId="1" xfId="0" applyBorder="1"/>
    <xf numFmtId="164" fontId="0" fillId="0" borderId="1" xfId="0" applyNumberFormat="1" applyBorder="1"/>
    <xf numFmtId="0" fontId="0" fillId="0" borderId="1" xfId="0" applyBorder="1" applyAlignment="1">
      <alignment wrapText="1"/>
    </xf>
    <xf numFmtId="6" fontId="0" fillId="0" borderId="1" xfId="0" applyNumberFormat="1" applyBorder="1"/>
    <xf numFmtId="0" fontId="0" fillId="0" borderId="1" xfId="0" applyBorder="1" applyAlignment="1">
      <alignment horizontal="center" vertical="center"/>
    </xf>
    <xf numFmtId="0" fontId="0" fillId="0" borderId="1" xfId="0"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4" fontId="0" fillId="0" borderId="1" xfId="0" applyNumberFormat="1" applyBorder="1"/>
    <xf numFmtId="0" fontId="0" fillId="0" borderId="0" xfId="0" applyAlignment="1">
      <alignment wrapText="1"/>
    </xf>
    <xf numFmtId="0" fontId="0" fillId="0" borderId="0" xfId="0" applyAlignment="1">
      <alignment horizontal="left" vertical="top"/>
    </xf>
    <xf numFmtId="0" fontId="4" fillId="0" borderId="0" xfId="0" applyFont="1" applyAlignment="1">
      <alignment vertical="center"/>
    </xf>
    <xf numFmtId="6" fontId="0" fillId="0" borderId="0" xfId="0" applyNumberFormat="1"/>
    <xf numFmtId="0" fontId="5" fillId="0" borderId="9" xfId="0" applyFont="1" applyBorder="1" applyAlignment="1">
      <alignment horizontal="center" vertical="center" wrapText="1"/>
    </xf>
    <xf numFmtId="0" fontId="5" fillId="0" borderId="10" xfId="0" applyFont="1" applyBorder="1" applyAlignment="1">
      <alignment vertical="center" wrapText="1"/>
    </xf>
    <xf numFmtId="0" fontId="6" fillId="0" borderId="10" xfId="0" applyFont="1" applyBorder="1" applyAlignment="1">
      <alignment vertical="center" wrapText="1"/>
    </xf>
    <xf numFmtId="164" fontId="6" fillId="0" borderId="10" xfId="0" applyNumberFormat="1" applyFont="1" applyBorder="1" applyAlignment="1">
      <alignment vertical="center" wrapText="1"/>
    </xf>
    <xf numFmtId="164" fontId="5" fillId="0" borderId="10" xfId="0" applyNumberFormat="1" applyFont="1" applyBorder="1" applyAlignment="1">
      <alignment vertical="center" wrapText="1"/>
    </xf>
    <xf numFmtId="164" fontId="0" fillId="0" borderId="8" xfId="0" applyNumberFormat="1" applyBorder="1"/>
    <xf numFmtId="164" fontId="6" fillId="0" borderId="8" xfId="0" applyNumberFormat="1" applyFont="1" applyBorder="1" applyAlignment="1">
      <alignment vertical="center" wrapText="1"/>
    </xf>
    <xf numFmtId="164" fontId="5" fillId="0" borderId="8" xfId="0" applyNumberFormat="1" applyFont="1" applyBorder="1" applyAlignment="1">
      <alignment vertical="center" wrapText="1"/>
    </xf>
    <xf numFmtId="164" fontId="0" fillId="0" borderId="9" xfId="0" applyNumberFormat="1" applyBorder="1"/>
    <xf numFmtId="164" fontId="6" fillId="0" borderId="9" xfId="0" applyNumberFormat="1" applyFont="1" applyBorder="1" applyAlignment="1">
      <alignment vertical="center" wrapText="1"/>
    </xf>
    <xf numFmtId="0" fontId="5" fillId="0" borderId="13"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164" fontId="0" fillId="0" borderId="0" xfId="0" applyNumberFormat="1"/>
    <xf numFmtId="0" fontId="0" fillId="0" borderId="0" xfId="0"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0" xfId="0" applyAlignment="1">
      <alignment horizontal="left" vertical="top"/>
    </xf>
    <xf numFmtId="0" fontId="3" fillId="0" borderId="11" xfId="0" applyFont="1" applyBorder="1" applyAlignment="1">
      <alignment horizontal="center"/>
    </xf>
    <xf numFmtId="0" fontId="0" fillId="0" borderId="12"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107950</xdr:colOff>
      <xdr:row>0</xdr:row>
      <xdr:rowOff>177800</xdr:rowOff>
    </xdr:from>
    <xdr:to>
      <xdr:col>1</xdr:col>
      <xdr:colOff>6457950</xdr:colOff>
      <xdr:row>0</xdr:row>
      <xdr:rowOff>3079750</xdr:rowOff>
    </xdr:to>
    <xdr:sp macro="" textlink="">
      <xdr:nvSpPr>
        <xdr:cNvPr id="2" name="TextBox 1">
          <a:extLst>
            <a:ext uri="{FF2B5EF4-FFF2-40B4-BE49-F238E27FC236}">
              <a16:creationId xmlns:a16="http://schemas.microsoft.com/office/drawing/2014/main" id="{D6715EF7-CE5B-2745-AAD5-9A9688C6D63B}"/>
            </a:ext>
          </a:extLst>
        </xdr:cNvPr>
        <xdr:cNvSpPr txBox="1"/>
      </xdr:nvSpPr>
      <xdr:spPr>
        <a:xfrm>
          <a:off x="4140200" y="177800"/>
          <a:ext cx="6350000" cy="290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just">
            <a:lnSpc>
              <a:spcPct val="107000"/>
            </a:lnSpc>
            <a:spcBef>
              <a:spcPts val="0"/>
            </a:spcBef>
            <a:spcAft>
              <a:spcPts val="0"/>
            </a:spcAft>
          </a:pPr>
          <a:r>
            <a:rPr lang="en-US" sz="1100">
              <a:effectLst/>
              <a:latin typeface="Times New Roman" panose="02020603050405020304" pitchFamily="18" charset="0"/>
              <a:ea typeface="Times New Roman" panose="02020603050405020304" pitchFamily="18" charset="0"/>
              <a:cs typeface="Arial" panose="020B0604020202020204" pitchFamily="34" charset="0"/>
            </a:rPr>
            <a:t> </a:t>
          </a:r>
          <a:endParaRPr lang="en-US" sz="1400">
            <a:effectLst/>
            <a:latin typeface="Calibri" panose="020F0502020204030204" pitchFamily="34" charset="0"/>
            <a:ea typeface="Calibri" panose="020F0502020204030204" pitchFamily="34" charset="0"/>
            <a:cs typeface="Arial" panose="020B0604020202020204" pitchFamily="34" charset="0"/>
          </a:endParaRPr>
        </a:p>
        <a:p>
          <a:pPr marL="0" marR="0" algn="ctr">
            <a:lnSpc>
              <a:spcPct val="107000"/>
            </a:lnSpc>
            <a:spcBef>
              <a:spcPts val="0"/>
            </a:spcBef>
            <a:spcAft>
              <a:spcPts val="0"/>
            </a:spcAft>
          </a:pPr>
          <a:r>
            <a:rPr lang="en-US" sz="1100" b="1">
              <a:effectLst/>
              <a:latin typeface="Times New Roman" panose="02020603050405020304" pitchFamily="18" charset="0"/>
              <a:ea typeface="Times New Roman" panose="02020603050405020304" pitchFamily="18" charset="0"/>
              <a:cs typeface="Arial" panose="020B0604020202020204" pitchFamily="34" charset="0"/>
            </a:rPr>
            <a:t>Public Burden Statement</a:t>
          </a:r>
          <a:endParaRPr lang="en-US" sz="1400">
            <a:effectLst/>
            <a:latin typeface="Calibri" panose="020F0502020204030204" pitchFamily="34" charset="0"/>
            <a:ea typeface="Calibri" panose="020F0502020204030204" pitchFamily="34" charset="0"/>
            <a:cs typeface="Arial" panose="020B0604020202020204" pitchFamily="34" charset="0"/>
          </a:endParaRPr>
        </a:p>
        <a:p>
          <a:pPr marL="0" marR="0" algn="just">
            <a:lnSpc>
              <a:spcPct val="107000"/>
            </a:lnSpc>
            <a:spcBef>
              <a:spcPts val="0"/>
            </a:spcBef>
            <a:spcAft>
              <a:spcPts val="0"/>
            </a:spcAft>
          </a:pPr>
          <a:r>
            <a:rPr lang="en-US" sz="1100">
              <a:effectLst/>
              <a:latin typeface="Times New Roman" panose="02020603050405020304" pitchFamily="18" charset="0"/>
              <a:ea typeface="Times New Roman" panose="02020603050405020304" pitchFamily="18" charset="0"/>
              <a:cs typeface="Arial" panose="020B0604020202020204" pitchFamily="34" charset="0"/>
            </a:rPr>
            <a:t> </a:t>
          </a:r>
          <a:endParaRPr lang="en-US" sz="1400">
            <a:effectLst/>
            <a:latin typeface="Calibri" panose="020F0502020204030204" pitchFamily="34" charset="0"/>
            <a:ea typeface="Calibri" panose="020F0502020204030204" pitchFamily="34" charset="0"/>
            <a:cs typeface="Arial" panose="020B0604020202020204" pitchFamily="34" charset="0"/>
          </a:endParaRPr>
        </a:p>
        <a:p>
          <a:pPr marL="0" marR="0">
            <a:lnSpc>
              <a:spcPct val="107000"/>
            </a:lnSpc>
            <a:spcBef>
              <a:spcPts val="0"/>
            </a:spcBef>
            <a:spcAft>
              <a:spcPts val="0"/>
            </a:spcAft>
          </a:pPr>
          <a:r>
            <a:rPr lang="en-US" sz="1100">
              <a:effectLst/>
              <a:latin typeface="Times New Roman" panose="02020603050405020304" pitchFamily="18" charset="0"/>
              <a:ea typeface="Times New Roman" panose="02020603050405020304" pitchFamily="18" charset="0"/>
              <a:cs typeface="Arial" panose="020B0604020202020204" pitchFamily="34" charset="0"/>
            </a:rPr>
            <a:t>According to the Paperwork Reduction Act of 1995, no persons are required to respond to a collection of information unless such collection displays a valid OMB control number.  The valid OMB control number for this information collection is 18xx-xxxx.  Public reporting burden for this collection of information is estimated to average two (2) hours/per response, including time for reviewing instructions, searching existing data sources, gathering and maintaining the data needed, and completing and reviewing the collection of information.  The obligation to respond to this collection is required to obtain or retain benefit (34 C.F.R.75.720).  If you have any comments concerning the accuracy of the time estimate, suggestions for improving this individual collection, or if you have comments or concerns regarding the status of your individual form, application or survey, please contact Michael Berry at michael.berry@ed.gov</a:t>
          </a:r>
          <a:r>
            <a:rPr lang="en-US" sz="1100" i="1">
              <a:effectLst/>
              <a:latin typeface="Times New Roman" panose="02020603050405020304" pitchFamily="18" charset="0"/>
              <a:ea typeface="Times New Roman" panose="02020603050405020304" pitchFamily="18" charset="0"/>
              <a:cs typeface="Arial" panose="020B0604020202020204" pitchFamily="34" charset="0"/>
            </a:rPr>
            <a:t> </a:t>
          </a:r>
          <a:r>
            <a:rPr lang="en-US" sz="1100">
              <a:effectLst/>
              <a:latin typeface="Times New Roman" panose="02020603050405020304" pitchFamily="18" charset="0"/>
              <a:ea typeface="Times New Roman" panose="02020603050405020304" pitchFamily="18" charset="0"/>
              <a:cs typeface="Arial" panose="020B0604020202020204" pitchFamily="34" charset="0"/>
            </a:rPr>
            <a:t>directly.</a:t>
          </a:r>
          <a:endParaRPr lang="en-US" sz="1400">
            <a:effectLst/>
            <a:latin typeface="Calibri" panose="020F0502020204030204" pitchFamily="34" charset="0"/>
            <a:ea typeface="Calibri" panose="020F0502020204030204" pitchFamily="34" charset="0"/>
            <a:cs typeface="Arial" panose="020B0604020202020204" pitchFamily="34" charset="0"/>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29362-E2BD-4BE5-B37B-048658808E7C}">
  <dimension ref="A1"/>
  <sheetViews>
    <sheetView tabSelected="1" workbookViewId="0">
      <selection activeCell="B3" sqref="B3"/>
    </sheetView>
  </sheetViews>
  <sheetFormatPr defaultRowHeight="14.5" x14ac:dyDescent="0.35"/>
  <cols>
    <col min="1" max="1" width="57.7265625" customWidth="1"/>
    <col min="2" max="2" width="92.81640625" customWidth="1"/>
  </cols>
  <sheetData>
    <row r="1" spans="1:1" ht="246.5" x14ac:dyDescent="0.35">
      <c r="A1" s="12" t="s">
        <v>73</v>
      </c>
    </row>
  </sheetData>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0CB3E-12DD-4665-BE54-991BC75064C7}">
  <dimension ref="A1"/>
  <sheetViews>
    <sheetView workbookViewId="0"/>
  </sheetViews>
  <sheetFormatPr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FEBC9-49B5-48B8-A1B3-060990FF9824}">
  <dimension ref="A1"/>
  <sheetViews>
    <sheetView workbookViewId="0"/>
  </sheetViews>
  <sheetFormatPr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760EC-6A22-411A-9688-F36477489FFA}">
  <dimension ref="A1:E13"/>
  <sheetViews>
    <sheetView workbookViewId="0">
      <selection activeCell="E12" sqref="E12"/>
    </sheetView>
  </sheetViews>
  <sheetFormatPr defaultRowHeight="14.5" x14ac:dyDescent="0.35"/>
  <cols>
    <col min="1" max="1" width="18.54296875" customWidth="1"/>
    <col min="2" max="2" width="21.6328125" customWidth="1"/>
    <col min="3" max="3" width="26.90625" customWidth="1"/>
    <col min="4" max="4" width="17.08984375" customWidth="1"/>
    <col min="5" max="5" width="21.54296875" customWidth="1"/>
  </cols>
  <sheetData>
    <row r="1" spans="1:5" x14ac:dyDescent="0.35">
      <c r="A1" s="1" t="s">
        <v>1</v>
      </c>
      <c r="B1" t="s">
        <v>16</v>
      </c>
      <c r="C1" t="s">
        <v>25</v>
      </c>
      <c r="D1" t="s">
        <v>24</v>
      </c>
      <c r="E1" t="s">
        <v>26</v>
      </c>
    </row>
    <row r="2" spans="1:5" x14ac:dyDescent="0.35">
      <c r="A2" s="1" t="s">
        <v>2</v>
      </c>
      <c r="B2">
        <v>0</v>
      </c>
    </row>
    <row r="3" spans="1:5" x14ac:dyDescent="0.35">
      <c r="A3" s="1" t="s">
        <v>3</v>
      </c>
      <c r="B3">
        <v>0</v>
      </c>
    </row>
    <row r="4" spans="1:5" x14ac:dyDescent="0.35">
      <c r="A4" s="1" t="s">
        <v>4</v>
      </c>
      <c r="B4">
        <v>0</v>
      </c>
    </row>
    <row r="5" spans="1:5" x14ac:dyDescent="0.35">
      <c r="A5" s="1" t="s">
        <v>5</v>
      </c>
      <c r="B5">
        <v>0</v>
      </c>
    </row>
    <row r="6" spans="1:5" x14ac:dyDescent="0.35">
      <c r="A6" s="1" t="s">
        <v>6</v>
      </c>
      <c r="B6">
        <v>0</v>
      </c>
    </row>
    <row r="7" spans="1:5" x14ac:dyDescent="0.35">
      <c r="A7" s="1" t="s">
        <v>7</v>
      </c>
      <c r="B7">
        <v>10289420</v>
      </c>
    </row>
    <row r="8" spans="1:5" x14ac:dyDescent="0.35">
      <c r="A8" s="1" t="s">
        <v>8</v>
      </c>
      <c r="B8">
        <v>0</v>
      </c>
    </row>
    <row r="9" spans="1:5" x14ac:dyDescent="0.35">
      <c r="A9" s="1" t="s">
        <v>9</v>
      </c>
      <c r="B9">
        <v>0</v>
      </c>
    </row>
    <row r="10" spans="1:5" x14ac:dyDescent="0.35">
      <c r="A10" s="1" t="s">
        <v>10</v>
      </c>
      <c r="B10">
        <v>0</v>
      </c>
    </row>
    <row r="11" spans="1:5" x14ac:dyDescent="0.35">
      <c r="A11" s="1" t="s">
        <v>11</v>
      </c>
      <c r="B11">
        <v>3675</v>
      </c>
      <c r="E11" t="s">
        <v>27</v>
      </c>
    </row>
    <row r="12" spans="1:5" x14ac:dyDescent="0.35">
      <c r="A12" s="1" t="s">
        <v>12</v>
      </c>
      <c r="B12">
        <v>0</v>
      </c>
    </row>
    <row r="13" spans="1:5" x14ac:dyDescent="0.35">
      <c r="B13">
        <v>10293095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3238D-41BD-483F-9E05-8E79BF654BE0}">
  <dimension ref="A1:F13"/>
  <sheetViews>
    <sheetView workbookViewId="0">
      <selection activeCell="A15" sqref="A15"/>
    </sheetView>
  </sheetViews>
  <sheetFormatPr defaultRowHeight="14.5" x14ac:dyDescent="0.35"/>
  <cols>
    <col min="1" max="1" width="16" customWidth="1"/>
    <col min="2" max="2" width="12.6328125" customWidth="1"/>
    <col min="3" max="3" width="12.1796875" customWidth="1"/>
    <col min="4" max="4" width="10.7265625" customWidth="1"/>
    <col min="5" max="5" width="11.1796875" customWidth="1"/>
    <col min="6" max="6" width="11.7265625" customWidth="1"/>
  </cols>
  <sheetData>
    <row r="1" spans="1:6" x14ac:dyDescent="0.35">
      <c r="A1" s="1"/>
      <c r="B1" s="1" t="s">
        <v>68</v>
      </c>
      <c r="C1" s="1" t="s">
        <v>69</v>
      </c>
      <c r="D1" s="1" t="s">
        <v>72</v>
      </c>
      <c r="E1" s="1" t="s">
        <v>70</v>
      </c>
      <c r="F1" s="1" t="s">
        <v>71</v>
      </c>
    </row>
    <row r="2" spans="1:6" x14ac:dyDescent="0.35">
      <c r="A2" s="1" t="s">
        <v>1</v>
      </c>
      <c r="B2" s="11">
        <v>1062039</v>
      </c>
      <c r="C2" s="1"/>
      <c r="D2" s="1"/>
      <c r="E2" s="1"/>
      <c r="F2" s="1"/>
    </row>
    <row r="3" spans="1:6" x14ac:dyDescent="0.35">
      <c r="A3" s="1" t="s">
        <v>2</v>
      </c>
      <c r="B3" s="1"/>
      <c r="C3" s="1"/>
      <c r="D3" s="1"/>
      <c r="E3" s="1"/>
      <c r="F3" s="1"/>
    </row>
    <row r="4" spans="1:6" x14ac:dyDescent="0.35">
      <c r="A4" s="1" t="s">
        <v>3</v>
      </c>
      <c r="B4" s="1"/>
      <c r="C4" s="1"/>
      <c r="D4" s="1"/>
      <c r="E4" s="1"/>
      <c r="F4" s="1"/>
    </row>
    <row r="5" spans="1:6" x14ac:dyDescent="0.35">
      <c r="A5" s="1" t="s">
        <v>4</v>
      </c>
      <c r="B5" s="1"/>
      <c r="C5" s="1"/>
      <c r="D5" s="1"/>
      <c r="E5" s="1"/>
      <c r="F5" s="1"/>
    </row>
    <row r="6" spans="1:6" x14ac:dyDescent="0.35">
      <c r="A6" s="1" t="s">
        <v>5</v>
      </c>
      <c r="B6" s="1"/>
      <c r="C6" s="1"/>
      <c r="D6" s="1"/>
      <c r="E6" s="1"/>
      <c r="F6" s="1"/>
    </row>
    <row r="7" spans="1:6" x14ac:dyDescent="0.35">
      <c r="A7" s="1" t="s">
        <v>6</v>
      </c>
      <c r="B7" s="1"/>
      <c r="C7" s="1"/>
      <c r="D7" s="1"/>
      <c r="E7" s="1"/>
      <c r="F7" s="1"/>
    </row>
    <row r="8" spans="1:6" x14ac:dyDescent="0.35">
      <c r="A8" s="1" t="s">
        <v>7</v>
      </c>
      <c r="B8" s="1"/>
      <c r="C8" s="1"/>
      <c r="D8" s="1"/>
      <c r="E8" s="1"/>
      <c r="F8" s="1"/>
    </row>
    <row r="9" spans="1:6" x14ac:dyDescent="0.35">
      <c r="A9" s="1" t="s">
        <v>8</v>
      </c>
      <c r="B9" s="1"/>
      <c r="C9" s="1"/>
      <c r="D9" s="1"/>
      <c r="E9" s="1"/>
      <c r="F9" s="1"/>
    </row>
    <row r="10" spans="1:6" x14ac:dyDescent="0.35">
      <c r="A10" s="1" t="s">
        <v>9</v>
      </c>
      <c r="B10" s="1"/>
      <c r="C10" s="1"/>
      <c r="D10" s="1"/>
      <c r="E10" s="1"/>
      <c r="F10" s="1"/>
    </row>
    <row r="11" spans="1:6" x14ac:dyDescent="0.35">
      <c r="A11" s="1" t="s">
        <v>10</v>
      </c>
      <c r="B11" s="1"/>
      <c r="C11" s="1"/>
      <c r="D11" s="1"/>
      <c r="E11" s="1"/>
      <c r="F11" s="1"/>
    </row>
    <row r="12" spans="1:6" x14ac:dyDescent="0.35">
      <c r="A12" s="1" t="s">
        <v>11</v>
      </c>
      <c r="B12" s="1"/>
      <c r="C12" s="1"/>
      <c r="D12" s="1"/>
      <c r="E12" s="1"/>
      <c r="F12" s="1"/>
    </row>
    <row r="13" spans="1:6" x14ac:dyDescent="0.35">
      <c r="A13" s="1" t="s">
        <v>12</v>
      </c>
      <c r="B13" s="1"/>
      <c r="C13" s="1"/>
      <c r="D13" s="1"/>
      <c r="E13" s="1"/>
      <c r="F13" s="1"/>
    </row>
  </sheetData>
  <pageMargins left="0.7" right="0.7" top="0.75" bottom="0.75" header="0.3" footer="0.3"/>
  <pageSetup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6C65B-AC33-4821-833F-0F3ECAB1ED6F}">
  <dimension ref="A1:F27"/>
  <sheetViews>
    <sheetView topLeftCell="B1" workbookViewId="0">
      <selection activeCell="F2" sqref="F2:F13"/>
    </sheetView>
  </sheetViews>
  <sheetFormatPr defaultRowHeight="14.5" x14ac:dyDescent="0.35"/>
  <cols>
    <col min="1" max="1" width="18" customWidth="1"/>
    <col min="2" max="2" width="33.36328125" customWidth="1"/>
    <col min="3" max="3" width="26.453125" customWidth="1"/>
    <col min="4" max="4" width="27.7265625" customWidth="1"/>
    <col min="5" max="5" width="34" customWidth="1"/>
    <col min="6" max="6" width="28.54296875" customWidth="1"/>
    <col min="7" max="7" width="13.81640625" customWidth="1"/>
  </cols>
  <sheetData>
    <row r="1" spans="1:6" x14ac:dyDescent="0.35">
      <c r="A1" s="1"/>
      <c r="B1" s="1" t="s">
        <v>19</v>
      </c>
      <c r="C1" s="1" t="s">
        <v>41</v>
      </c>
      <c r="D1" s="1" t="s">
        <v>42</v>
      </c>
      <c r="E1" s="1" t="s">
        <v>43</v>
      </c>
      <c r="F1" s="1" t="s">
        <v>44</v>
      </c>
    </row>
    <row r="2" spans="1:6" x14ac:dyDescent="0.35">
      <c r="A2" s="1" t="s">
        <v>1</v>
      </c>
      <c r="B2" s="2">
        <v>250000</v>
      </c>
      <c r="C2" s="1">
        <v>5000</v>
      </c>
      <c r="D2" s="2">
        <f>B2+C2</f>
        <v>255000</v>
      </c>
      <c r="E2" s="2">
        <v>0</v>
      </c>
      <c r="F2" s="2">
        <f>D2+E2</f>
        <v>255000</v>
      </c>
    </row>
    <row r="3" spans="1:6" x14ac:dyDescent="0.35">
      <c r="A3" s="1" t="s">
        <v>2</v>
      </c>
      <c r="B3" s="2">
        <v>20000</v>
      </c>
      <c r="C3" s="1">
        <v>2000</v>
      </c>
      <c r="D3" s="1">
        <f t="shared" ref="D3:D12" si="0">B3+C3</f>
        <v>22000</v>
      </c>
      <c r="E3" s="2">
        <v>0</v>
      </c>
      <c r="F3" s="1">
        <f t="shared" ref="F3:F12" si="1">D3+E3</f>
        <v>22000</v>
      </c>
    </row>
    <row r="4" spans="1:6" x14ac:dyDescent="0.35">
      <c r="A4" s="1" t="s">
        <v>3</v>
      </c>
      <c r="B4" s="2">
        <v>30000</v>
      </c>
      <c r="C4" s="1"/>
      <c r="D4" s="1">
        <f t="shared" si="0"/>
        <v>30000</v>
      </c>
      <c r="E4" s="2">
        <v>-5000</v>
      </c>
      <c r="F4" s="2">
        <f>D4+E4</f>
        <v>25000</v>
      </c>
    </row>
    <row r="5" spans="1:6" x14ac:dyDescent="0.35">
      <c r="A5" s="1" t="s">
        <v>4</v>
      </c>
      <c r="B5" s="2">
        <v>0</v>
      </c>
      <c r="C5" s="1"/>
      <c r="D5" s="1">
        <f t="shared" si="0"/>
        <v>0</v>
      </c>
      <c r="E5" s="2"/>
      <c r="F5" s="1">
        <f t="shared" si="1"/>
        <v>0</v>
      </c>
    </row>
    <row r="6" spans="1:6" x14ac:dyDescent="0.35">
      <c r="A6" s="1" t="s">
        <v>5</v>
      </c>
      <c r="B6" s="2">
        <v>25000</v>
      </c>
      <c r="C6" s="1">
        <v>-7000</v>
      </c>
      <c r="D6" s="2">
        <f t="shared" si="0"/>
        <v>18000</v>
      </c>
      <c r="E6" s="2"/>
      <c r="F6" s="1">
        <f t="shared" si="1"/>
        <v>18000</v>
      </c>
    </row>
    <row r="7" spans="1:6" x14ac:dyDescent="0.35">
      <c r="A7" s="1" t="s">
        <v>6</v>
      </c>
      <c r="B7" s="2"/>
      <c r="C7" s="1"/>
      <c r="D7" s="1">
        <f t="shared" si="0"/>
        <v>0</v>
      </c>
      <c r="E7" s="2"/>
      <c r="F7" s="1">
        <f t="shared" si="1"/>
        <v>0</v>
      </c>
    </row>
    <row r="8" spans="1:6" x14ac:dyDescent="0.35">
      <c r="A8" s="1" t="s">
        <v>7</v>
      </c>
      <c r="B8" s="2">
        <v>0</v>
      </c>
      <c r="C8" s="1"/>
      <c r="D8" s="1">
        <f t="shared" si="0"/>
        <v>0</v>
      </c>
      <c r="E8" s="2"/>
      <c r="F8" s="1">
        <f t="shared" si="1"/>
        <v>0</v>
      </c>
    </row>
    <row r="9" spans="1:6" x14ac:dyDescent="0.35">
      <c r="A9" s="1" t="s">
        <v>8</v>
      </c>
      <c r="B9" s="2">
        <v>350000</v>
      </c>
      <c r="C9" s="1"/>
      <c r="D9" s="1">
        <f t="shared" si="0"/>
        <v>350000</v>
      </c>
      <c r="E9" s="2"/>
      <c r="F9" s="1">
        <f t="shared" si="1"/>
        <v>350000</v>
      </c>
    </row>
    <row r="10" spans="1:6" x14ac:dyDescent="0.35">
      <c r="A10" s="1" t="s">
        <v>9</v>
      </c>
      <c r="B10" s="2">
        <f>SUM(B2:B9)</f>
        <v>675000</v>
      </c>
      <c r="C10" s="1"/>
      <c r="D10" s="1">
        <f t="shared" si="0"/>
        <v>675000</v>
      </c>
      <c r="E10" s="2"/>
      <c r="F10" s="1">
        <f t="shared" si="1"/>
        <v>675000</v>
      </c>
    </row>
    <row r="11" spans="1:6" x14ac:dyDescent="0.35">
      <c r="A11" s="1" t="s">
        <v>10</v>
      </c>
      <c r="B11" s="2">
        <v>7500</v>
      </c>
      <c r="C11" s="1"/>
      <c r="D11" s="1">
        <f t="shared" si="0"/>
        <v>7500</v>
      </c>
      <c r="E11" s="2"/>
      <c r="F11" s="1">
        <f t="shared" si="1"/>
        <v>7500</v>
      </c>
    </row>
    <row r="12" spans="1:6" x14ac:dyDescent="0.35">
      <c r="A12" s="1" t="s">
        <v>11</v>
      </c>
      <c r="B12" s="2">
        <v>0</v>
      </c>
      <c r="C12" s="1"/>
      <c r="D12" s="1">
        <f t="shared" si="0"/>
        <v>0</v>
      </c>
      <c r="E12" s="2"/>
      <c r="F12" s="1">
        <f t="shared" si="1"/>
        <v>0</v>
      </c>
    </row>
    <row r="13" spans="1:6" x14ac:dyDescent="0.35">
      <c r="A13" s="1" t="s">
        <v>12</v>
      </c>
      <c r="B13" s="2">
        <f>B10+B11</f>
        <v>682500</v>
      </c>
      <c r="C13" s="1"/>
      <c r="D13" s="2">
        <f>D10+D11</f>
        <v>682500</v>
      </c>
      <c r="E13" s="2"/>
      <c r="F13" s="2">
        <f>F10+F11</f>
        <v>682500</v>
      </c>
    </row>
    <row r="15" spans="1:6" ht="14.5" customHeight="1" x14ac:dyDescent="0.35">
      <c r="A15" s="30"/>
      <c r="B15" s="30"/>
      <c r="C15" s="31" t="s">
        <v>45</v>
      </c>
      <c r="D15" s="32"/>
      <c r="E15" s="31" t="s">
        <v>63</v>
      </c>
      <c r="F15" s="37"/>
    </row>
    <row r="16" spans="1:6" x14ac:dyDescent="0.35">
      <c r="A16" s="30"/>
      <c r="B16" s="30"/>
      <c r="C16" s="33"/>
      <c r="D16" s="34"/>
      <c r="E16" s="38"/>
      <c r="F16" s="39"/>
    </row>
    <row r="17" spans="1:6" x14ac:dyDescent="0.35">
      <c r="A17" s="30"/>
      <c r="B17" s="30"/>
      <c r="C17" s="33"/>
      <c r="D17" s="34"/>
      <c r="E17" s="38"/>
      <c r="F17" s="39"/>
    </row>
    <row r="18" spans="1:6" x14ac:dyDescent="0.35">
      <c r="A18" s="30"/>
      <c r="B18" s="30"/>
      <c r="C18" s="33"/>
      <c r="D18" s="34"/>
      <c r="E18" s="38"/>
      <c r="F18" s="39"/>
    </row>
    <row r="19" spans="1:6" x14ac:dyDescent="0.35">
      <c r="A19" s="30"/>
      <c r="B19" s="30"/>
      <c r="C19" s="33"/>
      <c r="D19" s="34"/>
      <c r="E19" s="38"/>
      <c r="F19" s="39"/>
    </row>
    <row r="20" spans="1:6" x14ac:dyDescent="0.35">
      <c r="A20" s="30"/>
      <c r="B20" s="30"/>
      <c r="C20" s="33"/>
      <c r="D20" s="34"/>
      <c r="E20" s="38"/>
      <c r="F20" s="39"/>
    </row>
    <row r="21" spans="1:6" x14ac:dyDescent="0.35">
      <c r="A21" s="30"/>
      <c r="B21" s="30"/>
      <c r="C21" s="33"/>
      <c r="D21" s="34"/>
      <c r="E21" s="38"/>
      <c r="F21" s="39"/>
    </row>
    <row r="22" spans="1:6" x14ac:dyDescent="0.35">
      <c r="A22" s="30"/>
      <c r="B22" s="30"/>
      <c r="C22" s="33"/>
      <c r="D22" s="34"/>
      <c r="E22" s="38"/>
      <c r="F22" s="39"/>
    </row>
    <row r="23" spans="1:6" x14ac:dyDescent="0.35">
      <c r="A23" s="30"/>
      <c r="B23" s="30"/>
      <c r="C23" s="33"/>
      <c r="D23" s="34"/>
      <c r="E23" s="38"/>
      <c r="F23" s="39"/>
    </row>
    <row r="24" spans="1:6" x14ac:dyDescent="0.35">
      <c r="A24" s="30"/>
      <c r="B24" s="30"/>
      <c r="C24" s="33"/>
      <c r="D24" s="34"/>
      <c r="E24" s="38"/>
      <c r="F24" s="39"/>
    </row>
    <row r="25" spans="1:6" x14ac:dyDescent="0.35">
      <c r="A25" s="30"/>
      <c r="B25" s="30"/>
      <c r="C25" s="33"/>
      <c r="D25" s="34"/>
      <c r="E25" s="38"/>
      <c r="F25" s="39"/>
    </row>
    <row r="26" spans="1:6" x14ac:dyDescent="0.35">
      <c r="A26" s="30"/>
      <c r="B26" s="30"/>
      <c r="C26" s="33"/>
      <c r="D26" s="34"/>
      <c r="E26" s="38"/>
      <c r="F26" s="39"/>
    </row>
    <row r="27" spans="1:6" x14ac:dyDescent="0.35">
      <c r="A27" s="30"/>
      <c r="B27" s="30"/>
      <c r="C27" s="35"/>
      <c r="D27" s="36"/>
      <c r="E27" s="40"/>
      <c r="F27" s="41"/>
    </row>
  </sheetData>
  <mergeCells count="3">
    <mergeCell ref="A15:B27"/>
    <mergeCell ref="C15:D27"/>
    <mergeCell ref="E15:F27"/>
  </mergeCells>
  <pageMargins left="0.7" right="0.7" top="0.75" bottom="0.75" header="0.3" footer="0.3"/>
  <pageSetup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8F33A-4110-4D57-BEE5-898C2A6E2506}">
  <dimension ref="A1:G13"/>
  <sheetViews>
    <sheetView topLeftCell="A2" workbookViewId="0"/>
  </sheetViews>
  <sheetFormatPr defaultRowHeight="14.5" x14ac:dyDescent="0.35"/>
  <cols>
    <col min="1" max="2" width="21.08984375" customWidth="1"/>
    <col min="3" max="3" width="23.7265625" customWidth="1"/>
    <col min="4" max="4" width="19.90625" customWidth="1"/>
    <col min="5" max="5" width="20.81640625" customWidth="1"/>
    <col min="6" max="6" width="18.08984375" customWidth="1"/>
    <col min="7" max="7" width="24" customWidth="1"/>
  </cols>
  <sheetData>
    <row r="1" spans="1:7" x14ac:dyDescent="0.35">
      <c r="A1" t="s">
        <v>97</v>
      </c>
      <c r="B1" t="s">
        <v>96</v>
      </c>
      <c r="C1" t="s">
        <v>89</v>
      </c>
      <c r="D1" t="s">
        <v>90</v>
      </c>
      <c r="E1" t="s">
        <v>91</v>
      </c>
      <c r="F1" t="s">
        <v>92</v>
      </c>
      <c r="G1" t="s">
        <v>32</v>
      </c>
    </row>
    <row r="2" spans="1:7" x14ac:dyDescent="0.35">
      <c r="A2" t="s">
        <v>1</v>
      </c>
      <c r="B2" s="29">
        <v>255000</v>
      </c>
      <c r="C2" s="29">
        <v>15000</v>
      </c>
      <c r="D2" s="29">
        <v>30000</v>
      </c>
      <c r="E2" s="29">
        <v>60000</v>
      </c>
      <c r="F2" s="29">
        <v>60000</v>
      </c>
      <c r="G2" s="29">
        <f>B2-C2-D2-E2-F2</f>
        <v>90000</v>
      </c>
    </row>
    <row r="3" spans="1:7" x14ac:dyDescent="0.35">
      <c r="A3" t="s">
        <v>77</v>
      </c>
      <c r="B3" s="29">
        <v>22000</v>
      </c>
      <c r="C3" s="29">
        <v>1000</v>
      </c>
      <c r="D3" s="29">
        <v>2000</v>
      </c>
      <c r="E3" s="29">
        <v>4000</v>
      </c>
      <c r="F3" s="29">
        <v>4000</v>
      </c>
      <c r="G3" s="29">
        <f t="shared" ref="G3:G13" si="0">B3-C3-D3-E3-F3</f>
        <v>11000</v>
      </c>
    </row>
    <row r="4" spans="1:7" x14ac:dyDescent="0.35">
      <c r="A4" t="s">
        <v>3</v>
      </c>
      <c r="B4" s="29">
        <v>25000</v>
      </c>
      <c r="C4" s="29">
        <v>0</v>
      </c>
      <c r="D4" s="29">
        <v>0</v>
      </c>
      <c r="E4" s="29">
        <v>1000</v>
      </c>
      <c r="F4" s="29">
        <v>8000</v>
      </c>
      <c r="G4" s="29">
        <f t="shared" si="0"/>
        <v>16000</v>
      </c>
    </row>
    <row r="5" spans="1:7" x14ac:dyDescent="0.35">
      <c r="A5" t="s">
        <v>4</v>
      </c>
      <c r="B5" s="29">
        <v>0</v>
      </c>
      <c r="C5" s="29">
        <v>0</v>
      </c>
      <c r="D5" s="29">
        <v>0</v>
      </c>
      <c r="E5" s="29">
        <v>0</v>
      </c>
      <c r="F5" s="29">
        <v>0</v>
      </c>
      <c r="G5" s="29">
        <f t="shared" si="0"/>
        <v>0</v>
      </c>
    </row>
    <row r="6" spans="1:7" x14ac:dyDescent="0.35">
      <c r="A6" t="s">
        <v>93</v>
      </c>
      <c r="B6" s="29">
        <v>18000</v>
      </c>
      <c r="C6" s="29">
        <v>0</v>
      </c>
      <c r="D6" s="29">
        <v>8500</v>
      </c>
      <c r="E6" s="29">
        <v>4500</v>
      </c>
      <c r="F6" s="29">
        <v>0</v>
      </c>
      <c r="G6" s="29">
        <f t="shared" si="0"/>
        <v>5000</v>
      </c>
    </row>
    <row r="7" spans="1:7" x14ac:dyDescent="0.35">
      <c r="A7" t="s">
        <v>6</v>
      </c>
      <c r="B7" s="29">
        <v>0</v>
      </c>
      <c r="C7" s="29">
        <v>0</v>
      </c>
      <c r="D7" s="29">
        <v>0</v>
      </c>
      <c r="E7" s="29">
        <v>0</v>
      </c>
      <c r="F7" s="29">
        <v>0</v>
      </c>
      <c r="G7" s="29">
        <f t="shared" si="0"/>
        <v>0</v>
      </c>
    </row>
    <row r="8" spans="1:7" x14ac:dyDescent="0.35">
      <c r="A8" t="s">
        <v>94</v>
      </c>
      <c r="B8" s="29">
        <v>0</v>
      </c>
      <c r="C8" s="29">
        <v>0</v>
      </c>
      <c r="D8" s="29">
        <v>0</v>
      </c>
      <c r="E8" s="29">
        <v>0</v>
      </c>
      <c r="F8" s="29">
        <v>0</v>
      </c>
      <c r="G8" s="29">
        <f t="shared" si="0"/>
        <v>0</v>
      </c>
    </row>
    <row r="9" spans="1:7" x14ac:dyDescent="0.35">
      <c r="A9" t="s">
        <v>64</v>
      </c>
      <c r="B9" s="29">
        <v>350000</v>
      </c>
      <c r="C9" s="29">
        <v>75000</v>
      </c>
      <c r="D9" s="29">
        <v>75000</v>
      </c>
      <c r="E9" s="29">
        <v>85000</v>
      </c>
      <c r="F9" s="29">
        <v>85000</v>
      </c>
      <c r="G9" s="29">
        <f t="shared" si="0"/>
        <v>30000</v>
      </c>
    </row>
    <row r="10" spans="1:7" x14ac:dyDescent="0.35">
      <c r="A10" t="s">
        <v>95</v>
      </c>
      <c r="B10" s="29">
        <v>675000</v>
      </c>
      <c r="C10" s="29">
        <f>SUM(C2:C9)</f>
        <v>91000</v>
      </c>
      <c r="D10" s="29">
        <f>SUM(D2:D9)</f>
        <v>115500</v>
      </c>
      <c r="E10" s="29">
        <f>SUM(E2:E9)</f>
        <v>154500</v>
      </c>
      <c r="F10" s="29">
        <f>SUM(F2:F9)</f>
        <v>157000</v>
      </c>
      <c r="G10" s="29">
        <f>SUM(G2:G9)</f>
        <v>152000</v>
      </c>
    </row>
    <row r="11" spans="1:7" x14ac:dyDescent="0.35">
      <c r="A11" t="s">
        <v>84</v>
      </c>
      <c r="B11" s="29">
        <v>7500</v>
      </c>
      <c r="C11" s="29">
        <v>1875</v>
      </c>
      <c r="D11" s="29">
        <v>1875</v>
      </c>
      <c r="E11" s="29">
        <v>1875</v>
      </c>
      <c r="F11" s="29">
        <v>1875</v>
      </c>
      <c r="G11" s="29">
        <f t="shared" si="0"/>
        <v>0</v>
      </c>
    </row>
    <row r="12" spans="1:7" x14ac:dyDescent="0.35">
      <c r="A12" t="s">
        <v>11</v>
      </c>
      <c r="B12" s="29">
        <v>0</v>
      </c>
      <c r="C12" s="29">
        <v>0</v>
      </c>
      <c r="D12" s="29">
        <v>0</v>
      </c>
      <c r="E12" s="29">
        <v>0</v>
      </c>
      <c r="F12" s="29">
        <v>0</v>
      </c>
      <c r="G12" s="29">
        <f t="shared" si="0"/>
        <v>0</v>
      </c>
    </row>
    <row r="13" spans="1:7" x14ac:dyDescent="0.35">
      <c r="A13" t="s">
        <v>12</v>
      </c>
      <c r="B13" s="29">
        <v>682500</v>
      </c>
      <c r="C13" s="29">
        <f>C10+C11</f>
        <v>92875</v>
      </c>
      <c r="D13" s="29">
        <f>D10+D11</f>
        <v>117375</v>
      </c>
      <c r="E13" s="29">
        <f>E10+E11</f>
        <v>156375</v>
      </c>
      <c r="F13" s="29">
        <f>F10+F11</f>
        <v>158875</v>
      </c>
      <c r="G13" s="29">
        <f t="shared" si="0"/>
        <v>157000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B0F66-0264-424A-8DA5-D599854F1E17}">
  <dimension ref="A1:I60"/>
  <sheetViews>
    <sheetView workbookViewId="0">
      <selection activeCell="A6" sqref="A6"/>
    </sheetView>
  </sheetViews>
  <sheetFormatPr defaultRowHeight="14.5" x14ac:dyDescent="0.35"/>
  <cols>
    <col min="1" max="1" width="59.08984375" customWidth="1"/>
    <col min="2" max="3" width="28.90625" customWidth="1"/>
    <col min="4" max="4" width="56.1796875" customWidth="1"/>
    <col min="5" max="5" width="18.54296875" customWidth="1"/>
    <col min="6" max="6" width="17" customWidth="1"/>
    <col min="7" max="8" width="16.6328125" customWidth="1"/>
    <col min="9" max="9" width="19.453125" customWidth="1"/>
  </cols>
  <sheetData>
    <row r="1" spans="1:9" ht="15" thickBot="1" x14ac:dyDescent="0.4">
      <c r="A1" s="10" t="s">
        <v>65</v>
      </c>
      <c r="B1" s="8" t="s">
        <v>31</v>
      </c>
      <c r="C1" s="8" t="s">
        <v>74</v>
      </c>
      <c r="D1" s="43" t="s">
        <v>88</v>
      </c>
      <c r="E1" s="44"/>
      <c r="F1" s="44"/>
      <c r="G1" s="44"/>
      <c r="H1" s="44"/>
      <c r="I1" s="44"/>
    </row>
    <row r="2" spans="1:9" ht="44" thickBot="1" x14ac:dyDescent="0.4">
      <c r="A2" s="9" t="s">
        <v>36</v>
      </c>
      <c r="B2" s="6"/>
      <c r="C2" s="6"/>
      <c r="D2" s="26"/>
      <c r="E2" s="16" t="s">
        <v>86</v>
      </c>
      <c r="F2" s="16" t="s">
        <v>78</v>
      </c>
      <c r="G2" s="16" t="s">
        <v>79</v>
      </c>
      <c r="H2" s="16" t="s">
        <v>80</v>
      </c>
      <c r="I2" s="16" t="s">
        <v>81</v>
      </c>
    </row>
    <row r="3" spans="1:9" ht="18.5" customHeight="1" thickBot="1" x14ac:dyDescent="0.4">
      <c r="A3" s="3" t="s">
        <v>28</v>
      </c>
      <c r="B3" s="4">
        <v>682500</v>
      </c>
      <c r="C3" s="4" t="s">
        <v>85</v>
      </c>
      <c r="D3" s="27" t="s">
        <v>75</v>
      </c>
      <c r="E3" s="19">
        <v>200000</v>
      </c>
      <c r="F3" s="19">
        <v>45000</v>
      </c>
      <c r="G3" s="19">
        <v>17000</v>
      </c>
      <c r="H3" s="19">
        <v>35000</v>
      </c>
      <c r="I3" s="19">
        <f>E3-F3-H3</f>
        <v>120000</v>
      </c>
    </row>
    <row r="4" spans="1:9" ht="18.5" customHeight="1" thickBot="1" x14ac:dyDescent="0.4">
      <c r="A4" s="3"/>
      <c r="B4" s="4"/>
      <c r="C4" s="4"/>
      <c r="D4" s="1" t="s">
        <v>82</v>
      </c>
      <c r="E4" s="24">
        <v>160664</v>
      </c>
      <c r="F4" s="21">
        <v>14000</v>
      </c>
      <c r="G4" s="21">
        <v>45000</v>
      </c>
      <c r="H4" s="21">
        <v>82836</v>
      </c>
      <c r="I4" s="22">
        <f t="shared" ref="I4:I10" si="0">E4-F4-H4</f>
        <v>63828</v>
      </c>
    </row>
    <row r="5" spans="1:9" ht="14" customHeight="1" thickBot="1" x14ac:dyDescent="0.4">
      <c r="A5" s="1" t="s">
        <v>30</v>
      </c>
      <c r="B5" s="4">
        <f>SUM(B3:B4)</f>
        <v>682500</v>
      </c>
      <c r="C5" s="4" t="s">
        <v>76</v>
      </c>
      <c r="D5" s="28" t="s">
        <v>1</v>
      </c>
      <c r="E5" s="25">
        <v>150000</v>
      </c>
      <c r="F5" s="22">
        <v>20000</v>
      </c>
      <c r="G5" s="22">
        <v>35000</v>
      </c>
      <c r="H5" s="22">
        <v>75000</v>
      </c>
      <c r="I5" s="22">
        <f t="shared" si="0"/>
        <v>55000</v>
      </c>
    </row>
    <row r="6" spans="1:9" ht="16" thickBot="1" x14ac:dyDescent="0.4">
      <c r="A6" s="1"/>
      <c r="B6" s="1"/>
      <c r="C6" s="4" t="s">
        <v>77</v>
      </c>
      <c r="D6" s="28" t="s">
        <v>77</v>
      </c>
      <c r="E6" s="25">
        <v>35000</v>
      </c>
      <c r="F6" s="22">
        <v>0</v>
      </c>
      <c r="G6" s="22">
        <v>10000</v>
      </c>
      <c r="H6" s="22">
        <v>17500</v>
      </c>
      <c r="I6" s="22">
        <f t="shared" si="0"/>
        <v>17500</v>
      </c>
    </row>
    <row r="7" spans="1:9" ht="16" thickBot="1" x14ac:dyDescent="0.4">
      <c r="A7" s="7" t="s">
        <v>66</v>
      </c>
      <c r="B7" s="4"/>
      <c r="C7" s="4" t="s">
        <v>6</v>
      </c>
      <c r="D7" s="28" t="s">
        <v>83</v>
      </c>
      <c r="E7" s="25">
        <v>75000</v>
      </c>
      <c r="F7" s="22">
        <v>75000</v>
      </c>
      <c r="G7" s="22">
        <v>14500</v>
      </c>
      <c r="H7" s="22">
        <v>0</v>
      </c>
      <c r="I7" s="22">
        <f t="shared" si="0"/>
        <v>0</v>
      </c>
    </row>
    <row r="8" spans="1:9" ht="16" thickBot="1" x14ac:dyDescent="0.4">
      <c r="A8" s="1" t="s">
        <v>58</v>
      </c>
      <c r="B8" s="4">
        <v>250000</v>
      </c>
      <c r="C8" s="4" t="s">
        <v>3</v>
      </c>
      <c r="D8" s="28" t="s">
        <v>3</v>
      </c>
      <c r="E8" s="25">
        <v>25000</v>
      </c>
      <c r="F8" s="22">
        <v>0</v>
      </c>
      <c r="G8" s="22">
        <v>0</v>
      </c>
      <c r="H8" s="22">
        <v>0</v>
      </c>
      <c r="I8" s="22">
        <f t="shared" si="0"/>
        <v>25000</v>
      </c>
    </row>
    <row r="9" spans="1:9" ht="16" thickBot="1" x14ac:dyDescent="0.4">
      <c r="A9" s="7" t="s">
        <v>32</v>
      </c>
      <c r="B9" s="4">
        <f>B5-B8</f>
        <v>432500</v>
      </c>
      <c r="C9" s="4" t="s">
        <v>87</v>
      </c>
      <c r="D9" s="1" t="s">
        <v>5</v>
      </c>
      <c r="E9" s="25">
        <v>25000</v>
      </c>
      <c r="F9" s="22">
        <v>10000</v>
      </c>
      <c r="G9" s="22">
        <v>5000</v>
      </c>
      <c r="H9" s="22">
        <v>8000</v>
      </c>
      <c r="I9" s="22">
        <f t="shared" ref="I9" si="1">E9-F9-H9</f>
        <v>7000</v>
      </c>
    </row>
    <row r="10" spans="1:9" ht="16" thickBot="1" x14ac:dyDescent="0.4">
      <c r="A10" s="1"/>
      <c r="B10" s="1"/>
      <c r="C10" s="4" t="s">
        <v>84</v>
      </c>
      <c r="D10" s="28" t="s">
        <v>84</v>
      </c>
      <c r="E10" s="25">
        <v>11836</v>
      </c>
      <c r="F10" s="23">
        <v>163.88</v>
      </c>
      <c r="G10" s="22">
        <v>163.88</v>
      </c>
      <c r="H10" s="22">
        <v>0</v>
      </c>
      <c r="I10" s="22">
        <f t="shared" si="0"/>
        <v>11672.12</v>
      </c>
    </row>
    <row r="11" spans="1:9" ht="16" thickBot="1" x14ac:dyDescent="0.4">
      <c r="A11" s="7" t="s">
        <v>67</v>
      </c>
      <c r="B11" s="4"/>
      <c r="C11" s="4" t="s">
        <v>56</v>
      </c>
      <c r="D11" s="18" t="s">
        <v>56</v>
      </c>
      <c r="E11" s="19">
        <f>SUM(E3:E10)</f>
        <v>682500</v>
      </c>
      <c r="F11" s="20">
        <f>SUM(F3:F10)</f>
        <v>164163.88</v>
      </c>
      <c r="G11" s="19">
        <f>SUM(G3:G10)</f>
        <v>126663.88</v>
      </c>
      <c r="H11" s="19">
        <f>SUM(H3:H10)</f>
        <v>218336</v>
      </c>
      <c r="I11" s="19">
        <f>SUM(I3:I10)</f>
        <v>300000.12</v>
      </c>
    </row>
    <row r="12" spans="1:9" ht="16" thickBot="1" x14ac:dyDescent="0.4">
      <c r="A12" s="1" t="s">
        <v>53</v>
      </c>
      <c r="B12" s="4">
        <v>25000</v>
      </c>
      <c r="C12" s="4"/>
      <c r="D12" s="18"/>
      <c r="E12" s="19"/>
      <c r="F12" s="20"/>
      <c r="G12" s="19"/>
      <c r="H12" s="19"/>
      <c r="I12" s="19"/>
    </row>
    <row r="13" spans="1:9" ht="16" thickBot="1" x14ac:dyDescent="0.4">
      <c r="A13" s="1" t="s">
        <v>54</v>
      </c>
      <c r="B13" s="4">
        <v>10000</v>
      </c>
      <c r="C13" s="4"/>
      <c r="D13" s="18"/>
      <c r="E13" s="19"/>
      <c r="F13" s="20"/>
      <c r="G13" s="19"/>
      <c r="H13" s="19"/>
      <c r="I13" s="19"/>
    </row>
    <row r="14" spans="1:9" ht="16" thickBot="1" x14ac:dyDescent="0.4">
      <c r="A14" s="1" t="s">
        <v>55</v>
      </c>
      <c r="B14" s="4">
        <v>7500</v>
      </c>
      <c r="C14" s="4"/>
      <c r="D14" s="18"/>
      <c r="E14" s="19"/>
      <c r="F14" s="20"/>
      <c r="G14" s="19"/>
      <c r="H14" s="19"/>
      <c r="I14" s="19"/>
    </row>
    <row r="15" spans="1:9" ht="16" thickBot="1" x14ac:dyDescent="0.4">
      <c r="A15" s="1" t="s">
        <v>10</v>
      </c>
      <c r="B15" s="4">
        <v>2500</v>
      </c>
      <c r="C15" s="4"/>
      <c r="D15" s="17"/>
      <c r="E15" s="19"/>
      <c r="F15" s="19"/>
      <c r="G15" s="19"/>
      <c r="H15" s="19"/>
      <c r="I15" s="19"/>
    </row>
    <row r="16" spans="1:9" x14ac:dyDescent="0.35">
      <c r="A16" s="1" t="s">
        <v>56</v>
      </c>
      <c r="B16" s="4">
        <f>SUM(B12:B15)</f>
        <v>45000</v>
      </c>
      <c r="C16" s="15"/>
      <c r="D16" s="14"/>
    </row>
    <row r="17" spans="1:3" x14ac:dyDescent="0.35">
      <c r="A17" s="7" t="s">
        <v>32</v>
      </c>
      <c r="B17" s="4">
        <f>B9-B16</f>
        <v>387500</v>
      </c>
      <c r="C17" s="15"/>
    </row>
    <row r="18" spans="1:3" x14ac:dyDescent="0.35">
      <c r="A18" s="1"/>
      <c r="B18" s="1"/>
    </row>
    <row r="19" spans="1:3" x14ac:dyDescent="0.35">
      <c r="A19" s="7" t="s">
        <v>57</v>
      </c>
      <c r="B19" s="4"/>
      <c r="C19" s="15"/>
    </row>
    <row r="20" spans="1:3" x14ac:dyDescent="0.35">
      <c r="A20" s="1" t="s">
        <v>59</v>
      </c>
      <c r="B20" s="4">
        <v>40000</v>
      </c>
      <c r="C20" s="15"/>
    </row>
    <row r="21" spans="1:3" x14ac:dyDescent="0.35">
      <c r="A21" s="1" t="s">
        <v>2</v>
      </c>
      <c r="B21" s="4">
        <v>10000</v>
      </c>
      <c r="C21" s="15"/>
    </row>
    <row r="22" spans="1:3" x14ac:dyDescent="0.35">
      <c r="A22" s="1" t="s">
        <v>60</v>
      </c>
      <c r="B22" s="4">
        <v>20000</v>
      </c>
      <c r="C22" s="15"/>
    </row>
    <row r="23" spans="1:3" x14ac:dyDescent="0.35">
      <c r="A23" s="1" t="s">
        <v>61</v>
      </c>
      <c r="B23" s="4">
        <v>15000</v>
      </c>
      <c r="C23" s="15"/>
    </row>
    <row r="24" spans="1:3" x14ac:dyDescent="0.35">
      <c r="A24" s="1" t="s">
        <v>10</v>
      </c>
      <c r="B24" s="4">
        <v>2500</v>
      </c>
      <c r="C24" s="15"/>
    </row>
    <row r="25" spans="1:3" x14ac:dyDescent="0.35">
      <c r="A25" s="1" t="s">
        <v>56</v>
      </c>
      <c r="B25" s="4">
        <f>SUM(B20:B24)</f>
        <v>87500</v>
      </c>
      <c r="C25" s="15"/>
    </row>
    <row r="26" spans="1:3" x14ac:dyDescent="0.35">
      <c r="A26" s="7" t="s">
        <v>32</v>
      </c>
      <c r="B26" s="4">
        <f>B17-B25</f>
        <v>300000</v>
      </c>
      <c r="C26" s="15"/>
    </row>
    <row r="27" spans="1:3" x14ac:dyDescent="0.35">
      <c r="A27" s="1" t="s">
        <v>40</v>
      </c>
      <c r="B27" s="4">
        <f>B26</f>
        <v>300000</v>
      </c>
      <c r="C27" s="15"/>
    </row>
    <row r="30" spans="1:3" x14ac:dyDescent="0.35">
      <c r="A30" s="42" t="s">
        <v>39</v>
      </c>
      <c r="B30" s="42"/>
      <c r="C30" s="13"/>
    </row>
    <row r="31" spans="1:3" x14ac:dyDescent="0.35">
      <c r="A31" s="42"/>
      <c r="B31" s="42"/>
      <c r="C31" s="13"/>
    </row>
    <row r="32" spans="1:3" x14ac:dyDescent="0.35">
      <c r="A32" s="42"/>
      <c r="B32" s="42"/>
      <c r="C32" s="13"/>
    </row>
    <row r="33" spans="1:3" x14ac:dyDescent="0.35">
      <c r="A33" s="42"/>
      <c r="B33" s="42"/>
      <c r="C33" s="13"/>
    </row>
    <row r="34" spans="1:3" x14ac:dyDescent="0.35">
      <c r="A34" s="42"/>
      <c r="B34" s="42"/>
      <c r="C34" s="13"/>
    </row>
    <row r="35" spans="1:3" x14ac:dyDescent="0.35">
      <c r="A35" s="42"/>
      <c r="B35" s="42"/>
      <c r="C35" s="13"/>
    </row>
    <row r="36" spans="1:3" x14ac:dyDescent="0.35">
      <c r="A36" s="42"/>
      <c r="B36" s="42"/>
      <c r="C36" s="13"/>
    </row>
    <row r="37" spans="1:3" x14ac:dyDescent="0.35">
      <c r="A37" s="42"/>
      <c r="B37" s="42"/>
      <c r="C37" s="13"/>
    </row>
    <row r="38" spans="1:3" x14ac:dyDescent="0.35">
      <c r="A38" s="42"/>
      <c r="B38" s="42"/>
      <c r="C38" s="13"/>
    </row>
    <row r="39" spans="1:3" x14ac:dyDescent="0.35">
      <c r="A39" s="42"/>
      <c r="B39" s="42"/>
      <c r="C39" s="13"/>
    </row>
    <row r="40" spans="1:3" x14ac:dyDescent="0.35">
      <c r="A40" s="42"/>
      <c r="B40" s="42"/>
      <c r="C40" s="13"/>
    </row>
    <row r="41" spans="1:3" x14ac:dyDescent="0.35">
      <c r="A41" s="42"/>
      <c r="B41" s="42"/>
      <c r="C41" s="13"/>
    </row>
    <row r="42" spans="1:3" x14ac:dyDescent="0.35">
      <c r="A42" s="42"/>
      <c r="B42" s="42"/>
      <c r="C42" s="13"/>
    </row>
    <row r="43" spans="1:3" x14ac:dyDescent="0.35">
      <c r="A43" s="42"/>
      <c r="B43" s="42"/>
      <c r="C43" s="13"/>
    </row>
    <row r="44" spans="1:3" x14ac:dyDescent="0.35">
      <c r="A44" s="42"/>
      <c r="B44" s="42"/>
      <c r="C44" s="13"/>
    </row>
    <row r="45" spans="1:3" x14ac:dyDescent="0.35">
      <c r="A45" s="42"/>
      <c r="B45" s="42"/>
      <c r="C45" s="13"/>
    </row>
    <row r="46" spans="1:3" x14ac:dyDescent="0.35">
      <c r="A46" s="42"/>
      <c r="B46" s="42"/>
      <c r="C46" s="13"/>
    </row>
    <row r="47" spans="1:3" x14ac:dyDescent="0.35">
      <c r="A47" s="42"/>
      <c r="B47" s="42"/>
      <c r="C47" s="13"/>
    </row>
    <row r="48" spans="1:3" x14ac:dyDescent="0.35">
      <c r="A48" s="42"/>
      <c r="B48" s="42"/>
      <c r="C48" s="13"/>
    </row>
    <row r="49" spans="1:3" x14ac:dyDescent="0.35">
      <c r="A49" s="42"/>
      <c r="B49" s="42"/>
      <c r="C49" s="13"/>
    </row>
    <row r="50" spans="1:3" x14ac:dyDescent="0.35">
      <c r="A50" s="42"/>
      <c r="B50" s="42"/>
      <c r="C50" s="13"/>
    </row>
    <row r="51" spans="1:3" x14ac:dyDescent="0.35">
      <c r="A51" s="42"/>
      <c r="B51" s="42"/>
      <c r="C51" s="13"/>
    </row>
    <row r="52" spans="1:3" x14ac:dyDescent="0.35">
      <c r="A52" s="42"/>
      <c r="B52" s="42"/>
      <c r="C52" s="13"/>
    </row>
    <row r="53" spans="1:3" x14ac:dyDescent="0.35">
      <c r="A53" s="42"/>
      <c r="B53" s="42"/>
      <c r="C53" s="13"/>
    </row>
    <row r="54" spans="1:3" x14ac:dyDescent="0.35">
      <c r="A54" s="42"/>
      <c r="B54" s="42"/>
      <c r="C54" s="13"/>
    </row>
    <row r="55" spans="1:3" x14ac:dyDescent="0.35">
      <c r="A55" s="42"/>
      <c r="B55" s="42"/>
      <c r="C55" s="13"/>
    </row>
    <row r="56" spans="1:3" x14ac:dyDescent="0.35">
      <c r="A56" s="42"/>
      <c r="B56" s="42"/>
      <c r="C56" s="13"/>
    </row>
    <row r="57" spans="1:3" x14ac:dyDescent="0.35">
      <c r="A57" s="42"/>
      <c r="B57" s="42"/>
      <c r="C57" s="13"/>
    </row>
    <row r="58" spans="1:3" x14ac:dyDescent="0.35">
      <c r="A58" s="42"/>
      <c r="B58" s="42"/>
      <c r="C58" s="13"/>
    </row>
    <row r="59" spans="1:3" x14ac:dyDescent="0.35">
      <c r="A59" s="42"/>
      <c r="B59" s="42"/>
      <c r="C59" s="13"/>
    </row>
    <row r="60" spans="1:3" x14ac:dyDescent="0.35">
      <c r="A60" s="42"/>
      <c r="B60" s="42"/>
      <c r="C60" s="13"/>
    </row>
  </sheetData>
  <mergeCells count="2">
    <mergeCell ref="A30:B60"/>
    <mergeCell ref="D1:I1"/>
  </mergeCells>
  <pageMargins left="0.7" right="0.7" top="0.75" bottom="0.75" header="0.3" footer="0.3"/>
  <pageSetup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81DCF-EFF2-4864-BD8F-EB358BAEBFF0}">
  <dimension ref="A1:H34"/>
  <sheetViews>
    <sheetView workbookViewId="0"/>
  </sheetViews>
  <sheetFormatPr defaultRowHeight="14.5" x14ac:dyDescent="0.35"/>
  <cols>
    <col min="1" max="1" width="25.36328125" customWidth="1"/>
    <col min="2" max="2" width="23.54296875" customWidth="1"/>
    <col min="3" max="3" width="22.90625" customWidth="1"/>
    <col min="4" max="4" width="17.54296875" customWidth="1"/>
    <col min="5" max="5" width="22" customWidth="1"/>
    <col min="6" max="6" width="26.54296875" customWidth="1"/>
    <col min="7" max="7" width="27.08984375" customWidth="1"/>
    <col min="8" max="8" width="21.453125" customWidth="1"/>
  </cols>
  <sheetData>
    <row r="1" spans="1:8" x14ac:dyDescent="0.35">
      <c r="A1" s="1"/>
      <c r="B1" s="1" t="s">
        <v>19</v>
      </c>
      <c r="C1" s="1" t="s">
        <v>20</v>
      </c>
      <c r="D1" s="1" t="s">
        <v>21</v>
      </c>
      <c r="E1" s="1" t="s">
        <v>13</v>
      </c>
      <c r="F1" s="1" t="s">
        <v>62</v>
      </c>
      <c r="G1" s="1" t="s">
        <v>22</v>
      </c>
      <c r="H1" s="1" t="s">
        <v>23</v>
      </c>
    </row>
    <row r="2" spans="1:8" x14ac:dyDescent="0.35">
      <c r="A2" s="1" t="s">
        <v>1</v>
      </c>
      <c r="B2" s="2">
        <v>250000</v>
      </c>
      <c r="C2" s="2">
        <v>75000</v>
      </c>
      <c r="D2" s="2">
        <f>B2-C2</f>
        <v>175000</v>
      </c>
      <c r="E2" s="2">
        <v>50000</v>
      </c>
      <c r="F2" s="2">
        <f>D2+E2</f>
        <v>225000</v>
      </c>
      <c r="G2" s="2">
        <v>-120000</v>
      </c>
      <c r="H2" s="2">
        <f>F2+G2</f>
        <v>105000</v>
      </c>
    </row>
    <row r="3" spans="1:8" x14ac:dyDescent="0.35">
      <c r="A3" s="1" t="s">
        <v>2</v>
      </c>
      <c r="B3" s="2">
        <v>20000</v>
      </c>
      <c r="C3" s="2">
        <v>25000</v>
      </c>
      <c r="D3" s="2">
        <f>B3-C3</f>
        <v>-5000</v>
      </c>
      <c r="E3" s="2">
        <v>20000</v>
      </c>
      <c r="F3" s="2">
        <f>D3+E3</f>
        <v>15000</v>
      </c>
      <c r="G3" s="2">
        <v>5000</v>
      </c>
      <c r="H3" s="2">
        <f>F3+G3</f>
        <v>20000</v>
      </c>
    </row>
    <row r="4" spans="1:8" x14ac:dyDescent="0.35">
      <c r="A4" s="1" t="s">
        <v>3</v>
      </c>
      <c r="B4" s="2">
        <v>30000</v>
      </c>
      <c r="C4" s="2">
        <v>15000</v>
      </c>
      <c r="D4" s="2">
        <f t="shared" ref="D4:D13" si="0">B4-C4</f>
        <v>15000</v>
      </c>
      <c r="E4" s="2">
        <v>15000</v>
      </c>
      <c r="F4" s="2">
        <f>D4+E4</f>
        <v>30000</v>
      </c>
      <c r="G4" s="2">
        <v>0</v>
      </c>
      <c r="H4" s="2">
        <f>F4+G4</f>
        <v>30000</v>
      </c>
    </row>
    <row r="5" spans="1:8" x14ac:dyDescent="0.35">
      <c r="A5" s="1" t="s">
        <v>4</v>
      </c>
      <c r="B5" s="2">
        <v>0</v>
      </c>
      <c r="C5" s="2">
        <v>0</v>
      </c>
      <c r="D5" s="2">
        <f t="shared" si="0"/>
        <v>0</v>
      </c>
      <c r="E5" s="2">
        <v>0</v>
      </c>
      <c r="F5" s="2">
        <f>D5+E5</f>
        <v>0</v>
      </c>
      <c r="G5" s="2">
        <v>0</v>
      </c>
      <c r="H5" s="2">
        <f t="shared" ref="H5:H12" si="1">E5+G5</f>
        <v>0</v>
      </c>
    </row>
    <row r="6" spans="1:8" x14ac:dyDescent="0.35">
      <c r="A6" s="1" t="s">
        <v>5</v>
      </c>
      <c r="B6" s="2">
        <v>25000</v>
      </c>
      <c r="C6" s="2">
        <v>25000</v>
      </c>
      <c r="D6" s="2">
        <f t="shared" si="0"/>
        <v>0</v>
      </c>
      <c r="E6" s="2">
        <v>25000</v>
      </c>
      <c r="F6" s="2">
        <f t="shared" ref="F6:F13" si="2">D6+E6</f>
        <v>25000</v>
      </c>
      <c r="G6" s="2">
        <v>10000</v>
      </c>
      <c r="H6" s="2">
        <f t="shared" si="1"/>
        <v>35000</v>
      </c>
    </row>
    <row r="7" spans="1:8" x14ac:dyDescent="0.35">
      <c r="A7" s="1" t="s">
        <v>6</v>
      </c>
      <c r="B7" s="2"/>
      <c r="C7" s="2"/>
      <c r="D7" s="2">
        <f t="shared" si="0"/>
        <v>0</v>
      </c>
      <c r="E7" s="2">
        <v>170000</v>
      </c>
      <c r="F7" s="2">
        <f t="shared" si="2"/>
        <v>170000</v>
      </c>
      <c r="G7" s="2">
        <v>0</v>
      </c>
      <c r="H7" s="2">
        <v>100000</v>
      </c>
    </row>
    <row r="8" spans="1:8" x14ac:dyDescent="0.35">
      <c r="A8" s="1" t="s">
        <v>7</v>
      </c>
      <c r="B8" s="2">
        <v>0</v>
      </c>
      <c r="C8" s="2">
        <v>0</v>
      </c>
      <c r="D8" s="2">
        <f t="shared" si="0"/>
        <v>0</v>
      </c>
      <c r="E8" s="2">
        <v>0</v>
      </c>
      <c r="F8" s="2">
        <f t="shared" si="2"/>
        <v>0</v>
      </c>
      <c r="G8" s="2">
        <v>0</v>
      </c>
      <c r="H8" s="2">
        <f t="shared" si="1"/>
        <v>0</v>
      </c>
    </row>
    <row r="9" spans="1:8" x14ac:dyDescent="0.35">
      <c r="A9" s="1" t="s">
        <v>64</v>
      </c>
      <c r="B9" s="2">
        <v>350000</v>
      </c>
      <c r="C9" s="2">
        <v>20000</v>
      </c>
      <c r="D9" s="2">
        <f t="shared" si="0"/>
        <v>330000</v>
      </c>
      <c r="E9" s="2">
        <v>5000000</v>
      </c>
      <c r="F9" s="2">
        <f t="shared" si="2"/>
        <v>5330000</v>
      </c>
      <c r="G9" s="2">
        <v>160000</v>
      </c>
      <c r="H9" s="2">
        <f>F9+G9</f>
        <v>5490000</v>
      </c>
    </row>
    <row r="10" spans="1:8" x14ac:dyDescent="0.35">
      <c r="A10" s="1" t="s">
        <v>9</v>
      </c>
      <c r="B10" s="2">
        <f>SUM(B2:B9)</f>
        <v>675000</v>
      </c>
      <c r="C10" s="2"/>
      <c r="D10" s="2">
        <f t="shared" si="0"/>
        <v>675000</v>
      </c>
      <c r="E10" s="2">
        <v>5280000</v>
      </c>
      <c r="F10" s="2">
        <f t="shared" si="2"/>
        <v>5955000</v>
      </c>
      <c r="G10" s="2">
        <v>0</v>
      </c>
      <c r="H10" s="2">
        <f>SUM(H2:H9)</f>
        <v>5780000</v>
      </c>
    </row>
    <row r="11" spans="1:8" x14ac:dyDescent="0.35">
      <c r="A11" s="1" t="s">
        <v>10</v>
      </c>
      <c r="B11" s="2">
        <v>7500</v>
      </c>
      <c r="C11" s="2">
        <v>5000</v>
      </c>
      <c r="D11" s="2">
        <f t="shared" si="0"/>
        <v>2500</v>
      </c>
      <c r="E11" s="2">
        <v>7500</v>
      </c>
      <c r="F11" s="2">
        <f t="shared" si="2"/>
        <v>10000</v>
      </c>
      <c r="G11" s="2">
        <v>15000</v>
      </c>
      <c r="H11" s="2">
        <f>F11+G11</f>
        <v>25000</v>
      </c>
    </row>
    <row r="12" spans="1:8" x14ac:dyDescent="0.35">
      <c r="A12" s="1" t="s">
        <v>11</v>
      </c>
      <c r="B12" s="2">
        <v>0</v>
      </c>
      <c r="C12" s="2"/>
      <c r="D12" s="2">
        <f t="shared" si="0"/>
        <v>0</v>
      </c>
      <c r="E12" s="2">
        <v>0</v>
      </c>
      <c r="F12" s="2">
        <f t="shared" si="2"/>
        <v>0</v>
      </c>
      <c r="G12" s="2">
        <v>0</v>
      </c>
      <c r="H12" s="2">
        <f t="shared" si="1"/>
        <v>0</v>
      </c>
    </row>
    <row r="13" spans="1:8" x14ac:dyDescent="0.35">
      <c r="A13" s="1" t="s">
        <v>12</v>
      </c>
      <c r="B13" s="2">
        <f>B10+B11</f>
        <v>682500</v>
      </c>
      <c r="C13" s="2">
        <f>SUM(C2:C12)</f>
        <v>165000</v>
      </c>
      <c r="D13" s="2">
        <f t="shared" si="0"/>
        <v>517500</v>
      </c>
      <c r="E13" s="2">
        <v>5287500</v>
      </c>
      <c r="F13" s="2">
        <f t="shared" si="2"/>
        <v>5805000</v>
      </c>
      <c r="G13" s="2"/>
      <c r="H13" s="2">
        <f>H10+H11</f>
        <v>5805000</v>
      </c>
    </row>
    <row r="15" spans="1:8" x14ac:dyDescent="0.35">
      <c r="A15" s="42" t="s">
        <v>52</v>
      </c>
      <c r="B15" s="42"/>
      <c r="C15" s="42"/>
      <c r="D15" s="42"/>
      <c r="E15" s="42"/>
      <c r="F15" s="42"/>
      <c r="G15" s="42"/>
      <c r="H15" s="42"/>
    </row>
    <row r="16" spans="1:8" x14ac:dyDescent="0.35">
      <c r="A16" s="42"/>
      <c r="B16" s="42"/>
      <c r="C16" s="42"/>
      <c r="D16" s="42"/>
      <c r="E16" s="42"/>
      <c r="F16" s="42"/>
      <c r="G16" s="42"/>
      <c r="H16" s="42"/>
    </row>
    <row r="17" spans="1:8" x14ac:dyDescent="0.35">
      <c r="A17" s="42"/>
      <c r="B17" s="42"/>
      <c r="C17" s="42"/>
      <c r="D17" s="42"/>
      <c r="E17" s="42"/>
      <c r="F17" s="42"/>
      <c r="G17" s="42"/>
      <c r="H17" s="42"/>
    </row>
    <row r="18" spans="1:8" x14ac:dyDescent="0.35">
      <c r="A18" s="42"/>
      <c r="B18" s="42"/>
      <c r="C18" s="42"/>
      <c r="D18" s="42"/>
      <c r="E18" s="42"/>
      <c r="F18" s="42"/>
      <c r="G18" s="42"/>
      <c r="H18" s="42"/>
    </row>
    <row r="19" spans="1:8" x14ac:dyDescent="0.35">
      <c r="A19" s="42"/>
      <c r="B19" s="42"/>
      <c r="C19" s="42"/>
      <c r="D19" s="42"/>
      <c r="E19" s="42"/>
      <c r="F19" s="42"/>
      <c r="G19" s="42"/>
      <c r="H19" s="42"/>
    </row>
    <row r="20" spans="1:8" x14ac:dyDescent="0.35">
      <c r="A20" s="42"/>
      <c r="B20" s="42"/>
      <c r="C20" s="42"/>
      <c r="D20" s="42"/>
      <c r="E20" s="42"/>
      <c r="F20" s="42"/>
      <c r="G20" s="42"/>
      <c r="H20" s="42"/>
    </row>
    <row r="21" spans="1:8" x14ac:dyDescent="0.35">
      <c r="A21" s="42"/>
      <c r="B21" s="42"/>
      <c r="C21" s="42"/>
      <c r="D21" s="42"/>
      <c r="E21" s="42"/>
      <c r="F21" s="42"/>
      <c r="G21" s="42"/>
      <c r="H21" s="42"/>
    </row>
    <row r="22" spans="1:8" x14ac:dyDescent="0.35">
      <c r="A22" s="42"/>
      <c r="B22" s="42"/>
      <c r="C22" s="42"/>
      <c r="D22" s="42"/>
      <c r="E22" s="42"/>
      <c r="F22" s="42"/>
      <c r="G22" s="42"/>
      <c r="H22" s="42"/>
    </row>
    <row r="23" spans="1:8" x14ac:dyDescent="0.35">
      <c r="A23" s="42"/>
      <c r="B23" s="42"/>
      <c r="C23" s="42"/>
      <c r="D23" s="42"/>
      <c r="E23" s="42"/>
      <c r="F23" s="42"/>
      <c r="G23" s="42"/>
      <c r="H23" s="42"/>
    </row>
    <row r="24" spans="1:8" x14ac:dyDescent="0.35">
      <c r="A24" s="42"/>
      <c r="B24" s="42"/>
      <c r="C24" s="42"/>
      <c r="D24" s="42"/>
      <c r="E24" s="42"/>
      <c r="F24" s="42"/>
      <c r="G24" s="42"/>
      <c r="H24" s="42"/>
    </row>
    <row r="25" spans="1:8" x14ac:dyDescent="0.35">
      <c r="A25" s="42"/>
      <c r="B25" s="42"/>
      <c r="C25" s="42"/>
      <c r="D25" s="42"/>
      <c r="E25" s="42"/>
      <c r="F25" s="42"/>
      <c r="G25" s="42"/>
      <c r="H25" s="42"/>
    </row>
    <row r="26" spans="1:8" x14ac:dyDescent="0.35">
      <c r="A26" s="42"/>
      <c r="B26" s="42"/>
      <c r="C26" s="42"/>
      <c r="D26" s="42"/>
      <c r="E26" s="42"/>
      <c r="F26" s="42"/>
      <c r="G26" s="42"/>
      <c r="H26" s="42"/>
    </row>
    <row r="27" spans="1:8" x14ac:dyDescent="0.35">
      <c r="A27" s="42"/>
      <c r="B27" s="42"/>
      <c r="C27" s="42"/>
      <c r="D27" s="42"/>
      <c r="E27" s="42"/>
      <c r="F27" s="42"/>
      <c r="G27" s="42"/>
      <c r="H27" s="42"/>
    </row>
    <row r="28" spans="1:8" x14ac:dyDescent="0.35">
      <c r="A28" s="42"/>
      <c r="B28" s="42"/>
      <c r="C28" s="42"/>
      <c r="D28" s="42"/>
      <c r="E28" s="42"/>
      <c r="F28" s="42"/>
      <c r="G28" s="42"/>
      <c r="H28" s="42"/>
    </row>
    <row r="29" spans="1:8" x14ac:dyDescent="0.35">
      <c r="A29" s="42"/>
      <c r="B29" s="42"/>
      <c r="C29" s="42"/>
      <c r="D29" s="42"/>
      <c r="E29" s="42"/>
      <c r="F29" s="42"/>
      <c r="G29" s="42"/>
      <c r="H29" s="42"/>
    </row>
    <row r="30" spans="1:8" x14ac:dyDescent="0.35">
      <c r="A30" s="42"/>
      <c r="B30" s="42"/>
      <c r="C30" s="42"/>
      <c r="D30" s="42"/>
      <c r="E30" s="42"/>
      <c r="F30" s="42"/>
      <c r="G30" s="42"/>
      <c r="H30" s="42"/>
    </row>
    <row r="31" spans="1:8" x14ac:dyDescent="0.35">
      <c r="A31" s="42"/>
      <c r="B31" s="42"/>
      <c r="C31" s="42"/>
      <c r="D31" s="42"/>
      <c r="E31" s="42"/>
      <c r="F31" s="42"/>
      <c r="G31" s="42"/>
      <c r="H31" s="42"/>
    </row>
    <row r="32" spans="1:8" x14ac:dyDescent="0.35">
      <c r="A32" s="42"/>
      <c r="B32" s="42"/>
      <c r="C32" s="42"/>
      <c r="D32" s="42"/>
      <c r="E32" s="42"/>
      <c r="F32" s="42"/>
      <c r="G32" s="42"/>
      <c r="H32" s="42"/>
    </row>
    <row r="33" spans="1:8" x14ac:dyDescent="0.35">
      <c r="A33" s="42"/>
      <c r="B33" s="42"/>
      <c r="C33" s="42"/>
      <c r="D33" s="42"/>
      <c r="E33" s="42"/>
      <c r="F33" s="42"/>
      <c r="G33" s="42"/>
      <c r="H33" s="42"/>
    </row>
    <row r="34" spans="1:8" x14ac:dyDescent="0.35">
      <c r="A34" s="42"/>
      <c r="B34" s="42"/>
      <c r="C34" s="42"/>
      <c r="D34" s="42"/>
      <c r="E34" s="42"/>
      <c r="F34" s="42"/>
      <c r="G34" s="42"/>
      <c r="H34" s="42"/>
    </row>
  </sheetData>
  <mergeCells count="1">
    <mergeCell ref="A15:H34"/>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D7DE8-3BDF-429E-BA31-8192993DBFEC}">
  <dimension ref="A1:F27"/>
  <sheetViews>
    <sheetView workbookViewId="0">
      <selection activeCell="B14" sqref="B14"/>
    </sheetView>
  </sheetViews>
  <sheetFormatPr defaultRowHeight="14.5" x14ac:dyDescent="0.35"/>
  <cols>
    <col min="1" max="1" width="22.26953125" customWidth="1"/>
    <col min="2" max="2" width="25.26953125" customWidth="1"/>
    <col min="3" max="3" width="17.7265625" customWidth="1"/>
    <col min="4" max="4" width="25.54296875" customWidth="1"/>
    <col min="5" max="5" width="26.1796875" customWidth="1"/>
    <col min="6" max="6" width="23.26953125" customWidth="1"/>
  </cols>
  <sheetData>
    <row r="1" spans="1:6" x14ac:dyDescent="0.35">
      <c r="A1" s="1"/>
      <c r="B1" s="1" t="s">
        <v>13</v>
      </c>
      <c r="C1" s="1" t="s">
        <v>46</v>
      </c>
      <c r="D1" s="1" t="s">
        <v>48</v>
      </c>
      <c r="E1" s="1" t="s">
        <v>47</v>
      </c>
      <c r="F1" s="1" t="s">
        <v>49</v>
      </c>
    </row>
    <row r="2" spans="1:6" x14ac:dyDescent="0.35">
      <c r="A2" s="1" t="s">
        <v>1</v>
      </c>
      <c r="B2" s="2">
        <v>70000</v>
      </c>
      <c r="C2" s="1">
        <v>5000</v>
      </c>
      <c r="D2" s="2">
        <f>B2+C2</f>
        <v>75000</v>
      </c>
      <c r="E2" s="2">
        <v>0</v>
      </c>
      <c r="F2" s="2">
        <f>D2+E2</f>
        <v>75000</v>
      </c>
    </row>
    <row r="3" spans="1:6" x14ac:dyDescent="0.35">
      <c r="A3" s="1" t="s">
        <v>2</v>
      </c>
      <c r="B3" s="2">
        <v>18000</v>
      </c>
      <c r="C3" s="1">
        <v>2000</v>
      </c>
      <c r="D3" s="1">
        <f t="shared" ref="D3:D12" si="0">B3+C3</f>
        <v>20000</v>
      </c>
      <c r="E3" s="2">
        <v>0</v>
      </c>
      <c r="F3" s="1">
        <f t="shared" ref="F3:F12" si="1">D3+E3</f>
        <v>20000</v>
      </c>
    </row>
    <row r="4" spans="1:6" x14ac:dyDescent="0.35">
      <c r="A4" s="1" t="s">
        <v>3</v>
      </c>
      <c r="B4" s="2">
        <v>19000</v>
      </c>
      <c r="C4" s="1"/>
      <c r="D4" s="1">
        <f t="shared" si="0"/>
        <v>19000</v>
      </c>
      <c r="E4" s="2">
        <f>5000</f>
        <v>5000</v>
      </c>
      <c r="F4" s="2">
        <f>D4+E4</f>
        <v>24000</v>
      </c>
    </row>
    <row r="5" spans="1:6" x14ac:dyDescent="0.35">
      <c r="A5" s="1" t="s">
        <v>4</v>
      </c>
      <c r="B5" s="2">
        <v>0</v>
      </c>
      <c r="C5" s="1"/>
      <c r="D5" s="1">
        <f t="shared" si="0"/>
        <v>0</v>
      </c>
      <c r="E5" s="2"/>
      <c r="F5" s="1">
        <f t="shared" si="1"/>
        <v>0</v>
      </c>
    </row>
    <row r="6" spans="1:6" x14ac:dyDescent="0.35">
      <c r="A6" s="1" t="s">
        <v>5</v>
      </c>
      <c r="B6" s="2">
        <v>43000</v>
      </c>
      <c r="C6" s="1">
        <v>-7000</v>
      </c>
      <c r="D6" s="2">
        <f t="shared" si="0"/>
        <v>36000</v>
      </c>
      <c r="E6" s="2"/>
      <c r="F6" s="1">
        <f t="shared" si="1"/>
        <v>36000</v>
      </c>
    </row>
    <row r="7" spans="1:6" x14ac:dyDescent="0.35">
      <c r="A7" s="1" t="s">
        <v>6</v>
      </c>
      <c r="B7" s="2">
        <v>310000</v>
      </c>
      <c r="C7" s="1"/>
      <c r="D7" s="1">
        <f t="shared" si="0"/>
        <v>310000</v>
      </c>
      <c r="E7" s="2">
        <v>-5000</v>
      </c>
      <c r="F7" s="1">
        <f t="shared" si="1"/>
        <v>305000</v>
      </c>
    </row>
    <row r="8" spans="1:6" x14ac:dyDescent="0.35">
      <c r="A8" s="1" t="s">
        <v>7</v>
      </c>
      <c r="B8" s="2">
        <v>0</v>
      </c>
      <c r="C8" s="1"/>
      <c r="D8" s="1">
        <f t="shared" si="0"/>
        <v>0</v>
      </c>
      <c r="E8" s="2"/>
      <c r="F8" s="1">
        <f t="shared" si="1"/>
        <v>0</v>
      </c>
    </row>
    <row r="9" spans="1:6" x14ac:dyDescent="0.35">
      <c r="A9" s="1" t="s">
        <v>8</v>
      </c>
      <c r="B9" s="2">
        <v>9750000</v>
      </c>
      <c r="C9" s="1"/>
      <c r="D9" s="1">
        <f t="shared" si="0"/>
        <v>9750000</v>
      </c>
      <c r="E9" s="2"/>
      <c r="F9" s="1">
        <f t="shared" si="1"/>
        <v>9750000</v>
      </c>
    </row>
    <row r="10" spans="1:6" x14ac:dyDescent="0.35">
      <c r="A10" s="1" t="s">
        <v>9</v>
      </c>
      <c r="B10" s="2">
        <f>SUM(B2:B9)</f>
        <v>10210000</v>
      </c>
      <c r="C10" s="1"/>
      <c r="D10" s="1">
        <f t="shared" si="0"/>
        <v>10210000</v>
      </c>
      <c r="E10" s="2"/>
      <c r="F10" s="1">
        <f t="shared" si="1"/>
        <v>10210000</v>
      </c>
    </row>
    <row r="11" spans="1:6" x14ac:dyDescent="0.35">
      <c r="A11" s="1" t="s">
        <v>10</v>
      </c>
      <c r="B11" s="2">
        <v>10000</v>
      </c>
      <c r="C11" s="1"/>
      <c r="D11" s="1">
        <f t="shared" si="0"/>
        <v>10000</v>
      </c>
      <c r="E11" s="2"/>
      <c r="F11" s="1">
        <f t="shared" si="1"/>
        <v>10000</v>
      </c>
    </row>
    <row r="12" spans="1:6" x14ac:dyDescent="0.35">
      <c r="A12" s="1" t="s">
        <v>11</v>
      </c>
      <c r="B12" s="2">
        <v>0</v>
      </c>
      <c r="C12" s="1"/>
      <c r="D12" s="1">
        <f t="shared" si="0"/>
        <v>0</v>
      </c>
      <c r="E12" s="2"/>
      <c r="F12" s="1">
        <f t="shared" si="1"/>
        <v>0</v>
      </c>
    </row>
    <row r="13" spans="1:6" x14ac:dyDescent="0.35">
      <c r="A13" s="1" t="s">
        <v>12</v>
      </c>
      <c r="B13" s="2">
        <f>B10+B11</f>
        <v>10220000</v>
      </c>
      <c r="C13" s="1"/>
      <c r="D13" s="2">
        <f>D10+D11</f>
        <v>10220000</v>
      </c>
      <c r="E13" s="2"/>
      <c r="F13" s="2">
        <f>F10+F11</f>
        <v>10220000</v>
      </c>
    </row>
    <row r="15" spans="1:6" x14ac:dyDescent="0.35">
      <c r="A15" s="30"/>
      <c r="B15" s="30"/>
      <c r="C15" s="31" t="s">
        <v>50</v>
      </c>
      <c r="D15" s="32"/>
      <c r="E15" s="31" t="s">
        <v>51</v>
      </c>
      <c r="F15" s="37"/>
    </row>
    <row r="16" spans="1:6" x14ac:dyDescent="0.35">
      <c r="A16" s="30"/>
      <c r="B16" s="30"/>
      <c r="C16" s="33"/>
      <c r="D16" s="34"/>
      <c r="E16" s="38"/>
      <c r="F16" s="39"/>
    </row>
    <row r="17" spans="1:6" x14ac:dyDescent="0.35">
      <c r="A17" s="30"/>
      <c r="B17" s="30"/>
      <c r="C17" s="33"/>
      <c r="D17" s="34"/>
      <c r="E17" s="38"/>
      <c r="F17" s="39"/>
    </row>
    <row r="18" spans="1:6" x14ac:dyDescent="0.35">
      <c r="A18" s="30"/>
      <c r="B18" s="30"/>
      <c r="C18" s="33"/>
      <c r="D18" s="34"/>
      <c r="E18" s="38"/>
      <c r="F18" s="39"/>
    </row>
    <row r="19" spans="1:6" x14ac:dyDescent="0.35">
      <c r="A19" s="30"/>
      <c r="B19" s="30"/>
      <c r="C19" s="33"/>
      <c r="D19" s="34"/>
      <c r="E19" s="38"/>
      <c r="F19" s="39"/>
    </row>
    <row r="20" spans="1:6" x14ac:dyDescent="0.35">
      <c r="A20" s="30"/>
      <c r="B20" s="30"/>
      <c r="C20" s="33"/>
      <c r="D20" s="34"/>
      <c r="E20" s="38"/>
      <c r="F20" s="39"/>
    </row>
    <row r="21" spans="1:6" x14ac:dyDescent="0.35">
      <c r="A21" s="30"/>
      <c r="B21" s="30"/>
      <c r="C21" s="33"/>
      <c r="D21" s="34"/>
      <c r="E21" s="38"/>
      <c r="F21" s="39"/>
    </row>
    <row r="22" spans="1:6" x14ac:dyDescent="0.35">
      <c r="A22" s="30"/>
      <c r="B22" s="30"/>
      <c r="C22" s="33"/>
      <c r="D22" s="34"/>
      <c r="E22" s="38"/>
      <c r="F22" s="39"/>
    </row>
    <row r="23" spans="1:6" x14ac:dyDescent="0.35">
      <c r="A23" s="30"/>
      <c r="B23" s="30"/>
      <c r="C23" s="33"/>
      <c r="D23" s="34"/>
      <c r="E23" s="38"/>
      <c r="F23" s="39"/>
    </row>
    <row r="24" spans="1:6" x14ac:dyDescent="0.35">
      <c r="A24" s="30"/>
      <c r="B24" s="30"/>
      <c r="C24" s="33"/>
      <c r="D24" s="34"/>
      <c r="E24" s="38"/>
      <c r="F24" s="39"/>
    </row>
    <row r="25" spans="1:6" x14ac:dyDescent="0.35">
      <c r="A25" s="30"/>
      <c r="B25" s="30"/>
      <c r="C25" s="33"/>
      <c r="D25" s="34"/>
      <c r="E25" s="38"/>
      <c r="F25" s="39"/>
    </row>
    <row r="26" spans="1:6" x14ac:dyDescent="0.35">
      <c r="A26" s="30"/>
      <c r="B26" s="30"/>
      <c r="C26" s="33"/>
      <c r="D26" s="34"/>
      <c r="E26" s="38"/>
      <c r="F26" s="39"/>
    </row>
    <row r="27" spans="1:6" x14ac:dyDescent="0.35">
      <c r="A27" s="30"/>
      <c r="B27" s="30"/>
      <c r="C27" s="35"/>
      <c r="D27" s="36"/>
      <c r="E27" s="40"/>
      <c r="F27" s="41"/>
    </row>
  </sheetData>
  <mergeCells count="3">
    <mergeCell ref="A15:B27"/>
    <mergeCell ref="C15:D27"/>
    <mergeCell ref="E15:F27"/>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4F385-3223-4DC3-8C25-43CBD19DE1BE}">
  <dimension ref="A1:B47"/>
  <sheetViews>
    <sheetView workbookViewId="0">
      <selection activeCell="A17" sqref="A17:B47"/>
    </sheetView>
  </sheetViews>
  <sheetFormatPr defaultRowHeight="14.5" x14ac:dyDescent="0.35"/>
  <cols>
    <col min="1" max="1" width="50.6328125" customWidth="1"/>
    <col min="2" max="2" width="32.6328125" customWidth="1"/>
    <col min="3" max="3" width="27.81640625" customWidth="1"/>
  </cols>
  <sheetData>
    <row r="1" spans="1:2" x14ac:dyDescent="0.35">
      <c r="A1" s="5"/>
      <c r="B1" s="8" t="s">
        <v>31</v>
      </c>
    </row>
    <row r="2" spans="1:2" x14ac:dyDescent="0.35">
      <c r="A2" s="9" t="s">
        <v>36</v>
      </c>
      <c r="B2" s="6"/>
    </row>
    <row r="3" spans="1:2" x14ac:dyDescent="0.35">
      <c r="A3" s="3" t="s">
        <v>28</v>
      </c>
      <c r="B3" s="4">
        <v>500000</v>
      </c>
    </row>
    <row r="4" spans="1:2" x14ac:dyDescent="0.35">
      <c r="A4" s="1" t="s">
        <v>29</v>
      </c>
      <c r="B4" s="4">
        <v>5000000</v>
      </c>
    </row>
    <row r="5" spans="1:2" x14ac:dyDescent="0.35">
      <c r="A5" s="1" t="s">
        <v>30</v>
      </c>
      <c r="B5" s="4">
        <f>SUM(B3:B4)</f>
        <v>5500000</v>
      </c>
    </row>
    <row r="6" spans="1:2" x14ac:dyDescent="0.35">
      <c r="A6" s="1"/>
      <c r="B6" s="1"/>
    </row>
    <row r="7" spans="1:2" x14ac:dyDescent="0.35">
      <c r="A7" s="7" t="s">
        <v>37</v>
      </c>
      <c r="B7" s="4">
        <v>1000000</v>
      </c>
    </row>
    <row r="8" spans="1:2" x14ac:dyDescent="0.35">
      <c r="A8" s="1" t="s">
        <v>32</v>
      </c>
      <c r="B8" s="4">
        <f>B5-B7</f>
        <v>4500000</v>
      </c>
    </row>
    <row r="9" spans="1:2" x14ac:dyDescent="0.35">
      <c r="A9" s="1"/>
      <c r="B9" s="1"/>
    </row>
    <row r="10" spans="1:2" x14ac:dyDescent="0.35">
      <c r="A10" s="7" t="s">
        <v>38</v>
      </c>
      <c r="B10" s="4">
        <v>1000000</v>
      </c>
    </row>
    <row r="11" spans="1:2" x14ac:dyDescent="0.35">
      <c r="A11" s="1" t="s">
        <v>32</v>
      </c>
      <c r="B11" s="4">
        <f>B8-B10</f>
        <v>3500000</v>
      </c>
    </row>
    <row r="12" spans="1:2" x14ac:dyDescent="0.35">
      <c r="A12" s="1"/>
      <c r="B12" s="1"/>
    </row>
    <row r="13" spans="1:2" x14ac:dyDescent="0.35">
      <c r="A13" s="7" t="s">
        <v>33</v>
      </c>
      <c r="B13" s="4">
        <v>1000000</v>
      </c>
    </row>
    <row r="14" spans="1:2" x14ac:dyDescent="0.35">
      <c r="A14" s="1" t="s">
        <v>35</v>
      </c>
      <c r="B14" s="4">
        <f>B11-B13</f>
        <v>2500000</v>
      </c>
    </row>
    <row r="17" spans="1:2" x14ac:dyDescent="0.35">
      <c r="A17" s="42" t="s">
        <v>34</v>
      </c>
      <c r="B17" s="42"/>
    </row>
    <row r="18" spans="1:2" x14ac:dyDescent="0.35">
      <c r="A18" s="42"/>
      <c r="B18" s="42"/>
    </row>
    <row r="19" spans="1:2" x14ac:dyDescent="0.35">
      <c r="A19" s="42"/>
      <c r="B19" s="42"/>
    </row>
    <row r="20" spans="1:2" x14ac:dyDescent="0.35">
      <c r="A20" s="42"/>
      <c r="B20" s="42"/>
    </row>
    <row r="21" spans="1:2" x14ac:dyDescent="0.35">
      <c r="A21" s="42"/>
      <c r="B21" s="42"/>
    </row>
    <row r="22" spans="1:2" x14ac:dyDescent="0.35">
      <c r="A22" s="42"/>
      <c r="B22" s="42"/>
    </row>
    <row r="23" spans="1:2" x14ac:dyDescent="0.35">
      <c r="A23" s="42"/>
      <c r="B23" s="42"/>
    </row>
    <row r="24" spans="1:2" x14ac:dyDescent="0.35">
      <c r="A24" s="42"/>
      <c r="B24" s="42"/>
    </row>
    <row r="25" spans="1:2" x14ac:dyDescent="0.35">
      <c r="A25" s="42"/>
      <c r="B25" s="42"/>
    </row>
    <row r="26" spans="1:2" x14ac:dyDescent="0.35">
      <c r="A26" s="42"/>
      <c r="B26" s="42"/>
    </row>
    <row r="27" spans="1:2" x14ac:dyDescent="0.35">
      <c r="A27" s="42"/>
      <c r="B27" s="42"/>
    </row>
    <row r="28" spans="1:2" x14ac:dyDescent="0.35">
      <c r="A28" s="42"/>
      <c r="B28" s="42"/>
    </row>
    <row r="29" spans="1:2" x14ac:dyDescent="0.35">
      <c r="A29" s="42"/>
      <c r="B29" s="42"/>
    </row>
    <row r="30" spans="1:2" x14ac:dyDescent="0.35">
      <c r="A30" s="42"/>
      <c r="B30" s="42"/>
    </row>
    <row r="31" spans="1:2" x14ac:dyDescent="0.35">
      <c r="A31" s="42"/>
      <c r="B31" s="42"/>
    </row>
    <row r="32" spans="1:2" x14ac:dyDescent="0.35">
      <c r="A32" s="42"/>
      <c r="B32" s="42"/>
    </row>
    <row r="33" spans="1:2" x14ac:dyDescent="0.35">
      <c r="A33" s="42"/>
      <c r="B33" s="42"/>
    </row>
    <row r="34" spans="1:2" x14ac:dyDescent="0.35">
      <c r="A34" s="42"/>
      <c r="B34" s="42"/>
    </row>
    <row r="35" spans="1:2" x14ac:dyDescent="0.35">
      <c r="A35" s="42"/>
      <c r="B35" s="42"/>
    </row>
    <row r="36" spans="1:2" x14ac:dyDescent="0.35">
      <c r="A36" s="42"/>
      <c r="B36" s="42"/>
    </row>
    <row r="37" spans="1:2" x14ac:dyDescent="0.35">
      <c r="A37" s="42"/>
      <c r="B37" s="42"/>
    </row>
    <row r="38" spans="1:2" x14ac:dyDescent="0.35">
      <c r="A38" s="42"/>
      <c r="B38" s="42"/>
    </row>
    <row r="39" spans="1:2" x14ac:dyDescent="0.35">
      <c r="A39" s="42"/>
      <c r="B39" s="42"/>
    </row>
    <row r="40" spans="1:2" x14ac:dyDescent="0.35">
      <c r="A40" s="42"/>
      <c r="B40" s="42"/>
    </row>
    <row r="41" spans="1:2" x14ac:dyDescent="0.35">
      <c r="A41" s="42"/>
      <c r="B41" s="42"/>
    </row>
    <row r="42" spans="1:2" x14ac:dyDescent="0.35">
      <c r="A42" s="42"/>
      <c r="B42" s="42"/>
    </row>
    <row r="43" spans="1:2" x14ac:dyDescent="0.35">
      <c r="A43" s="42"/>
      <c r="B43" s="42"/>
    </row>
    <row r="44" spans="1:2" x14ac:dyDescent="0.35">
      <c r="A44" s="42"/>
      <c r="B44" s="42"/>
    </row>
    <row r="45" spans="1:2" x14ac:dyDescent="0.35">
      <c r="A45" s="42"/>
      <c r="B45" s="42"/>
    </row>
    <row r="46" spans="1:2" x14ac:dyDescent="0.35">
      <c r="A46" s="42"/>
      <c r="B46" s="42"/>
    </row>
    <row r="47" spans="1:2" x14ac:dyDescent="0.35">
      <c r="A47" s="42"/>
      <c r="B47" s="42"/>
    </row>
  </sheetData>
  <mergeCells count="1">
    <mergeCell ref="A17:B4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DA67F-20A0-4D8C-AB57-F32893866A2D}">
  <dimension ref="A1:G31"/>
  <sheetViews>
    <sheetView topLeftCell="B1" workbookViewId="0">
      <selection activeCell="G8" sqref="G8"/>
    </sheetView>
  </sheetViews>
  <sheetFormatPr defaultRowHeight="14.5" x14ac:dyDescent="0.35"/>
  <cols>
    <col min="1" max="1" width="25" customWidth="1"/>
    <col min="2" max="2" width="25.26953125" customWidth="1"/>
    <col min="3" max="3" width="24.6328125" customWidth="1"/>
    <col min="4" max="4" width="23.08984375" customWidth="1"/>
    <col min="5" max="5" width="25.90625" customWidth="1"/>
    <col min="6" max="6" width="21" customWidth="1"/>
    <col min="7" max="7" width="23.81640625" customWidth="1"/>
    <col min="8" max="8" width="24.36328125" customWidth="1"/>
  </cols>
  <sheetData>
    <row r="1" spans="1:7" x14ac:dyDescent="0.35">
      <c r="A1" s="1"/>
      <c r="B1" s="1" t="s">
        <v>13</v>
      </c>
      <c r="C1" s="1" t="s">
        <v>14</v>
      </c>
      <c r="D1" s="1" t="s">
        <v>17</v>
      </c>
      <c r="E1" s="1" t="s">
        <v>15</v>
      </c>
      <c r="F1" s="1" t="s">
        <v>0</v>
      </c>
      <c r="G1" s="1" t="s">
        <v>16</v>
      </c>
    </row>
    <row r="2" spans="1:7" x14ac:dyDescent="0.35">
      <c r="A2" s="1" t="s">
        <v>1</v>
      </c>
      <c r="B2" s="2">
        <v>0</v>
      </c>
      <c r="C2" s="2">
        <v>0</v>
      </c>
      <c r="D2" s="2">
        <f t="shared" ref="D2:D13" si="0">B2-C2</f>
        <v>0</v>
      </c>
      <c r="E2" s="2">
        <v>0</v>
      </c>
      <c r="F2" s="2">
        <v>0</v>
      </c>
      <c r="G2" s="2">
        <f>E2+F2</f>
        <v>0</v>
      </c>
    </row>
    <row r="3" spans="1:7" x14ac:dyDescent="0.35">
      <c r="A3" s="1" t="s">
        <v>2</v>
      </c>
      <c r="B3" s="2">
        <v>0</v>
      </c>
      <c r="C3" s="2">
        <v>0</v>
      </c>
      <c r="D3" s="2">
        <f t="shared" si="0"/>
        <v>0</v>
      </c>
      <c r="E3" s="2">
        <v>0</v>
      </c>
      <c r="F3" s="2">
        <v>0</v>
      </c>
      <c r="G3" s="2">
        <f t="shared" ref="G3:G5" si="1">E3+F3</f>
        <v>0</v>
      </c>
    </row>
    <row r="4" spans="1:7" x14ac:dyDescent="0.35">
      <c r="A4" s="1" t="s">
        <v>3</v>
      </c>
      <c r="B4" s="2">
        <v>0</v>
      </c>
      <c r="C4" s="2">
        <v>0</v>
      </c>
      <c r="D4" s="2">
        <f t="shared" si="0"/>
        <v>0</v>
      </c>
      <c r="E4" s="2">
        <v>30100</v>
      </c>
      <c r="F4" s="2">
        <v>-30100</v>
      </c>
      <c r="G4" s="2">
        <v>0</v>
      </c>
    </row>
    <row r="5" spans="1:7" x14ac:dyDescent="0.35">
      <c r="A5" s="1" t="s">
        <v>4</v>
      </c>
      <c r="B5" s="2">
        <v>0</v>
      </c>
      <c r="C5" s="2">
        <v>0</v>
      </c>
      <c r="D5" s="2">
        <f t="shared" si="0"/>
        <v>0</v>
      </c>
      <c r="E5" s="2">
        <v>0</v>
      </c>
      <c r="F5" s="2">
        <v>0</v>
      </c>
      <c r="G5" s="2">
        <f t="shared" si="1"/>
        <v>0</v>
      </c>
    </row>
    <row r="6" spans="1:7" x14ac:dyDescent="0.35">
      <c r="A6" s="1" t="s">
        <v>5</v>
      </c>
      <c r="B6" s="2">
        <v>0</v>
      </c>
      <c r="C6" s="2">
        <v>0</v>
      </c>
      <c r="D6" s="2">
        <f t="shared" si="0"/>
        <v>0</v>
      </c>
      <c r="E6" s="2">
        <v>3510</v>
      </c>
      <c r="F6" s="2">
        <v>-3510</v>
      </c>
      <c r="G6" s="2">
        <v>0</v>
      </c>
    </row>
    <row r="7" spans="1:7" x14ac:dyDescent="0.35">
      <c r="A7" s="1" t="s">
        <v>6</v>
      </c>
      <c r="B7" s="2">
        <v>5327320</v>
      </c>
      <c r="C7" s="2">
        <v>193000</v>
      </c>
      <c r="D7" s="2">
        <f t="shared" si="0"/>
        <v>5134320</v>
      </c>
      <c r="E7" s="2">
        <v>5155100</v>
      </c>
      <c r="F7" s="2">
        <v>5134320</v>
      </c>
      <c r="G7" s="2">
        <f>E7+F7</f>
        <v>10289420</v>
      </c>
    </row>
    <row r="8" spans="1:7" x14ac:dyDescent="0.35">
      <c r="A8" s="1" t="s">
        <v>7</v>
      </c>
      <c r="B8" s="2">
        <v>0</v>
      </c>
      <c r="C8" s="2">
        <v>0</v>
      </c>
      <c r="D8" s="2">
        <f t="shared" si="0"/>
        <v>0</v>
      </c>
      <c r="E8" s="2">
        <v>0</v>
      </c>
      <c r="F8" s="2">
        <v>0</v>
      </c>
      <c r="G8" s="2">
        <f>E8-F8</f>
        <v>0</v>
      </c>
    </row>
    <row r="9" spans="1:7" x14ac:dyDescent="0.35">
      <c r="A9" s="1" t="s">
        <v>8</v>
      </c>
      <c r="B9" s="2">
        <v>0</v>
      </c>
      <c r="C9" s="2">
        <v>0</v>
      </c>
      <c r="D9" s="2">
        <f t="shared" si="0"/>
        <v>0</v>
      </c>
      <c r="E9" s="2">
        <v>0</v>
      </c>
      <c r="F9" s="2">
        <v>0</v>
      </c>
      <c r="G9" s="2">
        <f>F9+E9</f>
        <v>0</v>
      </c>
    </row>
    <row r="10" spans="1:7" x14ac:dyDescent="0.35">
      <c r="A10" s="1" t="s">
        <v>9</v>
      </c>
      <c r="B10" s="2">
        <f>SUM(B2:B9)</f>
        <v>5327320</v>
      </c>
      <c r="C10" s="2">
        <f>SUM(C2:C9)</f>
        <v>193000</v>
      </c>
      <c r="D10" s="2">
        <f t="shared" si="0"/>
        <v>5134320</v>
      </c>
      <c r="E10" s="2">
        <f>SUM(E2:E9)</f>
        <v>5188710</v>
      </c>
      <c r="F10" s="2">
        <f>SUM(F2:F9)</f>
        <v>5100710</v>
      </c>
      <c r="G10" s="2">
        <v>0</v>
      </c>
    </row>
    <row r="11" spans="1:7" x14ac:dyDescent="0.35">
      <c r="A11" s="1" t="s">
        <v>10</v>
      </c>
      <c r="B11" s="2">
        <v>8543</v>
      </c>
      <c r="C11" s="2">
        <v>0</v>
      </c>
      <c r="D11" s="2">
        <f t="shared" si="0"/>
        <v>8543</v>
      </c>
      <c r="E11" s="2">
        <v>3932</v>
      </c>
      <c r="F11" s="2">
        <v>-257</v>
      </c>
      <c r="G11" s="2">
        <f>E11-257</f>
        <v>3675</v>
      </c>
    </row>
    <row r="12" spans="1:7" x14ac:dyDescent="0.35">
      <c r="A12" s="1" t="s">
        <v>11</v>
      </c>
      <c r="B12" s="2">
        <v>0</v>
      </c>
      <c r="C12" s="2">
        <v>0</v>
      </c>
      <c r="D12" s="2">
        <f t="shared" si="0"/>
        <v>0</v>
      </c>
      <c r="E12" s="2">
        <v>0</v>
      </c>
      <c r="F12" s="2">
        <v>0</v>
      </c>
      <c r="G12" s="2">
        <v>0</v>
      </c>
    </row>
    <row r="13" spans="1:7" x14ac:dyDescent="0.35">
      <c r="A13" s="1" t="s">
        <v>12</v>
      </c>
      <c r="B13" s="2">
        <f>B10+B11</f>
        <v>5335863</v>
      </c>
      <c r="C13" s="2">
        <f>C10+C11</f>
        <v>193000</v>
      </c>
      <c r="D13" s="2">
        <f t="shared" si="0"/>
        <v>5142863</v>
      </c>
      <c r="E13" s="2">
        <f>E10+E11</f>
        <v>5192642</v>
      </c>
      <c r="F13" s="2">
        <f>F10-257</f>
        <v>5100453</v>
      </c>
      <c r="G13" s="2">
        <f>SUM(G2:G12)</f>
        <v>10293095</v>
      </c>
    </row>
    <row r="15" spans="1:7" x14ac:dyDescent="0.35">
      <c r="A15" s="42" t="s">
        <v>18</v>
      </c>
      <c r="B15" s="42"/>
      <c r="C15" s="42"/>
      <c r="D15" s="42"/>
      <c r="E15" s="42"/>
      <c r="F15" s="42"/>
      <c r="G15" s="42"/>
    </row>
    <row r="16" spans="1:7" x14ac:dyDescent="0.35">
      <c r="A16" s="42"/>
      <c r="B16" s="42"/>
      <c r="C16" s="42"/>
      <c r="D16" s="42"/>
      <c r="E16" s="42"/>
      <c r="F16" s="42"/>
      <c r="G16" s="42"/>
    </row>
    <row r="17" spans="1:7" x14ac:dyDescent="0.35">
      <c r="A17" s="42"/>
      <c r="B17" s="42"/>
      <c r="C17" s="42"/>
      <c r="D17" s="42"/>
      <c r="E17" s="42"/>
      <c r="F17" s="42"/>
      <c r="G17" s="42"/>
    </row>
    <row r="18" spans="1:7" x14ac:dyDescent="0.35">
      <c r="A18" s="42"/>
      <c r="B18" s="42"/>
      <c r="C18" s="42"/>
      <c r="D18" s="42"/>
      <c r="E18" s="42"/>
      <c r="F18" s="42"/>
      <c r="G18" s="42"/>
    </row>
    <row r="19" spans="1:7" x14ac:dyDescent="0.35">
      <c r="A19" s="42"/>
      <c r="B19" s="42"/>
      <c r="C19" s="42"/>
      <c r="D19" s="42"/>
      <c r="E19" s="42"/>
      <c r="F19" s="42"/>
      <c r="G19" s="42"/>
    </row>
    <row r="20" spans="1:7" x14ac:dyDescent="0.35">
      <c r="A20" s="42"/>
      <c r="B20" s="42"/>
      <c r="C20" s="42"/>
      <c r="D20" s="42"/>
      <c r="E20" s="42"/>
      <c r="F20" s="42"/>
      <c r="G20" s="42"/>
    </row>
    <row r="21" spans="1:7" x14ac:dyDescent="0.35">
      <c r="A21" s="42"/>
      <c r="B21" s="42"/>
      <c r="C21" s="42"/>
      <c r="D21" s="42"/>
      <c r="E21" s="42"/>
      <c r="F21" s="42"/>
      <c r="G21" s="42"/>
    </row>
    <row r="22" spans="1:7" x14ac:dyDescent="0.35">
      <c r="A22" s="42"/>
      <c r="B22" s="42"/>
      <c r="C22" s="42"/>
      <c r="D22" s="42"/>
      <c r="E22" s="42"/>
      <c r="F22" s="42"/>
      <c r="G22" s="42"/>
    </row>
    <row r="23" spans="1:7" x14ac:dyDescent="0.35">
      <c r="A23" s="42"/>
      <c r="B23" s="42"/>
      <c r="C23" s="42"/>
      <c r="D23" s="42"/>
      <c r="E23" s="42"/>
      <c r="F23" s="42"/>
      <c r="G23" s="42"/>
    </row>
    <row r="24" spans="1:7" x14ac:dyDescent="0.35">
      <c r="A24" s="42"/>
      <c r="B24" s="42"/>
      <c r="C24" s="42"/>
      <c r="D24" s="42"/>
      <c r="E24" s="42"/>
      <c r="F24" s="42"/>
      <c r="G24" s="42"/>
    </row>
    <row r="25" spans="1:7" x14ac:dyDescent="0.35">
      <c r="A25" s="42"/>
      <c r="B25" s="42"/>
      <c r="C25" s="42"/>
      <c r="D25" s="42"/>
      <c r="E25" s="42"/>
      <c r="F25" s="42"/>
      <c r="G25" s="42"/>
    </row>
    <row r="26" spans="1:7" x14ac:dyDescent="0.35">
      <c r="A26" s="42"/>
      <c r="B26" s="42"/>
      <c r="C26" s="42"/>
      <c r="D26" s="42"/>
      <c r="E26" s="42"/>
      <c r="F26" s="42"/>
      <c r="G26" s="42"/>
    </row>
    <row r="27" spans="1:7" x14ac:dyDescent="0.35">
      <c r="A27" s="42"/>
      <c r="B27" s="42"/>
      <c r="C27" s="42"/>
      <c r="D27" s="42"/>
      <c r="E27" s="42"/>
      <c r="F27" s="42"/>
      <c r="G27" s="42"/>
    </row>
    <row r="28" spans="1:7" x14ac:dyDescent="0.35">
      <c r="A28" s="42"/>
      <c r="B28" s="42"/>
      <c r="C28" s="42"/>
      <c r="D28" s="42"/>
      <c r="E28" s="42"/>
      <c r="F28" s="42"/>
      <c r="G28" s="42"/>
    </row>
    <row r="29" spans="1:7" x14ac:dyDescent="0.35">
      <c r="A29" s="42"/>
      <c r="B29" s="42"/>
      <c r="C29" s="42"/>
      <c r="D29" s="42"/>
      <c r="E29" s="42"/>
      <c r="F29" s="42"/>
      <c r="G29" s="42"/>
    </row>
    <row r="30" spans="1:7" x14ac:dyDescent="0.35">
      <c r="A30" s="42"/>
      <c r="B30" s="42"/>
      <c r="C30" s="42"/>
      <c r="D30" s="42"/>
      <c r="E30" s="42"/>
      <c r="F30" s="42"/>
      <c r="G30" s="42"/>
    </row>
    <row r="31" spans="1:7" x14ac:dyDescent="0.35">
      <c r="A31" s="42"/>
      <c r="B31" s="42"/>
      <c r="C31" s="42"/>
      <c r="D31" s="42"/>
      <c r="E31" s="42"/>
      <c r="F31" s="42"/>
      <c r="G31" s="42"/>
    </row>
  </sheetData>
  <mergeCells count="1">
    <mergeCell ref="A15:G31"/>
  </mergeCells>
  <pageMargins left="0.7" right="0.7" top="0.75" bottom="0.75" header="0.3" footer="0.3"/>
  <pageSetup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Explanation</vt:lpstr>
      <vt:lpstr>Project Budget (Application)</vt:lpstr>
      <vt:lpstr>Year 1 Budget </vt:lpstr>
      <vt:lpstr>Year 1 Expenditures</vt:lpstr>
      <vt:lpstr>Year 1 APR Projected Carryover</vt:lpstr>
      <vt:lpstr>Revised Year 2 Budget</vt:lpstr>
      <vt:lpstr>Year 2 Budget </vt:lpstr>
      <vt:lpstr>Year 2 APR Projected Carryover</vt:lpstr>
      <vt:lpstr>Revised Year 3 Budget </vt:lpstr>
      <vt:lpstr>Year 3 APR Projected Carryover</vt:lpstr>
      <vt:lpstr>Revised Year 4 Budget </vt:lpstr>
      <vt:lpstr>Revision 6.30.23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Brianas, Jennifer</dc:creator>
  <cp:lastModifiedBy>Mullan, Kate</cp:lastModifiedBy>
  <dcterms:created xsi:type="dcterms:W3CDTF">2022-11-08T20:10:10Z</dcterms:created>
  <dcterms:modified xsi:type="dcterms:W3CDTF">2023-09-21T18:00:00Z</dcterms:modified>
</cp:coreProperties>
</file>