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AAPMDRD3FPMR\Info\Maryland\Riverdale\ITD\IMC\ICS - VS\VS CEAH\XXXX Backyard Animal Study\IMB\"/>
    </mc:Choice>
  </mc:AlternateContent>
  <xr:revisionPtr revIDLastSave="0" documentId="14_{1445DDC0-D236-4F34-B89D-120057C7FB37}" xr6:coauthVersionLast="47" xr6:coauthVersionMax="47" xr10:uidLastSave="{00000000-0000-0000-0000-000000000000}"/>
  <bookViews>
    <workbookView xWindow="28680" yWindow="-135" windowWidth="29040" windowHeight="16440" tabRatio="327" xr2:uid="{F38D79EA-36B0-400D-84E7-32D0B3AB86E3}"/>
  </bookViews>
  <sheets>
    <sheet name="APHIS 71" sheetId="1" r:id="rId1"/>
    <sheet name="ESRI_MAPINFO_SHEET" sheetId="9"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L5" i="1"/>
  <c r="I19" i="1"/>
  <c r="I18" i="1"/>
  <c r="I17" i="1"/>
  <c r="I16" i="1" l="1"/>
  <c r="I14" i="1"/>
  <c r="J18" i="1" l="1"/>
  <c r="J15" i="1"/>
  <c r="L6" i="1" s="1"/>
  <c r="J14" i="1"/>
  <c r="J17" i="1" l="1"/>
  <c r="J19" i="1" l="1"/>
  <c r="L19" i="1" s="1"/>
  <c r="J16" i="1"/>
  <c r="L8" i="1" l="1"/>
  <c r="L16" i="1"/>
  <c r="L15" i="1" l="1"/>
  <c r="L9" i="1" s="1"/>
  <c r="L18" i="1"/>
  <c r="L17" i="1"/>
  <c r="L14"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tc={4AFF874A-5670-419E-9BC8-118453B489AE}</author>
    <author>Branan, Matthew A - APHIS</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2A61DC7C-C785-4431-8D02-E09013EC86C8}">
      <text>
        <r>
          <rPr>
            <sz val="9"/>
            <color indexed="81"/>
            <rFont val="Tahoma"/>
            <family val="2"/>
          </rPr>
          <t>Enter one:
-Proposed rule
-Final rule
-New ICR
-Renewal
-Reinstatement</t>
        </r>
      </text>
    </comment>
    <comment ref="K5" authorId="0" shapeId="0" xr:uid="{6E9E85E4-2B31-4B74-881E-CCC4444E4F5F}">
      <text>
        <r>
          <rPr>
            <sz val="9"/>
            <color indexed="81"/>
            <rFont val="Tahoma"/>
            <family val="2"/>
          </rPr>
          <t>This is the sum of Activities, Column , filtered to capture only first occurences as marked in Activitiy Description, Part II Column G.</t>
        </r>
      </text>
    </comment>
    <comment ref="K6" authorId="0" shapeId="0" xr:uid="{F9252917-D7E4-4429-80DD-5F41C5F57BC3}">
      <text>
        <r>
          <rPr>
            <sz val="9"/>
            <color indexed="81"/>
            <rFont val="Tahoma"/>
            <family val="2"/>
          </rPr>
          <t>This is the sum of all entries in Part II, Column J.</t>
        </r>
      </text>
    </comment>
    <comment ref="K7" authorId="0" shapeId="0" xr:uid="{F538326D-45A5-486B-879D-D65FA829711A}">
      <text>
        <r>
          <rPr>
            <sz val="9"/>
            <color indexed="81"/>
            <rFont val="Tahoma"/>
            <family val="2"/>
          </rPr>
          <t>Enter the estimated percentage of total responses that are submitted electronically.</t>
        </r>
      </text>
    </comment>
    <comment ref="K8" authorId="0" shapeId="0" xr:uid="{FC1F93A8-01BF-4CE0-AD65-5CB407DA8717}">
      <text>
        <r>
          <rPr>
            <sz val="9"/>
            <color indexed="81"/>
            <rFont val="Tahoma"/>
            <family val="2"/>
          </rPr>
          <t>Automatically calculates; Total Respondents X Total Annual Respondents</t>
        </r>
      </text>
    </comment>
    <comment ref="A9" authorId="0" shapeId="0" xr:uid="{49341B10-3130-401C-93D1-9A7E13A29EA9}">
      <text>
        <r>
          <rPr>
            <sz val="9"/>
            <color indexed="81"/>
            <rFont val="Tahoma"/>
            <family val="2"/>
          </rPr>
          <t>Docket number assigned by RAD for 60-day public comment period Federal Register notice</t>
        </r>
      </text>
    </comment>
    <comment ref="K9" authorId="0" shapeId="0" xr:uid="{07F3B43B-2D91-4B91-968F-3312A2BB896B}">
      <text>
        <r>
          <rPr>
            <sz val="9"/>
            <color indexed="81"/>
            <rFont val="Tahoma"/>
            <family val="2"/>
          </rPr>
          <t>This is the sum of all entries, Section II Column L</t>
        </r>
      </text>
    </comment>
    <comment ref="A10" authorId="0" shapeId="0" xr:uid="{BEB0F626-5BA3-4AD7-840D-F69008494438}">
      <text>
        <r>
          <rPr>
            <sz val="9"/>
            <color indexed="81"/>
            <rFont val="Tahoma"/>
            <family val="2"/>
          </rPr>
          <t>Citation for 60-day public comment period Federal Register notice (e.g., 84FR38333)</t>
        </r>
      </text>
    </comment>
    <comment ref="K10" authorId="0" shapeId="0" xr:uid="{329DA1F6-23BF-46E5-B46C-257DF2442DA3}">
      <text>
        <r>
          <rPr>
            <sz val="9"/>
            <color indexed="81"/>
            <rFont val="Tahoma"/>
            <family val="2"/>
          </rPr>
          <t>Automatically calculates; Total Burden Hours ÷ Total Annual Responses</t>
        </r>
      </text>
    </comment>
    <comment ref="K11" authorId="0" shapeId="0" xr:uid="{DCE3875D-4371-4FFE-9144-9265FC52B50F}">
      <text>
        <r>
          <rPr>
            <sz val="9"/>
            <color indexed="81"/>
            <rFont val="Tahoma"/>
            <family val="2"/>
          </rPr>
          <t>Enter the percentage of total business respondents that are small entities.</t>
        </r>
      </text>
    </comment>
    <comment ref="L11" authorId="1" shapeId="0" xr:uid="{4AFF874A-5670-419E-9BC8-118453B489AE}">
      <text>
        <t>[Threaded comment]
Your version of Excel allows you to read this threaded comment; however, any edits to it will get removed if the file is opened in a newer version of Excel. Learn more: https://go.microsoft.com/fwlink/?linkid=870924
Comment:
    These are all households. I'm assuming that because households aren't "entities" in the "business entity" sense that this is the correct response here.</t>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 ref="A14" authorId="2" shapeId="0" xr:uid="{D115B3EA-13DB-428D-8EF9-8409666F1DB5}">
      <text>
        <r>
          <rPr>
            <b/>
            <sz val="9"/>
            <color indexed="81"/>
            <rFont val="Tahoma"/>
            <charset val="1"/>
          </rPr>
          <t>Branan, Matthew A - APHIS:</t>
        </r>
        <r>
          <rPr>
            <sz val="9"/>
            <color indexed="81"/>
            <rFont val="Tahoma"/>
            <charset val="1"/>
          </rPr>
          <t xml:space="preserve">
1Rows 14-16, highlighted green, correspond to anticipated responses. Rows 17-19 are anticipated nonresponses. Rows displaying responses are displayed above the rows displaying nonresponses. 
The"TOTAL RESPONDENTS" calculation in cell L5, the "TOTAL RESPONSES" calculation in cell L6, and the "TOTAL BURDEN HOURS" calculation in cell L9 include the first occurrence of both respondents and nonrespondents.</t>
        </r>
      </text>
    </comment>
  </commentList>
</comments>
</file>

<file path=xl/sharedStrings.xml><?xml version="1.0" encoding="utf-8"?>
<sst xmlns="http://schemas.openxmlformats.org/spreadsheetml/2006/main" count="83" uniqueCount="52">
  <si>
    <t>OMB CONTROL NO.</t>
  </si>
  <si>
    <t>0579-XXXX</t>
  </si>
  <si>
    <t>DATE PREPARED</t>
  </si>
  <si>
    <t>TITLE OF INFORMATION COLLECTION REQUEST (ICR)</t>
  </si>
  <si>
    <t xml:space="preserve">National Animal Health Monitoring System, Backyard Animal Keeping 2024 Study </t>
  </si>
  <si>
    <t>Additional line for ICR Title if title is too long.</t>
  </si>
  <si>
    <t>PART I - ICR INFORMATION, POINT OF CONTACT, FEDERAL REGISTER NOTICE INFORMATION</t>
  </si>
  <si>
    <t>DATA SUMMARY</t>
  </si>
  <si>
    <t>TYPE OF REQUEST</t>
  </si>
  <si>
    <t>ICR</t>
  </si>
  <si>
    <t>TOTAL RESPONDENTS</t>
  </si>
  <si>
    <t>POINT OF CONTACT (POC)</t>
  </si>
  <si>
    <t>Nia Washington-Plaskett</t>
  </si>
  <si>
    <t>TOTAL ANNUAL RESPONSES</t>
  </si>
  <si>
    <t>POC TELEPHONE NO.</t>
  </si>
  <si>
    <t>(301) 851-3354</t>
  </si>
  <si>
    <t>% ELECTRONIC</t>
  </si>
  <si>
    <t>RESPONSES PER RESPONDENT</t>
  </si>
  <si>
    <t>PUBLIC COMMENT DOCKET NO.</t>
  </si>
  <si>
    <t>TOTAL BURDEN HOURS</t>
  </si>
  <si>
    <t>FEDERAL REGISTER NOTICE</t>
  </si>
  <si>
    <t>HOURS PER RESPONSE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</si>
  <si>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</si>
  <si>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</si>
  <si>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</si>
  <si>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</si>
  <si>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</si>
  <si>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</si>
  <si>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</si>
  <si>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</si>
  <si>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</si>
  <si>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</si>
  <si>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</si>
  <si>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</si>
  <si>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</si>
  <si>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</si>
  <si>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</si>
  <si>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7 U.S.C. 391; 7 U.S.C. 8308</t>
  </si>
  <si>
    <t>Info system</t>
  </si>
  <si>
    <t>D</t>
  </si>
  <si>
    <t>X</t>
  </si>
  <si>
    <t>I</t>
  </si>
  <si>
    <t>Paper, Info system</t>
  </si>
  <si>
    <r>
      <rPr>
        <vertAlign val="superscript"/>
        <sz val="10"/>
        <color theme="1"/>
        <rFont val="Calibri"/>
        <family val="2"/>
        <scheme val="minor"/>
      </rPr>
      <t xml:space="preserve">1 </t>
    </r>
    <r>
      <rPr>
        <sz val="10"/>
        <color theme="1"/>
        <rFont val="Calibri"/>
        <family val="2"/>
        <scheme val="minor"/>
      </rPr>
      <t>Rows 14-16, highlighted green, correspond to anticipated responses. Rows 17-19 are anticipated nonresponses. Rows displaying responses are displayed above the rows displaying nonresponses. 
The"TOTAL RESPONDENTS" calculation in cell L5, the "TOTAL RESPONSES" calculation in cell L6, and the "TOTAL BURDEN HOURS" calculation in cell L9 include the first occurrence of both respondents and nonrespondents.</t>
    </r>
  </si>
  <si>
    <r>
      <rPr>
        <sz val="12"/>
        <color rgb="FF000000"/>
        <rFont val="Calibri"/>
      </rPr>
      <t xml:space="preserve">Backyard Animal Keeping 2024 Study Survey (National Survey) - </t>
    </r>
    <r>
      <rPr>
        <b/>
        <sz val="12"/>
        <color rgb="FF000000"/>
        <rFont val="Calibri"/>
      </rPr>
      <t>Probability panel</t>
    </r>
    <r>
      <rPr>
        <sz val="12"/>
        <color rgb="FF000000"/>
        <rFont val="Calibri"/>
      </rPr>
      <t xml:space="preserve"> - Response</t>
    </r>
    <r>
      <rPr>
        <vertAlign val="superscript"/>
        <sz val="12"/>
        <color rgb="FF000000"/>
        <rFont val="Calibri"/>
      </rPr>
      <t>1</t>
    </r>
  </si>
  <si>
    <r>
      <rPr>
        <sz val="12"/>
        <color rgb="FF000000"/>
        <rFont val="Calibri"/>
      </rPr>
      <t xml:space="preserve">Backyard Animal Keeping 2024 Study Survey (National Survey) - </t>
    </r>
    <r>
      <rPr>
        <b/>
        <sz val="12"/>
        <color rgb="FF000000"/>
        <rFont val="Calibri"/>
      </rPr>
      <t>Nonprobability sample</t>
    </r>
    <r>
      <rPr>
        <sz val="12"/>
        <color rgb="FF000000"/>
        <rFont val="Calibri"/>
      </rPr>
      <t xml:space="preserve"> - Response</t>
    </r>
  </si>
  <si>
    <t>Backyard Animal Prevalence Record (City Survey) - Response</t>
  </si>
  <si>
    <r>
      <rPr>
        <sz val="12"/>
        <color rgb="FF000000"/>
        <rFont val="Calibri"/>
      </rPr>
      <t xml:space="preserve">Backyard Animal Keeping 2024 Study Survey (National Survey) - </t>
    </r>
    <r>
      <rPr>
        <b/>
        <sz val="12"/>
        <color rgb="FF000000"/>
        <rFont val="Calibri"/>
      </rPr>
      <t>Probability panel</t>
    </r>
    <r>
      <rPr>
        <sz val="12"/>
        <color rgb="FF000000"/>
        <rFont val="Calibri"/>
      </rPr>
      <t xml:space="preserve"> - Nonresponse</t>
    </r>
  </si>
  <si>
    <r>
      <rPr>
        <sz val="12"/>
        <color rgb="FF000000"/>
        <rFont val="Calibri"/>
      </rPr>
      <t xml:space="preserve">Backyard Animal Keeping 2024 Study Survey (National Survey) - </t>
    </r>
    <r>
      <rPr>
        <b/>
        <sz val="12"/>
        <color rgb="FF000000"/>
        <rFont val="Calibri"/>
      </rPr>
      <t>Nonprobability sample</t>
    </r>
    <r>
      <rPr>
        <sz val="12"/>
        <color rgb="FF000000"/>
        <rFont val="Calibri"/>
      </rPr>
      <t xml:space="preserve"> - Nonresponse</t>
    </r>
  </si>
  <si>
    <t>Backyard Animal Prevalence Record (City Survey) - Nonresponse</t>
  </si>
  <si>
    <t>APHIS-2022-0062</t>
  </si>
  <si>
    <t xml:space="preserve">87 FR 67007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</si>
</sst>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8" formatCode="0.00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sz val="9"/>
      <color indexed="81"/>
      <name val="Tahoma"/>
      <charset val="1"/>
    </font>
    <font>
      <b/>
      <sz val="9"/>
      <color indexed="81"/>
      <name val="Tahoma"/>
      <charset val="1"/>
    </font>
    <font>
      <sz val="12"/>
      <color rgb="FF000000"/>
      <name val="Calibri"/>
      <family val="2"/>
      <scheme val="minor"/>
    </font>
    <font>
      <vertAlign val="superscript"/>
      <sz val="10"/>
      <color theme="1"/>
      <name val="Calibri"/>
      <family val="2"/>
      <scheme val="minor"/>
    </font>
    <font>
      <sz val="12"/>
      <color rgb="FF000000"/>
      <name val="Calibri"/>
    </font>
    <font>
      <b/>
      <sz val="12"/>
      <color rgb="FF000000"/>
      <name val="Calibri"/>
    </font>
    <font>
      <vertAlign val="superscript"/>
      <sz val="12"/>
      <color rgb="FF000000"/>
      <name val="Calibri"/>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top style="medium">
        <color rgb="FF000000"/>
      </top>
      <bottom/>
      <diagonal/>
    </border>
    <border>
      <left/>
      <right style="medium">
        <color rgb="FF000000"/>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cellStyleXfs>
  <cellXfs count="81">
    <xf numFmtId="0" fontId="0" fillId="0" borderId="0" xfId="0"/>
    <xf numFmtId="0" fontId="2" fillId="0" borderId="0" xfId="0" applyFont="1" applyAlignment="1">
      <alignment horizontal="center" wrapText="1"/>
    </xf>
    <xf numFmtId="0" fontId="2" fillId="0" borderId="14" xfId="0" applyFont="1" applyBorder="1" applyAlignment="1">
      <alignment horizontal="right"/>
    </xf>
    <xf numFmtId="0" fontId="2" fillId="0" borderId="11" xfId="0" applyFont="1" applyBorder="1" applyAlignment="1">
      <alignment horizontal="right"/>
    </xf>
    <xf numFmtId="0" fontId="2" fillId="0" borderId="17" xfId="0" applyFont="1" applyBorder="1" applyAlignment="1">
      <alignment horizontal="right"/>
    </xf>
    <xf numFmtId="0" fontId="9" fillId="0" borderId="3" xfId="0" applyFont="1" applyBorder="1" applyAlignment="1">
      <alignment horizontal="left"/>
    </xf>
    <xf numFmtId="0" fontId="10" fillId="0" borderId="3" xfId="0" applyFont="1" applyBorder="1" applyAlignment="1">
      <alignment horizontal="right"/>
    </xf>
    <xf numFmtId="0" fontId="9" fillId="0" borderId="4" xfId="0" applyFont="1" applyBorder="1" applyAlignment="1">
      <alignment horizontal="left"/>
    </xf>
    <xf numFmtId="0" fontId="9" fillId="0" borderId="6" xfId="0" applyFont="1" applyBorder="1"/>
    <xf numFmtId="0" fontId="10" fillId="0" borderId="6" xfId="0" applyFont="1" applyBorder="1" applyAlignment="1">
      <alignment horizontal="right"/>
    </xf>
    <xf numFmtId="0" fontId="9" fillId="0" borderId="6" xfId="0" applyFont="1" applyBorder="1" applyAlignment="1">
      <alignment horizontal="center"/>
    </xf>
    <xf numFmtId="14" fontId="9" fillId="0" borderId="7" xfId="0" applyNumberFormat="1" applyFont="1" applyBorder="1" applyAlignment="1">
      <alignment horizontal="left"/>
    </xf>
    <xf numFmtId="0" fontId="10" fillId="2" borderId="5" xfId="0" applyFont="1" applyFill="1" applyBorder="1" applyAlignment="1">
      <alignment horizontal="left"/>
    </xf>
    <xf numFmtId="0" fontId="10" fillId="2" borderId="6" xfId="0" applyFont="1" applyFill="1" applyBorder="1"/>
    <xf numFmtId="0" fontId="10" fillId="2" borderId="9" xfId="0" applyFont="1" applyFill="1" applyBorder="1"/>
    <xf numFmtId="0" fontId="9" fillId="2" borderId="8" xfId="0" applyFont="1" applyFill="1" applyBorder="1" applyAlignment="1">
      <alignment horizontal="center"/>
    </xf>
    <xf numFmtId="0" fontId="10" fillId="2" borderId="9" xfId="0" applyFont="1" applyFill="1" applyBorder="1" applyAlignment="1">
      <alignment horizontal="center"/>
    </xf>
    <xf numFmtId="0" fontId="9" fillId="2" borderId="10" xfId="0" applyFont="1" applyFill="1" applyBorder="1" applyAlignment="1">
      <alignment horizontal="center"/>
    </xf>
    <xf numFmtId="0" fontId="2" fillId="0" borderId="0" xfId="0" applyFont="1"/>
    <xf numFmtId="0" fontId="4" fillId="0" borderId="0" xfId="0" applyFont="1"/>
    <xf numFmtId="0" fontId="4" fillId="0" borderId="0" xfId="0" applyFont="1" applyAlignment="1">
      <alignment horizontal="center"/>
    </xf>
    <xf numFmtId="0" fontId="10" fillId="0" borderId="2" xfId="0" applyFont="1" applyBorder="1" applyAlignment="1">
      <alignment horizontal="left" vertical="center" wrapText="1"/>
    </xf>
    <xf numFmtId="0" fontId="11" fillId="0" borderId="5" xfId="0" applyFont="1" applyBorder="1" applyAlignment="1">
      <alignment horizontal="left" vertical="center" wrapText="1"/>
    </xf>
    <xf numFmtId="0" fontId="12" fillId="0" borderId="0" xfId="0" applyFont="1" applyAlignment="1">
      <alignment vertical="center"/>
    </xf>
    <xf numFmtId="0" fontId="10" fillId="0" borderId="8" xfId="0" applyFont="1" applyBorder="1" applyAlignment="1">
      <alignment horizontal="right" vertical="center"/>
    </xf>
    <xf numFmtId="0" fontId="4" fillId="0" borderId="0" xfId="0" applyFont="1" applyAlignment="1">
      <alignment wrapText="1"/>
    </xf>
    <xf numFmtId="0" fontId="9" fillId="0" borderId="3" xfId="0" applyFont="1" applyBorder="1" applyAlignment="1">
      <alignment horizontal="left" vertical="center"/>
    </xf>
    <xf numFmtId="0" fontId="9" fillId="0" borderId="9" xfId="0" applyFont="1" applyBorder="1" applyAlignment="1">
      <alignment horizontal="left" vertical="center" indent="1"/>
    </xf>
    <xf numFmtId="0" fontId="9" fillId="0" borderId="9" xfId="0" applyFont="1" applyBorder="1"/>
    <xf numFmtId="0" fontId="9" fillId="0" borderId="9" xfId="0" applyFont="1" applyBorder="1" applyAlignment="1">
      <alignment horizontal="center"/>
    </xf>
    <xf numFmtId="0" fontId="9" fillId="0" borderId="3" xfId="0" applyFont="1" applyBorder="1"/>
    <xf numFmtId="0" fontId="10" fillId="0" borderId="9" xfId="0" applyFont="1" applyBorder="1" applyAlignment="1">
      <alignment horizontal="right" vertical="center"/>
    </xf>
    <xf numFmtId="0" fontId="9" fillId="0" borderId="6" xfId="0" applyFont="1" applyBorder="1" applyAlignment="1">
      <alignment vertical="center"/>
    </xf>
    <xf numFmtId="9" fontId="0" fillId="0" borderId="16" xfId="1" applyFont="1" applyFill="1" applyBorder="1" applyAlignment="1">
      <alignment horizontal="center"/>
    </xf>
    <xf numFmtId="9" fontId="0" fillId="0" borderId="19" xfId="1" applyFont="1" applyFill="1" applyBorder="1" applyAlignment="1">
      <alignment horizontal="center"/>
    </xf>
    <xf numFmtId="0" fontId="2" fillId="0" borderId="12" xfId="0" applyFont="1" applyBorder="1" applyAlignment="1">
      <alignment horizontal="right"/>
    </xf>
    <xf numFmtId="0" fontId="2" fillId="0" borderId="15" xfId="0" applyFont="1" applyBorder="1" applyAlignment="1">
      <alignment horizontal="right"/>
    </xf>
    <xf numFmtId="0" fontId="2" fillId="0" borderId="18" xfId="0" applyFont="1" applyBorder="1" applyAlignment="1">
      <alignment horizontal="right"/>
    </xf>
    <xf numFmtId="0" fontId="10" fillId="2" borderId="2" xfId="0" applyFont="1" applyFill="1" applyBorder="1"/>
    <xf numFmtId="0" fontId="9" fillId="2" borderId="3" xfId="0" applyFont="1" applyFill="1" applyBorder="1"/>
    <xf numFmtId="0" fontId="9" fillId="2" borderId="3" xfId="0" applyFont="1" applyFill="1" applyBorder="1" applyAlignment="1">
      <alignment horizontal="center"/>
    </xf>
    <xf numFmtId="0" fontId="9" fillId="2" borderId="4" xfId="0" applyFont="1" applyFill="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textRotation="90" wrapText="1"/>
    </xf>
    <xf numFmtId="0" fontId="13" fillId="0" borderId="1" xfId="0" applyFont="1" applyBorder="1" applyAlignment="1">
      <alignment horizont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2" xfId="0" applyFont="1" applyBorder="1"/>
    <xf numFmtId="0" fontId="9" fillId="3" borderId="1" xfId="0" applyFont="1" applyFill="1" applyBorder="1" applyAlignment="1">
      <alignment horizontal="center" vertical="center" wrapText="1"/>
    </xf>
    <xf numFmtId="0" fontId="4" fillId="3" borderId="0" xfId="0" applyFont="1" applyFill="1" applyAlignment="1">
      <alignment wrapText="1"/>
    </xf>
    <xf numFmtId="0" fontId="9" fillId="3" borderId="1" xfId="0" applyFont="1" applyFill="1" applyBorder="1" applyAlignment="1">
      <alignment horizontal="center" vertical="center"/>
    </xf>
    <xf numFmtId="3" fontId="9" fillId="3" borderId="1" xfId="0" applyNumberFormat="1" applyFont="1" applyFill="1" applyBorder="1" applyAlignment="1">
      <alignment horizontal="center" vertical="center"/>
    </xf>
    <xf numFmtId="164" fontId="9"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0" fillId="0" borderId="12" xfId="0" applyBorder="1" applyAlignment="1">
      <alignment horizontal="left" indent="1"/>
    </xf>
    <xf numFmtId="0" fontId="0" fillId="0" borderId="12" xfId="0" applyBorder="1"/>
    <xf numFmtId="0" fontId="0" fillId="0" borderId="20" xfId="0" applyBorder="1"/>
    <xf numFmtId="0" fontId="0" fillId="0" borderId="21" xfId="0" applyBorder="1"/>
    <xf numFmtId="0" fontId="0" fillId="0" borderId="11" xfId="0" applyBorder="1" applyAlignment="1">
      <alignment horizontal="center"/>
    </xf>
    <xf numFmtId="3" fontId="0" fillId="0" borderId="13" xfId="0" applyNumberFormat="1" applyBorder="1" applyAlignment="1">
      <alignment horizontal="center"/>
    </xf>
    <xf numFmtId="0" fontId="0" fillId="0" borderId="15" xfId="0" applyBorder="1" applyAlignment="1">
      <alignment horizontal="left" indent="1"/>
    </xf>
    <xf numFmtId="0" fontId="0" fillId="0" borderId="15" xfId="0" applyBorder="1"/>
    <xf numFmtId="0" fontId="0" fillId="0" borderId="16" xfId="0" applyBorder="1"/>
    <xf numFmtId="0" fontId="0" fillId="0" borderId="14" xfId="0" applyBorder="1" applyAlignment="1">
      <alignment horizontal="center"/>
    </xf>
    <xf numFmtId="3" fontId="0" fillId="0" borderId="16" xfId="0" applyNumberFormat="1" applyBorder="1" applyAlignment="1">
      <alignment horizontal="center"/>
    </xf>
    <xf numFmtId="1" fontId="0" fillId="0" borderId="16" xfId="0" applyNumberFormat="1" applyBorder="1" applyAlignment="1">
      <alignment horizontal="center"/>
    </xf>
    <xf numFmtId="168" fontId="0" fillId="0" borderId="16" xfId="0" applyNumberFormat="1" applyBorder="1" applyAlignment="1">
      <alignment horizontal="center"/>
    </xf>
    <xf numFmtId="0" fontId="0" fillId="0" borderId="18" xfId="0" applyBorder="1"/>
    <xf numFmtId="0" fontId="0" fillId="0" borderId="19" xfId="0" applyBorder="1" applyAlignment="1">
      <alignment horizontal="center"/>
    </xf>
    <xf numFmtId="0" fontId="0" fillId="0" borderId="17" xfId="0" applyBorder="1" applyAlignment="1">
      <alignment horizontal="center"/>
    </xf>
    <xf numFmtId="0" fontId="16" fillId="3"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8" fillId="3" borderId="1" xfId="0" applyFont="1" applyFill="1" applyBorder="1" applyAlignment="1">
      <alignment horizontal="left" vertical="center" wrapText="1"/>
    </xf>
    <xf numFmtId="0" fontId="18" fillId="0" borderId="1" xfId="0" applyFont="1" applyBorder="1" applyAlignment="1">
      <alignment horizontal="left" vertical="center" wrapText="1"/>
    </xf>
    <xf numFmtId="14" fontId="0" fillId="0" borderId="15" xfId="0" applyNumberFormat="1" applyBorder="1" applyAlignment="1">
      <alignment horizontal="left" indent="1"/>
    </xf>
    <xf numFmtId="14" fontId="0" fillId="0" borderId="18" xfId="0" applyNumberFormat="1" applyBorder="1" applyAlignment="1">
      <alignment horizontal="left" indent="1"/>
    </xf>
    <xf numFmtId="14" fontId="9" fillId="0" borderId="23" xfId="0" applyNumberFormat="1" applyFont="1" applyBorder="1" applyAlignment="1">
      <alignment horizontal="left" vertical="center" indent="1"/>
    </xf>
    <xf numFmtId="0" fontId="4" fillId="0" borderId="0" xfId="0" applyFont="1" applyAlignment="1">
      <alignment horizontal="left" vertical="top" wrapText="1"/>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E64B42F-5787-479F-BFC1-2FB924815F5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Branan, Matthew - MRP-APHIS" id="{C8968E8F-A2F9-4623-B824-35B247079F0B}" userId="S::matthew.a.branan@usda.gov::768f57f3-e221-49aa-a440-225f6c9e1d2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1" dT="2023-09-06T22:09:48.24" personId="{C8968E8F-A2F9-4623-B824-35B247079F0B}" id="{4AFF874A-5670-419E-9BC8-118453B489AE}">
    <text>These are all households. I'm assuming that because households aren't "entities" in the "business entity" sense that this is the correct response here.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21"/>
  <sheetViews>
    <sheetView tabSelected="1" zoomScale="80" zoomScaleNormal="80" zoomScaleSheetLayoutView="100" workbookViewId="0">
      <selection activeCell="L1" sqref="L1"/>
    </sheetView>
  </sheetViews>
  <sheetFormatPr defaultRowHeight="14.4" x14ac:dyDescent="0.3"/>
  <cols>
    <col min="1" max="1" width="65.21875" style="19" customWidth="1"/>
    <col min="2" max="2" width="59.77734375" style="19" bestFit="1" customWidth="1"/>
    <col min="3" max="3" width="9.5546875" style="25" bestFit="1" customWidth="1"/>
    <col min="4" max="4" width="18.21875" style="25" bestFit="1" customWidth="1"/>
    <col min="5" max="5" width="3.44140625" style="19" bestFit="1" customWidth="1"/>
    <col min="6" max="6" width="5.77734375" style="19" customWidth="1"/>
    <col min="7" max="8" width="3.44140625" style="19" bestFit="1" customWidth="1"/>
    <col min="9" max="9" width="15.5546875" style="20" bestFit="1" customWidth="1"/>
    <col min="10" max="10" width="13.77734375" style="20" bestFit="1" customWidth="1"/>
    <col min="11" max="11" width="26.21875" style="20" bestFit="1" customWidth="1"/>
    <col min="12" max="12" width="14.21875" style="20" bestFit="1" customWidth="1"/>
  </cols>
  <sheetData>
    <row r="1" spans="1:14" ht="15.6" x14ac:dyDescent="0.3">
      <c r="A1" s="24" t="s">
        <v>0</v>
      </c>
      <c r="B1" s="27" t="s">
        <v>1</v>
      </c>
      <c r="C1" s="28"/>
      <c r="D1" s="28"/>
      <c r="E1" s="28"/>
      <c r="F1" s="28"/>
      <c r="G1" s="50"/>
      <c r="H1" s="50"/>
      <c r="I1" s="29"/>
      <c r="J1" s="29"/>
      <c r="K1" s="31" t="s">
        <v>2</v>
      </c>
      <c r="L1" s="79">
        <v>45198</v>
      </c>
    </row>
    <row r="2" spans="1:14" ht="15.6" x14ac:dyDescent="0.3">
      <c r="A2" s="21" t="s">
        <v>3</v>
      </c>
      <c r="B2" s="26" t="s">
        <v>4</v>
      </c>
      <c r="C2" s="19"/>
      <c r="D2" s="30"/>
      <c r="E2" s="30"/>
      <c r="F2" s="30"/>
      <c r="G2" s="30"/>
      <c r="H2" s="30"/>
      <c r="I2" s="6"/>
      <c r="J2" s="5"/>
      <c r="K2" s="6"/>
      <c r="L2" s="7"/>
      <c r="N2" s="23"/>
    </row>
    <row r="3" spans="1:14" ht="16.2" thickBot="1" x14ac:dyDescent="0.35">
      <c r="A3" s="22" t="s">
        <v>5</v>
      </c>
      <c r="B3" s="32"/>
      <c r="C3" s="32"/>
      <c r="D3" s="8"/>
      <c r="E3" s="8"/>
      <c r="F3" s="8"/>
      <c r="G3" s="8"/>
      <c r="H3" s="8"/>
      <c r="I3" s="9"/>
      <c r="J3" s="10"/>
      <c r="K3" s="9"/>
      <c r="L3" s="11"/>
    </row>
    <row r="4" spans="1:14" ht="16.2" thickBot="1" x14ac:dyDescent="0.35">
      <c r="A4" s="12" t="s">
        <v>6</v>
      </c>
      <c r="B4" s="13"/>
      <c r="C4" s="13"/>
      <c r="D4" s="13"/>
      <c r="E4" s="14"/>
      <c r="F4" s="14"/>
      <c r="G4" s="14"/>
      <c r="H4" s="14"/>
      <c r="I4" s="14"/>
      <c r="J4" s="15"/>
      <c r="K4" s="16" t="s">
        <v>7</v>
      </c>
      <c r="L4" s="17"/>
      <c r="N4" s="23"/>
    </row>
    <row r="5" spans="1:14" x14ac:dyDescent="0.3">
      <c r="A5" s="3" t="s">
        <v>8</v>
      </c>
      <c r="B5" s="57" t="s">
        <v>9</v>
      </c>
      <c r="C5" s="58"/>
      <c r="D5" s="58"/>
      <c r="E5" s="58"/>
      <c r="F5" s="59"/>
      <c r="G5" s="59"/>
      <c r="H5" s="59"/>
      <c r="I5" s="60"/>
      <c r="J5" s="61"/>
      <c r="K5" s="35" t="s">
        <v>10</v>
      </c>
      <c r="L5" s="62">
        <f>SUM(I14,I15,I16,I17,I18,I19)</f>
        <v>112745</v>
      </c>
      <c r="N5" s="18"/>
    </row>
    <row r="6" spans="1:14" x14ac:dyDescent="0.3">
      <c r="A6" s="2" t="s">
        <v>11</v>
      </c>
      <c r="B6" s="63" t="s">
        <v>12</v>
      </c>
      <c r="C6" s="64"/>
      <c r="D6" s="64"/>
      <c r="E6" s="64"/>
      <c r="F6" s="64"/>
      <c r="G6" s="64"/>
      <c r="H6" s="64"/>
      <c r="I6" s="65"/>
      <c r="J6" s="66"/>
      <c r="K6" s="36" t="s">
        <v>13</v>
      </c>
      <c r="L6" s="67">
        <f>SUM(J14:J19)</f>
        <v>112745</v>
      </c>
    </row>
    <row r="7" spans="1:14" x14ac:dyDescent="0.3">
      <c r="A7" s="2" t="s">
        <v>14</v>
      </c>
      <c r="B7" s="63" t="s">
        <v>15</v>
      </c>
      <c r="C7" s="64"/>
      <c r="D7" s="64"/>
      <c r="E7" s="64"/>
      <c r="F7" s="64"/>
      <c r="G7" s="64"/>
      <c r="H7" s="64"/>
      <c r="I7" s="65"/>
      <c r="J7" s="66"/>
      <c r="K7" s="36" t="s">
        <v>16</v>
      </c>
      <c r="L7" s="33">
        <v>0.65</v>
      </c>
    </row>
    <row r="8" spans="1:14" x14ac:dyDescent="0.3">
      <c r="A8" s="2" t="s">
        <v>2</v>
      </c>
      <c r="B8" s="77">
        <v>45198</v>
      </c>
      <c r="C8" s="64"/>
      <c r="D8" s="64"/>
      <c r="E8" s="64"/>
      <c r="F8" s="64"/>
      <c r="G8" s="64"/>
      <c r="H8" s="64"/>
      <c r="I8" s="65"/>
      <c r="J8" s="66"/>
      <c r="K8" s="36" t="s">
        <v>17</v>
      </c>
      <c r="L8" s="68">
        <f>ROUNDUP(L6/L5,0)</f>
        <v>1</v>
      </c>
    </row>
    <row r="9" spans="1:14" x14ac:dyDescent="0.3">
      <c r="A9" s="2" t="s">
        <v>18</v>
      </c>
      <c r="B9" s="63" t="s">
        <v>50</v>
      </c>
      <c r="C9" s="64"/>
      <c r="D9" s="64"/>
      <c r="E9" s="64"/>
      <c r="F9" s="64"/>
      <c r="G9" s="64"/>
      <c r="H9" s="64"/>
      <c r="I9" s="65"/>
      <c r="J9" s="66"/>
      <c r="K9" s="36" t="s">
        <v>19</v>
      </c>
      <c r="L9" s="67">
        <f>SUM(L14:L19)</f>
        <v>4080</v>
      </c>
    </row>
    <row r="10" spans="1:14" x14ac:dyDescent="0.3">
      <c r="A10" s="2" t="s">
        <v>20</v>
      </c>
      <c r="B10" s="63" t="s">
        <v>51</v>
      </c>
      <c r="C10" s="64"/>
      <c r="D10" s="64"/>
      <c r="E10" s="64"/>
      <c r="F10" s="64"/>
      <c r="G10" s="64"/>
      <c r="H10" s="64"/>
      <c r="I10" s="65"/>
      <c r="J10" s="66"/>
      <c r="K10" s="36" t="s">
        <v>21</v>
      </c>
      <c r="L10" s="69">
        <f>L9/L6</f>
        <v>3.6187857554658746E-2</v>
      </c>
    </row>
    <row r="11" spans="1:14" ht="15" thickBot="1" x14ac:dyDescent="0.35">
      <c r="A11" s="4" t="s">
        <v>22</v>
      </c>
      <c r="B11" s="78">
        <v>44872</v>
      </c>
      <c r="C11" s="70"/>
      <c r="D11" s="70"/>
      <c r="E11" s="70"/>
      <c r="F11" s="70"/>
      <c r="G11" s="70"/>
      <c r="H11" s="70"/>
      <c r="I11" s="71"/>
      <c r="J11" s="72"/>
      <c r="K11" s="37" t="s">
        <v>23</v>
      </c>
      <c r="L11" s="34">
        <v>0</v>
      </c>
    </row>
    <row r="12" spans="1:14" ht="15.6" x14ac:dyDescent="0.3">
      <c r="A12" s="38" t="s">
        <v>24</v>
      </c>
      <c r="B12" s="39"/>
      <c r="C12" s="39"/>
      <c r="D12" s="39"/>
      <c r="E12" s="39"/>
      <c r="F12" s="39"/>
      <c r="G12" s="39"/>
      <c r="H12" s="39"/>
      <c r="I12" s="40"/>
      <c r="J12" s="40"/>
      <c r="K12" s="40"/>
      <c r="L12" s="41"/>
    </row>
    <row r="13" spans="1:14" ht="103.8" x14ac:dyDescent="0.3">
      <c r="A13" s="42" t="s">
        <v>25</v>
      </c>
      <c r="B13" s="42" t="s">
        <v>26</v>
      </c>
      <c r="C13" s="42" t="s">
        <v>27</v>
      </c>
      <c r="D13" s="42" t="s">
        <v>28</v>
      </c>
      <c r="E13" s="43" t="s">
        <v>29</v>
      </c>
      <c r="F13" s="43" t="s">
        <v>30</v>
      </c>
      <c r="G13" s="43" t="s">
        <v>31</v>
      </c>
      <c r="H13" s="43" t="s">
        <v>32</v>
      </c>
      <c r="I13" s="44" t="s">
        <v>33</v>
      </c>
      <c r="J13" s="42" t="s">
        <v>34</v>
      </c>
      <c r="K13" s="44" t="s">
        <v>35</v>
      </c>
      <c r="L13" s="42" t="s">
        <v>36</v>
      </c>
      <c r="M13" s="1"/>
    </row>
    <row r="14" spans="1:14" ht="33" x14ac:dyDescent="0.3">
      <c r="A14" s="75" t="s">
        <v>44</v>
      </c>
      <c r="B14" s="51" t="s">
        <v>37</v>
      </c>
      <c r="C14" s="52"/>
      <c r="D14" s="53" t="s">
        <v>38</v>
      </c>
      <c r="E14" s="53" t="s">
        <v>39</v>
      </c>
      <c r="F14" s="53" t="s">
        <v>41</v>
      </c>
      <c r="G14" s="53" t="s">
        <v>40</v>
      </c>
      <c r="H14" s="53" t="s">
        <v>41</v>
      </c>
      <c r="I14" s="54">
        <f>43000*0.2</f>
        <v>8600</v>
      </c>
      <c r="J14" s="54">
        <f>I14</f>
        <v>8600</v>
      </c>
      <c r="K14" s="55">
        <v>4.8000000000000001E-2</v>
      </c>
      <c r="L14" s="54">
        <f>ROUNDUP(J14*K14,0)</f>
        <v>413</v>
      </c>
    </row>
    <row r="15" spans="1:14" ht="32.25" customHeight="1" x14ac:dyDescent="0.3">
      <c r="A15" s="75" t="s">
        <v>45</v>
      </c>
      <c r="B15" s="51" t="s">
        <v>37</v>
      </c>
      <c r="C15" s="56"/>
      <c r="D15" s="53" t="s">
        <v>38</v>
      </c>
      <c r="E15" s="53" t="s">
        <v>39</v>
      </c>
      <c r="F15" s="53" t="s">
        <v>41</v>
      </c>
      <c r="G15" s="53" t="s">
        <v>40</v>
      </c>
      <c r="H15" s="53" t="s">
        <v>41</v>
      </c>
      <c r="I15" s="54">
        <f>54745*0.1</f>
        <v>5474.5</v>
      </c>
      <c r="J15" s="54">
        <f t="shared" ref="J15:J16" si="0">I15</f>
        <v>5474.5</v>
      </c>
      <c r="K15" s="55">
        <v>0.06</v>
      </c>
      <c r="L15" s="54">
        <f t="shared" ref="L15" si="1">ROUNDUP(J15*K15,0)</f>
        <v>329</v>
      </c>
    </row>
    <row r="16" spans="1:14" ht="32.25" customHeight="1" x14ac:dyDescent="0.3">
      <c r="A16" s="73" t="s">
        <v>46</v>
      </c>
      <c r="B16" s="51" t="s">
        <v>37</v>
      </c>
      <c r="C16" s="56"/>
      <c r="D16" s="53" t="s">
        <v>42</v>
      </c>
      <c r="E16" s="53" t="s">
        <v>39</v>
      </c>
      <c r="F16" s="53" t="s">
        <v>41</v>
      </c>
      <c r="G16" s="53" t="s">
        <v>40</v>
      </c>
      <c r="H16" s="53" t="s">
        <v>41</v>
      </c>
      <c r="I16" s="54">
        <f>15000*0.313</f>
        <v>4695</v>
      </c>
      <c r="J16" s="54">
        <f t="shared" si="0"/>
        <v>4695</v>
      </c>
      <c r="K16" s="55">
        <v>0.05</v>
      </c>
      <c r="L16" s="54">
        <f t="shared" ref="L16" si="2">ROUNDUP(J16*K16,0)</f>
        <v>235</v>
      </c>
    </row>
    <row r="17" spans="1:12" ht="32.25" customHeight="1" x14ac:dyDescent="0.3">
      <c r="A17" s="76" t="s">
        <v>47</v>
      </c>
      <c r="B17" s="45" t="s">
        <v>37</v>
      </c>
      <c r="C17" s="46"/>
      <c r="D17" s="46" t="s">
        <v>38</v>
      </c>
      <c r="E17" s="46" t="s">
        <v>39</v>
      </c>
      <c r="F17" s="46" t="s">
        <v>41</v>
      </c>
      <c r="G17" s="46" t="s">
        <v>40</v>
      </c>
      <c r="H17" s="46" t="s">
        <v>41</v>
      </c>
      <c r="I17" s="47">
        <f>43000*0.8</f>
        <v>34400</v>
      </c>
      <c r="J17" s="47">
        <f t="shared" ref="J17:J19" si="3">I17</f>
        <v>34400</v>
      </c>
      <c r="K17" s="48">
        <v>3.3000000000000002E-2</v>
      </c>
      <c r="L17" s="47">
        <f t="shared" ref="L17:L19" si="4">ROUNDUP(J17*K17,0)</f>
        <v>1136</v>
      </c>
    </row>
    <row r="18" spans="1:12" ht="32.25" customHeight="1" x14ac:dyDescent="0.3">
      <c r="A18" s="76" t="s">
        <v>48</v>
      </c>
      <c r="B18" s="45" t="s">
        <v>37</v>
      </c>
      <c r="C18" s="49"/>
      <c r="D18" s="46" t="s">
        <v>38</v>
      </c>
      <c r="E18" s="46" t="s">
        <v>39</v>
      </c>
      <c r="F18" s="46" t="s">
        <v>41</v>
      </c>
      <c r="G18" s="46" t="s">
        <v>40</v>
      </c>
      <c r="H18" s="46" t="s">
        <v>41</v>
      </c>
      <c r="I18" s="47">
        <f>54745*0.9</f>
        <v>49270.5</v>
      </c>
      <c r="J18" s="47">
        <f t="shared" si="3"/>
        <v>49270.5</v>
      </c>
      <c r="K18" s="48">
        <v>3.3000000000000002E-2</v>
      </c>
      <c r="L18" s="47">
        <f t="shared" si="4"/>
        <v>1626</v>
      </c>
    </row>
    <row r="19" spans="1:12" ht="32.25" customHeight="1" x14ac:dyDescent="0.3">
      <c r="A19" s="74" t="s">
        <v>49</v>
      </c>
      <c r="B19" s="45" t="s">
        <v>37</v>
      </c>
      <c r="C19" s="49"/>
      <c r="D19" s="46" t="s">
        <v>42</v>
      </c>
      <c r="E19" s="46" t="s">
        <v>39</v>
      </c>
      <c r="F19" s="46" t="s">
        <v>41</v>
      </c>
      <c r="G19" s="46" t="s">
        <v>40</v>
      </c>
      <c r="H19" s="46" t="s">
        <v>41</v>
      </c>
      <c r="I19" s="47">
        <f>15000*(1-0.313)</f>
        <v>10305</v>
      </c>
      <c r="J19" s="47">
        <f t="shared" si="3"/>
        <v>10305</v>
      </c>
      <c r="K19" s="48">
        <v>3.3000000000000002E-2</v>
      </c>
      <c r="L19" s="47">
        <f t="shared" si="4"/>
        <v>341</v>
      </c>
    </row>
    <row r="21" spans="1:12" ht="30.75" customHeight="1" x14ac:dyDescent="0.3">
      <c r="A21" s="80" t="s">
        <v>43</v>
      </c>
      <c r="B21" s="80"/>
      <c r="C21" s="80"/>
      <c r="D21" s="80"/>
      <c r="E21" s="80"/>
      <c r="F21" s="80"/>
      <c r="G21" s="80"/>
      <c r="H21" s="80"/>
      <c r="I21" s="80"/>
      <c r="J21" s="80"/>
      <c r="K21" s="80"/>
      <c r="L21" s="80"/>
    </row>
  </sheetData>
  <mergeCells count="1">
    <mergeCell ref="A21:L21"/>
  </mergeCells>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4B3E-22D0-4B1A-9AD2-7AD3D4072BDC}">
  <dimension ref="A1"/>
  <sheetViews>
    <sheetView workbookViewId="0"/>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DA0D774ED8204789FBA44AA44E220C" ma:contentTypeVersion="17" ma:contentTypeDescription="Create a new document." ma:contentTypeScope="" ma:versionID="12e88660763090d3d1725e415fc1129a">
  <xsd:schema xmlns:xsd="http://www.w3.org/2001/XMLSchema" xmlns:xs="http://www.w3.org/2001/XMLSchema" xmlns:p="http://schemas.microsoft.com/office/2006/metadata/properties" xmlns:ns2="bf16fb3d-d0d4-4082-b9e1-5e252a4ca607" xmlns:ns3="87e9aed0-1cfc-4d5c-8ce4-ea64804a7109" xmlns:ns4="73fb875a-8af9-4255-b008-0995492d31cd" targetNamespace="http://schemas.microsoft.com/office/2006/metadata/properties" ma:root="true" ma:fieldsID="8f8dbfc871d17a164d9c04df8a743fed" ns2:_="" ns3:_="" ns4:_="">
    <xsd:import namespace="bf16fb3d-d0d4-4082-b9e1-5e252a4ca607"/>
    <xsd:import namespace="87e9aed0-1cfc-4d5c-8ce4-ea64804a7109"/>
    <xsd:import namespace="73fb875a-8af9-4255-b008-0995492d31cd"/>
    <xsd:element name="properties">
      <xsd:complexType>
        <xsd:sequence>
          <xsd:element name="documentManagement">
            <xsd:complexType>
              <xsd:all>
                <xsd:element ref="ns2:Note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fb3d-d0d4-4082-b9e1-5e252a4ca607" elementFormDefault="qualified">
    <xsd:import namespace="http://schemas.microsoft.com/office/2006/documentManagement/types"/>
    <xsd:import namespace="http://schemas.microsoft.com/office/infopath/2007/PartnerControls"/>
    <xsd:element name="Notes" ma:index="2" nillable="true" ma:displayName="Notes" ma:format="Dropdown" ma:internalName="Note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e9aed0-1cfc-4d5c-8ce4-ea64804a7109"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8743845-13ac-4f4d-b4a4-17bd8d701275}" ma:internalName="TaxCatchAll" ma:readOnly="false" ma:showField="CatchAllData" ma:web="87e9aed0-1cfc-4d5c-8ce4-ea64804a7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bf16fb3d-d0d4-4082-b9e1-5e252a4ca607">
      <Terms xmlns="http://schemas.microsoft.com/office/infopath/2007/PartnerControls"/>
    </lcf76f155ced4ddcb4097134ff3c332f>
    <Notes xmlns="bf16fb3d-d0d4-4082-b9e1-5e252a4ca607" xsi:nil="true"/>
    <SharedWithUsers xmlns="87e9aed0-1cfc-4d5c-8ce4-ea64804a7109">
      <UserInfo>
        <DisplayName/>
        <AccountId xsi:nil="true"/>
        <AccountType/>
      </UserInfo>
    </SharedWithUsers>
  </documentManagement>
</p:properties>
</file>

<file path=customXml/itemProps1.xml><?xml version="1.0" encoding="utf-8"?>
<ds:datastoreItem xmlns:ds="http://schemas.openxmlformats.org/officeDocument/2006/customXml" ds:itemID="{A78633DF-AFBE-4734-9186-B154E25A8D88}">
  <ds:schemaRefs>
    <ds:schemaRef ds:uri="http://schemas.microsoft.com/sharepoint/v3/contenttype/forms"/>
  </ds:schemaRefs>
</ds:datastoreItem>
</file>

<file path=customXml/itemProps2.xml><?xml version="1.0" encoding="utf-8"?>
<ds:datastoreItem xmlns:ds="http://schemas.openxmlformats.org/officeDocument/2006/customXml" ds:itemID="{39BBE334-1606-4871-B775-193A3DCD2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fb3d-d0d4-4082-b9e1-5e252a4ca607"/>
    <ds:schemaRef ds:uri="87e9aed0-1cfc-4d5c-8ce4-ea64804a7109"/>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0C7FBA-3532-4D39-8EAE-8C86272B7E31}">
  <ds:schemaRefs>
    <ds:schemaRef ds:uri="http://schemas.microsoft.com/office/2006/metadata/properties"/>
    <ds:schemaRef ds:uri="http://purl.org/dc/elements/1.1/"/>
    <ds:schemaRef ds:uri="http://purl.org/dc/terms/"/>
    <ds:schemaRef ds:uri="http://www.w3.org/XML/1998/namespace"/>
    <ds:schemaRef ds:uri="73fb875a-8af9-4255-b008-0995492d31cd"/>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87e9aed0-1cfc-4d5c-8ce4-ea64804a7109"/>
    <ds:schemaRef ds:uri="bf16fb3d-d0d4-4082-b9e1-5e252a4ca6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Moxey, Joseph  - MRP-APHIS</cp:lastModifiedBy>
  <cp:revision/>
  <dcterms:created xsi:type="dcterms:W3CDTF">2021-07-01T18:06:57Z</dcterms:created>
  <dcterms:modified xsi:type="dcterms:W3CDTF">2023-10-03T16:53:03Z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0x01010063DA0D774ED8204789FBA44AA44E220C</vt:lpwstr>
  </property>
  <property fmtid="{D5CDD505-2E9C-101B-9397-08002B2CF9AE}" pid="3" name="MediaServiceImageTags">
    <vt:lpwstr/>
  </property>
  <property fmtid="{D5CDD505-2E9C-101B-9397-08002B2CF9AE}" pid="4" name="ESRI_WORKBOOK_ID">
    <vt:lpwstr>2a10be32b0df45639c48bea4e77b508e</vt:lpwstr>
  </property>
  <property fmtid="{D5CDD505-2E9C-101B-9397-08002B2CF9AE}" pid="5" name="Order">
    <vt:r8>49100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