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defaultThemeVersion="166925"/>
  <mc:AlternateContent xmlns:mc="http://schemas.openxmlformats.org/markup-compatibility/2006">
    <mc:Choice Requires="x15">
      <x15ac:absPath xmlns:x15ac="http://schemas.microsoft.com/office/spreadsheetml/2010/11/ac" url="C:\Users\acoby\Downloads\"/>
    </mc:Choice>
  </mc:AlternateContent>
  <xr:revisionPtr revIDLastSave="0" documentId="13_ncr:1_{7DB092A6-1452-41DA-A1A7-2E87850CB343}" xr6:coauthVersionLast="47" xr6:coauthVersionMax="47" xr10:uidLastSave="{00000000-0000-0000-0000-000000000000}"/>
  <bookViews>
    <workbookView xWindow="28680" yWindow="-120" windowWidth="29040" windowHeight="15840" firstSheet="4" activeTab="10" xr2:uid="{B1AFDD72-F058-45C9-B829-1E7ADCF0B531}"/>
  </bookViews>
  <sheets>
    <sheet name="PRA" sheetId="47" r:id="rId1"/>
    <sheet name="Instructions" sheetId="31" r:id="rId2"/>
    <sheet name="Appendix Instructions" sheetId="49" r:id="rId3"/>
    <sheet name="Filing Information" sheetId="34" r:id="rId4"/>
    <sheet name="Filing Notes" sheetId="35" r:id="rId5"/>
    <sheet name="Flat Rate Revenue" sheetId="14" r:id="rId6"/>
    <sheet name="Per Minute Revenue" sheetId="18" r:id="rId7"/>
    <sheet name="Add. Revenue Paid To Provider" sheetId="19" r:id="rId8"/>
    <sheet name="Costs Paid By Provider" sheetId="51" r:id="rId9"/>
    <sheet name="Demand" sheetId="2" r:id="rId10"/>
    <sheet name="VRS Expenses" sheetId="3" r:id="rId11"/>
    <sheet name="IP Relay Expenses" sheetId="41" r:id="rId12"/>
    <sheet name="IP CTS CA Expenses" sheetId="42" r:id="rId13"/>
    <sheet name="IP CTS ASR Expenses" sheetId="43" r:id="rId14"/>
    <sheet name="CA Stats" sheetId="22" r:id="rId15"/>
  </sheets>
  <definedNames>
    <definedName name="AdditionalCosts">'Add. Revenue Paid To Provider'!$U$62:$AD$204</definedName>
    <definedName name="CAStats">'CA Stats'!$O$1:$AA$10</definedName>
    <definedName name="Demand">Demand!$T$1:$Y$193</definedName>
    <definedName name="FilingInformation">'Filing Information'!$O$1:$U$2</definedName>
    <definedName name="FilingNotes">'Filing Notes'!$N$1:$Q$2</definedName>
    <definedName name="FlatRate_CTS">'Flat Rate Revenue'!$AU$62:$BE$204</definedName>
    <definedName name="FlatRate_STS">'Flat Rate Revenue'!$AI$62:$AS$204</definedName>
    <definedName name="FlatRate_TTY">'Flat Rate Revenue'!$W$62:$AG$204</definedName>
    <definedName name="IPCTSASRCost">'IP CTS ASR Expenses'!$Q$1:$V$124</definedName>
    <definedName name="IPCTSCACosts">'IP CTS CA Expenses'!$Q$1:$V$124</definedName>
    <definedName name="IPRelayCosts">'IP Relay Expenses'!$Q$1:$V$124</definedName>
    <definedName name="PerMinuteRevenue">'Per Minute Revenue'!$Q$62:$AB$206</definedName>
    <definedName name="ProviderCostsPaid">'Costs Paid By Provider'!$R$63:$Z$204</definedName>
    <definedName name="VRSCosts">'VRS Expenses'!$Q$1:$V$124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 i="34" l="1"/>
  <c r="T2" i="34"/>
  <c r="R2" i="34"/>
  <c r="P2" i="34"/>
  <c r="Q2" i="34"/>
  <c r="O2" i="34" s="1"/>
  <c r="U147" i="19" s="1"/>
  <c r="V124" i="43"/>
  <c r="U124" i="43"/>
  <c r="V123" i="43"/>
  <c r="U123" i="43"/>
  <c r="V122" i="43"/>
  <c r="U122" i="43"/>
  <c r="V121" i="43"/>
  <c r="U121" i="43"/>
  <c r="V120" i="43"/>
  <c r="U120" i="43"/>
  <c r="V119" i="43"/>
  <c r="U119" i="43"/>
  <c r="V118" i="43"/>
  <c r="U118" i="43"/>
  <c r="V117" i="43"/>
  <c r="U117" i="43"/>
  <c r="V116" i="43"/>
  <c r="U116" i="43"/>
  <c r="V115" i="43"/>
  <c r="U115" i="43"/>
  <c r="V114" i="43"/>
  <c r="U114" i="43"/>
  <c r="V113" i="43"/>
  <c r="U113" i="43"/>
  <c r="V112" i="43"/>
  <c r="U112" i="43"/>
  <c r="V111" i="43"/>
  <c r="U111" i="43"/>
  <c r="V110" i="43"/>
  <c r="U110" i="43"/>
  <c r="V109" i="43"/>
  <c r="U109" i="43"/>
  <c r="V108" i="43"/>
  <c r="U108" i="43"/>
  <c r="V107" i="43"/>
  <c r="U107" i="43"/>
  <c r="V106" i="43"/>
  <c r="U106" i="43"/>
  <c r="V105" i="43"/>
  <c r="U105" i="43"/>
  <c r="V104" i="43"/>
  <c r="U104" i="43"/>
  <c r="V103" i="43"/>
  <c r="U103" i="43"/>
  <c r="V102" i="43"/>
  <c r="U102" i="43"/>
  <c r="V101" i="43"/>
  <c r="U101" i="43"/>
  <c r="V100" i="43"/>
  <c r="U100" i="43"/>
  <c r="V99" i="43"/>
  <c r="U99" i="43"/>
  <c r="V98" i="43"/>
  <c r="U98" i="43"/>
  <c r="V97" i="43"/>
  <c r="U97" i="43"/>
  <c r="V96" i="43"/>
  <c r="U96" i="43"/>
  <c r="V95" i="43"/>
  <c r="U95" i="43"/>
  <c r="V94" i="43"/>
  <c r="U94" i="43"/>
  <c r="V93" i="43"/>
  <c r="U93" i="43"/>
  <c r="V92" i="43"/>
  <c r="U92" i="43"/>
  <c r="V91" i="43"/>
  <c r="U91" i="43"/>
  <c r="V90" i="43"/>
  <c r="U90" i="43"/>
  <c r="V89" i="43"/>
  <c r="U89" i="43"/>
  <c r="V88" i="43"/>
  <c r="U88" i="43"/>
  <c r="V87" i="43"/>
  <c r="U87" i="43"/>
  <c r="V86" i="43"/>
  <c r="U86" i="43"/>
  <c r="V85" i="43"/>
  <c r="U85" i="43"/>
  <c r="V84" i="43"/>
  <c r="U84" i="43"/>
  <c r="V83" i="43"/>
  <c r="U83" i="43"/>
  <c r="V82" i="43"/>
  <c r="U82" i="43"/>
  <c r="V81" i="43"/>
  <c r="U81" i="43"/>
  <c r="V80" i="43"/>
  <c r="U80" i="43"/>
  <c r="V79" i="43"/>
  <c r="U79" i="43"/>
  <c r="V78" i="43"/>
  <c r="U78" i="43"/>
  <c r="V77" i="43"/>
  <c r="U77" i="43"/>
  <c r="V76" i="43"/>
  <c r="U76" i="43"/>
  <c r="V75" i="43"/>
  <c r="U75" i="43"/>
  <c r="V74" i="43"/>
  <c r="U74" i="43"/>
  <c r="V73" i="43"/>
  <c r="U73" i="43"/>
  <c r="V72" i="43"/>
  <c r="U72" i="43"/>
  <c r="V71" i="43"/>
  <c r="U71" i="43"/>
  <c r="V70" i="43"/>
  <c r="U70" i="43"/>
  <c r="V69" i="43"/>
  <c r="U69" i="43"/>
  <c r="V68" i="43"/>
  <c r="U68" i="43"/>
  <c r="V67" i="43"/>
  <c r="U67" i="43"/>
  <c r="V66" i="43"/>
  <c r="U66" i="43"/>
  <c r="V65" i="43"/>
  <c r="U65" i="43"/>
  <c r="V64" i="43"/>
  <c r="U64" i="43"/>
  <c r="V63" i="43"/>
  <c r="U63" i="43"/>
  <c r="V62" i="43"/>
  <c r="U62" i="43"/>
  <c r="V61" i="43"/>
  <c r="U61" i="43"/>
  <c r="V60" i="43"/>
  <c r="U60" i="43"/>
  <c r="V59" i="43"/>
  <c r="U59" i="43"/>
  <c r="V58" i="43"/>
  <c r="U58" i="43"/>
  <c r="V57" i="43"/>
  <c r="U57" i="43"/>
  <c r="V56" i="43"/>
  <c r="U56" i="43"/>
  <c r="V55" i="43"/>
  <c r="U55" i="43"/>
  <c r="V54" i="43"/>
  <c r="U54" i="43"/>
  <c r="V53" i="43"/>
  <c r="U53" i="43"/>
  <c r="V52" i="43"/>
  <c r="U52" i="43"/>
  <c r="V51" i="43"/>
  <c r="U51" i="43"/>
  <c r="V50" i="43"/>
  <c r="U50" i="43"/>
  <c r="V49" i="43"/>
  <c r="U49" i="43"/>
  <c r="V48" i="43"/>
  <c r="U48" i="43"/>
  <c r="V47" i="43"/>
  <c r="U47" i="43"/>
  <c r="V46" i="43"/>
  <c r="U46" i="43"/>
  <c r="V45" i="43"/>
  <c r="U45" i="43"/>
  <c r="V44" i="43"/>
  <c r="U44" i="43"/>
  <c r="V43" i="43"/>
  <c r="U43" i="43"/>
  <c r="V42" i="43"/>
  <c r="U42" i="43"/>
  <c r="V41" i="43"/>
  <c r="U41" i="43"/>
  <c r="V40" i="43"/>
  <c r="U40" i="43"/>
  <c r="V39" i="43"/>
  <c r="U39" i="43"/>
  <c r="V38" i="43"/>
  <c r="U38" i="43"/>
  <c r="V37" i="43"/>
  <c r="U37" i="43"/>
  <c r="V36" i="43"/>
  <c r="U36" i="43"/>
  <c r="V35" i="43"/>
  <c r="U35" i="43"/>
  <c r="V34" i="43"/>
  <c r="U34" i="43"/>
  <c r="V33" i="43"/>
  <c r="U33" i="43"/>
  <c r="V32" i="43"/>
  <c r="U32" i="43"/>
  <c r="V31" i="43"/>
  <c r="U31" i="43"/>
  <c r="V30" i="43"/>
  <c r="U30" i="43"/>
  <c r="V29" i="43"/>
  <c r="U29" i="43"/>
  <c r="V28" i="43"/>
  <c r="U28" i="43"/>
  <c r="V27" i="43"/>
  <c r="U27" i="43"/>
  <c r="V26" i="43"/>
  <c r="U26" i="43"/>
  <c r="V25" i="43"/>
  <c r="U25" i="43"/>
  <c r="V24" i="43"/>
  <c r="U24" i="43"/>
  <c r="V23" i="43"/>
  <c r="U23" i="43"/>
  <c r="V22" i="43"/>
  <c r="U22" i="43"/>
  <c r="V21" i="43"/>
  <c r="U21" i="43"/>
  <c r="V20" i="43"/>
  <c r="U20" i="43"/>
  <c r="V19" i="43"/>
  <c r="U19" i="43"/>
  <c r="V18" i="43"/>
  <c r="U18" i="43"/>
  <c r="V17" i="43"/>
  <c r="U17" i="43"/>
  <c r="V16" i="43"/>
  <c r="U16" i="43"/>
  <c r="V15" i="43"/>
  <c r="U15" i="43"/>
  <c r="V14" i="43"/>
  <c r="U14" i="43"/>
  <c r="V13" i="43"/>
  <c r="U13" i="43"/>
  <c r="V12" i="43"/>
  <c r="U12" i="43"/>
  <c r="V11" i="43"/>
  <c r="U11" i="43"/>
  <c r="V10" i="43"/>
  <c r="U10" i="43"/>
  <c r="V9" i="43"/>
  <c r="U9" i="43"/>
  <c r="V8" i="43"/>
  <c r="U8" i="43"/>
  <c r="V7" i="43"/>
  <c r="U7" i="43"/>
  <c r="V6" i="43"/>
  <c r="U6" i="43"/>
  <c r="V5" i="43"/>
  <c r="U5" i="43"/>
  <c r="V4" i="43"/>
  <c r="U4" i="43"/>
  <c r="V3" i="43"/>
  <c r="U3" i="43"/>
  <c r="V2" i="43"/>
  <c r="U2" i="43"/>
  <c r="V124" i="42"/>
  <c r="U124" i="42"/>
  <c r="V123" i="42"/>
  <c r="U123" i="42"/>
  <c r="V122" i="42"/>
  <c r="U122" i="42"/>
  <c r="V121" i="42"/>
  <c r="U121" i="42"/>
  <c r="V120" i="42"/>
  <c r="U120" i="42"/>
  <c r="V119" i="42"/>
  <c r="U119" i="42"/>
  <c r="V118" i="42"/>
  <c r="U118" i="42"/>
  <c r="V117" i="42"/>
  <c r="U117" i="42"/>
  <c r="V116" i="42"/>
  <c r="U116" i="42"/>
  <c r="V115" i="42"/>
  <c r="U115" i="42"/>
  <c r="V114" i="42"/>
  <c r="U114" i="42"/>
  <c r="V113" i="42"/>
  <c r="U113" i="42"/>
  <c r="V112" i="42"/>
  <c r="U112" i="42"/>
  <c r="V111" i="42"/>
  <c r="U111" i="42"/>
  <c r="V110" i="42"/>
  <c r="U110" i="42"/>
  <c r="V109" i="42"/>
  <c r="U109" i="42"/>
  <c r="V108" i="42"/>
  <c r="U108" i="42"/>
  <c r="V107" i="42"/>
  <c r="U107" i="42"/>
  <c r="V106" i="42"/>
  <c r="U106" i="42"/>
  <c r="V105" i="42"/>
  <c r="U105" i="42"/>
  <c r="V104" i="42"/>
  <c r="U104" i="42"/>
  <c r="V103" i="42"/>
  <c r="U103" i="42"/>
  <c r="V102" i="42"/>
  <c r="U102" i="42"/>
  <c r="V101" i="42"/>
  <c r="U101" i="42"/>
  <c r="V100" i="42"/>
  <c r="U100" i="42"/>
  <c r="V99" i="42"/>
  <c r="U99" i="42"/>
  <c r="V98" i="42"/>
  <c r="U98" i="42"/>
  <c r="V97" i="42"/>
  <c r="U97" i="42"/>
  <c r="V96" i="42"/>
  <c r="U96" i="42"/>
  <c r="V95" i="42"/>
  <c r="U95" i="42"/>
  <c r="V94" i="42"/>
  <c r="U94" i="42"/>
  <c r="V93" i="42"/>
  <c r="U93" i="42"/>
  <c r="V92" i="42"/>
  <c r="U92" i="42"/>
  <c r="V91" i="42"/>
  <c r="U91" i="42"/>
  <c r="V90" i="42"/>
  <c r="U90" i="42"/>
  <c r="V89" i="42"/>
  <c r="U89" i="42"/>
  <c r="V88" i="42"/>
  <c r="U88" i="42"/>
  <c r="V87" i="42"/>
  <c r="U87" i="42"/>
  <c r="V86" i="42"/>
  <c r="U86" i="42"/>
  <c r="V85" i="42"/>
  <c r="U85" i="42"/>
  <c r="V84" i="42"/>
  <c r="U84" i="42"/>
  <c r="V83" i="42"/>
  <c r="U83" i="42"/>
  <c r="V82" i="42"/>
  <c r="U82" i="42"/>
  <c r="V81" i="42"/>
  <c r="U81" i="42"/>
  <c r="V80" i="42"/>
  <c r="U80" i="42"/>
  <c r="V79" i="42"/>
  <c r="U79" i="42"/>
  <c r="V78" i="42"/>
  <c r="U78" i="42"/>
  <c r="V77" i="42"/>
  <c r="U77" i="42"/>
  <c r="V76" i="42"/>
  <c r="U76" i="42"/>
  <c r="V75" i="42"/>
  <c r="U75" i="42"/>
  <c r="V74" i="42"/>
  <c r="U74" i="42"/>
  <c r="V73" i="42"/>
  <c r="U73" i="42"/>
  <c r="V72" i="42"/>
  <c r="U72" i="42"/>
  <c r="V71" i="42"/>
  <c r="U71" i="42"/>
  <c r="V70" i="42"/>
  <c r="U70" i="42"/>
  <c r="V69" i="42"/>
  <c r="U69" i="42"/>
  <c r="V68" i="42"/>
  <c r="U68" i="42"/>
  <c r="V67" i="42"/>
  <c r="U67" i="42"/>
  <c r="V66" i="42"/>
  <c r="U66" i="42"/>
  <c r="V65" i="42"/>
  <c r="U65" i="42"/>
  <c r="V64" i="42"/>
  <c r="U64" i="42"/>
  <c r="V63" i="42"/>
  <c r="U63" i="42"/>
  <c r="V62" i="42"/>
  <c r="U62" i="42"/>
  <c r="V61" i="42"/>
  <c r="U61" i="42"/>
  <c r="V60" i="42"/>
  <c r="U60" i="42"/>
  <c r="V59" i="42"/>
  <c r="U59" i="42"/>
  <c r="V58" i="42"/>
  <c r="U58" i="42"/>
  <c r="V57" i="42"/>
  <c r="U57" i="42"/>
  <c r="V56" i="42"/>
  <c r="U56" i="42"/>
  <c r="V55" i="42"/>
  <c r="U55" i="42"/>
  <c r="V54" i="42"/>
  <c r="U54" i="42"/>
  <c r="V53" i="42"/>
  <c r="U53" i="42"/>
  <c r="V52" i="42"/>
  <c r="U52" i="42"/>
  <c r="V51" i="42"/>
  <c r="U51" i="42"/>
  <c r="V50" i="42"/>
  <c r="U50" i="42"/>
  <c r="V49" i="42"/>
  <c r="U49" i="42"/>
  <c r="V48" i="42"/>
  <c r="U48" i="42"/>
  <c r="V47" i="42"/>
  <c r="U47" i="42"/>
  <c r="V46" i="42"/>
  <c r="U46" i="42"/>
  <c r="V45" i="42"/>
  <c r="U45" i="42"/>
  <c r="V44" i="42"/>
  <c r="U44" i="42"/>
  <c r="V43" i="42"/>
  <c r="U43" i="42"/>
  <c r="V42" i="42"/>
  <c r="U42" i="42"/>
  <c r="V41" i="42"/>
  <c r="U41" i="42"/>
  <c r="V40" i="42"/>
  <c r="U40" i="42"/>
  <c r="V39" i="42"/>
  <c r="U39" i="42"/>
  <c r="V38" i="42"/>
  <c r="U38" i="42"/>
  <c r="V37" i="42"/>
  <c r="U37" i="42"/>
  <c r="V36" i="42"/>
  <c r="U36" i="42"/>
  <c r="V35" i="42"/>
  <c r="U35" i="42"/>
  <c r="V34" i="42"/>
  <c r="U34" i="42"/>
  <c r="V33" i="42"/>
  <c r="U33" i="42"/>
  <c r="V32" i="42"/>
  <c r="U32" i="42"/>
  <c r="V31" i="42"/>
  <c r="U31" i="42"/>
  <c r="V30" i="42"/>
  <c r="U30" i="42"/>
  <c r="V29" i="42"/>
  <c r="U29" i="42"/>
  <c r="V28" i="42"/>
  <c r="U28" i="42"/>
  <c r="V27" i="42"/>
  <c r="U27" i="42"/>
  <c r="V26" i="42"/>
  <c r="U26" i="42"/>
  <c r="V25" i="42"/>
  <c r="U25" i="42"/>
  <c r="V24" i="42"/>
  <c r="U24" i="42"/>
  <c r="V23" i="42"/>
  <c r="U23" i="42"/>
  <c r="V22" i="42"/>
  <c r="U22" i="42"/>
  <c r="V21" i="42"/>
  <c r="U21" i="42"/>
  <c r="V20" i="42"/>
  <c r="U20" i="42"/>
  <c r="V19" i="42"/>
  <c r="U19" i="42"/>
  <c r="V18" i="42"/>
  <c r="U18" i="42"/>
  <c r="V17" i="42"/>
  <c r="U17" i="42"/>
  <c r="V16" i="42"/>
  <c r="U16" i="42"/>
  <c r="V15" i="42"/>
  <c r="U15" i="42"/>
  <c r="V14" i="42"/>
  <c r="U14" i="42"/>
  <c r="V13" i="42"/>
  <c r="U13" i="42"/>
  <c r="V12" i="42"/>
  <c r="U12" i="42"/>
  <c r="V11" i="42"/>
  <c r="U11" i="42"/>
  <c r="V10" i="42"/>
  <c r="U10" i="42"/>
  <c r="V9" i="42"/>
  <c r="U9" i="42"/>
  <c r="V8" i="42"/>
  <c r="U8" i="42"/>
  <c r="V7" i="42"/>
  <c r="U7" i="42"/>
  <c r="V6" i="42"/>
  <c r="U6" i="42"/>
  <c r="V5" i="42"/>
  <c r="U5" i="42"/>
  <c r="V4" i="42"/>
  <c r="U4" i="42"/>
  <c r="V3" i="42"/>
  <c r="U3" i="42"/>
  <c r="V2" i="42"/>
  <c r="U2" i="42"/>
  <c r="V124" i="41"/>
  <c r="U124" i="41"/>
  <c r="V123" i="41"/>
  <c r="U123" i="41"/>
  <c r="V122" i="41"/>
  <c r="U122" i="41"/>
  <c r="V121" i="41"/>
  <c r="U121" i="41"/>
  <c r="V120" i="41"/>
  <c r="U120" i="41"/>
  <c r="V119" i="41"/>
  <c r="U119" i="41"/>
  <c r="V118" i="41"/>
  <c r="U118" i="41"/>
  <c r="V117" i="41"/>
  <c r="U117" i="41"/>
  <c r="V116" i="41"/>
  <c r="U116" i="41"/>
  <c r="V115" i="41"/>
  <c r="U115" i="41"/>
  <c r="V114" i="41"/>
  <c r="U114" i="41"/>
  <c r="V113" i="41"/>
  <c r="U113" i="41"/>
  <c r="V112" i="41"/>
  <c r="U112" i="41"/>
  <c r="V111" i="41"/>
  <c r="U111" i="41"/>
  <c r="V110" i="41"/>
  <c r="U110" i="41"/>
  <c r="V109" i="41"/>
  <c r="U109" i="41"/>
  <c r="V108" i="41"/>
  <c r="U108" i="41"/>
  <c r="V107" i="41"/>
  <c r="U107" i="41"/>
  <c r="V106" i="41"/>
  <c r="U106" i="41"/>
  <c r="V105" i="41"/>
  <c r="U105" i="41"/>
  <c r="V104" i="41"/>
  <c r="U104" i="41"/>
  <c r="V103" i="41"/>
  <c r="U103" i="41"/>
  <c r="V102" i="41"/>
  <c r="U102" i="41"/>
  <c r="V101" i="41"/>
  <c r="U101" i="41"/>
  <c r="V100" i="41"/>
  <c r="U100" i="41"/>
  <c r="V99" i="41"/>
  <c r="U99" i="41"/>
  <c r="V98" i="41"/>
  <c r="U98" i="41"/>
  <c r="V97" i="41"/>
  <c r="U97" i="41"/>
  <c r="V96" i="41"/>
  <c r="U96" i="41"/>
  <c r="V95" i="41"/>
  <c r="U95" i="41"/>
  <c r="V94" i="41"/>
  <c r="U94" i="41"/>
  <c r="V93" i="41"/>
  <c r="U93" i="41"/>
  <c r="V92" i="41"/>
  <c r="U92" i="41"/>
  <c r="V91" i="41"/>
  <c r="U91" i="41"/>
  <c r="V90" i="41"/>
  <c r="U90" i="41"/>
  <c r="V89" i="41"/>
  <c r="U89" i="41"/>
  <c r="V88" i="41"/>
  <c r="U88" i="41"/>
  <c r="V87" i="41"/>
  <c r="U87" i="41"/>
  <c r="V86" i="41"/>
  <c r="U86" i="41"/>
  <c r="V85" i="41"/>
  <c r="U85" i="41"/>
  <c r="V84" i="41"/>
  <c r="U84" i="41"/>
  <c r="V83" i="41"/>
  <c r="U83" i="41"/>
  <c r="V82" i="41"/>
  <c r="U82" i="41"/>
  <c r="V81" i="41"/>
  <c r="U81" i="41"/>
  <c r="V80" i="41"/>
  <c r="U80" i="41"/>
  <c r="V79" i="41"/>
  <c r="U79" i="41"/>
  <c r="V78" i="41"/>
  <c r="U78" i="41"/>
  <c r="V77" i="41"/>
  <c r="U77" i="41"/>
  <c r="V76" i="41"/>
  <c r="U76" i="41"/>
  <c r="V75" i="41"/>
  <c r="U75" i="41"/>
  <c r="V74" i="41"/>
  <c r="U74" i="41"/>
  <c r="V73" i="41"/>
  <c r="U73" i="41"/>
  <c r="V72" i="41"/>
  <c r="U72" i="41"/>
  <c r="V71" i="41"/>
  <c r="U71" i="41"/>
  <c r="V70" i="41"/>
  <c r="U70" i="41"/>
  <c r="V69" i="41"/>
  <c r="U69" i="41"/>
  <c r="V68" i="41"/>
  <c r="U68" i="41"/>
  <c r="V67" i="41"/>
  <c r="U67" i="41"/>
  <c r="V66" i="41"/>
  <c r="U66" i="41"/>
  <c r="V65" i="41"/>
  <c r="U65" i="41"/>
  <c r="V64" i="41"/>
  <c r="U64" i="41"/>
  <c r="V63" i="41"/>
  <c r="U63" i="41"/>
  <c r="V62" i="41"/>
  <c r="U62" i="41"/>
  <c r="V61" i="41"/>
  <c r="U61" i="41"/>
  <c r="V60" i="41"/>
  <c r="U60" i="41"/>
  <c r="V59" i="41"/>
  <c r="U59" i="41"/>
  <c r="V58" i="41"/>
  <c r="U58" i="41"/>
  <c r="V57" i="41"/>
  <c r="U57" i="41"/>
  <c r="V56" i="41"/>
  <c r="U56" i="41"/>
  <c r="V55" i="41"/>
  <c r="U55" i="41"/>
  <c r="V54" i="41"/>
  <c r="U54" i="41"/>
  <c r="V53" i="41"/>
  <c r="U53" i="41"/>
  <c r="V52" i="41"/>
  <c r="U52" i="41"/>
  <c r="V51" i="41"/>
  <c r="U51" i="41"/>
  <c r="V50" i="41"/>
  <c r="U50" i="41"/>
  <c r="V49" i="41"/>
  <c r="U49" i="41"/>
  <c r="V48" i="41"/>
  <c r="U48" i="41"/>
  <c r="V47" i="41"/>
  <c r="U47" i="41"/>
  <c r="V46" i="41"/>
  <c r="U46" i="41"/>
  <c r="V45" i="41"/>
  <c r="U45" i="41"/>
  <c r="V44" i="41"/>
  <c r="U44" i="41"/>
  <c r="V43" i="41"/>
  <c r="U43" i="41"/>
  <c r="V42" i="41"/>
  <c r="U42" i="41"/>
  <c r="V41" i="41"/>
  <c r="U41" i="41"/>
  <c r="V40" i="41"/>
  <c r="U40" i="41"/>
  <c r="V39" i="41"/>
  <c r="U39" i="41"/>
  <c r="V38" i="41"/>
  <c r="U38" i="41"/>
  <c r="V37" i="41"/>
  <c r="U37" i="41"/>
  <c r="V36" i="41"/>
  <c r="U36" i="41"/>
  <c r="V35" i="41"/>
  <c r="U35" i="41"/>
  <c r="V34" i="41"/>
  <c r="U34" i="41"/>
  <c r="V33" i="41"/>
  <c r="U33" i="41"/>
  <c r="V32" i="41"/>
  <c r="U32" i="41"/>
  <c r="V31" i="41"/>
  <c r="U31" i="41"/>
  <c r="V30" i="41"/>
  <c r="U30" i="41"/>
  <c r="V29" i="41"/>
  <c r="U29" i="41"/>
  <c r="V28" i="41"/>
  <c r="U28" i="41"/>
  <c r="V27" i="41"/>
  <c r="U27" i="41"/>
  <c r="V26" i="41"/>
  <c r="U26" i="41"/>
  <c r="V25" i="41"/>
  <c r="U25" i="41"/>
  <c r="V24" i="41"/>
  <c r="U24" i="41"/>
  <c r="V23" i="41"/>
  <c r="U23" i="41"/>
  <c r="V22" i="41"/>
  <c r="U22" i="41"/>
  <c r="V21" i="41"/>
  <c r="U21" i="41"/>
  <c r="V20" i="41"/>
  <c r="U20" i="41"/>
  <c r="V19" i="41"/>
  <c r="U19" i="41"/>
  <c r="V18" i="41"/>
  <c r="U18" i="41"/>
  <c r="V17" i="41"/>
  <c r="U17" i="41"/>
  <c r="V16" i="41"/>
  <c r="U16" i="41"/>
  <c r="V15" i="41"/>
  <c r="U15" i="41"/>
  <c r="V14" i="41"/>
  <c r="U14" i="41"/>
  <c r="V13" i="41"/>
  <c r="U13" i="41"/>
  <c r="V12" i="41"/>
  <c r="U12" i="41"/>
  <c r="V11" i="41"/>
  <c r="U11" i="41"/>
  <c r="V10" i="41"/>
  <c r="U10" i="41"/>
  <c r="V9" i="41"/>
  <c r="U9" i="41"/>
  <c r="V8" i="41"/>
  <c r="U8" i="41"/>
  <c r="V7" i="41"/>
  <c r="U7" i="41"/>
  <c r="V6" i="41"/>
  <c r="U6" i="41"/>
  <c r="V5" i="41"/>
  <c r="U5" i="41"/>
  <c r="V4" i="41"/>
  <c r="U4" i="41"/>
  <c r="V3" i="41"/>
  <c r="U3" i="41"/>
  <c r="V2" i="41"/>
  <c r="U2" i="41"/>
  <c r="AA10" i="22"/>
  <c r="Z10" i="22"/>
  <c r="Y10" i="22"/>
  <c r="X10" i="22"/>
  <c r="W10" i="22"/>
  <c r="V10" i="22"/>
  <c r="U10" i="22"/>
  <c r="T10" i="22"/>
  <c r="S10" i="22"/>
  <c r="AA9" i="22"/>
  <c r="Z9" i="22"/>
  <c r="Y9" i="22"/>
  <c r="X9" i="22"/>
  <c r="W9" i="22"/>
  <c r="V9" i="22"/>
  <c r="U9" i="22"/>
  <c r="T9" i="22"/>
  <c r="S9" i="22"/>
  <c r="AA8" i="22"/>
  <c r="Z8" i="22"/>
  <c r="Y8" i="22"/>
  <c r="X8" i="22"/>
  <c r="W8" i="22"/>
  <c r="V8" i="22"/>
  <c r="U8" i="22"/>
  <c r="T8" i="22"/>
  <c r="S8" i="22"/>
  <c r="AA7" i="22"/>
  <c r="Z7" i="22"/>
  <c r="Y7" i="22"/>
  <c r="X7" i="22"/>
  <c r="W7" i="22"/>
  <c r="V7" i="22"/>
  <c r="U7" i="22"/>
  <c r="T7" i="22"/>
  <c r="S7" i="22"/>
  <c r="AA6" i="22"/>
  <c r="Z6" i="22"/>
  <c r="Y6" i="22"/>
  <c r="X6" i="22"/>
  <c r="W6" i="22"/>
  <c r="V6" i="22"/>
  <c r="U6" i="22"/>
  <c r="T6" i="22"/>
  <c r="S6" i="22"/>
  <c r="AA5" i="22"/>
  <c r="Z5" i="22"/>
  <c r="Y5" i="22"/>
  <c r="X5" i="22"/>
  <c r="W5" i="22"/>
  <c r="V5" i="22"/>
  <c r="U5" i="22"/>
  <c r="T5" i="22"/>
  <c r="S5" i="22"/>
  <c r="AA4" i="22"/>
  <c r="Z4" i="22"/>
  <c r="Y4" i="22"/>
  <c r="X4" i="22"/>
  <c r="W4" i="22"/>
  <c r="V4" i="22"/>
  <c r="U4" i="22"/>
  <c r="T4" i="22"/>
  <c r="S4" i="22"/>
  <c r="AA3" i="22"/>
  <c r="Z3" i="22"/>
  <c r="Y3" i="22"/>
  <c r="X3" i="22"/>
  <c r="W3" i="22"/>
  <c r="V3" i="22"/>
  <c r="U3" i="22"/>
  <c r="T3" i="22"/>
  <c r="S3" i="22"/>
  <c r="AA2" i="22"/>
  <c r="Z2" i="22"/>
  <c r="Y2" i="22"/>
  <c r="X2" i="22"/>
  <c r="W2" i="22"/>
  <c r="V2" i="22"/>
  <c r="U2" i="22"/>
  <c r="T2" i="22"/>
  <c r="S2" i="22"/>
  <c r="L30" i="22"/>
  <c r="J30" i="22"/>
  <c r="Q10" i="22" s="1"/>
  <c r="H30" i="22"/>
  <c r="F30" i="22"/>
  <c r="Q9" i="22" s="1"/>
  <c r="L18" i="22"/>
  <c r="J18" i="22"/>
  <c r="Q8" i="22" s="1"/>
  <c r="H18" i="22"/>
  <c r="Q7" i="22" s="1"/>
  <c r="F18" i="22"/>
  <c r="Q6" i="22" s="1"/>
  <c r="L6" i="22"/>
  <c r="J6" i="22"/>
  <c r="H6" i="22"/>
  <c r="Q3" i="22" s="1"/>
  <c r="F6" i="22"/>
  <c r="Q2" i="22" s="1"/>
  <c r="K6" i="43"/>
  <c r="S119" i="43" s="1"/>
  <c r="I6" i="43"/>
  <c r="S79" i="43" s="1"/>
  <c r="G6" i="43"/>
  <c r="S50" i="43" s="1"/>
  <c r="E6" i="43"/>
  <c r="S21" i="43" s="1"/>
  <c r="K6" i="42"/>
  <c r="S123" i="42" s="1"/>
  <c r="I6" i="42"/>
  <c r="S83" i="42" s="1"/>
  <c r="G6" i="42"/>
  <c r="S54" i="42" s="1"/>
  <c r="E6" i="42"/>
  <c r="S27" i="42" s="1"/>
  <c r="K6" i="41"/>
  <c r="S119" i="41" s="1"/>
  <c r="I6" i="41"/>
  <c r="S79" i="41" s="1"/>
  <c r="G6" i="41"/>
  <c r="S50" i="41" s="1"/>
  <c r="E6" i="41"/>
  <c r="E6" i="3"/>
  <c r="S7" i="3" s="1"/>
  <c r="K6" i="3"/>
  <c r="S124" i="3" s="1"/>
  <c r="I6" i="3"/>
  <c r="S84" i="3" s="1"/>
  <c r="G6" i="3"/>
  <c r="S52" i="3" s="1"/>
  <c r="V124" i="3"/>
  <c r="U124" i="3"/>
  <c r="V123" i="3"/>
  <c r="U123" i="3"/>
  <c r="V122" i="3"/>
  <c r="U122" i="3"/>
  <c r="V121" i="3"/>
  <c r="U121" i="3"/>
  <c r="V120" i="3"/>
  <c r="U120" i="3"/>
  <c r="V119" i="3"/>
  <c r="U119" i="3"/>
  <c r="V118" i="3"/>
  <c r="U118" i="3"/>
  <c r="V117" i="3"/>
  <c r="U117" i="3"/>
  <c r="V116" i="3"/>
  <c r="U116" i="3"/>
  <c r="V115" i="3"/>
  <c r="U115" i="3"/>
  <c r="V114" i="3"/>
  <c r="U114" i="3"/>
  <c r="V113" i="3"/>
  <c r="U113" i="3"/>
  <c r="V112" i="3"/>
  <c r="U112" i="3"/>
  <c r="V111" i="3"/>
  <c r="U111" i="3"/>
  <c r="V110" i="3"/>
  <c r="U110" i="3"/>
  <c r="V109" i="3"/>
  <c r="U109" i="3"/>
  <c r="V108" i="3"/>
  <c r="U108" i="3"/>
  <c r="V107" i="3"/>
  <c r="U107" i="3"/>
  <c r="V106" i="3"/>
  <c r="U106" i="3"/>
  <c r="V105" i="3"/>
  <c r="U105" i="3"/>
  <c r="V104" i="3"/>
  <c r="U104" i="3"/>
  <c r="V103" i="3"/>
  <c r="U103" i="3"/>
  <c r="V102" i="3"/>
  <c r="U102" i="3"/>
  <c r="V101" i="3"/>
  <c r="U101" i="3"/>
  <c r="V100" i="3"/>
  <c r="U100" i="3"/>
  <c r="V99" i="3"/>
  <c r="U99" i="3"/>
  <c r="V98" i="3"/>
  <c r="U98" i="3"/>
  <c r="V97" i="3"/>
  <c r="U97" i="3"/>
  <c r="V96" i="3"/>
  <c r="U96" i="3"/>
  <c r="V95" i="3"/>
  <c r="U95" i="3"/>
  <c r="V94" i="3"/>
  <c r="U94" i="3"/>
  <c r="V93" i="3"/>
  <c r="U93" i="3"/>
  <c r="V92" i="3"/>
  <c r="U92" i="3"/>
  <c r="V91" i="3"/>
  <c r="U91" i="3"/>
  <c r="V90" i="3"/>
  <c r="U90" i="3"/>
  <c r="V89" i="3"/>
  <c r="U89" i="3"/>
  <c r="V88" i="3"/>
  <c r="U88" i="3"/>
  <c r="V87" i="3"/>
  <c r="U87" i="3"/>
  <c r="V86" i="3"/>
  <c r="U86" i="3"/>
  <c r="V85" i="3"/>
  <c r="U85" i="3"/>
  <c r="V84" i="3"/>
  <c r="U84" i="3"/>
  <c r="V83" i="3"/>
  <c r="U83" i="3"/>
  <c r="V82" i="3"/>
  <c r="U82" i="3"/>
  <c r="V81" i="3"/>
  <c r="U81" i="3"/>
  <c r="V80" i="3"/>
  <c r="U80" i="3"/>
  <c r="V79" i="3"/>
  <c r="U79" i="3"/>
  <c r="V78" i="3"/>
  <c r="U78" i="3"/>
  <c r="V77" i="3"/>
  <c r="U77" i="3"/>
  <c r="V76" i="3"/>
  <c r="U76" i="3"/>
  <c r="V75" i="3"/>
  <c r="U75" i="3"/>
  <c r="V74" i="3"/>
  <c r="U74" i="3"/>
  <c r="V73" i="3"/>
  <c r="U73" i="3"/>
  <c r="V72" i="3"/>
  <c r="U72" i="3"/>
  <c r="V71" i="3"/>
  <c r="U71" i="3"/>
  <c r="V70" i="3"/>
  <c r="U70" i="3"/>
  <c r="V69" i="3"/>
  <c r="U69" i="3"/>
  <c r="V68" i="3"/>
  <c r="U68" i="3"/>
  <c r="V67" i="3"/>
  <c r="U67" i="3"/>
  <c r="V66" i="3"/>
  <c r="U66" i="3"/>
  <c r="V65" i="3"/>
  <c r="U65" i="3"/>
  <c r="V64" i="3"/>
  <c r="U64" i="3"/>
  <c r="V63" i="3"/>
  <c r="U63" i="3"/>
  <c r="V62" i="3"/>
  <c r="U62" i="3"/>
  <c r="V61" i="3"/>
  <c r="U61" i="3"/>
  <c r="V60" i="3"/>
  <c r="U60" i="3"/>
  <c r="V59" i="3"/>
  <c r="U59" i="3"/>
  <c r="V58" i="3"/>
  <c r="U58" i="3"/>
  <c r="V57" i="3"/>
  <c r="U57" i="3"/>
  <c r="V56" i="3"/>
  <c r="U56" i="3"/>
  <c r="V55" i="3"/>
  <c r="U55" i="3"/>
  <c r="V54" i="3"/>
  <c r="U54" i="3"/>
  <c r="V53" i="3"/>
  <c r="U53" i="3"/>
  <c r="V52" i="3"/>
  <c r="U52" i="3"/>
  <c r="V51" i="3"/>
  <c r="U51" i="3"/>
  <c r="V50" i="3"/>
  <c r="U50" i="3"/>
  <c r="V49" i="3"/>
  <c r="U49" i="3"/>
  <c r="V48" i="3"/>
  <c r="U48" i="3"/>
  <c r="V47" i="3"/>
  <c r="U47" i="3"/>
  <c r="V46" i="3"/>
  <c r="U46" i="3"/>
  <c r="V45" i="3"/>
  <c r="U45" i="3"/>
  <c r="V44" i="3"/>
  <c r="U44" i="3"/>
  <c r="V43" i="3"/>
  <c r="U43" i="3"/>
  <c r="V42" i="3"/>
  <c r="U42" i="3"/>
  <c r="V41" i="3"/>
  <c r="U41" i="3"/>
  <c r="V40" i="3"/>
  <c r="U40" i="3"/>
  <c r="V39" i="3"/>
  <c r="U39" i="3"/>
  <c r="V38" i="3"/>
  <c r="U38" i="3"/>
  <c r="V37" i="3"/>
  <c r="U37" i="3"/>
  <c r="V36" i="3"/>
  <c r="U36" i="3"/>
  <c r="V35" i="3"/>
  <c r="U35" i="3"/>
  <c r="V34" i="3"/>
  <c r="U34" i="3"/>
  <c r="V33" i="3"/>
  <c r="U33" i="3"/>
  <c r="V32" i="3"/>
  <c r="U32" i="3"/>
  <c r="V31" i="3"/>
  <c r="U31" i="3"/>
  <c r="V30" i="3"/>
  <c r="U30" i="3"/>
  <c r="V29" i="3"/>
  <c r="U29" i="3"/>
  <c r="V28" i="3"/>
  <c r="U28" i="3"/>
  <c r="V27" i="3"/>
  <c r="U27" i="3"/>
  <c r="V26" i="3"/>
  <c r="U26" i="3"/>
  <c r="V25" i="3"/>
  <c r="U25" i="3"/>
  <c r="V24" i="3"/>
  <c r="U24" i="3"/>
  <c r="V23" i="3"/>
  <c r="U23" i="3"/>
  <c r="V22" i="3"/>
  <c r="U22" i="3"/>
  <c r="V21" i="3"/>
  <c r="U21" i="3"/>
  <c r="V20" i="3"/>
  <c r="U20" i="3"/>
  <c r="V19" i="3"/>
  <c r="U19" i="3"/>
  <c r="V18" i="3"/>
  <c r="U18" i="3"/>
  <c r="V17" i="3"/>
  <c r="U17" i="3"/>
  <c r="V16" i="3"/>
  <c r="U16" i="3"/>
  <c r="V15" i="3"/>
  <c r="U15" i="3"/>
  <c r="V14" i="3"/>
  <c r="U14" i="3"/>
  <c r="V13" i="3"/>
  <c r="U13" i="3"/>
  <c r="V12" i="3"/>
  <c r="U12" i="3"/>
  <c r="V11" i="3"/>
  <c r="U11" i="3"/>
  <c r="V10" i="3"/>
  <c r="U10" i="3"/>
  <c r="V9" i="3"/>
  <c r="U9" i="3"/>
  <c r="V8" i="3"/>
  <c r="U8" i="3"/>
  <c r="V7" i="3"/>
  <c r="U7" i="3"/>
  <c r="V6" i="3"/>
  <c r="U6" i="3"/>
  <c r="V5" i="3"/>
  <c r="U5" i="3"/>
  <c r="V4" i="3"/>
  <c r="U4" i="3"/>
  <c r="V3" i="3"/>
  <c r="U3" i="3"/>
  <c r="V2" i="3"/>
  <c r="U2" i="3"/>
  <c r="Y193" i="2"/>
  <c r="X193" i="2"/>
  <c r="W193" i="2"/>
  <c r="U193" i="2"/>
  <c r="Y192" i="2"/>
  <c r="X192" i="2"/>
  <c r="W192" i="2"/>
  <c r="U192" i="2"/>
  <c r="Y191" i="2"/>
  <c r="X191" i="2"/>
  <c r="W191" i="2"/>
  <c r="U191" i="2"/>
  <c r="Y190" i="2"/>
  <c r="X190" i="2"/>
  <c r="W190" i="2"/>
  <c r="U190" i="2"/>
  <c r="Y189" i="2"/>
  <c r="X189" i="2"/>
  <c r="W189" i="2"/>
  <c r="U189" i="2"/>
  <c r="Y188" i="2"/>
  <c r="X188" i="2"/>
  <c r="W188" i="2"/>
  <c r="U188" i="2"/>
  <c r="Y187" i="2"/>
  <c r="X187" i="2"/>
  <c r="W187" i="2"/>
  <c r="U187" i="2"/>
  <c r="Y186" i="2"/>
  <c r="X186" i="2"/>
  <c r="W186" i="2"/>
  <c r="U186" i="2"/>
  <c r="Y185" i="2"/>
  <c r="X185" i="2"/>
  <c r="W185" i="2"/>
  <c r="U185" i="2"/>
  <c r="Y184" i="2"/>
  <c r="X184" i="2"/>
  <c r="W184" i="2"/>
  <c r="U184" i="2"/>
  <c r="Y183" i="2"/>
  <c r="X183" i="2"/>
  <c r="W183" i="2"/>
  <c r="U183" i="2"/>
  <c r="Y182" i="2"/>
  <c r="X182" i="2"/>
  <c r="W182" i="2"/>
  <c r="U182" i="2"/>
  <c r="Y181" i="2"/>
  <c r="X181" i="2"/>
  <c r="W181" i="2"/>
  <c r="U181" i="2"/>
  <c r="Y180" i="2"/>
  <c r="X180" i="2"/>
  <c r="W180" i="2"/>
  <c r="U180" i="2"/>
  <c r="Y179" i="2"/>
  <c r="X179" i="2"/>
  <c r="W179" i="2"/>
  <c r="U179" i="2"/>
  <c r="Y178" i="2"/>
  <c r="X178" i="2"/>
  <c r="W178" i="2"/>
  <c r="U178" i="2"/>
  <c r="Y177" i="2"/>
  <c r="X177" i="2"/>
  <c r="W177" i="2"/>
  <c r="U177" i="2"/>
  <c r="Y176" i="2"/>
  <c r="X176" i="2"/>
  <c r="W176" i="2"/>
  <c r="U176" i="2"/>
  <c r="Y175" i="2"/>
  <c r="X175" i="2"/>
  <c r="W175" i="2"/>
  <c r="U175" i="2"/>
  <c r="Y174" i="2"/>
  <c r="X174" i="2"/>
  <c r="W174" i="2"/>
  <c r="U174" i="2"/>
  <c r="Y173" i="2"/>
  <c r="X173" i="2"/>
  <c r="W173" i="2"/>
  <c r="U173" i="2"/>
  <c r="Y172" i="2"/>
  <c r="X172" i="2"/>
  <c r="W172" i="2"/>
  <c r="U172" i="2"/>
  <c r="Y171" i="2"/>
  <c r="X171" i="2"/>
  <c r="W171" i="2"/>
  <c r="U171" i="2"/>
  <c r="Y170" i="2"/>
  <c r="X170" i="2"/>
  <c r="W170" i="2"/>
  <c r="U170" i="2"/>
  <c r="Y169" i="2"/>
  <c r="X169" i="2"/>
  <c r="W169" i="2"/>
  <c r="U169" i="2"/>
  <c r="Y168" i="2"/>
  <c r="X168" i="2"/>
  <c r="W168" i="2"/>
  <c r="U168" i="2"/>
  <c r="Y167" i="2"/>
  <c r="X167" i="2"/>
  <c r="W167" i="2"/>
  <c r="U167" i="2"/>
  <c r="Y166" i="2"/>
  <c r="X166" i="2"/>
  <c r="W166" i="2"/>
  <c r="U166" i="2"/>
  <c r="Y165" i="2"/>
  <c r="X165" i="2"/>
  <c r="W165" i="2"/>
  <c r="U165" i="2"/>
  <c r="Y164" i="2"/>
  <c r="X164" i="2"/>
  <c r="W164" i="2"/>
  <c r="U164" i="2"/>
  <c r="Y163" i="2"/>
  <c r="X163" i="2"/>
  <c r="W163" i="2"/>
  <c r="U163" i="2"/>
  <c r="Y162" i="2"/>
  <c r="X162" i="2"/>
  <c r="W162" i="2"/>
  <c r="U162" i="2"/>
  <c r="Y161" i="2"/>
  <c r="X161" i="2"/>
  <c r="W161" i="2"/>
  <c r="U161" i="2"/>
  <c r="Y160" i="2"/>
  <c r="X160" i="2"/>
  <c r="W160" i="2"/>
  <c r="U160" i="2"/>
  <c r="Y159" i="2"/>
  <c r="X159" i="2"/>
  <c r="W159" i="2"/>
  <c r="U159" i="2"/>
  <c r="Y158" i="2"/>
  <c r="X158" i="2"/>
  <c r="W158" i="2"/>
  <c r="U158" i="2"/>
  <c r="Y157" i="2"/>
  <c r="X157" i="2"/>
  <c r="W157" i="2"/>
  <c r="U157" i="2"/>
  <c r="Y156" i="2"/>
  <c r="X156" i="2"/>
  <c r="W156" i="2"/>
  <c r="U156" i="2"/>
  <c r="Y155" i="2"/>
  <c r="X155" i="2"/>
  <c r="W155" i="2"/>
  <c r="U155" i="2"/>
  <c r="Y154" i="2"/>
  <c r="X154" i="2"/>
  <c r="W154" i="2"/>
  <c r="U154" i="2"/>
  <c r="Y153" i="2"/>
  <c r="X153" i="2"/>
  <c r="W153" i="2"/>
  <c r="U153" i="2"/>
  <c r="Y152" i="2"/>
  <c r="X152" i="2"/>
  <c r="W152" i="2"/>
  <c r="U152" i="2"/>
  <c r="Y151" i="2"/>
  <c r="X151" i="2"/>
  <c r="W151" i="2"/>
  <c r="U151" i="2"/>
  <c r="Y150" i="2"/>
  <c r="X150" i="2"/>
  <c r="W150" i="2"/>
  <c r="U150" i="2"/>
  <c r="Y149" i="2"/>
  <c r="X149" i="2"/>
  <c r="W149" i="2"/>
  <c r="U149" i="2"/>
  <c r="Y148" i="2"/>
  <c r="X148" i="2"/>
  <c r="W148" i="2"/>
  <c r="U148" i="2"/>
  <c r="Y147" i="2"/>
  <c r="X147" i="2"/>
  <c r="W147" i="2"/>
  <c r="U147" i="2"/>
  <c r="Y146" i="2"/>
  <c r="X146" i="2"/>
  <c r="W146" i="2"/>
  <c r="U146" i="2"/>
  <c r="Y145" i="2"/>
  <c r="X145" i="2"/>
  <c r="W145" i="2"/>
  <c r="U145" i="2"/>
  <c r="Y144" i="2"/>
  <c r="X144" i="2"/>
  <c r="W144" i="2"/>
  <c r="U144" i="2"/>
  <c r="Y143" i="2"/>
  <c r="X143" i="2"/>
  <c r="W143" i="2"/>
  <c r="U143" i="2"/>
  <c r="Y142" i="2"/>
  <c r="X142" i="2"/>
  <c r="W142" i="2"/>
  <c r="U142" i="2"/>
  <c r="Y141" i="2"/>
  <c r="X141" i="2"/>
  <c r="W141" i="2"/>
  <c r="U141" i="2"/>
  <c r="Y140" i="2"/>
  <c r="X140" i="2"/>
  <c r="W140" i="2"/>
  <c r="U140" i="2"/>
  <c r="Y139" i="2"/>
  <c r="X139" i="2"/>
  <c r="W139" i="2"/>
  <c r="U139" i="2"/>
  <c r="Y138" i="2"/>
  <c r="X138" i="2"/>
  <c r="W138" i="2"/>
  <c r="U138" i="2"/>
  <c r="Y137" i="2"/>
  <c r="X137" i="2"/>
  <c r="W137" i="2"/>
  <c r="U137" i="2"/>
  <c r="Y136" i="2"/>
  <c r="X136" i="2"/>
  <c r="W136" i="2"/>
  <c r="U136" i="2"/>
  <c r="Y135" i="2"/>
  <c r="X135" i="2"/>
  <c r="W135" i="2"/>
  <c r="U135" i="2"/>
  <c r="Y134" i="2"/>
  <c r="X134" i="2"/>
  <c r="W134" i="2"/>
  <c r="U134" i="2"/>
  <c r="Y133" i="2"/>
  <c r="X133" i="2"/>
  <c r="W133" i="2"/>
  <c r="U133" i="2"/>
  <c r="Y132" i="2"/>
  <c r="X132" i="2"/>
  <c r="W132" i="2"/>
  <c r="U132" i="2"/>
  <c r="Y131" i="2"/>
  <c r="X131" i="2"/>
  <c r="W131" i="2"/>
  <c r="U131" i="2"/>
  <c r="Y130" i="2"/>
  <c r="X130" i="2"/>
  <c r="W130" i="2"/>
  <c r="U130" i="2"/>
  <c r="Y129" i="2"/>
  <c r="X129" i="2"/>
  <c r="W129" i="2"/>
  <c r="U129" i="2"/>
  <c r="Y128" i="2"/>
  <c r="X128" i="2"/>
  <c r="W128" i="2"/>
  <c r="U128" i="2"/>
  <c r="Y127" i="2"/>
  <c r="X127" i="2"/>
  <c r="W127" i="2"/>
  <c r="U127" i="2"/>
  <c r="Y126" i="2"/>
  <c r="X126" i="2"/>
  <c r="W126" i="2"/>
  <c r="U126" i="2"/>
  <c r="Y125" i="2"/>
  <c r="X125" i="2"/>
  <c r="W125" i="2"/>
  <c r="U125" i="2"/>
  <c r="Y124" i="2"/>
  <c r="X124" i="2"/>
  <c r="W124" i="2"/>
  <c r="U124" i="2"/>
  <c r="Y123" i="2"/>
  <c r="X123" i="2"/>
  <c r="W123" i="2"/>
  <c r="U123" i="2"/>
  <c r="Y122" i="2"/>
  <c r="X122" i="2"/>
  <c r="W122" i="2"/>
  <c r="U122" i="2"/>
  <c r="Y121" i="2"/>
  <c r="X121" i="2"/>
  <c r="W121" i="2"/>
  <c r="U121" i="2"/>
  <c r="Y120" i="2"/>
  <c r="X120" i="2"/>
  <c r="W120" i="2"/>
  <c r="U120" i="2"/>
  <c r="Y119" i="2"/>
  <c r="X119" i="2"/>
  <c r="W119" i="2"/>
  <c r="U119" i="2"/>
  <c r="Y118" i="2"/>
  <c r="X118" i="2"/>
  <c r="W118" i="2"/>
  <c r="U118" i="2"/>
  <c r="Y117" i="2"/>
  <c r="X117" i="2"/>
  <c r="W117" i="2"/>
  <c r="U117" i="2"/>
  <c r="Y116" i="2"/>
  <c r="X116" i="2"/>
  <c r="W116" i="2"/>
  <c r="U116" i="2"/>
  <c r="Y115" i="2"/>
  <c r="X115" i="2"/>
  <c r="W115" i="2"/>
  <c r="U115" i="2"/>
  <c r="Y114" i="2"/>
  <c r="X114" i="2"/>
  <c r="W114" i="2"/>
  <c r="U114" i="2"/>
  <c r="Y113" i="2"/>
  <c r="X113" i="2"/>
  <c r="W113" i="2"/>
  <c r="U113" i="2"/>
  <c r="Y112" i="2"/>
  <c r="X112" i="2"/>
  <c r="W112" i="2"/>
  <c r="U112" i="2"/>
  <c r="Y111" i="2"/>
  <c r="X111" i="2"/>
  <c r="W111" i="2"/>
  <c r="U111" i="2"/>
  <c r="Y110" i="2"/>
  <c r="X110" i="2"/>
  <c r="W110" i="2"/>
  <c r="U110" i="2"/>
  <c r="Y109" i="2"/>
  <c r="X109" i="2"/>
  <c r="W109" i="2"/>
  <c r="U109" i="2"/>
  <c r="Y108" i="2"/>
  <c r="X108" i="2"/>
  <c r="W108" i="2"/>
  <c r="U108" i="2"/>
  <c r="Y107" i="2"/>
  <c r="X107" i="2"/>
  <c r="W107" i="2"/>
  <c r="U107" i="2"/>
  <c r="Y106" i="2"/>
  <c r="X106" i="2"/>
  <c r="W106" i="2"/>
  <c r="U106" i="2"/>
  <c r="Y105" i="2"/>
  <c r="X105" i="2"/>
  <c r="W105" i="2"/>
  <c r="U105" i="2"/>
  <c r="Y104" i="2"/>
  <c r="X104" i="2"/>
  <c r="W104" i="2"/>
  <c r="U104" i="2"/>
  <c r="Y103" i="2"/>
  <c r="X103" i="2"/>
  <c r="W103" i="2"/>
  <c r="U103" i="2"/>
  <c r="Y102" i="2"/>
  <c r="X102" i="2"/>
  <c r="W102" i="2"/>
  <c r="U102" i="2"/>
  <c r="Y101" i="2"/>
  <c r="X101" i="2"/>
  <c r="W101" i="2"/>
  <c r="U101" i="2"/>
  <c r="Y100" i="2"/>
  <c r="X100" i="2"/>
  <c r="W100" i="2"/>
  <c r="U100" i="2"/>
  <c r="Y99" i="2"/>
  <c r="X99" i="2"/>
  <c r="W99" i="2"/>
  <c r="U99" i="2"/>
  <c r="Y98" i="2"/>
  <c r="X98" i="2"/>
  <c r="W98" i="2"/>
  <c r="U98" i="2"/>
  <c r="Y97" i="2"/>
  <c r="X97" i="2"/>
  <c r="W97" i="2"/>
  <c r="U97" i="2"/>
  <c r="Y96" i="2"/>
  <c r="X96" i="2"/>
  <c r="W96" i="2"/>
  <c r="U96" i="2"/>
  <c r="Y95" i="2"/>
  <c r="X95" i="2"/>
  <c r="W95" i="2"/>
  <c r="U95" i="2"/>
  <c r="Y94" i="2"/>
  <c r="X94" i="2"/>
  <c r="W94" i="2"/>
  <c r="U94" i="2"/>
  <c r="Y93" i="2"/>
  <c r="X93" i="2"/>
  <c r="W93" i="2"/>
  <c r="U93" i="2"/>
  <c r="Y92" i="2"/>
  <c r="X92" i="2"/>
  <c r="W92" i="2"/>
  <c r="U92" i="2"/>
  <c r="Y91" i="2"/>
  <c r="X91" i="2"/>
  <c r="W91" i="2"/>
  <c r="U91" i="2"/>
  <c r="Y90" i="2"/>
  <c r="X90" i="2"/>
  <c r="W90" i="2"/>
  <c r="U90" i="2"/>
  <c r="Y89" i="2"/>
  <c r="X89" i="2"/>
  <c r="W89" i="2"/>
  <c r="U89" i="2"/>
  <c r="Y88" i="2"/>
  <c r="X88" i="2"/>
  <c r="W88" i="2"/>
  <c r="U88" i="2"/>
  <c r="Y87" i="2"/>
  <c r="X87" i="2"/>
  <c r="W87" i="2"/>
  <c r="U87" i="2"/>
  <c r="Y86" i="2"/>
  <c r="X86" i="2"/>
  <c r="W86" i="2"/>
  <c r="U86" i="2"/>
  <c r="Y85" i="2"/>
  <c r="X85" i="2"/>
  <c r="W85" i="2"/>
  <c r="U85" i="2"/>
  <c r="Y84" i="2"/>
  <c r="X84" i="2"/>
  <c r="W84" i="2"/>
  <c r="U84" i="2"/>
  <c r="Y83" i="2"/>
  <c r="X83" i="2"/>
  <c r="W83" i="2"/>
  <c r="U83" i="2"/>
  <c r="Y82" i="2"/>
  <c r="X82" i="2"/>
  <c r="W82" i="2"/>
  <c r="U82" i="2"/>
  <c r="Y81" i="2"/>
  <c r="X81" i="2"/>
  <c r="W81" i="2"/>
  <c r="U81" i="2"/>
  <c r="Y80" i="2"/>
  <c r="X80" i="2"/>
  <c r="W80" i="2"/>
  <c r="U80" i="2"/>
  <c r="Y79" i="2"/>
  <c r="X79" i="2"/>
  <c r="W79" i="2"/>
  <c r="U79" i="2"/>
  <c r="Y78" i="2"/>
  <c r="X78" i="2"/>
  <c r="W78" i="2"/>
  <c r="U78" i="2"/>
  <c r="Y77" i="2"/>
  <c r="X77" i="2"/>
  <c r="W77" i="2"/>
  <c r="U77" i="2"/>
  <c r="Y76" i="2"/>
  <c r="X76" i="2"/>
  <c r="W76" i="2"/>
  <c r="U76" i="2"/>
  <c r="Y75" i="2"/>
  <c r="X75" i="2"/>
  <c r="W75" i="2"/>
  <c r="U75" i="2"/>
  <c r="Y74" i="2"/>
  <c r="X74" i="2"/>
  <c r="W74" i="2"/>
  <c r="U74" i="2"/>
  <c r="Y73" i="2"/>
  <c r="X73" i="2"/>
  <c r="W73" i="2"/>
  <c r="U73" i="2"/>
  <c r="Y72" i="2"/>
  <c r="X72" i="2"/>
  <c r="W72" i="2"/>
  <c r="U72" i="2"/>
  <c r="Y71" i="2"/>
  <c r="X71" i="2"/>
  <c r="W71" i="2"/>
  <c r="U71" i="2"/>
  <c r="Y70" i="2"/>
  <c r="X70" i="2"/>
  <c r="W70" i="2"/>
  <c r="U70" i="2"/>
  <c r="Y69" i="2"/>
  <c r="X69" i="2"/>
  <c r="W69" i="2"/>
  <c r="U69" i="2"/>
  <c r="Y68" i="2"/>
  <c r="X68" i="2"/>
  <c r="W68" i="2"/>
  <c r="U68" i="2"/>
  <c r="Y67" i="2"/>
  <c r="X67" i="2"/>
  <c r="W67" i="2"/>
  <c r="U67" i="2"/>
  <c r="Y66" i="2"/>
  <c r="X66" i="2"/>
  <c r="W66" i="2"/>
  <c r="U66" i="2"/>
  <c r="Y65" i="2"/>
  <c r="X65" i="2"/>
  <c r="W65" i="2"/>
  <c r="U65" i="2"/>
  <c r="Y64" i="2"/>
  <c r="X64" i="2"/>
  <c r="W64" i="2"/>
  <c r="U64" i="2"/>
  <c r="Y63" i="2"/>
  <c r="X63" i="2"/>
  <c r="W63" i="2"/>
  <c r="U63" i="2"/>
  <c r="Y62" i="2"/>
  <c r="X62" i="2"/>
  <c r="W62" i="2"/>
  <c r="U62" i="2"/>
  <c r="Y61" i="2"/>
  <c r="X61" i="2"/>
  <c r="W61" i="2"/>
  <c r="U61" i="2"/>
  <c r="Y60" i="2"/>
  <c r="X60" i="2"/>
  <c r="W60" i="2"/>
  <c r="U60" i="2"/>
  <c r="Y59" i="2"/>
  <c r="X59" i="2"/>
  <c r="W59" i="2"/>
  <c r="U59" i="2"/>
  <c r="Y58" i="2"/>
  <c r="X58" i="2"/>
  <c r="W58" i="2"/>
  <c r="U58" i="2"/>
  <c r="Y57" i="2"/>
  <c r="X57" i="2"/>
  <c r="W57" i="2"/>
  <c r="U57" i="2"/>
  <c r="Y56" i="2"/>
  <c r="X56" i="2"/>
  <c r="W56" i="2"/>
  <c r="U56" i="2"/>
  <c r="Y55" i="2"/>
  <c r="X55" i="2"/>
  <c r="W55" i="2"/>
  <c r="U55" i="2"/>
  <c r="Y54" i="2"/>
  <c r="X54" i="2"/>
  <c r="W54" i="2"/>
  <c r="U54" i="2"/>
  <c r="Y53" i="2"/>
  <c r="X53" i="2"/>
  <c r="W53" i="2"/>
  <c r="U53" i="2"/>
  <c r="Y52" i="2"/>
  <c r="X52" i="2"/>
  <c r="W52" i="2"/>
  <c r="U52" i="2"/>
  <c r="Y51" i="2"/>
  <c r="X51" i="2"/>
  <c r="W51" i="2"/>
  <c r="U51" i="2"/>
  <c r="Y50" i="2"/>
  <c r="X50" i="2"/>
  <c r="W50" i="2"/>
  <c r="U50" i="2"/>
  <c r="Y49" i="2"/>
  <c r="X49" i="2"/>
  <c r="W49" i="2"/>
  <c r="U49" i="2"/>
  <c r="Y48" i="2"/>
  <c r="X48" i="2"/>
  <c r="W48" i="2"/>
  <c r="U48" i="2"/>
  <c r="Y47" i="2"/>
  <c r="X47" i="2"/>
  <c r="W47" i="2"/>
  <c r="U47" i="2"/>
  <c r="Y46" i="2"/>
  <c r="X46" i="2"/>
  <c r="W46" i="2"/>
  <c r="U46" i="2"/>
  <c r="Y45" i="2"/>
  <c r="X45" i="2"/>
  <c r="W45" i="2"/>
  <c r="U45" i="2"/>
  <c r="Y44" i="2"/>
  <c r="X44" i="2"/>
  <c r="W44" i="2"/>
  <c r="U44" i="2"/>
  <c r="Y43" i="2"/>
  <c r="X43" i="2"/>
  <c r="W43" i="2"/>
  <c r="U43" i="2"/>
  <c r="Y42" i="2"/>
  <c r="X42" i="2"/>
  <c r="W42" i="2"/>
  <c r="U42" i="2"/>
  <c r="Y41" i="2"/>
  <c r="X41" i="2"/>
  <c r="W41" i="2"/>
  <c r="U41" i="2"/>
  <c r="Y40" i="2"/>
  <c r="X40" i="2"/>
  <c r="W40" i="2"/>
  <c r="U40" i="2"/>
  <c r="Y39" i="2"/>
  <c r="X39" i="2"/>
  <c r="W39" i="2"/>
  <c r="U39" i="2"/>
  <c r="Y38" i="2"/>
  <c r="X38" i="2"/>
  <c r="W38" i="2"/>
  <c r="U38" i="2"/>
  <c r="Y37" i="2"/>
  <c r="X37" i="2"/>
  <c r="W37" i="2"/>
  <c r="U37" i="2"/>
  <c r="Y36" i="2"/>
  <c r="X36" i="2"/>
  <c r="W36" i="2"/>
  <c r="U36" i="2"/>
  <c r="Y35" i="2"/>
  <c r="X35" i="2"/>
  <c r="W35" i="2"/>
  <c r="U35" i="2"/>
  <c r="Y34" i="2"/>
  <c r="X34" i="2"/>
  <c r="W34" i="2"/>
  <c r="U34" i="2"/>
  <c r="Y33" i="2"/>
  <c r="X33" i="2"/>
  <c r="W33" i="2"/>
  <c r="U33" i="2"/>
  <c r="Y32" i="2"/>
  <c r="X32" i="2"/>
  <c r="W32" i="2"/>
  <c r="U32" i="2"/>
  <c r="Y31" i="2"/>
  <c r="X31" i="2"/>
  <c r="W31" i="2"/>
  <c r="U31" i="2"/>
  <c r="Y30" i="2"/>
  <c r="X30" i="2"/>
  <c r="W30" i="2"/>
  <c r="U30" i="2"/>
  <c r="Y29" i="2"/>
  <c r="X29" i="2"/>
  <c r="W29" i="2"/>
  <c r="U29" i="2"/>
  <c r="Y28" i="2"/>
  <c r="X28" i="2"/>
  <c r="W28" i="2"/>
  <c r="U28" i="2"/>
  <c r="Y27" i="2"/>
  <c r="X27" i="2"/>
  <c r="W27" i="2"/>
  <c r="U27" i="2"/>
  <c r="Y26" i="2"/>
  <c r="X26" i="2"/>
  <c r="W26" i="2"/>
  <c r="U26" i="2"/>
  <c r="Y25" i="2"/>
  <c r="X25" i="2"/>
  <c r="W25" i="2"/>
  <c r="U25" i="2"/>
  <c r="Y24" i="2"/>
  <c r="X24" i="2"/>
  <c r="W24" i="2"/>
  <c r="U24" i="2"/>
  <c r="Y23" i="2"/>
  <c r="X23" i="2"/>
  <c r="W23" i="2"/>
  <c r="U23" i="2"/>
  <c r="Y22" i="2"/>
  <c r="X22" i="2"/>
  <c r="W22" i="2"/>
  <c r="U22" i="2"/>
  <c r="Y21" i="2"/>
  <c r="X21" i="2"/>
  <c r="W21" i="2"/>
  <c r="U21" i="2"/>
  <c r="Y20" i="2"/>
  <c r="X20" i="2"/>
  <c r="W20" i="2"/>
  <c r="U20" i="2"/>
  <c r="Y19" i="2"/>
  <c r="X19" i="2"/>
  <c r="W19" i="2"/>
  <c r="U19" i="2"/>
  <c r="Y18" i="2"/>
  <c r="X18" i="2"/>
  <c r="W18" i="2"/>
  <c r="U18" i="2"/>
  <c r="Y17" i="2"/>
  <c r="X17" i="2"/>
  <c r="W17" i="2"/>
  <c r="U17" i="2"/>
  <c r="Y16" i="2"/>
  <c r="X16" i="2"/>
  <c r="W16" i="2"/>
  <c r="U16" i="2"/>
  <c r="Y15" i="2"/>
  <c r="X15" i="2"/>
  <c r="W15" i="2"/>
  <c r="U15" i="2"/>
  <c r="Y14" i="2"/>
  <c r="X14" i="2"/>
  <c r="W14" i="2"/>
  <c r="U14" i="2"/>
  <c r="Y13" i="2"/>
  <c r="X13" i="2"/>
  <c r="W13" i="2"/>
  <c r="U13" i="2"/>
  <c r="Y12" i="2"/>
  <c r="X12" i="2"/>
  <c r="W12" i="2"/>
  <c r="U12" i="2"/>
  <c r="Y11" i="2"/>
  <c r="X11" i="2"/>
  <c r="W11" i="2"/>
  <c r="U11" i="2"/>
  <c r="Y10" i="2"/>
  <c r="X10" i="2"/>
  <c r="W10" i="2"/>
  <c r="U10" i="2"/>
  <c r="Y9" i="2"/>
  <c r="X9" i="2"/>
  <c r="W9" i="2"/>
  <c r="U9" i="2"/>
  <c r="Y8" i="2"/>
  <c r="X8" i="2"/>
  <c r="W8" i="2"/>
  <c r="U8" i="2"/>
  <c r="Y7" i="2"/>
  <c r="X7" i="2"/>
  <c r="W7" i="2"/>
  <c r="U7" i="2"/>
  <c r="Y6" i="2"/>
  <c r="X6" i="2"/>
  <c r="W6" i="2"/>
  <c r="U6" i="2"/>
  <c r="Y5" i="2"/>
  <c r="X5" i="2"/>
  <c r="W5" i="2"/>
  <c r="U5" i="2"/>
  <c r="Y4" i="2"/>
  <c r="X4" i="2"/>
  <c r="W4" i="2"/>
  <c r="U4" i="2"/>
  <c r="Y3" i="2"/>
  <c r="X3" i="2"/>
  <c r="W3" i="2"/>
  <c r="U3" i="2"/>
  <c r="Y2" i="2"/>
  <c r="X2" i="2"/>
  <c r="W2" i="2"/>
  <c r="U2" i="2"/>
  <c r="X204" i="51"/>
  <c r="W204" i="51"/>
  <c r="V204" i="51"/>
  <c r="U204" i="51"/>
  <c r="T204" i="51"/>
  <c r="S204" i="51"/>
  <c r="X203" i="51"/>
  <c r="W203" i="51"/>
  <c r="V203" i="51"/>
  <c r="U203" i="51"/>
  <c r="T203" i="51"/>
  <c r="S203" i="51"/>
  <c r="X202" i="51"/>
  <c r="W202" i="51"/>
  <c r="V202" i="51"/>
  <c r="U202" i="51"/>
  <c r="T202" i="51"/>
  <c r="S202" i="51"/>
  <c r="X201" i="51"/>
  <c r="W201" i="51"/>
  <c r="V201" i="51"/>
  <c r="U201" i="51"/>
  <c r="T201" i="51"/>
  <c r="S201" i="51"/>
  <c r="X200" i="51"/>
  <c r="W200" i="51"/>
  <c r="V200" i="51"/>
  <c r="U200" i="51"/>
  <c r="T200" i="51"/>
  <c r="S200" i="51"/>
  <c r="X199" i="51"/>
  <c r="W199" i="51"/>
  <c r="V199" i="51"/>
  <c r="U199" i="51"/>
  <c r="T199" i="51"/>
  <c r="S199" i="51"/>
  <c r="X198" i="51"/>
  <c r="W198" i="51"/>
  <c r="V198" i="51"/>
  <c r="U198" i="51"/>
  <c r="T198" i="51"/>
  <c r="S198" i="51"/>
  <c r="X197" i="51"/>
  <c r="W197" i="51"/>
  <c r="V197" i="51"/>
  <c r="U197" i="51"/>
  <c r="T197" i="51"/>
  <c r="S197" i="51"/>
  <c r="X196" i="51"/>
  <c r="W196" i="51"/>
  <c r="V196" i="51"/>
  <c r="U196" i="51"/>
  <c r="T196" i="51"/>
  <c r="S196" i="51"/>
  <c r="X195" i="51"/>
  <c r="W195" i="51"/>
  <c r="V195" i="51"/>
  <c r="U195" i="51"/>
  <c r="T195" i="51"/>
  <c r="S195" i="51"/>
  <c r="X194" i="51"/>
  <c r="W194" i="51"/>
  <c r="V194" i="51"/>
  <c r="U194" i="51"/>
  <c r="T194" i="51"/>
  <c r="S194" i="51"/>
  <c r="X193" i="51"/>
  <c r="W193" i="51"/>
  <c r="V193" i="51"/>
  <c r="U193" i="51"/>
  <c r="T193" i="51"/>
  <c r="S193" i="51"/>
  <c r="X192" i="51"/>
  <c r="W192" i="51"/>
  <c r="V192" i="51"/>
  <c r="U192" i="51"/>
  <c r="T192" i="51"/>
  <c r="S192" i="51"/>
  <c r="X191" i="51"/>
  <c r="W191" i="51"/>
  <c r="V191" i="51"/>
  <c r="U191" i="51"/>
  <c r="T191" i="51"/>
  <c r="S191" i="51"/>
  <c r="X190" i="51"/>
  <c r="W190" i="51"/>
  <c r="V190" i="51"/>
  <c r="U190" i="51"/>
  <c r="T190" i="51"/>
  <c r="S190" i="51"/>
  <c r="X189" i="51"/>
  <c r="W189" i="51"/>
  <c r="V189" i="51"/>
  <c r="U189" i="51"/>
  <c r="T189" i="51"/>
  <c r="S189" i="51"/>
  <c r="X188" i="51"/>
  <c r="W188" i="51"/>
  <c r="V188" i="51"/>
  <c r="U188" i="51"/>
  <c r="T188" i="51"/>
  <c r="S188" i="51"/>
  <c r="X187" i="51"/>
  <c r="W187" i="51"/>
  <c r="V187" i="51"/>
  <c r="U187" i="51"/>
  <c r="T187" i="51"/>
  <c r="S187" i="51"/>
  <c r="X186" i="51"/>
  <c r="W186" i="51"/>
  <c r="V186" i="51"/>
  <c r="U186" i="51"/>
  <c r="T186" i="51"/>
  <c r="S186" i="51"/>
  <c r="X185" i="51"/>
  <c r="W185" i="51"/>
  <c r="V185" i="51"/>
  <c r="U185" i="51"/>
  <c r="T185" i="51"/>
  <c r="S185" i="51"/>
  <c r="X184" i="51"/>
  <c r="W184" i="51"/>
  <c r="V184" i="51"/>
  <c r="U184" i="51"/>
  <c r="T184" i="51"/>
  <c r="S184" i="51"/>
  <c r="X183" i="51"/>
  <c r="W183" i="51"/>
  <c r="V183" i="51"/>
  <c r="U183" i="51"/>
  <c r="T183" i="51"/>
  <c r="S183" i="51"/>
  <c r="X182" i="51"/>
  <c r="W182" i="51"/>
  <c r="V182" i="51"/>
  <c r="U182" i="51"/>
  <c r="T182" i="51"/>
  <c r="S182" i="51"/>
  <c r="X181" i="51"/>
  <c r="W181" i="51"/>
  <c r="V181" i="51"/>
  <c r="U181" i="51"/>
  <c r="T181" i="51"/>
  <c r="S181" i="51"/>
  <c r="X180" i="51"/>
  <c r="W180" i="51"/>
  <c r="V180" i="51"/>
  <c r="U180" i="51"/>
  <c r="T180" i="51"/>
  <c r="S180" i="51"/>
  <c r="X179" i="51"/>
  <c r="W179" i="51"/>
  <c r="V179" i="51"/>
  <c r="U179" i="51"/>
  <c r="T179" i="51"/>
  <c r="S179" i="51"/>
  <c r="X178" i="51"/>
  <c r="W178" i="51"/>
  <c r="V178" i="51"/>
  <c r="U178" i="51"/>
  <c r="T178" i="51"/>
  <c r="S178" i="51"/>
  <c r="X177" i="51"/>
  <c r="W177" i="51"/>
  <c r="V177" i="51"/>
  <c r="U177" i="51"/>
  <c r="T177" i="51"/>
  <c r="S177" i="51"/>
  <c r="X176" i="51"/>
  <c r="W176" i="51"/>
  <c r="V176" i="51"/>
  <c r="U176" i="51"/>
  <c r="T176" i="51"/>
  <c r="S176" i="51"/>
  <c r="X175" i="51"/>
  <c r="W175" i="51"/>
  <c r="V175" i="51"/>
  <c r="U175" i="51"/>
  <c r="T175" i="51"/>
  <c r="S175" i="51"/>
  <c r="X174" i="51"/>
  <c r="W174" i="51"/>
  <c r="V174" i="51"/>
  <c r="U174" i="51"/>
  <c r="T174" i="51"/>
  <c r="S174" i="51"/>
  <c r="X173" i="51"/>
  <c r="W173" i="51"/>
  <c r="V173" i="51"/>
  <c r="U173" i="51"/>
  <c r="T173" i="51"/>
  <c r="S173" i="51"/>
  <c r="X172" i="51"/>
  <c r="W172" i="51"/>
  <c r="V172" i="51"/>
  <c r="U172" i="51"/>
  <c r="T172" i="51"/>
  <c r="S172" i="51"/>
  <c r="X171" i="51"/>
  <c r="W171" i="51"/>
  <c r="V171" i="51"/>
  <c r="U171" i="51"/>
  <c r="T171" i="51"/>
  <c r="S171" i="51"/>
  <c r="X170" i="51"/>
  <c r="W170" i="51"/>
  <c r="V170" i="51"/>
  <c r="U170" i="51"/>
  <c r="T170" i="51"/>
  <c r="S170" i="51"/>
  <c r="X169" i="51"/>
  <c r="W169" i="51"/>
  <c r="V169" i="51"/>
  <c r="U169" i="51"/>
  <c r="T169" i="51"/>
  <c r="S169" i="51"/>
  <c r="X168" i="51"/>
  <c r="W168" i="51"/>
  <c r="V168" i="51"/>
  <c r="U168" i="51"/>
  <c r="T168" i="51"/>
  <c r="S168" i="51"/>
  <c r="X167" i="51"/>
  <c r="W167" i="51"/>
  <c r="V167" i="51"/>
  <c r="U167" i="51"/>
  <c r="T167" i="51"/>
  <c r="S167" i="51"/>
  <c r="X166" i="51"/>
  <c r="W166" i="51"/>
  <c r="V166" i="51"/>
  <c r="U166" i="51"/>
  <c r="T166" i="51"/>
  <c r="S166" i="51"/>
  <c r="X165" i="51"/>
  <c r="W165" i="51"/>
  <c r="V165" i="51"/>
  <c r="U165" i="51"/>
  <c r="T165" i="51"/>
  <c r="S165" i="51"/>
  <c r="X164" i="51"/>
  <c r="W164" i="51"/>
  <c r="V164" i="51"/>
  <c r="U164" i="51"/>
  <c r="T164" i="51"/>
  <c r="S164" i="51"/>
  <c r="X163" i="51"/>
  <c r="W163" i="51"/>
  <c r="V163" i="51"/>
  <c r="U163" i="51"/>
  <c r="T163" i="51"/>
  <c r="S163" i="51"/>
  <c r="X162" i="51"/>
  <c r="W162" i="51"/>
  <c r="V162" i="51"/>
  <c r="U162" i="51"/>
  <c r="T162" i="51"/>
  <c r="S162" i="51"/>
  <c r="X161" i="51"/>
  <c r="W161" i="51"/>
  <c r="V161" i="51"/>
  <c r="U161" i="51"/>
  <c r="T161" i="51"/>
  <c r="S161" i="51"/>
  <c r="X160" i="51"/>
  <c r="W160" i="51"/>
  <c r="V160" i="51"/>
  <c r="U160" i="51"/>
  <c r="T160" i="51"/>
  <c r="S160" i="51"/>
  <c r="X159" i="51"/>
  <c r="W159" i="51"/>
  <c r="V159" i="51"/>
  <c r="U159" i="51"/>
  <c r="T159" i="51"/>
  <c r="S159" i="51"/>
  <c r="X158" i="51"/>
  <c r="W158" i="51"/>
  <c r="V158" i="51"/>
  <c r="U158" i="51"/>
  <c r="T158" i="51"/>
  <c r="S158" i="51"/>
  <c r="X157" i="51"/>
  <c r="W157" i="51"/>
  <c r="V157" i="51"/>
  <c r="U157" i="51"/>
  <c r="T157" i="51"/>
  <c r="S157" i="51"/>
  <c r="X156" i="51"/>
  <c r="W156" i="51"/>
  <c r="V156" i="51"/>
  <c r="U156" i="51"/>
  <c r="T156" i="51"/>
  <c r="S156" i="51"/>
  <c r="X155" i="51"/>
  <c r="W155" i="51"/>
  <c r="V155" i="51"/>
  <c r="U155" i="51"/>
  <c r="T155" i="51"/>
  <c r="S155" i="51"/>
  <c r="X154" i="51"/>
  <c r="W154" i="51"/>
  <c r="V154" i="51"/>
  <c r="U154" i="51"/>
  <c r="T154" i="51"/>
  <c r="S154" i="51"/>
  <c r="X153" i="51"/>
  <c r="W153" i="51"/>
  <c r="V153" i="51"/>
  <c r="U153" i="51"/>
  <c r="T153" i="51"/>
  <c r="S153" i="51"/>
  <c r="X152" i="51"/>
  <c r="W152" i="51"/>
  <c r="V152" i="51"/>
  <c r="U152" i="51"/>
  <c r="T152" i="51"/>
  <c r="S152" i="51"/>
  <c r="X151" i="51"/>
  <c r="W151" i="51"/>
  <c r="V151" i="51"/>
  <c r="U151" i="51"/>
  <c r="T151" i="51"/>
  <c r="S151" i="51"/>
  <c r="X150" i="51"/>
  <c r="W150" i="51"/>
  <c r="V150" i="51"/>
  <c r="U150" i="51"/>
  <c r="T150" i="51"/>
  <c r="S150" i="51"/>
  <c r="X149" i="51"/>
  <c r="W149" i="51"/>
  <c r="V149" i="51"/>
  <c r="U149" i="51"/>
  <c r="T149" i="51"/>
  <c r="S149" i="51"/>
  <c r="X148" i="51"/>
  <c r="W148" i="51"/>
  <c r="V148" i="51"/>
  <c r="U148" i="51"/>
  <c r="T148" i="51"/>
  <c r="S148" i="51"/>
  <c r="X147" i="51"/>
  <c r="W147" i="51"/>
  <c r="V147" i="51"/>
  <c r="U147" i="51"/>
  <c r="T147" i="51"/>
  <c r="S147" i="51"/>
  <c r="X146" i="51"/>
  <c r="W146" i="51"/>
  <c r="V146" i="51"/>
  <c r="U146" i="51"/>
  <c r="T146" i="51"/>
  <c r="S146" i="51"/>
  <c r="X145" i="51"/>
  <c r="W145" i="51"/>
  <c r="V145" i="51"/>
  <c r="U145" i="51"/>
  <c r="T145" i="51"/>
  <c r="S145" i="51"/>
  <c r="X144" i="51"/>
  <c r="W144" i="51"/>
  <c r="V144" i="51"/>
  <c r="U144" i="51"/>
  <c r="T144" i="51"/>
  <c r="S144" i="51"/>
  <c r="X143" i="51"/>
  <c r="W143" i="51"/>
  <c r="V143" i="51"/>
  <c r="U143" i="51"/>
  <c r="T143" i="51"/>
  <c r="S143" i="51"/>
  <c r="X142" i="51"/>
  <c r="W142" i="51"/>
  <c r="V142" i="51"/>
  <c r="U142" i="51"/>
  <c r="T142" i="51"/>
  <c r="S142" i="51"/>
  <c r="X141" i="51"/>
  <c r="W141" i="51"/>
  <c r="V141" i="51"/>
  <c r="U141" i="51"/>
  <c r="T141" i="51"/>
  <c r="S141" i="51"/>
  <c r="X140" i="51"/>
  <c r="W140" i="51"/>
  <c r="V140" i="51"/>
  <c r="U140" i="51"/>
  <c r="T140" i="51"/>
  <c r="S140" i="51"/>
  <c r="X139" i="51"/>
  <c r="W139" i="51"/>
  <c r="V139" i="51"/>
  <c r="U139" i="51"/>
  <c r="T139" i="51"/>
  <c r="S139" i="51"/>
  <c r="X138" i="51"/>
  <c r="W138" i="51"/>
  <c r="V138" i="51"/>
  <c r="U138" i="51"/>
  <c r="T138" i="51"/>
  <c r="S138" i="51"/>
  <c r="X137" i="51"/>
  <c r="W137" i="51"/>
  <c r="V137" i="51"/>
  <c r="U137" i="51"/>
  <c r="T137" i="51"/>
  <c r="S137" i="51"/>
  <c r="X136" i="51"/>
  <c r="W136" i="51"/>
  <c r="V136" i="51"/>
  <c r="U136" i="51"/>
  <c r="T136" i="51"/>
  <c r="S136" i="51"/>
  <c r="X135" i="51"/>
  <c r="W135" i="51"/>
  <c r="V135" i="51"/>
  <c r="U135" i="51"/>
  <c r="T135" i="51"/>
  <c r="S135" i="51"/>
  <c r="X134" i="51"/>
  <c r="W134" i="51"/>
  <c r="V134" i="51"/>
  <c r="U134" i="51"/>
  <c r="T134" i="51"/>
  <c r="S134" i="51"/>
  <c r="X133" i="51"/>
  <c r="W133" i="51"/>
  <c r="V133" i="51"/>
  <c r="U133" i="51"/>
  <c r="T133" i="51"/>
  <c r="S133" i="51"/>
  <c r="X132" i="51"/>
  <c r="W132" i="51"/>
  <c r="V132" i="51"/>
  <c r="U132" i="51"/>
  <c r="T132" i="51"/>
  <c r="S132" i="51"/>
  <c r="X131" i="51"/>
  <c r="W131" i="51"/>
  <c r="V131" i="51"/>
  <c r="U131" i="51"/>
  <c r="T131" i="51"/>
  <c r="S131" i="51"/>
  <c r="X130" i="51"/>
  <c r="W130" i="51"/>
  <c r="V130" i="51"/>
  <c r="U130" i="51"/>
  <c r="T130" i="51"/>
  <c r="S130" i="51"/>
  <c r="X129" i="51"/>
  <c r="W129" i="51"/>
  <c r="V129" i="51"/>
  <c r="U129" i="51"/>
  <c r="T129" i="51"/>
  <c r="S129" i="51"/>
  <c r="X128" i="51"/>
  <c r="W128" i="51"/>
  <c r="V128" i="51"/>
  <c r="U128" i="51"/>
  <c r="T128" i="51"/>
  <c r="S128" i="51"/>
  <c r="X127" i="51"/>
  <c r="W127" i="51"/>
  <c r="V127" i="51"/>
  <c r="U127" i="51"/>
  <c r="T127" i="51"/>
  <c r="S127" i="51"/>
  <c r="X126" i="51"/>
  <c r="W126" i="51"/>
  <c r="V126" i="51"/>
  <c r="U126" i="51"/>
  <c r="T126" i="51"/>
  <c r="S126" i="51"/>
  <c r="X125" i="51"/>
  <c r="W125" i="51"/>
  <c r="V125" i="51"/>
  <c r="U125" i="51"/>
  <c r="T125" i="51"/>
  <c r="S125" i="51"/>
  <c r="X124" i="51"/>
  <c r="W124" i="51"/>
  <c r="V124" i="51"/>
  <c r="U124" i="51"/>
  <c r="T124" i="51"/>
  <c r="S124" i="51"/>
  <c r="X123" i="51"/>
  <c r="W123" i="51"/>
  <c r="V123" i="51"/>
  <c r="U123" i="51"/>
  <c r="T123" i="51"/>
  <c r="S123" i="51"/>
  <c r="X122" i="51"/>
  <c r="W122" i="51"/>
  <c r="V122" i="51"/>
  <c r="U122" i="51"/>
  <c r="T122" i="51"/>
  <c r="S122" i="51"/>
  <c r="X121" i="51"/>
  <c r="W121" i="51"/>
  <c r="V121" i="51"/>
  <c r="U121" i="51"/>
  <c r="T121" i="51"/>
  <c r="S121" i="51"/>
  <c r="X120" i="51"/>
  <c r="W120" i="51"/>
  <c r="V120" i="51"/>
  <c r="U120" i="51"/>
  <c r="T120" i="51"/>
  <c r="S120" i="51"/>
  <c r="X119" i="51"/>
  <c r="W119" i="51"/>
  <c r="V119" i="51"/>
  <c r="U119" i="51"/>
  <c r="T119" i="51"/>
  <c r="S119" i="51"/>
  <c r="X118" i="51"/>
  <c r="W118" i="51"/>
  <c r="V118" i="51"/>
  <c r="U118" i="51"/>
  <c r="T118" i="51"/>
  <c r="S118" i="51"/>
  <c r="X117" i="51"/>
  <c r="W117" i="51"/>
  <c r="V117" i="51"/>
  <c r="U117" i="51"/>
  <c r="T117" i="51"/>
  <c r="S117" i="51"/>
  <c r="X116" i="51"/>
  <c r="W116" i="51"/>
  <c r="V116" i="51"/>
  <c r="U116" i="51"/>
  <c r="T116" i="51"/>
  <c r="S116" i="51"/>
  <c r="X115" i="51"/>
  <c r="W115" i="51"/>
  <c r="V115" i="51"/>
  <c r="U115" i="51"/>
  <c r="T115" i="51"/>
  <c r="S115" i="51"/>
  <c r="X114" i="51"/>
  <c r="W114" i="51"/>
  <c r="V114" i="51"/>
  <c r="U114" i="51"/>
  <c r="T114" i="51"/>
  <c r="S114" i="51"/>
  <c r="X113" i="51"/>
  <c r="W113" i="51"/>
  <c r="V113" i="51"/>
  <c r="U113" i="51"/>
  <c r="T113" i="51"/>
  <c r="S113" i="51"/>
  <c r="X112" i="51"/>
  <c r="W112" i="51"/>
  <c r="V112" i="51"/>
  <c r="U112" i="51"/>
  <c r="T112" i="51"/>
  <c r="S112" i="51"/>
  <c r="X111" i="51"/>
  <c r="W111" i="51"/>
  <c r="V111" i="51"/>
  <c r="U111" i="51"/>
  <c r="T111" i="51"/>
  <c r="S111" i="51"/>
  <c r="X110" i="51"/>
  <c r="W110" i="51"/>
  <c r="V110" i="51"/>
  <c r="U110" i="51"/>
  <c r="T110" i="51"/>
  <c r="S110" i="51"/>
  <c r="X109" i="51"/>
  <c r="W109" i="51"/>
  <c r="V109" i="51"/>
  <c r="U109" i="51"/>
  <c r="T109" i="51"/>
  <c r="S109" i="51"/>
  <c r="X108" i="51"/>
  <c r="W108" i="51"/>
  <c r="V108" i="51"/>
  <c r="U108" i="51"/>
  <c r="T108" i="51"/>
  <c r="S108" i="51"/>
  <c r="X107" i="51"/>
  <c r="W107" i="51"/>
  <c r="V107" i="51"/>
  <c r="U107" i="51"/>
  <c r="T107" i="51"/>
  <c r="S107" i="51"/>
  <c r="X106" i="51"/>
  <c r="W106" i="51"/>
  <c r="V106" i="51"/>
  <c r="U106" i="51"/>
  <c r="T106" i="51"/>
  <c r="S106" i="51"/>
  <c r="X105" i="51"/>
  <c r="W105" i="51"/>
  <c r="V105" i="51"/>
  <c r="U105" i="51"/>
  <c r="T105" i="51"/>
  <c r="S105" i="51"/>
  <c r="X104" i="51"/>
  <c r="W104" i="51"/>
  <c r="V104" i="51"/>
  <c r="U104" i="51"/>
  <c r="T104" i="51"/>
  <c r="S104" i="51"/>
  <c r="X103" i="51"/>
  <c r="W103" i="51"/>
  <c r="V103" i="51"/>
  <c r="U103" i="51"/>
  <c r="T103" i="51"/>
  <c r="S103" i="51"/>
  <c r="X102" i="51"/>
  <c r="W102" i="51"/>
  <c r="V102" i="51"/>
  <c r="U102" i="51"/>
  <c r="T102" i="51"/>
  <c r="S102" i="51"/>
  <c r="X101" i="51"/>
  <c r="W101" i="51"/>
  <c r="V101" i="51"/>
  <c r="U101" i="51"/>
  <c r="T101" i="51"/>
  <c r="S101" i="51"/>
  <c r="X100" i="51"/>
  <c r="W100" i="51"/>
  <c r="V100" i="51"/>
  <c r="U100" i="51"/>
  <c r="T100" i="51"/>
  <c r="S100" i="51"/>
  <c r="X99" i="51"/>
  <c r="W99" i="51"/>
  <c r="V99" i="51"/>
  <c r="U99" i="51"/>
  <c r="T99" i="51"/>
  <c r="S99" i="51"/>
  <c r="X98" i="51"/>
  <c r="W98" i="51"/>
  <c r="V98" i="51"/>
  <c r="U98" i="51"/>
  <c r="T98" i="51"/>
  <c r="S98" i="51"/>
  <c r="X97" i="51"/>
  <c r="W97" i="51"/>
  <c r="V97" i="51"/>
  <c r="U97" i="51"/>
  <c r="T97" i="51"/>
  <c r="S97" i="51"/>
  <c r="X96" i="51"/>
  <c r="W96" i="51"/>
  <c r="V96" i="51"/>
  <c r="U96" i="51"/>
  <c r="T96" i="51"/>
  <c r="S96" i="51"/>
  <c r="X95" i="51"/>
  <c r="W95" i="51"/>
  <c r="V95" i="51"/>
  <c r="U95" i="51"/>
  <c r="T95" i="51"/>
  <c r="S95" i="51"/>
  <c r="X94" i="51"/>
  <c r="W94" i="51"/>
  <c r="V94" i="51"/>
  <c r="U94" i="51"/>
  <c r="T94" i="51"/>
  <c r="S94" i="51"/>
  <c r="X93" i="51"/>
  <c r="W93" i="51"/>
  <c r="V93" i="51"/>
  <c r="U93" i="51"/>
  <c r="T93" i="51"/>
  <c r="S93" i="51"/>
  <c r="X92" i="51"/>
  <c r="W92" i="51"/>
  <c r="V92" i="51"/>
  <c r="U92" i="51"/>
  <c r="T92" i="51"/>
  <c r="S92" i="51"/>
  <c r="X91" i="51"/>
  <c r="W91" i="51"/>
  <c r="V91" i="51"/>
  <c r="U91" i="51"/>
  <c r="T91" i="51"/>
  <c r="S91" i="51"/>
  <c r="X90" i="51"/>
  <c r="W90" i="51"/>
  <c r="V90" i="51"/>
  <c r="U90" i="51"/>
  <c r="T90" i="51"/>
  <c r="S90" i="51"/>
  <c r="X89" i="51"/>
  <c r="W89" i="51"/>
  <c r="V89" i="51"/>
  <c r="U89" i="51"/>
  <c r="T89" i="51"/>
  <c r="S89" i="51"/>
  <c r="X88" i="51"/>
  <c r="W88" i="51"/>
  <c r="V88" i="51"/>
  <c r="U88" i="51"/>
  <c r="T88" i="51"/>
  <c r="S88" i="51"/>
  <c r="X87" i="51"/>
  <c r="W87" i="51"/>
  <c r="V87" i="51"/>
  <c r="U87" i="51"/>
  <c r="T87" i="51"/>
  <c r="S87" i="51"/>
  <c r="X86" i="51"/>
  <c r="W86" i="51"/>
  <c r="V86" i="51"/>
  <c r="U86" i="51"/>
  <c r="T86" i="51"/>
  <c r="S86" i="51"/>
  <c r="X85" i="51"/>
  <c r="W85" i="51"/>
  <c r="V85" i="51"/>
  <c r="U85" i="51"/>
  <c r="T85" i="51"/>
  <c r="S85" i="51"/>
  <c r="X84" i="51"/>
  <c r="W84" i="51"/>
  <c r="V84" i="51"/>
  <c r="U84" i="51"/>
  <c r="T84" i="51"/>
  <c r="S84" i="51"/>
  <c r="X83" i="51"/>
  <c r="W83" i="51"/>
  <c r="V83" i="51"/>
  <c r="U83" i="51"/>
  <c r="T83" i="51"/>
  <c r="S83" i="51"/>
  <c r="X82" i="51"/>
  <c r="W82" i="51"/>
  <c r="V82" i="51"/>
  <c r="U82" i="51"/>
  <c r="T82" i="51"/>
  <c r="S82" i="51"/>
  <c r="X81" i="51"/>
  <c r="W81" i="51"/>
  <c r="V81" i="51"/>
  <c r="U81" i="51"/>
  <c r="T81" i="51"/>
  <c r="S81" i="51"/>
  <c r="X80" i="51"/>
  <c r="W80" i="51"/>
  <c r="V80" i="51"/>
  <c r="U80" i="51"/>
  <c r="T80" i="51"/>
  <c r="S80" i="51"/>
  <c r="X79" i="51"/>
  <c r="W79" i="51"/>
  <c r="V79" i="51"/>
  <c r="U79" i="51"/>
  <c r="T79" i="51"/>
  <c r="S79" i="51"/>
  <c r="X78" i="51"/>
  <c r="W78" i="51"/>
  <c r="V78" i="51"/>
  <c r="U78" i="51"/>
  <c r="T78" i="51"/>
  <c r="S78" i="51"/>
  <c r="X77" i="51"/>
  <c r="W77" i="51"/>
  <c r="V77" i="51"/>
  <c r="U77" i="51"/>
  <c r="T77" i="51"/>
  <c r="S77" i="51"/>
  <c r="X76" i="51"/>
  <c r="W76" i="51"/>
  <c r="V76" i="51"/>
  <c r="U76" i="51"/>
  <c r="T76" i="51"/>
  <c r="S76" i="51"/>
  <c r="X75" i="51"/>
  <c r="W75" i="51"/>
  <c r="V75" i="51"/>
  <c r="U75" i="51"/>
  <c r="T75" i="51"/>
  <c r="S75" i="51"/>
  <c r="X74" i="51"/>
  <c r="W74" i="51"/>
  <c r="V74" i="51"/>
  <c r="U74" i="51"/>
  <c r="T74" i="51"/>
  <c r="S74" i="51"/>
  <c r="X73" i="51"/>
  <c r="W73" i="51"/>
  <c r="V73" i="51"/>
  <c r="U73" i="51"/>
  <c r="T73" i="51"/>
  <c r="S73" i="51"/>
  <c r="X72" i="51"/>
  <c r="W72" i="51"/>
  <c r="V72" i="51"/>
  <c r="U72" i="51"/>
  <c r="T72" i="51"/>
  <c r="S72" i="51"/>
  <c r="X71" i="51"/>
  <c r="W71" i="51"/>
  <c r="V71" i="51"/>
  <c r="U71" i="51"/>
  <c r="T71" i="51"/>
  <c r="S71" i="51"/>
  <c r="X70" i="51"/>
  <c r="W70" i="51"/>
  <c r="V70" i="51"/>
  <c r="U70" i="51"/>
  <c r="T70" i="51"/>
  <c r="S70" i="51"/>
  <c r="X69" i="51"/>
  <c r="W69" i="51"/>
  <c r="V69" i="51"/>
  <c r="U69" i="51"/>
  <c r="T69" i="51"/>
  <c r="S69" i="51"/>
  <c r="X68" i="51"/>
  <c r="W68" i="51"/>
  <c r="V68" i="51"/>
  <c r="U68" i="51"/>
  <c r="T68" i="51"/>
  <c r="S68" i="51"/>
  <c r="X67" i="51"/>
  <c r="W67" i="51"/>
  <c r="V67" i="51"/>
  <c r="U67" i="51"/>
  <c r="T67" i="51"/>
  <c r="S67" i="51"/>
  <c r="X66" i="51"/>
  <c r="W66" i="51"/>
  <c r="V66" i="51"/>
  <c r="U66" i="51"/>
  <c r="T66" i="51"/>
  <c r="S66" i="51"/>
  <c r="X65" i="51"/>
  <c r="W65" i="51"/>
  <c r="V65" i="51"/>
  <c r="U65" i="51"/>
  <c r="T65" i="51"/>
  <c r="S65" i="51"/>
  <c r="X64" i="51"/>
  <c r="W64" i="51"/>
  <c r="V64" i="51"/>
  <c r="U64" i="51"/>
  <c r="T64" i="51"/>
  <c r="S64" i="51"/>
  <c r="Z66" i="51"/>
  <c r="Z67" i="51"/>
  <c r="Z68" i="51"/>
  <c r="Z69" i="51"/>
  <c r="Z70" i="51"/>
  <c r="Z71" i="51"/>
  <c r="Z72" i="51"/>
  <c r="Z73" i="51"/>
  <c r="Z74" i="51"/>
  <c r="Z75" i="51"/>
  <c r="Z76" i="51"/>
  <c r="Z77" i="51"/>
  <c r="Z78" i="51"/>
  <c r="Z79" i="51"/>
  <c r="Z80" i="51"/>
  <c r="Z81" i="51"/>
  <c r="Z82" i="51"/>
  <c r="Z83" i="51"/>
  <c r="Z84" i="51"/>
  <c r="Z85" i="51"/>
  <c r="Z86" i="51"/>
  <c r="Z87" i="51"/>
  <c r="Z88" i="51"/>
  <c r="Z89" i="51"/>
  <c r="Z90" i="51"/>
  <c r="Z91" i="51"/>
  <c r="Z92" i="51"/>
  <c r="Z93" i="51"/>
  <c r="Z94" i="51"/>
  <c r="Z95" i="51"/>
  <c r="Z96" i="51"/>
  <c r="Z97" i="51"/>
  <c r="Z98" i="51"/>
  <c r="Z99" i="51"/>
  <c r="Z100" i="51"/>
  <c r="Z101" i="51"/>
  <c r="Z102" i="51"/>
  <c r="Z103" i="51"/>
  <c r="Z104" i="51"/>
  <c r="Z105" i="51"/>
  <c r="Z106" i="51"/>
  <c r="Z107" i="51"/>
  <c r="Z108" i="51"/>
  <c r="Z109" i="51"/>
  <c r="Z110" i="51"/>
  <c r="Z111" i="51"/>
  <c r="Z112" i="51"/>
  <c r="Z113" i="51"/>
  <c r="Z114" i="51"/>
  <c r="Z115" i="51"/>
  <c r="Z116" i="51"/>
  <c r="Z117" i="51"/>
  <c r="Z118" i="51"/>
  <c r="Z119" i="51"/>
  <c r="Z120" i="51"/>
  <c r="Z121" i="51"/>
  <c r="Z122" i="51"/>
  <c r="Z123" i="51"/>
  <c r="Z124" i="51"/>
  <c r="Z125" i="51"/>
  <c r="Z126" i="51"/>
  <c r="Z127" i="51"/>
  <c r="Z128" i="51"/>
  <c r="Z129" i="51"/>
  <c r="Z130" i="51"/>
  <c r="Z131" i="51"/>
  <c r="Z132" i="51"/>
  <c r="Z133" i="51"/>
  <c r="Z134" i="51"/>
  <c r="Z135" i="51"/>
  <c r="Z136" i="51"/>
  <c r="Z137" i="51"/>
  <c r="Z138" i="51"/>
  <c r="Z139" i="51"/>
  <c r="Z140" i="51"/>
  <c r="Z141" i="51"/>
  <c r="Z142" i="51"/>
  <c r="Z143" i="51"/>
  <c r="Z144" i="51"/>
  <c r="Z145" i="51"/>
  <c r="Z146" i="51"/>
  <c r="Z147" i="51"/>
  <c r="Z148" i="51"/>
  <c r="Z149" i="51"/>
  <c r="Z150" i="51"/>
  <c r="Z151" i="51"/>
  <c r="Z152" i="51"/>
  <c r="Z153" i="51"/>
  <c r="Z154" i="51"/>
  <c r="Z155" i="51"/>
  <c r="Z156" i="51"/>
  <c r="Z157" i="51"/>
  <c r="Z158" i="51"/>
  <c r="Z159" i="51"/>
  <c r="Z160" i="51"/>
  <c r="Z161" i="51"/>
  <c r="Z162" i="51"/>
  <c r="Z163" i="51"/>
  <c r="Z164" i="51"/>
  <c r="Z165" i="51"/>
  <c r="Z166" i="51"/>
  <c r="Z167" i="51"/>
  <c r="Z168" i="51"/>
  <c r="Z169" i="51"/>
  <c r="Z170" i="51"/>
  <c r="Z171" i="51"/>
  <c r="Z172" i="51"/>
  <c r="Z173" i="51"/>
  <c r="Z174" i="51"/>
  <c r="Z175" i="51"/>
  <c r="Z176" i="51"/>
  <c r="Z177" i="51"/>
  <c r="Z178" i="51"/>
  <c r="Z179" i="51"/>
  <c r="Z180" i="51"/>
  <c r="Z181" i="51"/>
  <c r="Z182" i="51"/>
  <c r="Z183" i="51"/>
  <c r="Z184" i="51"/>
  <c r="Z185" i="51"/>
  <c r="Z186" i="51"/>
  <c r="Z187" i="51"/>
  <c r="Z188" i="51"/>
  <c r="Z189" i="51"/>
  <c r="Z190" i="51"/>
  <c r="Z191" i="51"/>
  <c r="Z192" i="51"/>
  <c r="Z193" i="51"/>
  <c r="Z194" i="51"/>
  <c r="Z195" i="51"/>
  <c r="Z196" i="51"/>
  <c r="Z197" i="51"/>
  <c r="Z198" i="51"/>
  <c r="Z199" i="51"/>
  <c r="Z200" i="51"/>
  <c r="Z201" i="51"/>
  <c r="Z202" i="51"/>
  <c r="Z203" i="51"/>
  <c r="Z204" i="51"/>
  <c r="Z65" i="51"/>
  <c r="Z64" i="51"/>
  <c r="N89" i="51"/>
  <c r="O89" i="51"/>
  <c r="Y89" i="51"/>
  <c r="N90" i="51"/>
  <c r="O90" i="51"/>
  <c r="Y90" i="51"/>
  <c r="N91" i="51"/>
  <c r="O91" i="51"/>
  <c r="Y91" i="51"/>
  <c r="N92" i="51"/>
  <c r="O92" i="51"/>
  <c r="Y92" i="51"/>
  <c r="N93" i="51"/>
  <c r="O93" i="51"/>
  <c r="Y93" i="51"/>
  <c r="N94" i="51"/>
  <c r="O94" i="51"/>
  <c r="Y94" i="51"/>
  <c r="N95" i="51"/>
  <c r="O95" i="51"/>
  <c r="Y95" i="51"/>
  <c r="N96" i="51"/>
  <c r="O96" i="51"/>
  <c r="Y96" i="51"/>
  <c r="N97" i="51"/>
  <c r="O97" i="51"/>
  <c r="Y97" i="51"/>
  <c r="N98" i="51"/>
  <c r="O98" i="51"/>
  <c r="Y98" i="51"/>
  <c r="N99" i="51"/>
  <c r="O99" i="51"/>
  <c r="Y99" i="51"/>
  <c r="N100" i="51"/>
  <c r="O100" i="51"/>
  <c r="Y100" i="51"/>
  <c r="N101" i="51"/>
  <c r="O101" i="51"/>
  <c r="Y101" i="51"/>
  <c r="N102" i="51"/>
  <c r="O102" i="51"/>
  <c r="Y102" i="51"/>
  <c r="N103" i="51"/>
  <c r="O103" i="51"/>
  <c r="Y103" i="51"/>
  <c r="N104" i="51"/>
  <c r="O104" i="51"/>
  <c r="Y104" i="51"/>
  <c r="N105" i="51"/>
  <c r="O105" i="51"/>
  <c r="Y105" i="51"/>
  <c r="N106" i="51"/>
  <c r="O106" i="51"/>
  <c r="Y106" i="51"/>
  <c r="N107" i="51"/>
  <c r="O107" i="51"/>
  <c r="Y107" i="51"/>
  <c r="N108" i="51"/>
  <c r="O108" i="51"/>
  <c r="Y108" i="51"/>
  <c r="N109" i="51"/>
  <c r="O109" i="51"/>
  <c r="Y109" i="51"/>
  <c r="N110" i="51"/>
  <c r="O110" i="51"/>
  <c r="Y110" i="51"/>
  <c r="N111" i="51"/>
  <c r="O111" i="51"/>
  <c r="Y111" i="51"/>
  <c r="N112" i="51"/>
  <c r="O112" i="51"/>
  <c r="Y112" i="51"/>
  <c r="N113" i="51"/>
  <c r="O113" i="51"/>
  <c r="Y113" i="51"/>
  <c r="N114" i="51"/>
  <c r="O114" i="51"/>
  <c r="Y114" i="51"/>
  <c r="N115" i="51"/>
  <c r="O115" i="51"/>
  <c r="Y115" i="51"/>
  <c r="N116" i="51"/>
  <c r="O116" i="51"/>
  <c r="Y116" i="51"/>
  <c r="N117" i="51"/>
  <c r="O117" i="51"/>
  <c r="Y117" i="51"/>
  <c r="N118" i="51"/>
  <c r="O118" i="51"/>
  <c r="Y118" i="51"/>
  <c r="N119" i="51"/>
  <c r="O119" i="51"/>
  <c r="Y119" i="51"/>
  <c r="N120" i="51"/>
  <c r="O120" i="51"/>
  <c r="Y120" i="51"/>
  <c r="N121" i="51"/>
  <c r="O121" i="51"/>
  <c r="Y121" i="51"/>
  <c r="N122" i="51"/>
  <c r="O122" i="51"/>
  <c r="Y122" i="51"/>
  <c r="N123" i="51"/>
  <c r="O123" i="51"/>
  <c r="Y123" i="51"/>
  <c r="N124" i="51"/>
  <c r="O124" i="51"/>
  <c r="Y124" i="51"/>
  <c r="N125" i="51"/>
  <c r="O125" i="51"/>
  <c r="Y125" i="51"/>
  <c r="N126" i="51"/>
  <c r="O126" i="51"/>
  <c r="Y126" i="51"/>
  <c r="N127" i="51"/>
  <c r="O127" i="51"/>
  <c r="Y127" i="51"/>
  <c r="N128" i="51"/>
  <c r="O128" i="51"/>
  <c r="Y128" i="51"/>
  <c r="N129" i="51"/>
  <c r="O129" i="51"/>
  <c r="Y129" i="51"/>
  <c r="N130" i="51"/>
  <c r="O130" i="51"/>
  <c r="Y130" i="51"/>
  <c r="N131" i="51"/>
  <c r="O131" i="51"/>
  <c r="Y131" i="51"/>
  <c r="N132" i="51"/>
  <c r="O132" i="51"/>
  <c r="Y132" i="51"/>
  <c r="N133" i="51"/>
  <c r="O133" i="51"/>
  <c r="Y133" i="51"/>
  <c r="N134" i="51"/>
  <c r="O134" i="51"/>
  <c r="Y134" i="51"/>
  <c r="N135" i="51"/>
  <c r="O135" i="51"/>
  <c r="Y135" i="51"/>
  <c r="N136" i="51"/>
  <c r="O136" i="51"/>
  <c r="Y136" i="51"/>
  <c r="N137" i="51"/>
  <c r="O137" i="51"/>
  <c r="Y137" i="51"/>
  <c r="N138" i="51"/>
  <c r="O138" i="51"/>
  <c r="Y138" i="51"/>
  <c r="N139" i="51"/>
  <c r="O139" i="51"/>
  <c r="Y139" i="51"/>
  <c r="N140" i="51"/>
  <c r="O140" i="51"/>
  <c r="Y140" i="51"/>
  <c r="N141" i="51"/>
  <c r="O141" i="51"/>
  <c r="Y141" i="51"/>
  <c r="N142" i="51"/>
  <c r="O142" i="51"/>
  <c r="Y142" i="51"/>
  <c r="N143" i="51"/>
  <c r="O143" i="51"/>
  <c r="Y143" i="51"/>
  <c r="N144" i="51"/>
  <c r="O144" i="51"/>
  <c r="Y144" i="51"/>
  <c r="N145" i="51"/>
  <c r="O145" i="51"/>
  <c r="Y145" i="51"/>
  <c r="N146" i="51"/>
  <c r="O146" i="51"/>
  <c r="Y146" i="51"/>
  <c r="N147" i="51"/>
  <c r="O147" i="51"/>
  <c r="Y147" i="51"/>
  <c r="N148" i="51"/>
  <c r="O148" i="51"/>
  <c r="Y148" i="51"/>
  <c r="N149" i="51"/>
  <c r="O149" i="51"/>
  <c r="Y149" i="51"/>
  <c r="N150" i="51"/>
  <c r="O150" i="51"/>
  <c r="Y150" i="51"/>
  <c r="N151" i="51"/>
  <c r="O151" i="51"/>
  <c r="Y151" i="51"/>
  <c r="N152" i="51"/>
  <c r="O152" i="51"/>
  <c r="Y152" i="51"/>
  <c r="N153" i="51"/>
  <c r="O153" i="51"/>
  <c r="Y153" i="51"/>
  <c r="N154" i="51"/>
  <c r="O154" i="51"/>
  <c r="Y154" i="51"/>
  <c r="N155" i="51"/>
  <c r="O155" i="51"/>
  <c r="Y155" i="51"/>
  <c r="N156" i="51"/>
  <c r="O156" i="51"/>
  <c r="Y156" i="51"/>
  <c r="N157" i="51"/>
  <c r="O157" i="51"/>
  <c r="Y157" i="51"/>
  <c r="N158" i="51"/>
  <c r="O158" i="51"/>
  <c r="Y158" i="51"/>
  <c r="N159" i="51"/>
  <c r="O159" i="51"/>
  <c r="Y159" i="51"/>
  <c r="N160" i="51"/>
  <c r="O160" i="51"/>
  <c r="Y160" i="51"/>
  <c r="N161" i="51"/>
  <c r="O161" i="51"/>
  <c r="Y161" i="51"/>
  <c r="N162" i="51"/>
  <c r="O162" i="51"/>
  <c r="Y162" i="51"/>
  <c r="N163" i="51"/>
  <c r="O163" i="51"/>
  <c r="Y163" i="51"/>
  <c r="N164" i="51"/>
  <c r="O164" i="51"/>
  <c r="Y164" i="51"/>
  <c r="N165" i="51"/>
  <c r="O165" i="51"/>
  <c r="Y165" i="51"/>
  <c r="N166" i="51"/>
  <c r="O166" i="51"/>
  <c r="Y166" i="51"/>
  <c r="N167" i="51"/>
  <c r="O167" i="51"/>
  <c r="Y167" i="51"/>
  <c r="N168" i="51"/>
  <c r="O168" i="51"/>
  <c r="Y168" i="51"/>
  <c r="N169" i="51"/>
  <c r="O169" i="51"/>
  <c r="Y169" i="51"/>
  <c r="N170" i="51"/>
  <c r="O170" i="51"/>
  <c r="Y170" i="51"/>
  <c r="N171" i="51"/>
  <c r="O171" i="51"/>
  <c r="Y171" i="51"/>
  <c r="N172" i="51"/>
  <c r="O172" i="51"/>
  <c r="Y172" i="51"/>
  <c r="N173" i="51"/>
  <c r="O173" i="51"/>
  <c r="Y173" i="51"/>
  <c r="N174" i="51"/>
  <c r="O174" i="51"/>
  <c r="Y174" i="51"/>
  <c r="N175" i="51"/>
  <c r="O175" i="51"/>
  <c r="Y175" i="51"/>
  <c r="N176" i="51"/>
  <c r="O176" i="51"/>
  <c r="Y176" i="51"/>
  <c r="N177" i="51"/>
  <c r="O177" i="51"/>
  <c r="Y177" i="51"/>
  <c r="N178" i="51"/>
  <c r="O178" i="51"/>
  <c r="Y178" i="51"/>
  <c r="N179" i="51"/>
  <c r="O179" i="51"/>
  <c r="Y179" i="51"/>
  <c r="N180" i="51"/>
  <c r="O180" i="51"/>
  <c r="Y180" i="51"/>
  <c r="N181" i="51"/>
  <c r="O181" i="51"/>
  <c r="Y181" i="51"/>
  <c r="N182" i="51"/>
  <c r="O182" i="51"/>
  <c r="Y182" i="51"/>
  <c r="N183" i="51"/>
  <c r="O183" i="51"/>
  <c r="Y183" i="51"/>
  <c r="N184" i="51"/>
  <c r="O184" i="51"/>
  <c r="Y184" i="51"/>
  <c r="N185" i="51"/>
  <c r="O185" i="51"/>
  <c r="Y185" i="51"/>
  <c r="N186" i="51"/>
  <c r="O186" i="51"/>
  <c r="Y186" i="51"/>
  <c r="N187" i="51"/>
  <c r="O187" i="51"/>
  <c r="Y187" i="51"/>
  <c r="N188" i="51"/>
  <c r="O188" i="51"/>
  <c r="Y188" i="51"/>
  <c r="N189" i="51"/>
  <c r="O189" i="51"/>
  <c r="Y189" i="51"/>
  <c r="N190" i="51"/>
  <c r="O190" i="51"/>
  <c r="Y190" i="51"/>
  <c r="N191" i="51"/>
  <c r="O191" i="51"/>
  <c r="Y191" i="51"/>
  <c r="N192" i="51"/>
  <c r="O192" i="51"/>
  <c r="Y192" i="51"/>
  <c r="N193" i="51"/>
  <c r="O193" i="51"/>
  <c r="Y193" i="51"/>
  <c r="N194" i="51"/>
  <c r="O194" i="51"/>
  <c r="Y194" i="51"/>
  <c r="N195" i="51"/>
  <c r="O195" i="51"/>
  <c r="Y195" i="51"/>
  <c r="N196" i="51"/>
  <c r="O196" i="51"/>
  <c r="Y196" i="51"/>
  <c r="N197" i="51"/>
  <c r="O197" i="51"/>
  <c r="Y197" i="51"/>
  <c r="N198" i="51"/>
  <c r="O198" i="51"/>
  <c r="Y198" i="51"/>
  <c r="N199" i="51"/>
  <c r="O199" i="51"/>
  <c r="Y199" i="51"/>
  <c r="N200" i="51"/>
  <c r="O200" i="51"/>
  <c r="Y200" i="51"/>
  <c r="N201" i="51"/>
  <c r="O201" i="51"/>
  <c r="Y201" i="51"/>
  <c r="N202" i="51"/>
  <c r="O202" i="51"/>
  <c r="Y202" i="51"/>
  <c r="N203" i="51"/>
  <c r="O203" i="51"/>
  <c r="Y203" i="51"/>
  <c r="N204" i="51"/>
  <c r="O204" i="51"/>
  <c r="Y204" i="51"/>
  <c r="N205" i="51"/>
  <c r="O205" i="51"/>
  <c r="AD204" i="19"/>
  <c r="AC204" i="19"/>
  <c r="AA204" i="19"/>
  <c r="Z204" i="19"/>
  <c r="Y204" i="19"/>
  <c r="X204" i="19"/>
  <c r="W204" i="19"/>
  <c r="V204" i="19"/>
  <c r="AD203" i="19"/>
  <c r="AC203" i="19"/>
  <c r="AA203" i="19"/>
  <c r="Z203" i="19"/>
  <c r="Y203" i="19"/>
  <c r="X203" i="19"/>
  <c r="W203" i="19"/>
  <c r="V203" i="19"/>
  <c r="AD202" i="19"/>
  <c r="AC202" i="19"/>
  <c r="AA202" i="19"/>
  <c r="Z202" i="19"/>
  <c r="Y202" i="19"/>
  <c r="X202" i="19"/>
  <c r="W202" i="19"/>
  <c r="V202" i="19"/>
  <c r="AD201" i="19"/>
  <c r="AC201" i="19"/>
  <c r="AA201" i="19"/>
  <c r="Z201" i="19"/>
  <c r="Y201" i="19"/>
  <c r="X201" i="19"/>
  <c r="W201" i="19"/>
  <c r="V201" i="19"/>
  <c r="AD200" i="19"/>
  <c r="AC200" i="19"/>
  <c r="AA200" i="19"/>
  <c r="Z200" i="19"/>
  <c r="Y200" i="19"/>
  <c r="X200" i="19"/>
  <c r="W200" i="19"/>
  <c r="V200" i="19"/>
  <c r="AD199" i="19"/>
  <c r="AC199" i="19"/>
  <c r="AA199" i="19"/>
  <c r="Z199" i="19"/>
  <c r="Y199" i="19"/>
  <c r="X199" i="19"/>
  <c r="W199" i="19"/>
  <c r="V199" i="19"/>
  <c r="AD198" i="19"/>
  <c r="AC198" i="19"/>
  <c r="AA198" i="19"/>
  <c r="Z198" i="19"/>
  <c r="Y198" i="19"/>
  <c r="X198" i="19"/>
  <c r="W198" i="19"/>
  <c r="V198" i="19"/>
  <c r="AD197" i="19"/>
  <c r="AC197" i="19"/>
  <c r="AA197" i="19"/>
  <c r="Z197" i="19"/>
  <c r="Y197" i="19"/>
  <c r="X197" i="19"/>
  <c r="W197" i="19"/>
  <c r="V197" i="19"/>
  <c r="AD196" i="19"/>
  <c r="AC196" i="19"/>
  <c r="AA196" i="19"/>
  <c r="Z196" i="19"/>
  <c r="Y196" i="19"/>
  <c r="X196" i="19"/>
  <c r="W196" i="19"/>
  <c r="V196" i="19"/>
  <c r="AD195" i="19"/>
  <c r="AC195" i="19"/>
  <c r="AA195" i="19"/>
  <c r="Z195" i="19"/>
  <c r="Y195" i="19"/>
  <c r="X195" i="19"/>
  <c r="W195" i="19"/>
  <c r="V195" i="19"/>
  <c r="AD194" i="19"/>
  <c r="AC194" i="19"/>
  <c r="AA194" i="19"/>
  <c r="Z194" i="19"/>
  <c r="Y194" i="19"/>
  <c r="X194" i="19"/>
  <c r="W194" i="19"/>
  <c r="V194" i="19"/>
  <c r="AD193" i="19"/>
  <c r="AC193" i="19"/>
  <c r="AA193" i="19"/>
  <c r="Z193" i="19"/>
  <c r="Y193" i="19"/>
  <c r="X193" i="19"/>
  <c r="W193" i="19"/>
  <c r="V193" i="19"/>
  <c r="AD192" i="19"/>
  <c r="AC192" i="19"/>
  <c r="AA192" i="19"/>
  <c r="Z192" i="19"/>
  <c r="Y192" i="19"/>
  <c r="X192" i="19"/>
  <c r="W192" i="19"/>
  <c r="V192" i="19"/>
  <c r="AD191" i="19"/>
  <c r="AC191" i="19"/>
  <c r="AA191" i="19"/>
  <c r="Z191" i="19"/>
  <c r="Y191" i="19"/>
  <c r="X191" i="19"/>
  <c r="W191" i="19"/>
  <c r="V191" i="19"/>
  <c r="AD190" i="19"/>
  <c r="AC190" i="19"/>
  <c r="AA190" i="19"/>
  <c r="Z190" i="19"/>
  <c r="Y190" i="19"/>
  <c r="X190" i="19"/>
  <c r="W190" i="19"/>
  <c r="V190" i="19"/>
  <c r="AD189" i="19"/>
  <c r="AC189" i="19"/>
  <c r="AA189" i="19"/>
  <c r="Z189" i="19"/>
  <c r="Y189" i="19"/>
  <c r="X189" i="19"/>
  <c r="W189" i="19"/>
  <c r="V189" i="19"/>
  <c r="AD188" i="19"/>
  <c r="AC188" i="19"/>
  <c r="AA188" i="19"/>
  <c r="Z188" i="19"/>
  <c r="Y188" i="19"/>
  <c r="X188" i="19"/>
  <c r="W188" i="19"/>
  <c r="V188" i="19"/>
  <c r="AD187" i="19"/>
  <c r="AC187" i="19"/>
  <c r="AA187" i="19"/>
  <c r="Z187" i="19"/>
  <c r="Y187" i="19"/>
  <c r="X187" i="19"/>
  <c r="W187" i="19"/>
  <c r="V187" i="19"/>
  <c r="AD186" i="19"/>
  <c r="AC186" i="19"/>
  <c r="AA186" i="19"/>
  <c r="Z186" i="19"/>
  <c r="Y186" i="19"/>
  <c r="X186" i="19"/>
  <c r="W186" i="19"/>
  <c r="V186" i="19"/>
  <c r="AD185" i="19"/>
  <c r="AC185" i="19"/>
  <c r="AA185" i="19"/>
  <c r="Z185" i="19"/>
  <c r="Y185" i="19"/>
  <c r="X185" i="19"/>
  <c r="W185" i="19"/>
  <c r="V185" i="19"/>
  <c r="AD184" i="19"/>
  <c r="AC184" i="19"/>
  <c r="AA184" i="19"/>
  <c r="Z184" i="19"/>
  <c r="Y184" i="19"/>
  <c r="X184" i="19"/>
  <c r="W184" i="19"/>
  <c r="V184" i="19"/>
  <c r="AD183" i="19"/>
  <c r="AC183" i="19"/>
  <c r="AA183" i="19"/>
  <c r="Z183" i="19"/>
  <c r="Y183" i="19"/>
  <c r="X183" i="19"/>
  <c r="W183" i="19"/>
  <c r="V183" i="19"/>
  <c r="AD182" i="19"/>
  <c r="AC182" i="19"/>
  <c r="AA182" i="19"/>
  <c r="Z182" i="19"/>
  <c r="Y182" i="19"/>
  <c r="X182" i="19"/>
  <c r="W182" i="19"/>
  <c r="V182" i="19"/>
  <c r="AD181" i="19"/>
  <c r="AC181" i="19"/>
  <c r="AA181" i="19"/>
  <c r="Z181" i="19"/>
  <c r="Y181" i="19"/>
  <c r="X181" i="19"/>
  <c r="W181" i="19"/>
  <c r="V181" i="19"/>
  <c r="AD180" i="19"/>
  <c r="AC180" i="19"/>
  <c r="AA180" i="19"/>
  <c r="Z180" i="19"/>
  <c r="Y180" i="19"/>
  <c r="X180" i="19"/>
  <c r="W180" i="19"/>
  <c r="V180" i="19"/>
  <c r="AD179" i="19"/>
  <c r="AC179" i="19"/>
  <c r="AA179" i="19"/>
  <c r="Z179" i="19"/>
  <c r="Y179" i="19"/>
  <c r="X179" i="19"/>
  <c r="W179" i="19"/>
  <c r="V179" i="19"/>
  <c r="AD178" i="19"/>
  <c r="AC178" i="19"/>
  <c r="AA178" i="19"/>
  <c r="Z178" i="19"/>
  <c r="Y178" i="19"/>
  <c r="X178" i="19"/>
  <c r="W178" i="19"/>
  <c r="V178" i="19"/>
  <c r="AD177" i="19"/>
  <c r="AC177" i="19"/>
  <c r="AA177" i="19"/>
  <c r="Z177" i="19"/>
  <c r="Y177" i="19"/>
  <c r="X177" i="19"/>
  <c r="W177" i="19"/>
  <c r="V177" i="19"/>
  <c r="AD176" i="19"/>
  <c r="AC176" i="19"/>
  <c r="AA176" i="19"/>
  <c r="Z176" i="19"/>
  <c r="Y176" i="19"/>
  <c r="X176" i="19"/>
  <c r="W176" i="19"/>
  <c r="V176" i="19"/>
  <c r="AD175" i="19"/>
  <c r="AC175" i="19"/>
  <c r="AA175" i="19"/>
  <c r="Z175" i="19"/>
  <c r="Y175" i="19"/>
  <c r="X175" i="19"/>
  <c r="W175" i="19"/>
  <c r="V175" i="19"/>
  <c r="AD174" i="19"/>
  <c r="AC174" i="19"/>
  <c r="AA174" i="19"/>
  <c r="Z174" i="19"/>
  <c r="Y174" i="19"/>
  <c r="X174" i="19"/>
  <c r="W174" i="19"/>
  <c r="V174" i="19"/>
  <c r="AD173" i="19"/>
  <c r="AC173" i="19"/>
  <c r="AA173" i="19"/>
  <c r="Z173" i="19"/>
  <c r="Y173" i="19"/>
  <c r="X173" i="19"/>
  <c r="W173" i="19"/>
  <c r="V173" i="19"/>
  <c r="AD172" i="19"/>
  <c r="AC172" i="19"/>
  <c r="AA172" i="19"/>
  <c r="Z172" i="19"/>
  <c r="Y172" i="19"/>
  <c r="X172" i="19"/>
  <c r="W172" i="19"/>
  <c r="V172" i="19"/>
  <c r="AD171" i="19"/>
  <c r="AC171" i="19"/>
  <c r="AA171" i="19"/>
  <c r="Z171" i="19"/>
  <c r="Y171" i="19"/>
  <c r="X171" i="19"/>
  <c r="W171" i="19"/>
  <c r="V171" i="19"/>
  <c r="AD170" i="19"/>
  <c r="AC170" i="19"/>
  <c r="AA170" i="19"/>
  <c r="Z170" i="19"/>
  <c r="Y170" i="19"/>
  <c r="X170" i="19"/>
  <c r="W170" i="19"/>
  <c r="V170" i="19"/>
  <c r="AD169" i="19"/>
  <c r="AC169" i="19"/>
  <c r="AA169" i="19"/>
  <c r="Z169" i="19"/>
  <c r="Y169" i="19"/>
  <c r="X169" i="19"/>
  <c r="W169" i="19"/>
  <c r="V169" i="19"/>
  <c r="AD168" i="19"/>
  <c r="AC168" i="19"/>
  <c r="AA168" i="19"/>
  <c r="Z168" i="19"/>
  <c r="Y168" i="19"/>
  <c r="X168" i="19"/>
  <c r="W168" i="19"/>
  <c r="V168" i="19"/>
  <c r="AD167" i="19"/>
  <c r="AC167" i="19"/>
  <c r="AA167" i="19"/>
  <c r="Z167" i="19"/>
  <c r="Y167" i="19"/>
  <c r="X167" i="19"/>
  <c r="W167" i="19"/>
  <c r="V167" i="19"/>
  <c r="AD166" i="19"/>
  <c r="AC166" i="19"/>
  <c r="AA166" i="19"/>
  <c r="Z166" i="19"/>
  <c r="Y166" i="19"/>
  <c r="X166" i="19"/>
  <c r="W166" i="19"/>
  <c r="V166" i="19"/>
  <c r="AD165" i="19"/>
  <c r="AC165" i="19"/>
  <c r="AA165" i="19"/>
  <c r="Z165" i="19"/>
  <c r="Y165" i="19"/>
  <c r="X165" i="19"/>
  <c r="W165" i="19"/>
  <c r="V165" i="19"/>
  <c r="AD164" i="19"/>
  <c r="AC164" i="19"/>
  <c r="AA164" i="19"/>
  <c r="Z164" i="19"/>
  <c r="Y164" i="19"/>
  <c r="X164" i="19"/>
  <c r="W164" i="19"/>
  <c r="V164" i="19"/>
  <c r="AD163" i="19"/>
  <c r="AC163" i="19"/>
  <c r="AA163" i="19"/>
  <c r="Z163" i="19"/>
  <c r="Y163" i="19"/>
  <c r="X163" i="19"/>
  <c r="W163" i="19"/>
  <c r="V163" i="19"/>
  <c r="AD162" i="19"/>
  <c r="AC162" i="19"/>
  <c r="AA162" i="19"/>
  <c r="Z162" i="19"/>
  <c r="Y162" i="19"/>
  <c r="X162" i="19"/>
  <c r="W162" i="19"/>
  <c r="V162" i="19"/>
  <c r="AD161" i="19"/>
  <c r="AC161" i="19"/>
  <c r="AA161" i="19"/>
  <c r="Z161" i="19"/>
  <c r="Y161" i="19"/>
  <c r="X161" i="19"/>
  <c r="W161" i="19"/>
  <c r="V161" i="19"/>
  <c r="AD160" i="19"/>
  <c r="AC160" i="19"/>
  <c r="AA160" i="19"/>
  <c r="Z160" i="19"/>
  <c r="Y160" i="19"/>
  <c r="X160" i="19"/>
  <c r="W160" i="19"/>
  <c r="V160" i="19"/>
  <c r="AD159" i="19"/>
  <c r="AC159" i="19"/>
  <c r="AA159" i="19"/>
  <c r="Z159" i="19"/>
  <c r="Y159" i="19"/>
  <c r="X159" i="19"/>
  <c r="W159" i="19"/>
  <c r="V159" i="19"/>
  <c r="AD158" i="19"/>
  <c r="AC158" i="19"/>
  <c r="AA158" i="19"/>
  <c r="Z158" i="19"/>
  <c r="Y158" i="19"/>
  <c r="X158" i="19"/>
  <c r="W158" i="19"/>
  <c r="V158" i="19"/>
  <c r="AD157" i="19"/>
  <c r="AC157" i="19"/>
  <c r="AA157" i="19"/>
  <c r="Z157" i="19"/>
  <c r="Y157" i="19"/>
  <c r="X157" i="19"/>
  <c r="W157" i="19"/>
  <c r="V157" i="19"/>
  <c r="AD156" i="19"/>
  <c r="AC156" i="19"/>
  <c r="AA156" i="19"/>
  <c r="Z156" i="19"/>
  <c r="Y156" i="19"/>
  <c r="X156" i="19"/>
  <c r="W156" i="19"/>
  <c r="V156" i="19"/>
  <c r="AD155" i="19"/>
  <c r="AC155" i="19"/>
  <c r="AA155" i="19"/>
  <c r="Z155" i="19"/>
  <c r="Y155" i="19"/>
  <c r="X155" i="19"/>
  <c r="W155" i="19"/>
  <c r="V155" i="19"/>
  <c r="AD154" i="19"/>
  <c r="AC154" i="19"/>
  <c r="AA154" i="19"/>
  <c r="Z154" i="19"/>
  <c r="Y154" i="19"/>
  <c r="X154" i="19"/>
  <c r="W154" i="19"/>
  <c r="V154" i="19"/>
  <c r="AD153" i="19"/>
  <c r="AC153" i="19"/>
  <c r="AA153" i="19"/>
  <c r="Z153" i="19"/>
  <c r="Y153" i="19"/>
  <c r="X153" i="19"/>
  <c r="W153" i="19"/>
  <c r="V153" i="19"/>
  <c r="AD152" i="19"/>
  <c r="AC152" i="19"/>
  <c r="AA152" i="19"/>
  <c r="Z152" i="19"/>
  <c r="Y152" i="19"/>
  <c r="X152" i="19"/>
  <c r="W152" i="19"/>
  <c r="V152" i="19"/>
  <c r="AD151" i="19"/>
  <c r="AC151" i="19"/>
  <c r="AA151" i="19"/>
  <c r="Z151" i="19"/>
  <c r="Y151" i="19"/>
  <c r="X151" i="19"/>
  <c r="W151" i="19"/>
  <c r="V151" i="19"/>
  <c r="AD150" i="19"/>
  <c r="AC150" i="19"/>
  <c r="AA150" i="19"/>
  <c r="Z150" i="19"/>
  <c r="Y150" i="19"/>
  <c r="X150" i="19"/>
  <c r="W150" i="19"/>
  <c r="V150" i="19"/>
  <c r="AD149" i="19"/>
  <c r="AC149" i="19"/>
  <c r="AA149" i="19"/>
  <c r="Z149" i="19"/>
  <c r="Y149" i="19"/>
  <c r="X149" i="19"/>
  <c r="W149" i="19"/>
  <c r="V149" i="19"/>
  <c r="AD148" i="19"/>
  <c r="AC148" i="19"/>
  <c r="AA148" i="19"/>
  <c r="Z148" i="19"/>
  <c r="Y148" i="19"/>
  <c r="X148" i="19"/>
  <c r="W148" i="19"/>
  <c r="V148" i="19"/>
  <c r="AD147" i="19"/>
  <c r="AC147" i="19"/>
  <c r="AA147" i="19"/>
  <c r="Z147" i="19"/>
  <c r="Y147" i="19"/>
  <c r="X147" i="19"/>
  <c r="W147" i="19"/>
  <c r="V147" i="19"/>
  <c r="AD146" i="19"/>
  <c r="AC146" i="19"/>
  <c r="AA146" i="19"/>
  <c r="Z146" i="19"/>
  <c r="Y146" i="19"/>
  <c r="X146" i="19"/>
  <c r="W146" i="19"/>
  <c r="V146" i="19"/>
  <c r="AD145" i="19"/>
  <c r="AC145" i="19"/>
  <c r="AA145" i="19"/>
  <c r="Z145" i="19"/>
  <c r="Y145" i="19"/>
  <c r="X145" i="19"/>
  <c r="W145" i="19"/>
  <c r="V145" i="19"/>
  <c r="AD144" i="19"/>
  <c r="AC144" i="19"/>
  <c r="AA144" i="19"/>
  <c r="Z144" i="19"/>
  <c r="Y144" i="19"/>
  <c r="X144" i="19"/>
  <c r="W144" i="19"/>
  <c r="V144" i="19"/>
  <c r="AD143" i="19"/>
  <c r="AC143" i="19"/>
  <c r="AA143" i="19"/>
  <c r="Z143" i="19"/>
  <c r="Y143" i="19"/>
  <c r="X143" i="19"/>
  <c r="W143" i="19"/>
  <c r="V143" i="19"/>
  <c r="AD142" i="19"/>
  <c r="AC142" i="19"/>
  <c r="AA142" i="19"/>
  <c r="Z142" i="19"/>
  <c r="Y142" i="19"/>
  <c r="X142" i="19"/>
  <c r="W142" i="19"/>
  <c r="V142" i="19"/>
  <c r="AD141" i="19"/>
  <c r="AC141" i="19"/>
  <c r="AA141" i="19"/>
  <c r="Z141" i="19"/>
  <c r="Y141" i="19"/>
  <c r="X141" i="19"/>
  <c r="W141" i="19"/>
  <c r="V141" i="19"/>
  <c r="AD140" i="19"/>
  <c r="AC140" i="19"/>
  <c r="AA140" i="19"/>
  <c r="Z140" i="19"/>
  <c r="Y140" i="19"/>
  <c r="X140" i="19"/>
  <c r="W140" i="19"/>
  <c r="V140" i="19"/>
  <c r="AD139" i="19"/>
  <c r="AC139" i="19"/>
  <c r="AA139" i="19"/>
  <c r="Z139" i="19"/>
  <c r="Y139" i="19"/>
  <c r="X139" i="19"/>
  <c r="W139" i="19"/>
  <c r="V139" i="19"/>
  <c r="AD138" i="19"/>
  <c r="AC138" i="19"/>
  <c r="AA138" i="19"/>
  <c r="Z138" i="19"/>
  <c r="Y138" i="19"/>
  <c r="X138" i="19"/>
  <c r="W138" i="19"/>
  <c r="V138" i="19"/>
  <c r="AD137" i="19"/>
  <c r="AC137" i="19"/>
  <c r="AA137" i="19"/>
  <c r="Z137" i="19"/>
  <c r="Y137" i="19"/>
  <c r="X137" i="19"/>
  <c r="W137" i="19"/>
  <c r="V137" i="19"/>
  <c r="AD136" i="19"/>
  <c r="AC136" i="19"/>
  <c r="AA136" i="19"/>
  <c r="Z136" i="19"/>
  <c r="Y136" i="19"/>
  <c r="X136" i="19"/>
  <c r="W136" i="19"/>
  <c r="V136" i="19"/>
  <c r="AD135" i="19"/>
  <c r="AC135" i="19"/>
  <c r="AA135" i="19"/>
  <c r="Z135" i="19"/>
  <c r="Y135" i="19"/>
  <c r="X135" i="19"/>
  <c r="W135" i="19"/>
  <c r="V135" i="19"/>
  <c r="AD134" i="19"/>
  <c r="AC134" i="19"/>
  <c r="AA134" i="19"/>
  <c r="Z134" i="19"/>
  <c r="Y134" i="19"/>
  <c r="X134" i="19"/>
  <c r="W134" i="19"/>
  <c r="V134" i="19"/>
  <c r="AD133" i="19"/>
  <c r="AC133" i="19"/>
  <c r="AA133" i="19"/>
  <c r="Z133" i="19"/>
  <c r="Y133" i="19"/>
  <c r="X133" i="19"/>
  <c r="W133" i="19"/>
  <c r="V133" i="19"/>
  <c r="AD132" i="19"/>
  <c r="AC132" i="19"/>
  <c r="AA132" i="19"/>
  <c r="Z132" i="19"/>
  <c r="Y132" i="19"/>
  <c r="X132" i="19"/>
  <c r="W132" i="19"/>
  <c r="V132" i="19"/>
  <c r="AD131" i="19"/>
  <c r="AC131" i="19"/>
  <c r="AA131" i="19"/>
  <c r="Z131" i="19"/>
  <c r="Y131" i="19"/>
  <c r="X131" i="19"/>
  <c r="W131" i="19"/>
  <c r="V131" i="19"/>
  <c r="AD130" i="19"/>
  <c r="AC130" i="19"/>
  <c r="AA130" i="19"/>
  <c r="Z130" i="19"/>
  <c r="Y130" i="19"/>
  <c r="X130" i="19"/>
  <c r="W130" i="19"/>
  <c r="V130" i="19"/>
  <c r="AD129" i="19"/>
  <c r="AC129" i="19"/>
  <c r="AA129" i="19"/>
  <c r="Z129" i="19"/>
  <c r="Y129" i="19"/>
  <c r="X129" i="19"/>
  <c r="W129" i="19"/>
  <c r="V129" i="19"/>
  <c r="AD128" i="19"/>
  <c r="AC128" i="19"/>
  <c r="AA128" i="19"/>
  <c r="Z128" i="19"/>
  <c r="Y128" i="19"/>
  <c r="X128" i="19"/>
  <c r="W128" i="19"/>
  <c r="V128" i="19"/>
  <c r="AD127" i="19"/>
  <c r="AC127" i="19"/>
  <c r="AA127" i="19"/>
  <c r="Z127" i="19"/>
  <c r="Y127" i="19"/>
  <c r="X127" i="19"/>
  <c r="W127" i="19"/>
  <c r="V127" i="19"/>
  <c r="AD126" i="19"/>
  <c r="AC126" i="19"/>
  <c r="AA126" i="19"/>
  <c r="Z126" i="19"/>
  <c r="Y126" i="19"/>
  <c r="X126" i="19"/>
  <c r="W126" i="19"/>
  <c r="V126" i="19"/>
  <c r="AD125" i="19"/>
  <c r="AC125" i="19"/>
  <c r="AA125" i="19"/>
  <c r="Z125" i="19"/>
  <c r="Y125" i="19"/>
  <c r="X125" i="19"/>
  <c r="W125" i="19"/>
  <c r="V125" i="19"/>
  <c r="AD124" i="19"/>
  <c r="AC124" i="19"/>
  <c r="AA124" i="19"/>
  <c r="Z124" i="19"/>
  <c r="Y124" i="19"/>
  <c r="X124" i="19"/>
  <c r="W124" i="19"/>
  <c r="V124" i="19"/>
  <c r="AD123" i="19"/>
  <c r="AC123" i="19"/>
  <c r="AA123" i="19"/>
  <c r="Z123" i="19"/>
  <c r="Y123" i="19"/>
  <c r="X123" i="19"/>
  <c r="W123" i="19"/>
  <c r="V123" i="19"/>
  <c r="AD122" i="19"/>
  <c r="AC122" i="19"/>
  <c r="AA122" i="19"/>
  <c r="Z122" i="19"/>
  <c r="Y122" i="19"/>
  <c r="X122" i="19"/>
  <c r="W122" i="19"/>
  <c r="V122" i="19"/>
  <c r="AD121" i="19"/>
  <c r="AC121" i="19"/>
  <c r="AA121" i="19"/>
  <c r="Z121" i="19"/>
  <c r="Y121" i="19"/>
  <c r="X121" i="19"/>
  <c r="W121" i="19"/>
  <c r="V121" i="19"/>
  <c r="AD120" i="19"/>
  <c r="AC120" i="19"/>
  <c r="AA120" i="19"/>
  <c r="Z120" i="19"/>
  <c r="Y120" i="19"/>
  <c r="X120" i="19"/>
  <c r="W120" i="19"/>
  <c r="V120" i="19"/>
  <c r="AD119" i="19"/>
  <c r="AC119" i="19"/>
  <c r="AA119" i="19"/>
  <c r="Z119" i="19"/>
  <c r="Y119" i="19"/>
  <c r="X119" i="19"/>
  <c r="W119" i="19"/>
  <c r="V119" i="19"/>
  <c r="AD118" i="19"/>
  <c r="AC118" i="19"/>
  <c r="AA118" i="19"/>
  <c r="Z118" i="19"/>
  <c r="Y118" i="19"/>
  <c r="X118" i="19"/>
  <c r="W118" i="19"/>
  <c r="V118" i="19"/>
  <c r="AD117" i="19"/>
  <c r="AC117" i="19"/>
  <c r="AA117" i="19"/>
  <c r="Z117" i="19"/>
  <c r="Y117" i="19"/>
  <c r="X117" i="19"/>
  <c r="W117" i="19"/>
  <c r="V117" i="19"/>
  <c r="AD116" i="19"/>
  <c r="AC116" i="19"/>
  <c r="AA116" i="19"/>
  <c r="Z116" i="19"/>
  <c r="Y116" i="19"/>
  <c r="X116" i="19"/>
  <c r="W116" i="19"/>
  <c r="V116" i="19"/>
  <c r="AD115" i="19"/>
  <c r="AC115" i="19"/>
  <c r="AA115" i="19"/>
  <c r="Z115" i="19"/>
  <c r="Y115" i="19"/>
  <c r="X115" i="19"/>
  <c r="W115" i="19"/>
  <c r="V115" i="19"/>
  <c r="AD114" i="19"/>
  <c r="AC114" i="19"/>
  <c r="AA114" i="19"/>
  <c r="Z114" i="19"/>
  <c r="Y114" i="19"/>
  <c r="X114" i="19"/>
  <c r="W114" i="19"/>
  <c r="V114" i="19"/>
  <c r="AD113" i="19"/>
  <c r="AC113" i="19"/>
  <c r="AA113" i="19"/>
  <c r="Z113" i="19"/>
  <c r="Y113" i="19"/>
  <c r="X113" i="19"/>
  <c r="W113" i="19"/>
  <c r="V113" i="19"/>
  <c r="AD112" i="19"/>
  <c r="AC112" i="19"/>
  <c r="AA112" i="19"/>
  <c r="Z112" i="19"/>
  <c r="Y112" i="19"/>
  <c r="X112" i="19"/>
  <c r="W112" i="19"/>
  <c r="V112" i="19"/>
  <c r="AD111" i="19"/>
  <c r="AC111" i="19"/>
  <c r="AA111" i="19"/>
  <c r="Z111" i="19"/>
  <c r="Y111" i="19"/>
  <c r="X111" i="19"/>
  <c r="W111" i="19"/>
  <c r="V111" i="19"/>
  <c r="AD110" i="19"/>
  <c r="AC110" i="19"/>
  <c r="AA110" i="19"/>
  <c r="Z110" i="19"/>
  <c r="Y110" i="19"/>
  <c r="X110" i="19"/>
  <c r="W110" i="19"/>
  <c r="V110" i="19"/>
  <c r="AD109" i="19"/>
  <c r="AC109" i="19"/>
  <c r="AA109" i="19"/>
  <c r="Z109" i="19"/>
  <c r="Y109" i="19"/>
  <c r="X109" i="19"/>
  <c r="W109" i="19"/>
  <c r="V109" i="19"/>
  <c r="AD108" i="19"/>
  <c r="AC108" i="19"/>
  <c r="AA108" i="19"/>
  <c r="Z108" i="19"/>
  <c r="Y108" i="19"/>
  <c r="X108" i="19"/>
  <c r="W108" i="19"/>
  <c r="V108" i="19"/>
  <c r="AD107" i="19"/>
  <c r="AC107" i="19"/>
  <c r="AA107" i="19"/>
  <c r="Z107" i="19"/>
  <c r="Y107" i="19"/>
  <c r="X107" i="19"/>
  <c r="W107" i="19"/>
  <c r="V107" i="19"/>
  <c r="AD106" i="19"/>
  <c r="AC106" i="19"/>
  <c r="AA106" i="19"/>
  <c r="Z106" i="19"/>
  <c r="Y106" i="19"/>
  <c r="X106" i="19"/>
  <c r="W106" i="19"/>
  <c r="V106" i="19"/>
  <c r="AD105" i="19"/>
  <c r="AC105" i="19"/>
  <c r="AA105" i="19"/>
  <c r="Z105" i="19"/>
  <c r="Y105" i="19"/>
  <c r="X105" i="19"/>
  <c r="W105" i="19"/>
  <c r="V105" i="19"/>
  <c r="AD104" i="19"/>
  <c r="AC104" i="19"/>
  <c r="AA104" i="19"/>
  <c r="Z104" i="19"/>
  <c r="Y104" i="19"/>
  <c r="X104" i="19"/>
  <c r="W104" i="19"/>
  <c r="V104" i="19"/>
  <c r="AD103" i="19"/>
  <c r="AC103" i="19"/>
  <c r="AA103" i="19"/>
  <c r="Z103" i="19"/>
  <c r="Y103" i="19"/>
  <c r="X103" i="19"/>
  <c r="W103" i="19"/>
  <c r="V103" i="19"/>
  <c r="AD102" i="19"/>
  <c r="AC102" i="19"/>
  <c r="AA102" i="19"/>
  <c r="Z102" i="19"/>
  <c r="Y102" i="19"/>
  <c r="X102" i="19"/>
  <c r="W102" i="19"/>
  <c r="V102" i="19"/>
  <c r="AD101" i="19"/>
  <c r="AC101" i="19"/>
  <c r="AA101" i="19"/>
  <c r="Z101" i="19"/>
  <c r="Y101" i="19"/>
  <c r="X101" i="19"/>
  <c r="W101" i="19"/>
  <c r="V101" i="19"/>
  <c r="AD100" i="19"/>
  <c r="AC100" i="19"/>
  <c r="AA100" i="19"/>
  <c r="Z100" i="19"/>
  <c r="Y100" i="19"/>
  <c r="X100" i="19"/>
  <c r="W100" i="19"/>
  <c r="V100" i="19"/>
  <c r="AD99" i="19"/>
  <c r="AC99" i="19"/>
  <c r="AA99" i="19"/>
  <c r="Z99" i="19"/>
  <c r="Y99" i="19"/>
  <c r="X99" i="19"/>
  <c r="W99" i="19"/>
  <c r="V99" i="19"/>
  <c r="AD98" i="19"/>
  <c r="AC98" i="19"/>
  <c r="AA98" i="19"/>
  <c r="Z98" i="19"/>
  <c r="Y98" i="19"/>
  <c r="X98" i="19"/>
  <c r="W98" i="19"/>
  <c r="V98" i="19"/>
  <c r="AD97" i="19"/>
  <c r="AC97" i="19"/>
  <c r="AA97" i="19"/>
  <c r="Z97" i="19"/>
  <c r="Y97" i="19"/>
  <c r="X97" i="19"/>
  <c r="W97" i="19"/>
  <c r="V97" i="19"/>
  <c r="AD96" i="19"/>
  <c r="AC96" i="19"/>
  <c r="AA96" i="19"/>
  <c r="Z96" i="19"/>
  <c r="Y96" i="19"/>
  <c r="X96" i="19"/>
  <c r="W96" i="19"/>
  <c r="V96" i="19"/>
  <c r="AD95" i="19"/>
  <c r="AC95" i="19"/>
  <c r="AA95" i="19"/>
  <c r="Z95" i="19"/>
  <c r="Y95" i="19"/>
  <c r="X95" i="19"/>
  <c r="W95" i="19"/>
  <c r="V95" i="19"/>
  <c r="AD94" i="19"/>
  <c r="AC94" i="19"/>
  <c r="AA94" i="19"/>
  <c r="Z94" i="19"/>
  <c r="Y94" i="19"/>
  <c r="X94" i="19"/>
  <c r="W94" i="19"/>
  <c r="V94" i="19"/>
  <c r="AD93" i="19"/>
  <c r="AC93" i="19"/>
  <c r="AA93" i="19"/>
  <c r="Z93" i="19"/>
  <c r="Y93" i="19"/>
  <c r="X93" i="19"/>
  <c r="W93" i="19"/>
  <c r="V93" i="19"/>
  <c r="AD92" i="19"/>
  <c r="AC92" i="19"/>
  <c r="AA92" i="19"/>
  <c r="Z92" i="19"/>
  <c r="Y92" i="19"/>
  <c r="X92" i="19"/>
  <c r="W92" i="19"/>
  <c r="V92" i="19"/>
  <c r="AD91" i="19"/>
  <c r="AC91" i="19"/>
  <c r="AA91" i="19"/>
  <c r="Z91" i="19"/>
  <c r="Y91" i="19"/>
  <c r="X91" i="19"/>
  <c r="W91" i="19"/>
  <c r="V91" i="19"/>
  <c r="AD90" i="19"/>
  <c r="AC90" i="19"/>
  <c r="AA90" i="19"/>
  <c r="Z90" i="19"/>
  <c r="Y90" i="19"/>
  <c r="X90" i="19"/>
  <c r="W90" i="19"/>
  <c r="V90" i="19"/>
  <c r="AD89" i="19"/>
  <c r="AC89" i="19"/>
  <c r="AA89" i="19"/>
  <c r="Z89" i="19"/>
  <c r="Y89" i="19"/>
  <c r="X89" i="19"/>
  <c r="W89" i="19"/>
  <c r="V89" i="19"/>
  <c r="AD88" i="19"/>
  <c r="AC88" i="19"/>
  <c r="AA88" i="19"/>
  <c r="Z88" i="19"/>
  <c r="Y88" i="19"/>
  <c r="X88" i="19"/>
  <c r="W88" i="19"/>
  <c r="V88" i="19"/>
  <c r="AD87" i="19"/>
  <c r="AC87" i="19"/>
  <c r="AA87" i="19"/>
  <c r="Z87" i="19"/>
  <c r="Y87" i="19"/>
  <c r="X87" i="19"/>
  <c r="W87" i="19"/>
  <c r="V87" i="19"/>
  <c r="AD86" i="19"/>
  <c r="AC86" i="19"/>
  <c r="AA86" i="19"/>
  <c r="Z86" i="19"/>
  <c r="Y86" i="19"/>
  <c r="X86" i="19"/>
  <c r="W86" i="19"/>
  <c r="V86" i="19"/>
  <c r="AD85" i="19"/>
  <c r="AC85" i="19"/>
  <c r="AA85" i="19"/>
  <c r="Z85" i="19"/>
  <c r="Y85" i="19"/>
  <c r="X85" i="19"/>
  <c r="W85" i="19"/>
  <c r="V85" i="19"/>
  <c r="AD84" i="19"/>
  <c r="AC84" i="19"/>
  <c r="AA84" i="19"/>
  <c r="Z84" i="19"/>
  <c r="Y84" i="19"/>
  <c r="X84" i="19"/>
  <c r="W84" i="19"/>
  <c r="V84" i="19"/>
  <c r="AD83" i="19"/>
  <c r="AC83" i="19"/>
  <c r="AA83" i="19"/>
  <c r="Z83" i="19"/>
  <c r="Y83" i="19"/>
  <c r="X83" i="19"/>
  <c r="W83" i="19"/>
  <c r="V83" i="19"/>
  <c r="AD82" i="19"/>
  <c r="AC82" i="19"/>
  <c r="AA82" i="19"/>
  <c r="Z82" i="19"/>
  <c r="Y82" i="19"/>
  <c r="X82" i="19"/>
  <c r="W82" i="19"/>
  <c r="V82" i="19"/>
  <c r="AD81" i="19"/>
  <c r="AC81" i="19"/>
  <c r="AA81" i="19"/>
  <c r="Z81" i="19"/>
  <c r="Y81" i="19"/>
  <c r="X81" i="19"/>
  <c r="W81" i="19"/>
  <c r="V81" i="19"/>
  <c r="AD80" i="19"/>
  <c r="AC80" i="19"/>
  <c r="AA80" i="19"/>
  <c r="Z80" i="19"/>
  <c r="Y80" i="19"/>
  <c r="X80" i="19"/>
  <c r="W80" i="19"/>
  <c r="V80" i="19"/>
  <c r="AD79" i="19"/>
  <c r="AC79" i="19"/>
  <c r="AA79" i="19"/>
  <c r="Z79" i="19"/>
  <c r="Y79" i="19"/>
  <c r="X79" i="19"/>
  <c r="W79" i="19"/>
  <c r="V79" i="19"/>
  <c r="AD78" i="19"/>
  <c r="AC78" i="19"/>
  <c r="AA78" i="19"/>
  <c r="Z78" i="19"/>
  <c r="Y78" i="19"/>
  <c r="X78" i="19"/>
  <c r="W78" i="19"/>
  <c r="V78" i="19"/>
  <c r="AD77" i="19"/>
  <c r="AC77" i="19"/>
  <c r="AA77" i="19"/>
  <c r="Z77" i="19"/>
  <c r="Y77" i="19"/>
  <c r="X77" i="19"/>
  <c r="W77" i="19"/>
  <c r="V77" i="19"/>
  <c r="AD76" i="19"/>
  <c r="AC76" i="19"/>
  <c r="AA76" i="19"/>
  <c r="Z76" i="19"/>
  <c r="Y76" i="19"/>
  <c r="X76" i="19"/>
  <c r="W76" i="19"/>
  <c r="V76" i="19"/>
  <c r="AD75" i="19"/>
  <c r="AC75" i="19"/>
  <c r="AA75" i="19"/>
  <c r="Z75" i="19"/>
  <c r="Y75" i="19"/>
  <c r="X75" i="19"/>
  <c r="W75" i="19"/>
  <c r="V75" i="19"/>
  <c r="AD74" i="19"/>
  <c r="AC74" i="19"/>
  <c r="AA74" i="19"/>
  <c r="Z74" i="19"/>
  <c r="Y74" i="19"/>
  <c r="X74" i="19"/>
  <c r="W74" i="19"/>
  <c r="V74" i="19"/>
  <c r="AD73" i="19"/>
  <c r="AC73" i="19"/>
  <c r="AA73" i="19"/>
  <c r="Z73" i="19"/>
  <c r="Y73" i="19"/>
  <c r="X73" i="19"/>
  <c r="W73" i="19"/>
  <c r="V73" i="19"/>
  <c r="AD72" i="19"/>
  <c r="AC72" i="19"/>
  <c r="AA72" i="19"/>
  <c r="Z72" i="19"/>
  <c r="Y72" i="19"/>
  <c r="X72" i="19"/>
  <c r="W72" i="19"/>
  <c r="V72" i="19"/>
  <c r="AD71" i="19"/>
  <c r="AC71" i="19"/>
  <c r="AA71" i="19"/>
  <c r="Z71" i="19"/>
  <c r="Y71" i="19"/>
  <c r="X71" i="19"/>
  <c r="W71" i="19"/>
  <c r="V71" i="19"/>
  <c r="AD70" i="19"/>
  <c r="AC70" i="19"/>
  <c r="AA70" i="19"/>
  <c r="Z70" i="19"/>
  <c r="Y70" i="19"/>
  <c r="X70" i="19"/>
  <c r="W70" i="19"/>
  <c r="V70" i="19"/>
  <c r="AD69" i="19"/>
  <c r="AC69" i="19"/>
  <c r="AA69" i="19"/>
  <c r="Z69" i="19"/>
  <c r="Y69" i="19"/>
  <c r="X69" i="19"/>
  <c r="W69" i="19"/>
  <c r="V69" i="19"/>
  <c r="AD68" i="19"/>
  <c r="AC68" i="19"/>
  <c r="AA68" i="19"/>
  <c r="Z68" i="19"/>
  <c r="Y68" i="19"/>
  <c r="X68" i="19"/>
  <c r="W68" i="19"/>
  <c r="V68" i="19"/>
  <c r="AD67" i="19"/>
  <c r="AC67" i="19"/>
  <c r="AA67" i="19"/>
  <c r="Z67" i="19"/>
  <c r="Y67" i="19"/>
  <c r="X67" i="19"/>
  <c r="W67" i="19"/>
  <c r="V67" i="19"/>
  <c r="AD66" i="19"/>
  <c r="AC66" i="19"/>
  <c r="AA66" i="19"/>
  <c r="Z66" i="19"/>
  <c r="Y66" i="19"/>
  <c r="X66" i="19"/>
  <c r="W66" i="19"/>
  <c r="V66" i="19"/>
  <c r="AD65" i="19"/>
  <c r="AC65" i="19"/>
  <c r="AA65" i="19"/>
  <c r="Z65" i="19"/>
  <c r="Y65" i="19"/>
  <c r="X65" i="19"/>
  <c r="W65" i="19"/>
  <c r="V65" i="19"/>
  <c r="AD64" i="19"/>
  <c r="AC64" i="19"/>
  <c r="AA64" i="19"/>
  <c r="Z64" i="19"/>
  <c r="Y64" i="19"/>
  <c r="X64" i="19"/>
  <c r="W64" i="19"/>
  <c r="V64" i="19"/>
  <c r="AD63" i="19"/>
  <c r="AC63" i="19"/>
  <c r="AA63" i="19"/>
  <c r="Z63" i="19"/>
  <c r="Y63" i="19"/>
  <c r="X63" i="19"/>
  <c r="W63" i="19"/>
  <c r="V63" i="19"/>
  <c r="O89" i="19"/>
  <c r="P89" i="19"/>
  <c r="AB88" i="19"/>
  <c r="O90" i="19"/>
  <c r="P90" i="19"/>
  <c r="AB89" i="19"/>
  <c r="O91" i="19"/>
  <c r="P91" i="19"/>
  <c r="AB90" i="19"/>
  <c r="O92" i="19"/>
  <c r="P92" i="19"/>
  <c r="AB91" i="19"/>
  <c r="O93" i="19"/>
  <c r="P93" i="19"/>
  <c r="AB92" i="19"/>
  <c r="O94" i="19"/>
  <c r="P94" i="19"/>
  <c r="AB93" i="19"/>
  <c r="O95" i="19"/>
  <c r="P95" i="19"/>
  <c r="AB94" i="19"/>
  <c r="O96" i="19"/>
  <c r="P96" i="19"/>
  <c r="AB95" i="19"/>
  <c r="O97" i="19"/>
  <c r="P97" i="19"/>
  <c r="AB96" i="19"/>
  <c r="O98" i="19"/>
  <c r="P98" i="19"/>
  <c r="AB97" i="19"/>
  <c r="O99" i="19"/>
  <c r="P99" i="19"/>
  <c r="AB98" i="19"/>
  <c r="O100" i="19"/>
  <c r="P100" i="19"/>
  <c r="AB99" i="19"/>
  <c r="O101" i="19"/>
  <c r="P101" i="19"/>
  <c r="AB100" i="19"/>
  <c r="O102" i="19"/>
  <c r="P102" i="19"/>
  <c r="AB101" i="19"/>
  <c r="O103" i="19"/>
  <c r="P103" i="19"/>
  <c r="AB102" i="19"/>
  <c r="O104" i="19"/>
  <c r="P104" i="19"/>
  <c r="AB103" i="19"/>
  <c r="O105" i="19"/>
  <c r="P105" i="19"/>
  <c r="AB104" i="19"/>
  <c r="O106" i="19"/>
  <c r="P106" i="19"/>
  <c r="AB105" i="19"/>
  <c r="O107" i="19"/>
  <c r="P107" i="19"/>
  <c r="AB106" i="19"/>
  <c r="O108" i="19"/>
  <c r="P108" i="19"/>
  <c r="AB107" i="19"/>
  <c r="O109" i="19"/>
  <c r="P109" i="19"/>
  <c r="AB108" i="19"/>
  <c r="O110" i="19"/>
  <c r="P110" i="19"/>
  <c r="AB109" i="19"/>
  <c r="O111" i="19"/>
  <c r="P111" i="19"/>
  <c r="AB110" i="19"/>
  <c r="O112" i="19"/>
  <c r="P112" i="19"/>
  <c r="AB111" i="19"/>
  <c r="O113" i="19"/>
  <c r="P113" i="19"/>
  <c r="AB112" i="19"/>
  <c r="O114" i="19"/>
  <c r="P114" i="19"/>
  <c r="AB113" i="19"/>
  <c r="O115" i="19"/>
  <c r="P115" i="19"/>
  <c r="AB114" i="19"/>
  <c r="O116" i="19"/>
  <c r="P116" i="19"/>
  <c r="AB115" i="19"/>
  <c r="O117" i="19"/>
  <c r="P117" i="19"/>
  <c r="AB116" i="19"/>
  <c r="O118" i="19"/>
  <c r="P118" i="19"/>
  <c r="AB117" i="19"/>
  <c r="O119" i="19"/>
  <c r="P119" i="19"/>
  <c r="AB118" i="19"/>
  <c r="O120" i="19"/>
  <c r="P120" i="19"/>
  <c r="AB119" i="19"/>
  <c r="O121" i="19"/>
  <c r="P121" i="19"/>
  <c r="AB120" i="19"/>
  <c r="O122" i="19"/>
  <c r="P122" i="19"/>
  <c r="AB121" i="19"/>
  <c r="O123" i="19"/>
  <c r="P123" i="19"/>
  <c r="AB122" i="19"/>
  <c r="O124" i="19"/>
  <c r="P124" i="19"/>
  <c r="AB123" i="19"/>
  <c r="O125" i="19"/>
  <c r="P125" i="19"/>
  <c r="AB124" i="19"/>
  <c r="O126" i="19"/>
  <c r="P126" i="19"/>
  <c r="AB125" i="19"/>
  <c r="O127" i="19"/>
  <c r="P127" i="19"/>
  <c r="AB126" i="19"/>
  <c r="O128" i="19"/>
  <c r="P128" i="19"/>
  <c r="AB127" i="19"/>
  <c r="O129" i="19"/>
  <c r="P129" i="19"/>
  <c r="AB128" i="19"/>
  <c r="O130" i="19"/>
  <c r="P130" i="19"/>
  <c r="AB129" i="19"/>
  <c r="O131" i="19"/>
  <c r="P131" i="19"/>
  <c r="AB130" i="19"/>
  <c r="O132" i="19"/>
  <c r="P132" i="19"/>
  <c r="AB131" i="19"/>
  <c r="O133" i="19"/>
  <c r="P133" i="19"/>
  <c r="AB132" i="19"/>
  <c r="O134" i="19"/>
  <c r="P134" i="19"/>
  <c r="AB133" i="19"/>
  <c r="O135" i="19"/>
  <c r="P135" i="19"/>
  <c r="AB134" i="19"/>
  <c r="O136" i="19"/>
  <c r="P136" i="19"/>
  <c r="AB135" i="19"/>
  <c r="O137" i="19"/>
  <c r="P137" i="19"/>
  <c r="AB136" i="19"/>
  <c r="O138" i="19"/>
  <c r="P138" i="19"/>
  <c r="AB137" i="19"/>
  <c r="O139" i="19"/>
  <c r="P139" i="19"/>
  <c r="AB138" i="19"/>
  <c r="O140" i="19"/>
  <c r="P140" i="19"/>
  <c r="AB139" i="19"/>
  <c r="O141" i="19"/>
  <c r="P141" i="19"/>
  <c r="AB140" i="19"/>
  <c r="O142" i="19"/>
  <c r="P142" i="19"/>
  <c r="AB141" i="19"/>
  <c r="O143" i="19"/>
  <c r="P143" i="19"/>
  <c r="AB142" i="19"/>
  <c r="O144" i="19"/>
  <c r="P144" i="19"/>
  <c r="AB143" i="19"/>
  <c r="O145" i="19"/>
  <c r="P145" i="19"/>
  <c r="AB144" i="19"/>
  <c r="O146" i="19"/>
  <c r="P146" i="19"/>
  <c r="AB145" i="19"/>
  <c r="O147" i="19"/>
  <c r="P147" i="19"/>
  <c r="AB146" i="19"/>
  <c r="O148" i="19"/>
  <c r="P148" i="19"/>
  <c r="AB147" i="19"/>
  <c r="O149" i="19"/>
  <c r="P149" i="19"/>
  <c r="AB148" i="19"/>
  <c r="O150" i="19"/>
  <c r="P150" i="19"/>
  <c r="AB149" i="19"/>
  <c r="O151" i="19"/>
  <c r="P151" i="19"/>
  <c r="AB150" i="19"/>
  <c r="O152" i="19"/>
  <c r="P152" i="19"/>
  <c r="AB151" i="19"/>
  <c r="O153" i="19"/>
  <c r="P153" i="19"/>
  <c r="AB152" i="19"/>
  <c r="O154" i="19"/>
  <c r="P154" i="19"/>
  <c r="AB153" i="19"/>
  <c r="O155" i="19"/>
  <c r="P155" i="19"/>
  <c r="AB154" i="19"/>
  <c r="O156" i="19"/>
  <c r="P156" i="19"/>
  <c r="AB155" i="19"/>
  <c r="O157" i="19"/>
  <c r="P157" i="19"/>
  <c r="AB156" i="19"/>
  <c r="O158" i="19"/>
  <c r="P158" i="19"/>
  <c r="AB157" i="19"/>
  <c r="O159" i="19"/>
  <c r="P159" i="19"/>
  <c r="AB158" i="19"/>
  <c r="O160" i="19"/>
  <c r="P160" i="19"/>
  <c r="AB159" i="19"/>
  <c r="O161" i="19"/>
  <c r="P161" i="19"/>
  <c r="AB160" i="19"/>
  <c r="O162" i="19"/>
  <c r="P162" i="19"/>
  <c r="AB161" i="19"/>
  <c r="O163" i="19"/>
  <c r="P163" i="19"/>
  <c r="AB162" i="19"/>
  <c r="O164" i="19"/>
  <c r="P164" i="19"/>
  <c r="AB163" i="19"/>
  <c r="O165" i="19"/>
  <c r="P165" i="19"/>
  <c r="AB164" i="19"/>
  <c r="O166" i="19"/>
  <c r="P166" i="19"/>
  <c r="AB165" i="19"/>
  <c r="O167" i="19"/>
  <c r="P167" i="19"/>
  <c r="AB166" i="19"/>
  <c r="O168" i="19"/>
  <c r="P168" i="19"/>
  <c r="AB167" i="19"/>
  <c r="O169" i="19"/>
  <c r="P169" i="19"/>
  <c r="AB168" i="19"/>
  <c r="O170" i="19"/>
  <c r="P170" i="19"/>
  <c r="AB169" i="19"/>
  <c r="O171" i="19"/>
  <c r="P171" i="19"/>
  <c r="AB170" i="19"/>
  <c r="O172" i="19"/>
  <c r="P172" i="19"/>
  <c r="AB171" i="19"/>
  <c r="O173" i="19"/>
  <c r="P173" i="19"/>
  <c r="AB172" i="19"/>
  <c r="O174" i="19"/>
  <c r="P174" i="19"/>
  <c r="AB173" i="19"/>
  <c r="O175" i="19"/>
  <c r="P175" i="19"/>
  <c r="AB174" i="19"/>
  <c r="O176" i="19"/>
  <c r="P176" i="19"/>
  <c r="AB175" i="19"/>
  <c r="O177" i="19"/>
  <c r="P177" i="19"/>
  <c r="AB176" i="19"/>
  <c r="O178" i="19"/>
  <c r="P178" i="19"/>
  <c r="AB177" i="19"/>
  <c r="O179" i="19"/>
  <c r="P179" i="19"/>
  <c r="AB178" i="19"/>
  <c r="O180" i="19"/>
  <c r="P180" i="19"/>
  <c r="AB179" i="19"/>
  <c r="O181" i="19"/>
  <c r="P181" i="19"/>
  <c r="AB180" i="19"/>
  <c r="O182" i="19"/>
  <c r="P182" i="19"/>
  <c r="AB181" i="19"/>
  <c r="O183" i="19"/>
  <c r="P183" i="19"/>
  <c r="AB182" i="19"/>
  <c r="O184" i="19"/>
  <c r="P184" i="19"/>
  <c r="AB183" i="19"/>
  <c r="O185" i="19"/>
  <c r="P185" i="19"/>
  <c r="AB184" i="19"/>
  <c r="O186" i="19"/>
  <c r="P186" i="19"/>
  <c r="AB185" i="19"/>
  <c r="O187" i="19"/>
  <c r="P187" i="19"/>
  <c r="AB186" i="19"/>
  <c r="O188" i="19"/>
  <c r="P188" i="19"/>
  <c r="AB187" i="19"/>
  <c r="O189" i="19"/>
  <c r="P189" i="19"/>
  <c r="AB188" i="19"/>
  <c r="O190" i="19"/>
  <c r="P190" i="19"/>
  <c r="AB189" i="19"/>
  <c r="O191" i="19"/>
  <c r="P191" i="19"/>
  <c r="AB190" i="19"/>
  <c r="O192" i="19"/>
  <c r="P192" i="19"/>
  <c r="AB191" i="19"/>
  <c r="O193" i="19"/>
  <c r="P193" i="19"/>
  <c r="AB192" i="19"/>
  <c r="O194" i="19"/>
  <c r="P194" i="19"/>
  <c r="AB193" i="19"/>
  <c r="O195" i="19"/>
  <c r="P195" i="19"/>
  <c r="AB194" i="19"/>
  <c r="O196" i="19"/>
  <c r="P196" i="19"/>
  <c r="AB195" i="19"/>
  <c r="O197" i="19"/>
  <c r="P197" i="19"/>
  <c r="AB196" i="19"/>
  <c r="O198" i="19"/>
  <c r="P198" i="19"/>
  <c r="AB197" i="19"/>
  <c r="O199" i="19"/>
  <c r="P199" i="19"/>
  <c r="AB198" i="19"/>
  <c r="O200" i="19"/>
  <c r="P200" i="19"/>
  <c r="AB199" i="19"/>
  <c r="O201" i="19"/>
  <c r="P201" i="19"/>
  <c r="AB200" i="19"/>
  <c r="O202" i="19"/>
  <c r="P202" i="19"/>
  <c r="AB201" i="19"/>
  <c r="O203" i="19"/>
  <c r="P203" i="19"/>
  <c r="AB202" i="19"/>
  <c r="O204" i="19"/>
  <c r="P204" i="19"/>
  <c r="AB203" i="19"/>
  <c r="O205" i="19"/>
  <c r="P205" i="19"/>
  <c r="AB204" i="19"/>
  <c r="O65" i="19"/>
  <c r="P65" i="19"/>
  <c r="AB64" i="19"/>
  <c r="O66" i="19"/>
  <c r="P66" i="19"/>
  <c r="AB65" i="19"/>
  <c r="O67" i="19"/>
  <c r="P67" i="19"/>
  <c r="AB66" i="19"/>
  <c r="O68" i="19"/>
  <c r="P68" i="19"/>
  <c r="AB67" i="19"/>
  <c r="O69" i="19"/>
  <c r="P69" i="19"/>
  <c r="AB68" i="19"/>
  <c r="O70" i="19"/>
  <c r="P70" i="19"/>
  <c r="AB69" i="19"/>
  <c r="O71" i="19"/>
  <c r="P71" i="19"/>
  <c r="AB70" i="19"/>
  <c r="O72" i="19"/>
  <c r="P72" i="19"/>
  <c r="AB71" i="19"/>
  <c r="O73" i="19"/>
  <c r="P73" i="19"/>
  <c r="AB72" i="19"/>
  <c r="O74" i="19"/>
  <c r="P74" i="19"/>
  <c r="AB73" i="19"/>
  <c r="O75" i="19"/>
  <c r="P75" i="19"/>
  <c r="AB74" i="19"/>
  <c r="O76" i="19"/>
  <c r="P76" i="19"/>
  <c r="AB75" i="19"/>
  <c r="O77" i="19"/>
  <c r="P77" i="19"/>
  <c r="AB76" i="19"/>
  <c r="O78" i="19"/>
  <c r="P78" i="19"/>
  <c r="AB77" i="19"/>
  <c r="O79" i="19"/>
  <c r="P79" i="19"/>
  <c r="AB78" i="19"/>
  <c r="O80" i="19"/>
  <c r="P80" i="19"/>
  <c r="AB79" i="19"/>
  <c r="O81" i="19"/>
  <c r="P81" i="19"/>
  <c r="AB80" i="19"/>
  <c r="O82" i="19"/>
  <c r="P82" i="19"/>
  <c r="AB81" i="19"/>
  <c r="O83" i="19"/>
  <c r="P83" i="19"/>
  <c r="AB82" i="19"/>
  <c r="O84" i="19"/>
  <c r="P84" i="19"/>
  <c r="AB83" i="19"/>
  <c r="O85" i="19"/>
  <c r="P85" i="19"/>
  <c r="AB84" i="19"/>
  <c r="O86" i="19"/>
  <c r="P86" i="19"/>
  <c r="AB85" i="19"/>
  <c r="O87" i="19"/>
  <c r="P87" i="19"/>
  <c r="AB86" i="19"/>
  <c r="O88" i="19"/>
  <c r="P88" i="19"/>
  <c r="AB87" i="19"/>
  <c r="Z204" i="18"/>
  <c r="Y204" i="18"/>
  <c r="X204" i="18"/>
  <c r="W204" i="18"/>
  <c r="U204" i="18"/>
  <c r="T204" i="18"/>
  <c r="S204" i="18"/>
  <c r="R204" i="18"/>
  <c r="Z203" i="18"/>
  <c r="Y203" i="18"/>
  <c r="X203" i="18"/>
  <c r="W203" i="18"/>
  <c r="U203" i="18"/>
  <c r="T203" i="18"/>
  <c r="S203" i="18"/>
  <c r="R203" i="18"/>
  <c r="Z202" i="18"/>
  <c r="Y202" i="18"/>
  <c r="X202" i="18"/>
  <c r="W202" i="18"/>
  <c r="U202" i="18"/>
  <c r="T202" i="18"/>
  <c r="S202" i="18"/>
  <c r="R202" i="18"/>
  <c r="Z201" i="18"/>
  <c r="Y201" i="18"/>
  <c r="X201" i="18"/>
  <c r="W201" i="18"/>
  <c r="U201" i="18"/>
  <c r="T201" i="18"/>
  <c r="S201" i="18"/>
  <c r="R201" i="18"/>
  <c r="Z200" i="18"/>
  <c r="Y200" i="18"/>
  <c r="X200" i="18"/>
  <c r="W200" i="18"/>
  <c r="U200" i="18"/>
  <c r="T200" i="18"/>
  <c r="S200" i="18"/>
  <c r="R200" i="18"/>
  <c r="Z199" i="18"/>
  <c r="Y199" i="18"/>
  <c r="X199" i="18"/>
  <c r="W199" i="18"/>
  <c r="U199" i="18"/>
  <c r="T199" i="18"/>
  <c r="S199" i="18"/>
  <c r="R199" i="18"/>
  <c r="Z198" i="18"/>
  <c r="Y198" i="18"/>
  <c r="X198" i="18"/>
  <c r="W198" i="18"/>
  <c r="U198" i="18"/>
  <c r="T198" i="18"/>
  <c r="S198" i="18"/>
  <c r="R198" i="18"/>
  <c r="Z197" i="18"/>
  <c r="Y197" i="18"/>
  <c r="X197" i="18"/>
  <c r="W197" i="18"/>
  <c r="U197" i="18"/>
  <c r="T197" i="18"/>
  <c r="S197" i="18"/>
  <c r="R197" i="18"/>
  <c r="Z196" i="18"/>
  <c r="Y196" i="18"/>
  <c r="X196" i="18"/>
  <c r="W196" i="18"/>
  <c r="U196" i="18"/>
  <c r="T196" i="18"/>
  <c r="S196" i="18"/>
  <c r="R196" i="18"/>
  <c r="Z195" i="18"/>
  <c r="Y195" i="18"/>
  <c r="X195" i="18"/>
  <c r="W195" i="18"/>
  <c r="U195" i="18"/>
  <c r="T195" i="18"/>
  <c r="S195" i="18"/>
  <c r="R195" i="18"/>
  <c r="Z194" i="18"/>
  <c r="Y194" i="18"/>
  <c r="X194" i="18"/>
  <c r="W194" i="18"/>
  <c r="U194" i="18"/>
  <c r="T194" i="18"/>
  <c r="S194" i="18"/>
  <c r="R194" i="18"/>
  <c r="Z193" i="18"/>
  <c r="Y193" i="18"/>
  <c r="X193" i="18"/>
  <c r="W193" i="18"/>
  <c r="U193" i="18"/>
  <c r="T193" i="18"/>
  <c r="S193" i="18"/>
  <c r="R193" i="18"/>
  <c r="Z192" i="18"/>
  <c r="Y192" i="18"/>
  <c r="X192" i="18"/>
  <c r="W192" i="18"/>
  <c r="U192" i="18"/>
  <c r="T192" i="18"/>
  <c r="S192" i="18"/>
  <c r="R192" i="18"/>
  <c r="Z191" i="18"/>
  <c r="Y191" i="18"/>
  <c r="X191" i="18"/>
  <c r="W191" i="18"/>
  <c r="U191" i="18"/>
  <c r="T191" i="18"/>
  <c r="S191" i="18"/>
  <c r="R191" i="18"/>
  <c r="Z190" i="18"/>
  <c r="Y190" i="18"/>
  <c r="X190" i="18"/>
  <c r="W190" i="18"/>
  <c r="U190" i="18"/>
  <c r="T190" i="18"/>
  <c r="S190" i="18"/>
  <c r="R190" i="18"/>
  <c r="Z189" i="18"/>
  <c r="Y189" i="18"/>
  <c r="X189" i="18"/>
  <c r="W189" i="18"/>
  <c r="U189" i="18"/>
  <c r="T189" i="18"/>
  <c r="S189" i="18"/>
  <c r="R189" i="18"/>
  <c r="Z188" i="18"/>
  <c r="Y188" i="18"/>
  <c r="X188" i="18"/>
  <c r="W188" i="18"/>
  <c r="U188" i="18"/>
  <c r="T188" i="18"/>
  <c r="S188" i="18"/>
  <c r="R188" i="18"/>
  <c r="Z187" i="18"/>
  <c r="Y187" i="18"/>
  <c r="X187" i="18"/>
  <c r="W187" i="18"/>
  <c r="U187" i="18"/>
  <c r="T187" i="18"/>
  <c r="S187" i="18"/>
  <c r="R187" i="18"/>
  <c r="Z186" i="18"/>
  <c r="Y186" i="18"/>
  <c r="X186" i="18"/>
  <c r="W186" i="18"/>
  <c r="U186" i="18"/>
  <c r="T186" i="18"/>
  <c r="S186" i="18"/>
  <c r="R186" i="18"/>
  <c r="Z185" i="18"/>
  <c r="Y185" i="18"/>
  <c r="X185" i="18"/>
  <c r="W185" i="18"/>
  <c r="U185" i="18"/>
  <c r="T185" i="18"/>
  <c r="S185" i="18"/>
  <c r="R185" i="18"/>
  <c r="Z184" i="18"/>
  <c r="Y184" i="18"/>
  <c r="X184" i="18"/>
  <c r="W184" i="18"/>
  <c r="U184" i="18"/>
  <c r="T184" i="18"/>
  <c r="S184" i="18"/>
  <c r="R184" i="18"/>
  <c r="Z183" i="18"/>
  <c r="Y183" i="18"/>
  <c r="X183" i="18"/>
  <c r="W183" i="18"/>
  <c r="U183" i="18"/>
  <c r="T183" i="18"/>
  <c r="S183" i="18"/>
  <c r="R183" i="18"/>
  <c r="Z182" i="18"/>
  <c r="Y182" i="18"/>
  <c r="X182" i="18"/>
  <c r="W182" i="18"/>
  <c r="U182" i="18"/>
  <c r="T182" i="18"/>
  <c r="S182" i="18"/>
  <c r="R182" i="18"/>
  <c r="Z181" i="18"/>
  <c r="Y181" i="18"/>
  <c r="X181" i="18"/>
  <c r="W181" i="18"/>
  <c r="U181" i="18"/>
  <c r="T181" i="18"/>
  <c r="S181" i="18"/>
  <c r="R181" i="18"/>
  <c r="Z180" i="18"/>
  <c r="Y180" i="18"/>
  <c r="X180" i="18"/>
  <c r="W180" i="18"/>
  <c r="U180" i="18"/>
  <c r="T180" i="18"/>
  <c r="S180" i="18"/>
  <c r="R180" i="18"/>
  <c r="Z179" i="18"/>
  <c r="Y179" i="18"/>
  <c r="X179" i="18"/>
  <c r="W179" i="18"/>
  <c r="U179" i="18"/>
  <c r="T179" i="18"/>
  <c r="S179" i="18"/>
  <c r="R179" i="18"/>
  <c r="Z178" i="18"/>
  <c r="Y178" i="18"/>
  <c r="X178" i="18"/>
  <c r="W178" i="18"/>
  <c r="U178" i="18"/>
  <c r="T178" i="18"/>
  <c r="S178" i="18"/>
  <c r="R178" i="18"/>
  <c r="Z177" i="18"/>
  <c r="Y177" i="18"/>
  <c r="X177" i="18"/>
  <c r="W177" i="18"/>
  <c r="U177" i="18"/>
  <c r="T177" i="18"/>
  <c r="S177" i="18"/>
  <c r="R177" i="18"/>
  <c r="Z176" i="18"/>
  <c r="Y176" i="18"/>
  <c r="X176" i="18"/>
  <c r="W176" i="18"/>
  <c r="U176" i="18"/>
  <c r="T176" i="18"/>
  <c r="S176" i="18"/>
  <c r="R176" i="18"/>
  <c r="Z175" i="18"/>
  <c r="Y175" i="18"/>
  <c r="X175" i="18"/>
  <c r="W175" i="18"/>
  <c r="U175" i="18"/>
  <c r="T175" i="18"/>
  <c r="S175" i="18"/>
  <c r="R175" i="18"/>
  <c r="Z174" i="18"/>
  <c r="Y174" i="18"/>
  <c r="X174" i="18"/>
  <c r="W174" i="18"/>
  <c r="U174" i="18"/>
  <c r="T174" i="18"/>
  <c r="S174" i="18"/>
  <c r="R174" i="18"/>
  <c r="Z173" i="18"/>
  <c r="Y173" i="18"/>
  <c r="X173" i="18"/>
  <c r="W173" i="18"/>
  <c r="U173" i="18"/>
  <c r="T173" i="18"/>
  <c r="S173" i="18"/>
  <c r="R173" i="18"/>
  <c r="Z172" i="18"/>
  <c r="Y172" i="18"/>
  <c r="X172" i="18"/>
  <c r="W172" i="18"/>
  <c r="U172" i="18"/>
  <c r="T172" i="18"/>
  <c r="S172" i="18"/>
  <c r="R172" i="18"/>
  <c r="Z171" i="18"/>
  <c r="Y171" i="18"/>
  <c r="X171" i="18"/>
  <c r="W171" i="18"/>
  <c r="U171" i="18"/>
  <c r="T171" i="18"/>
  <c r="S171" i="18"/>
  <c r="R171" i="18"/>
  <c r="Z170" i="18"/>
  <c r="Y170" i="18"/>
  <c r="X170" i="18"/>
  <c r="W170" i="18"/>
  <c r="U170" i="18"/>
  <c r="T170" i="18"/>
  <c r="S170" i="18"/>
  <c r="R170" i="18"/>
  <c r="Z169" i="18"/>
  <c r="Y169" i="18"/>
  <c r="X169" i="18"/>
  <c r="W169" i="18"/>
  <c r="U169" i="18"/>
  <c r="T169" i="18"/>
  <c r="S169" i="18"/>
  <c r="R169" i="18"/>
  <c r="Z168" i="18"/>
  <c r="Y168" i="18"/>
  <c r="X168" i="18"/>
  <c r="W168" i="18"/>
  <c r="U168" i="18"/>
  <c r="T168" i="18"/>
  <c r="S168" i="18"/>
  <c r="R168" i="18"/>
  <c r="Z167" i="18"/>
  <c r="Y167" i="18"/>
  <c r="X167" i="18"/>
  <c r="W167" i="18"/>
  <c r="U167" i="18"/>
  <c r="T167" i="18"/>
  <c r="S167" i="18"/>
  <c r="R167" i="18"/>
  <c r="Z166" i="18"/>
  <c r="Y166" i="18"/>
  <c r="X166" i="18"/>
  <c r="W166" i="18"/>
  <c r="U166" i="18"/>
  <c r="T166" i="18"/>
  <c r="S166" i="18"/>
  <c r="R166" i="18"/>
  <c r="Z165" i="18"/>
  <c r="Y165" i="18"/>
  <c r="X165" i="18"/>
  <c r="W165" i="18"/>
  <c r="U165" i="18"/>
  <c r="T165" i="18"/>
  <c r="S165" i="18"/>
  <c r="R165" i="18"/>
  <c r="Z164" i="18"/>
  <c r="Y164" i="18"/>
  <c r="X164" i="18"/>
  <c r="W164" i="18"/>
  <c r="U164" i="18"/>
  <c r="T164" i="18"/>
  <c r="S164" i="18"/>
  <c r="R164" i="18"/>
  <c r="Z163" i="18"/>
  <c r="Y163" i="18"/>
  <c r="X163" i="18"/>
  <c r="W163" i="18"/>
  <c r="U163" i="18"/>
  <c r="T163" i="18"/>
  <c r="S163" i="18"/>
  <c r="R163" i="18"/>
  <c r="Z162" i="18"/>
  <c r="Y162" i="18"/>
  <c r="X162" i="18"/>
  <c r="W162" i="18"/>
  <c r="U162" i="18"/>
  <c r="T162" i="18"/>
  <c r="S162" i="18"/>
  <c r="R162" i="18"/>
  <c r="Z161" i="18"/>
  <c r="Y161" i="18"/>
  <c r="X161" i="18"/>
  <c r="W161" i="18"/>
  <c r="U161" i="18"/>
  <c r="T161" i="18"/>
  <c r="S161" i="18"/>
  <c r="R161" i="18"/>
  <c r="Z160" i="18"/>
  <c r="Y160" i="18"/>
  <c r="X160" i="18"/>
  <c r="W160" i="18"/>
  <c r="U160" i="18"/>
  <c r="T160" i="18"/>
  <c r="S160" i="18"/>
  <c r="R160" i="18"/>
  <c r="Z159" i="18"/>
  <c r="Y159" i="18"/>
  <c r="X159" i="18"/>
  <c r="W159" i="18"/>
  <c r="U159" i="18"/>
  <c r="T159" i="18"/>
  <c r="S159" i="18"/>
  <c r="R159" i="18"/>
  <c r="Z158" i="18"/>
  <c r="Y158" i="18"/>
  <c r="X158" i="18"/>
  <c r="W158" i="18"/>
  <c r="U158" i="18"/>
  <c r="T158" i="18"/>
  <c r="S158" i="18"/>
  <c r="R158" i="18"/>
  <c r="Z157" i="18"/>
  <c r="Y157" i="18"/>
  <c r="X157" i="18"/>
  <c r="W157" i="18"/>
  <c r="U157" i="18"/>
  <c r="T157" i="18"/>
  <c r="S157" i="18"/>
  <c r="R157" i="18"/>
  <c r="Z156" i="18"/>
  <c r="Y156" i="18"/>
  <c r="X156" i="18"/>
  <c r="W156" i="18"/>
  <c r="U156" i="18"/>
  <c r="T156" i="18"/>
  <c r="S156" i="18"/>
  <c r="R156" i="18"/>
  <c r="Z155" i="18"/>
  <c r="Y155" i="18"/>
  <c r="X155" i="18"/>
  <c r="W155" i="18"/>
  <c r="U155" i="18"/>
  <c r="T155" i="18"/>
  <c r="S155" i="18"/>
  <c r="R155" i="18"/>
  <c r="Z154" i="18"/>
  <c r="Y154" i="18"/>
  <c r="X154" i="18"/>
  <c r="W154" i="18"/>
  <c r="U154" i="18"/>
  <c r="T154" i="18"/>
  <c r="S154" i="18"/>
  <c r="R154" i="18"/>
  <c r="Z153" i="18"/>
  <c r="Y153" i="18"/>
  <c r="X153" i="18"/>
  <c r="W153" i="18"/>
  <c r="U153" i="18"/>
  <c r="T153" i="18"/>
  <c r="S153" i="18"/>
  <c r="R153" i="18"/>
  <c r="Z152" i="18"/>
  <c r="Y152" i="18"/>
  <c r="X152" i="18"/>
  <c r="W152" i="18"/>
  <c r="U152" i="18"/>
  <c r="T152" i="18"/>
  <c r="S152" i="18"/>
  <c r="R152" i="18"/>
  <c r="Z151" i="18"/>
  <c r="Y151" i="18"/>
  <c r="X151" i="18"/>
  <c r="W151" i="18"/>
  <c r="U151" i="18"/>
  <c r="T151" i="18"/>
  <c r="S151" i="18"/>
  <c r="R151" i="18"/>
  <c r="Z150" i="18"/>
  <c r="Y150" i="18"/>
  <c r="X150" i="18"/>
  <c r="W150" i="18"/>
  <c r="U150" i="18"/>
  <c r="T150" i="18"/>
  <c r="S150" i="18"/>
  <c r="R150" i="18"/>
  <c r="Z149" i="18"/>
  <c r="Y149" i="18"/>
  <c r="X149" i="18"/>
  <c r="W149" i="18"/>
  <c r="U149" i="18"/>
  <c r="T149" i="18"/>
  <c r="S149" i="18"/>
  <c r="R149" i="18"/>
  <c r="Z148" i="18"/>
  <c r="Y148" i="18"/>
  <c r="X148" i="18"/>
  <c r="W148" i="18"/>
  <c r="U148" i="18"/>
  <c r="T148" i="18"/>
  <c r="S148" i="18"/>
  <c r="R148" i="18"/>
  <c r="Z147" i="18"/>
  <c r="Y147" i="18"/>
  <c r="X147" i="18"/>
  <c r="W147" i="18"/>
  <c r="U147" i="18"/>
  <c r="T147" i="18"/>
  <c r="S147" i="18"/>
  <c r="R147" i="18"/>
  <c r="Z146" i="18"/>
  <c r="Y146" i="18"/>
  <c r="X146" i="18"/>
  <c r="W146" i="18"/>
  <c r="U146" i="18"/>
  <c r="T146" i="18"/>
  <c r="S146" i="18"/>
  <c r="R146" i="18"/>
  <c r="Z145" i="18"/>
  <c r="Y145" i="18"/>
  <c r="X145" i="18"/>
  <c r="W145" i="18"/>
  <c r="U145" i="18"/>
  <c r="T145" i="18"/>
  <c r="S145" i="18"/>
  <c r="R145" i="18"/>
  <c r="Z144" i="18"/>
  <c r="Y144" i="18"/>
  <c r="X144" i="18"/>
  <c r="W144" i="18"/>
  <c r="U144" i="18"/>
  <c r="T144" i="18"/>
  <c r="S144" i="18"/>
  <c r="R144" i="18"/>
  <c r="Z143" i="18"/>
  <c r="Y143" i="18"/>
  <c r="X143" i="18"/>
  <c r="W143" i="18"/>
  <c r="U143" i="18"/>
  <c r="T143" i="18"/>
  <c r="S143" i="18"/>
  <c r="R143" i="18"/>
  <c r="Z142" i="18"/>
  <c r="Y142" i="18"/>
  <c r="X142" i="18"/>
  <c r="W142" i="18"/>
  <c r="U142" i="18"/>
  <c r="T142" i="18"/>
  <c r="S142" i="18"/>
  <c r="R142" i="18"/>
  <c r="Z141" i="18"/>
  <c r="Y141" i="18"/>
  <c r="X141" i="18"/>
  <c r="W141" i="18"/>
  <c r="U141" i="18"/>
  <c r="T141" i="18"/>
  <c r="S141" i="18"/>
  <c r="R141" i="18"/>
  <c r="Z140" i="18"/>
  <c r="Y140" i="18"/>
  <c r="X140" i="18"/>
  <c r="W140" i="18"/>
  <c r="U140" i="18"/>
  <c r="T140" i="18"/>
  <c r="S140" i="18"/>
  <c r="R140" i="18"/>
  <c r="Z139" i="18"/>
  <c r="Y139" i="18"/>
  <c r="X139" i="18"/>
  <c r="W139" i="18"/>
  <c r="U139" i="18"/>
  <c r="T139" i="18"/>
  <c r="S139" i="18"/>
  <c r="R139" i="18"/>
  <c r="Z138" i="18"/>
  <c r="Y138" i="18"/>
  <c r="X138" i="18"/>
  <c r="W138" i="18"/>
  <c r="U138" i="18"/>
  <c r="T138" i="18"/>
  <c r="S138" i="18"/>
  <c r="R138" i="18"/>
  <c r="Z137" i="18"/>
  <c r="Y137" i="18"/>
  <c r="X137" i="18"/>
  <c r="W137" i="18"/>
  <c r="U137" i="18"/>
  <c r="T137" i="18"/>
  <c r="S137" i="18"/>
  <c r="R137" i="18"/>
  <c r="Z136" i="18"/>
  <c r="Y136" i="18"/>
  <c r="X136" i="18"/>
  <c r="W136" i="18"/>
  <c r="U136" i="18"/>
  <c r="T136" i="18"/>
  <c r="S136" i="18"/>
  <c r="R136" i="18"/>
  <c r="Z135" i="18"/>
  <c r="Y135" i="18"/>
  <c r="X135" i="18"/>
  <c r="W135" i="18"/>
  <c r="U135" i="18"/>
  <c r="T135" i="18"/>
  <c r="S135" i="18"/>
  <c r="R135" i="18"/>
  <c r="Z134" i="18"/>
  <c r="Y134" i="18"/>
  <c r="X134" i="18"/>
  <c r="W134" i="18"/>
  <c r="U134" i="18"/>
  <c r="T134" i="18"/>
  <c r="S134" i="18"/>
  <c r="R134" i="18"/>
  <c r="Z133" i="18"/>
  <c r="Y133" i="18"/>
  <c r="X133" i="18"/>
  <c r="W133" i="18"/>
  <c r="U133" i="18"/>
  <c r="T133" i="18"/>
  <c r="S133" i="18"/>
  <c r="R133" i="18"/>
  <c r="Z132" i="18"/>
  <c r="Y132" i="18"/>
  <c r="X132" i="18"/>
  <c r="W132" i="18"/>
  <c r="U132" i="18"/>
  <c r="T132" i="18"/>
  <c r="S132" i="18"/>
  <c r="R132" i="18"/>
  <c r="Z131" i="18"/>
  <c r="Y131" i="18"/>
  <c r="X131" i="18"/>
  <c r="W131" i="18"/>
  <c r="U131" i="18"/>
  <c r="T131" i="18"/>
  <c r="S131" i="18"/>
  <c r="R131" i="18"/>
  <c r="Z130" i="18"/>
  <c r="Y130" i="18"/>
  <c r="X130" i="18"/>
  <c r="W130" i="18"/>
  <c r="U130" i="18"/>
  <c r="T130" i="18"/>
  <c r="S130" i="18"/>
  <c r="R130" i="18"/>
  <c r="Z129" i="18"/>
  <c r="Y129" i="18"/>
  <c r="X129" i="18"/>
  <c r="W129" i="18"/>
  <c r="U129" i="18"/>
  <c r="T129" i="18"/>
  <c r="S129" i="18"/>
  <c r="R129" i="18"/>
  <c r="Z128" i="18"/>
  <c r="Y128" i="18"/>
  <c r="X128" i="18"/>
  <c r="W128" i="18"/>
  <c r="U128" i="18"/>
  <c r="T128" i="18"/>
  <c r="S128" i="18"/>
  <c r="R128" i="18"/>
  <c r="Z127" i="18"/>
  <c r="Y127" i="18"/>
  <c r="X127" i="18"/>
  <c r="W127" i="18"/>
  <c r="U127" i="18"/>
  <c r="T127" i="18"/>
  <c r="S127" i="18"/>
  <c r="R127" i="18"/>
  <c r="Z126" i="18"/>
  <c r="Y126" i="18"/>
  <c r="X126" i="18"/>
  <c r="W126" i="18"/>
  <c r="U126" i="18"/>
  <c r="T126" i="18"/>
  <c r="S126" i="18"/>
  <c r="R126" i="18"/>
  <c r="Z125" i="18"/>
  <c r="Y125" i="18"/>
  <c r="X125" i="18"/>
  <c r="W125" i="18"/>
  <c r="U125" i="18"/>
  <c r="T125" i="18"/>
  <c r="S125" i="18"/>
  <c r="R125" i="18"/>
  <c r="Z124" i="18"/>
  <c r="Y124" i="18"/>
  <c r="X124" i="18"/>
  <c r="W124" i="18"/>
  <c r="U124" i="18"/>
  <c r="T124" i="18"/>
  <c r="S124" i="18"/>
  <c r="R124" i="18"/>
  <c r="Z123" i="18"/>
  <c r="Y123" i="18"/>
  <c r="X123" i="18"/>
  <c r="W123" i="18"/>
  <c r="U123" i="18"/>
  <c r="T123" i="18"/>
  <c r="S123" i="18"/>
  <c r="R123" i="18"/>
  <c r="Z122" i="18"/>
  <c r="Y122" i="18"/>
  <c r="X122" i="18"/>
  <c r="W122" i="18"/>
  <c r="U122" i="18"/>
  <c r="T122" i="18"/>
  <c r="S122" i="18"/>
  <c r="R122" i="18"/>
  <c r="Z121" i="18"/>
  <c r="Y121" i="18"/>
  <c r="X121" i="18"/>
  <c r="W121" i="18"/>
  <c r="U121" i="18"/>
  <c r="T121" i="18"/>
  <c r="S121" i="18"/>
  <c r="R121" i="18"/>
  <c r="Z120" i="18"/>
  <c r="Y120" i="18"/>
  <c r="X120" i="18"/>
  <c r="W120" i="18"/>
  <c r="U120" i="18"/>
  <c r="T120" i="18"/>
  <c r="S120" i="18"/>
  <c r="R120" i="18"/>
  <c r="Z119" i="18"/>
  <c r="Y119" i="18"/>
  <c r="X119" i="18"/>
  <c r="W119" i="18"/>
  <c r="U119" i="18"/>
  <c r="T119" i="18"/>
  <c r="S119" i="18"/>
  <c r="R119" i="18"/>
  <c r="Z118" i="18"/>
  <c r="Y118" i="18"/>
  <c r="X118" i="18"/>
  <c r="W118" i="18"/>
  <c r="U118" i="18"/>
  <c r="T118" i="18"/>
  <c r="S118" i="18"/>
  <c r="R118" i="18"/>
  <c r="Z117" i="18"/>
  <c r="Y117" i="18"/>
  <c r="X117" i="18"/>
  <c r="W117" i="18"/>
  <c r="U117" i="18"/>
  <c r="T117" i="18"/>
  <c r="S117" i="18"/>
  <c r="R117" i="18"/>
  <c r="Z116" i="18"/>
  <c r="Y116" i="18"/>
  <c r="X116" i="18"/>
  <c r="W116" i="18"/>
  <c r="U116" i="18"/>
  <c r="T116" i="18"/>
  <c r="S116" i="18"/>
  <c r="R116" i="18"/>
  <c r="Z115" i="18"/>
  <c r="Y115" i="18"/>
  <c r="X115" i="18"/>
  <c r="W115" i="18"/>
  <c r="U115" i="18"/>
  <c r="T115" i="18"/>
  <c r="S115" i="18"/>
  <c r="R115" i="18"/>
  <c r="Z114" i="18"/>
  <c r="Y114" i="18"/>
  <c r="X114" i="18"/>
  <c r="W114" i="18"/>
  <c r="U114" i="18"/>
  <c r="T114" i="18"/>
  <c r="S114" i="18"/>
  <c r="R114" i="18"/>
  <c r="Z113" i="18"/>
  <c r="Y113" i="18"/>
  <c r="X113" i="18"/>
  <c r="W113" i="18"/>
  <c r="U113" i="18"/>
  <c r="T113" i="18"/>
  <c r="S113" i="18"/>
  <c r="R113" i="18"/>
  <c r="Z112" i="18"/>
  <c r="Y112" i="18"/>
  <c r="X112" i="18"/>
  <c r="W112" i="18"/>
  <c r="U112" i="18"/>
  <c r="T112" i="18"/>
  <c r="S112" i="18"/>
  <c r="R112" i="18"/>
  <c r="Z111" i="18"/>
  <c r="Y111" i="18"/>
  <c r="X111" i="18"/>
  <c r="W111" i="18"/>
  <c r="U111" i="18"/>
  <c r="T111" i="18"/>
  <c r="S111" i="18"/>
  <c r="R111" i="18"/>
  <c r="Z110" i="18"/>
  <c r="Y110" i="18"/>
  <c r="X110" i="18"/>
  <c r="W110" i="18"/>
  <c r="U110" i="18"/>
  <c r="T110" i="18"/>
  <c r="S110" i="18"/>
  <c r="R110" i="18"/>
  <c r="Z109" i="18"/>
  <c r="Y109" i="18"/>
  <c r="X109" i="18"/>
  <c r="W109" i="18"/>
  <c r="U109" i="18"/>
  <c r="T109" i="18"/>
  <c r="S109" i="18"/>
  <c r="R109" i="18"/>
  <c r="Z108" i="18"/>
  <c r="Y108" i="18"/>
  <c r="X108" i="18"/>
  <c r="W108" i="18"/>
  <c r="U108" i="18"/>
  <c r="T108" i="18"/>
  <c r="S108" i="18"/>
  <c r="R108" i="18"/>
  <c r="Z107" i="18"/>
  <c r="Y107" i="18"/>
  <c r="X107" i="18"/>
  <c r="W107" i="18"/>
  <c r="U107" i="18"/>
  <c r="T107" i="18"/>
  <c r="S107" i="18"/>
  <c r="R107" i="18"/>
  <c r="Z106" i="18"/>
  <c r="Y106" i="18"/>
  <c r="X106" i="18"/>
  <c r="W106" i="18"/>
  <c r="U106" i="18"/>
  <c r="T106" i="18"/>
  <c r="S106" i="18"/>
  <c r="R106" i="18"/>
  <c r="Z105" i="18"/>
  <c r="Y105" i="18"/>
  <c r="X105" i="18"/>
  <c r="W105" i="18"/>
  <c r="U105" i="18"/>
  <c r="T105" i="18"/>
  <c r="S105" i="18"/>
  <c r="R105" i="18"/>
  <c r="Z104" i="18"/>
  <c r="Y104" i="18"/>
  <c r="X104" i="18"/>
  <c r="W104" i="18"/>
  <c r="U104" i="18"/>
  <c r="T104" i="18"/>
  <c r="S104" i="18"/>
  <c r="R104" i="18"/>
  <c r="Z103" i="18"/>
  <c r="Y103" i="18"/>
  <c r="X103" i="18"/>
  <c r="W103" i="18"/>
  <c r="U103" i="18"/>
  <c r="T103" i="18"/>
  <c r="S103" i="18"/>
  <c r="R103" i="18"/>
  <c r="Z102" i="18"/>
  <c r="Y102" i="18"/>
  <c r="X102" i="18"/>
  <c r="W102" i="18"/>
  <c r="U102" i="18"/>
  <c r="T102" i="18"/>
  <c r="S102" i="18"/>
  <c r="R102" i="18"/>
  <c r="Z101" i="18"/>
  <c r="Y101" i="18"/>
  <c r="X101" i="18"/>
  <c r="W101" i="18"/>
  <c r="U101" i="18"/>
  <c r="T101" i="18"/>
  <c r="S101" i="18"/>
  <c r="R101" i="18"/>
  <c r="Z100" i="18"/>
  <c r="Y100" i="18"/>
  <c r="X100" i="18"/>
  <c r="W100" i="18"/>
  <c r="U100" i="18"/>
  <c r="T100" i="18"/>
  <c r="S100" i="18"/>
  <c r="R100" i="18"/>
  <c r="Z99" i="18"/>
  <c r="Y99" i="18"/>
  <c r="X99" i="18"/>
  <c r="W99" i="18"/>
  <c r="U99" i="18"/>
  <c r="T99" i="18"/>
  <c r="S99" i="18"/>
  <c r="R99" i="18"/>
  <c r="Z98" i="18"/>
  <c r="Y98" i="18"/>
  <c r="X98" i="18"/>
  <c r="W98" i="18"/>
  <c r="U98" i="18"/>
  <c r="T98" i="18"/>
  <c r="S98" i="18"/>
  <c r="R98" i="18"/>
  <c r="Z97" i="18"/>
  <c r="Y97" i="18"/>
  <c r="X97" i="18"/>
  <c r="W97" i="18"/>
  <c r="U97" i="18"/>
  <c r="T97" i="18"/>
  <c r="S97" i="18"/>
  <c r="R97" i="18"/>
  <c r="Z96" i="18"/>
  <c r="Y96" i="18"/>
  <c r="X96" i="18"/>
  <c r="W96" i="18"/>
  <c r="U96" i="18"/>
  <c r="T96" i="18"/>
  <c r="S96" i="18"/>
  <c r="R96" i="18"/>
  <c r="Z95" i="18"/>
  <c r="Y95" i="18"/>
  <c r="X95" i="18"/>
  <c r="W95" i="18"/>
  <c r="U95" i="18"/>
  <c r="T95" i="18"/>
  <c r="S95" i="18"/>
  <c r="R95" i="18"/>
  <c r="Z94" i="18"/>
  <c r="Y94" i="18"/>
  <c r="X94" i="18"/>
  <c r="W94" i="18"/>
  <c r="U94" i="18"/>
  <c r="T94" i="18"/>
  <c r="S94" i="18"/>
  <c r="R94" i="18"/>
  <c r="Z93" i="18"/>
  <c r="Y93" i="18"/>
  <c r="X93" i="18"/>
  <c r="W93" i="18"/>
  <c r="U93" i="18"/>
  <c r="T93" i="18"/>
  <c r="S93" i="18"/>
  <c r="R93" i="18"/>
  <c r="Z92" i="18"/>
  <c r="Y92" i="18"/>
  <c r="X92" i="18"/>
  <c r="W92" i="18"/>
  <c r="U92" i="18"/>
  <c r="T92" i="18"/>
  <c r="S92" i="18"/>
  <c r="R92" i="18"/>
  <c r="Z91" i="18"/>
  <c r="Y91" i="18"/>
  <c r="X91" i="18"/>
  <c r="W91" i="18"/>
  <c r="U91" i="18"/>
  <c r="T91" i="18"/>
  <c r="S91" i="18"/>
  <c r="R91" i="18"/>
  <c r="Z90" i="18"/>
  <c r="Y90" i="18"/>
  <c r="X90" i="18"/>
  <c r="W90" i="18"/>
  <c r="U90" i="18"/>
  <c r="T90" i="18"/>
  <c r="S90" i="18"/>
  <c r="R90" i="18"/>
  <c r="Z89" i="18"/>
  <c r="Y89" i="18"/>
  <c r="X89" i="18"/>
  <c r="W89" i="18"/>
  <c r="U89" i="18"/>
  <c r="T89" i="18"/>
  <c r="S89" i="18"/>
  <c r="R89" i="18"/>
  <c r="Z88" i="18"/>
  <c r="Y88" i="18"/>
  <c r="X88" i="18"/>
  <c r="W88" i="18"/>
  <c r="U88" i="18"/>
  <c r="T88" i="18"/>
  <c r="S88" i="18"/>
  <c r="R88" i="18"/>
  <c r="Z87" i="18"/>
  <c r="Y87" i="18"/>
  <c r="X87" i="18"/>
  <c r="W87" i="18"/>
  <c r="U87" i="18"/>
  <c r="T87" i="18"/>
  <c r="S87" i="18"/>
  <c r="R87" i="18"/>
  <c r="Z86" i="18"/>
  <c r="Y86" i="18"/>
  <c r="X86" i="18"/>
  <c r="W86" i="18"/>
  <c r="U86" i="18"/>
  <c r="T86" i="18"/>
  <c r="S86" i="18"/>
  <c r="R86" i="18"/>
  <c r="Z85" i="18"/>
  <c r="Y85" i="18"/>
  <c r="X85" i="18"/>
  <c r="W85" i="18"/>
  <c r="U85" i="18"/>
  <c r="T85" i="18"/>
  <c r="S85" i="18"/>
  <c r="R85" i="18"/>
  <c r="Z84" i="18"/>
  <c r="Y84" i="18"/>
  <c r="X84" i="18"/>
  <c r="W84" i="18"/>
  <c r="U84" i="18"/>
  <c r="T84" i="18"/>
  <c r="S84" i="18"/>
  <c r="R84" i="18"/>
  <c r="Z83" i="18"/>
  <c r="Y83" i="18"/>
  <c r="X83" i="18"/>
  <c r="W83" i="18"/>
  <c r="U83" i="18"/>
  <c r="T83" i="18"/>
  <c r="S83" i="18"/>
  <c r="R83" i="18"/>
  <c r="Z82" i="18"/>
  <c r="Y82" i="18"/>
  <c r="X82" i="18"/>
  <c r="W82" i="18"/>
  <c r="U82" i="18"/>
  <c r="T82" i="18"/>
  <c r="S82" i="18"/>
  <c r="R82" i="18"/>
  <c r="Z81" i="18"/>
  <c r="Y81" i="18"/>
  <c r="X81" i="18"/>
  <c r="W81" i="18"/>
  <c r="U81" i="18"/>
  <c r="T81" i="18"/>
  <c r="S81" i="18"/>
  <c r="R81" i="18"/>
  <c r="Z80" i="18"/>
  <c r="Y80" i="18"/>
  <c r="X80" i="18"/>
  <c r="W80" i="18"/>
  <c r="U80" i="18"/>
  <c r="T80" i="18"/>
  <c r="S80" i="18"/>
  <c r="R80" i="18"/>
  <c r="Z79" i="18"/>
  <c r="Y79" i="18"/>
  <c r="X79" i="18"/>
  <c r="W79" i="18"/>
  <c r="U79" i="18"/>
  <c r="T79" i="18"/>
  <c r="S79" i="18"/>
  <c r="R79" i="18"/>
  <c r="Z78" i="18"/>
  <c r="Y78" i="18"/>
  <c r="X78" i="18"/>
  <c r="W78" i="18"/>
  <c r="U78" i="18"/>
  <c r="T78" i="18"/>
  <c r="S78" i="18"/>
  <c r="R78" i="18"/>
  <c r="Z77" i="18"/>
  <c r="Y77" i="18"/>
  <c r="X77" i="18"/>
  <c r="W77" i="18"/>
  <c r="U77" i="18"/>
  <c r="T77" i="18"/>
  <c r="S77" i="18"/>
  <c r="R77" i="18"/>
  <c r="Z76" i="18"/>
  <c r="Y76" i="18"/>
  <c r="X76" i="18"/>
  <c r="W76" i="18"/>
  <c r="U76" i="18"/>
  <c r="T76" i="18"/>
  <c r="S76" i="18"/>
  <c r="R76" i="18"/>
  <c r="Z75" i="18"/>
  <c r="Y75" i="18"/>
  <c r="X75" i="18"/>
  <c r="W75" i="18"/>
  <c r="U75" i="18"/>
  <c r="T75" i="18"/>
  <c r="S75" i="18"/>
  <c r="R75" i="18"/>
  <c r="Z74" i="18"/>
  <c r="Y74" i="18"/>
  <c r="X74" i="18"/>
  <c r="W74" i="18"/>
  <c r="U74" i="18"/>
  <c r="T74" i="18"/>
  <c r="S74" i="18"/>
  <c r="R74" i="18"/>
  <c r="Z73" i="18"/>
  <c r="Y73" i="18"/>
  <c r="X73" i="18"/>
  <c r="W73" i="18"/>
  <c r="U73" i="18"/>
  <c r="T73" i="18"/>
  <c r="S73" i="18"/>
  <c r="R73" i="18"/>
  <c r="Z72" i="18"/>
  <c r="Y72" i="18"/>
  <c r="X72" i="18"/>
  <c r="W72" i="18"/>
  <c r="U72" i="18"/>
  <c r="T72" i="18"/>
  <c r="S72" i="18"/>
  <c r="R72" i="18"/>
  <c r="Z71" i="18"/>
  <c r="Y71" i="18"/>
  <c r="X71" i="18"/>
  <c r="W71" i="18"/>
  <c r="U71" i="18"/>
  <c r="T71" i="18"/>
  <c r="S71" i="18"/>
  <c r="R71" i="18"/>
  <c r="Z70" i="18"/>
  <c r="Y70" i="18"/>
  <c r="X70" i="18"/>
  <c r="W70" i="18"/>
  <c r="U70" i="18"/>
  <c r="T70" i="18"/>
  <c r="S70" i="18"/>
  <c r="R70" i="18"/>
  <c r="Z69" i="18"/>
  <c r="Y69" i="18"/>
  <c r="X69" i="18"/>
  <c r="W69" i="18"/>
  <c r="U69" i="18"/>
  <c r="T69" i="18"/>
  <c r="S69" i="18"/>
  <c r="R69" i="18"/>
  <c r="Z68" i="18"/>
  <c r="Y68" i="18"/>
  <c r="X68" i="18"/>
  <c r="W68" i="18"/>
  <c r="U68" i="18"/>
  <c r="T68" i="18"/>
  <c r="S68" i="18"/>
  <c r="R68" i="18"/>
  <c r="Z67" i="18"/>
  <c r="Y67" i="18"/>
  <c r="X67" i="18"/>
  <c r="W67" i="18"/>
  <c r="U67" i="18"/>
  <c r="T67" i="18"/>
  <c r="S67" i="18"/>
  <c r="R67" i="18"/>
  <c r="Z66" i="18"/>
  <c r="Y66" i="18"/>
  <c r="X66" i="18"/>
  <c r="W66" i="18"/>
  <c r="U66" i="18"/>
  <c r="T66" i="18"/>
  <c r="S66" i="18"/>
  <c r="R66" i="18"/>
  <c r="Z65" i="18"/>
  <c r="Y65" i="18"/>
  <c r="X65" i="18"/>
  <c r="W65" i="18"/>
  <c r="U65" i="18"/>
  <c r="T65" i="18"/>
  <c r="S65" i="18"/>
  <c r="R65" i="18"/>
  <c r="Z64" i="18"/>
  <c r="Y64" i="18"/>
  <c r="X64" i="18"/>
  <c r="W64" i="18"/>
  <c r="U64" i="18"/>
  <c r="T64" i="18"/>
  <c r="S64" i="18"/>
  <c r="R64" i="18"/>
  <c r="Z63" i="18"/>
  <c r="Y63" i="18"/>
  <c r="X63" i="18"/>
  <c r="W63" i="18"/>
  <c r="U63" i="18"/>
  <c r="T63" i="18"/>
  <c r="S63" i="18"/>
  <c r="R63" i="18"/>
  <c r="P88" i="14"/>
  <c r="Q88" i="14"/>
  <c r="R88" i="14"/>
  <c r="P89" i="14"/>
  <c r="Q89" i="14"/>
  <c r="R89" i="14"/>
  <c r="P90" i="14"/>
  <c r="Q90" i="14"/>
  <c r="R90" i="14"/>
  <c r="P91" i="14"/>
  <c r="Q91" i="14"/>
  <c r="R91" i="14"/>
  <c r="P92" i="14"/>
  <c r="Q92" i="14"/>
  <c r="R92" i="14"/>
  <c r="P93" i="14"/>
  <c r="Q93" i="14"/>
  <c r="R93" i="14"/>
  <c r="P94" i="14"/>
  <c r="Q94" i="14"/>
  <c r="R94" i="14"/>
  <c r="P95" i="14"/>
  <c r="Q95" i="14"/>
  <c r="R95" i="14"/>
  <c r="P96" i="14"/>
  <c r="Q96" i="14"/>
  <c r="R96" i="14"/>
  <c r="P97" i="14"/>
  <c r="Q97" i="14"/>
  <c r="R97" i="14"/>
  <c r="P98" i="14"/>
  <c r="Q98" i="14"/>
  <c r="R98" i="14"/>
  <c r="P99" i="14"/>
  <c r="Q99" i="14"/>
  <c r="R99" i="14"/>
  <c r="P100" i="14"/>
  <c r="Q100" i="14"/>
  <c r="R100" i="14"/>
  <c r="P101" i="14"/>
  <c r="Q101" i="14"/>
  <c r="R101" i="14"/>
  <c r="P102" i="14"/>
  <c r="Q102" i="14"/>
  <c r="R102" i="14"/>
  <c r="P103" i="14"/>
  <c r="Q103" i="14"/>
  <c r="R103" i="14"/>
  <c r="P104" i="14"/>
  <c r="Q104" i="14"/>
  <c r="R104" i="14"/>
  <c r="P105" i="14"/>
  <c r="Q105" i="14"/>
  <c r="R105" i="14"/>
  <c r="P106" i="14"/>
  <c r="Q106" i="14"/>
  <c r="R106" i="14"/>
  <c r="P107" i="14"/>
  <c r="Q107" i="14"/>
  <c r="R107" i="14"/>
  <c r="P108" i="14"/>
  <c r="Q108" i="14"/>
  <c r="R108" i="14"/>
  <c r="P109" i="14"/>
  <c r="Q109" i="14"/>
  <c r="R109" i="14"/>
  <c r="P110" i="14"/>
  <c r="Q110" i="14"/>
  <c r="R110" i="14"/>
  <c r="P111" i="14"/>
  <c r="Q111" i="14"/>
  <c r="R111" i="14"/>
  <c r="P112" i="14"/>
  <c r="Q112" i="14"/>
  <c r="R112" i="14"/>
  <c r="P113" i="14"/>
  <c r="Q113" i="14"/>
  <c r="R113" i="14"/>
  <c r="P114" i="14"/>
  <c r="Q114" i="14"/>
  <c r="R114" i="14"/>
  <c r="P115" i="14"/>
  <c r="Q115" i="14"/>
  <c r="R115" i="14"/>
  <c r="P116" i="14"/>
  <c r="Q116" i="14"/>
  <c r="R116" i="14"/>
  <c r="P117" i="14"/>
  <c r="Q117" i="14"/>
  <c r="R117" i="14"/>
  <c r="P118" i="14"/>
  <c r="Q118" i="14"/>
  <c r="R118" i="14"/>
  <c r="P119" i="14"/>
  <c r="Q119" i="14"/>
  <c r="R119" i="14"/>
  <c r="P120" i="14"/>
  <c r="Q120" i="14"/>
  <c r="R120" i="14"/>
  <c r="P121" i="14"/>
  <c r="Q121" i="14"/>
  <c r="R121" i="14"/>
  <c r="P122" i="14"/>
  <c r="Q122" i="14"/>
  <c r="R122" i="14"/>
  <c r="P123" i="14"/>
  <c r="Q123" i="14"/>
  <c r="R123" i="14"/>
  <c r="P124" i="14"/>
  <c r="Q124" i="14"/>
  <c r="R124" i="14"/>
  <c r="P125" i="14"/>
  <c r="Q125" i="14"/>
  <c r="R125" i="14"/>
  <c r="P126" i="14"/>
  <c r="Q126" i="14"/>
  <c r="R126" i="14"/>
  <c r="P127" i="14"/>
  <c r="Q127" i="14"/>
  <c r="R127" i="14"/>
  <c r="P128" i="14"/>
  <c r="Q128" i="14"/>
  <c r="R128" i="14"/>
  <c r="P129" i="14"/>
  <c r="Q129" i="14"/>
  <c r="R129" i="14"/>
  <c r="P130" i="14"/>
  <c r="Q130" i="14"/>
  <c r="R130" i="14"/>
  <c r="P131" i="14"/>
  <c r="Q131" i="14"/>
  <c r="R131" i="14"/>
  <c r="P132" i="14"/>
  <c r="Q132" i="14"/>
  <c r="R132" i="14"/>
  <c r="P133" i="14"/>
  <c r="Q133" i="14"/>
  <c r="R133" i="14"/>
  <c r="P134" i="14"/>
  <c r="Q134" i="14"/>
  <c r="R134" i="14"/>
  <c r="P135" i="14"/>
  <c r="Q135" i="14"/>
  <c r="R135" i="14"/>
  <c r="P136" i="14"/>
  <c r="Q136" i="14"/>
  <c r="R136" i="14"/>
  <c r="P137" i="14"/>
  <c r="Q137" i="14"/>
  <c r="R137" i="14"/>
  <c r="P138" i="14"/>
  <c r="Q138" i="14"/>
  <c r="R138" i="14"/>
  <c r="P139" i="14"/>
  <c r="Q139" i="14"/>
  <c r="R139" i="14"/>
  <c r="P140" i="14"/>
  <c r="Q140" i="14"/>
  <c r="R140" i="14"/>
  <c r="P141" i="14"/>
  <c r="Q141" i="14"/>
  <c r="R141" i="14"/>
  <c r="P142" i="14"/>
  <c r="Q142" i="14"/>
  <c r="R142" i="14"/>
  <c r="P143" i="14"/>
  <c r="Q143" i="14"/>
  <c r="R143" i="14"/>
  <c r="P144" i="14"/>
  <c r="Q144" i="14"/>
  <c r="R144" i="14"/>
  <c r="P145" i="14"/>
  <c r="Q145" i="14"/>
  <c r="R145" i="14"/>
  <c r="P146" i="14"/>
  <c r="Q146" i="14"/>
  <c r="R146" i="14"/>
  <c r="P147" i="14"/>
  <c r="Q147" i="14"/>
  <c r="R147" i="14"/>
  <c r="P148" i="14"/>
  <c r="Q148" i="14"/>
  <c r="R148" i="14"/>
  <c r="P149" i="14"/>
  <c r="Q149" i="14"/>
  <c r="R149" i="14"/>
  <c r="P150" i="14"/>
  <c r="Q150" i="14"/>
  <c r="R150" i="14"/>
  <c r="P151" i="14"/>
  <c r="Q151" i="14"/>
  <c r="R151" i="14"/>
  <c r="P152" i="14"/>
  <c r="Q152" i="14"/>
  <c r="R152" i="14"/>
  <c r="P153" i="14"/>
  <c r="Q153" i="14"/>
  <c r="R153" i="14"/>
  <c r="P154" i="14"/>
  <c r="Q154" i="14"/>
  <c r="R154" i="14"/>
  <c r="P155" i="14"/>
  <c r="Q155" i="14"/>
  <c r="R155" i="14"/>
  <c r="P156" i="14"/>
  <c r="Q156" i="14"/>
  <c r="R156" i="14"/>
  <c r="P157" i="14"/>
  <c r="Q157" i="14"/>
  <c r="R157" i="14"/>
  <c r="P158" i="14"/>
  <c r="Q158" i="14"/>
  <c r="R158" i="14"/>
  <c r="P159" i="14"/>
  <c r="Q159" i="14"/>
  <c r="R159" i="14"/>
  <c r="P160" i="14"/>
  <c r="Q160" i="14"/>
  <c r="R160" i="14"/>
  <c r="P161" i="14"/>
  <c r="Q161" i="14"/>
  <c r="R161" i="14"/>
  <c r="P162" i="14"/>
  <c r="Q162" i="14"/>
  <c r="R162" i="14"/>
  <c r="P163" i="14"/>
  <c r="Q163" i="14"/>
  <c r="R163" i="14"/>
  <c r="P164" i="14"/>
  <c r="Q164" i="14"/>
  <c r="R164" i="14"/>
  <c r="P165" i="14"/>
  <c r="Q165" i="14"/>
  <c r="R165" i="14"/>
  <c r="P166" i="14"/>
  <c r="Q166" i="14"/>
  <c r="R166" i="14"/>
  <c r="P167" i="14"/>
  <c r="Q167" i="14"/>
  <c r="R167" i="14"/>
  <c r="P168" i="14"/>
  <c r="Q168" i="14"/>
  <c r="R168" i="14"/>
  <c r="P169" i="14"/>
  <c r="Q169" i="14"/>
  <c r="R169" i="14"/>
  <c r="P170" i="14"/>
  <c r="Q170" i="14"/>
  <c r="R170" i="14"/>
  <c r="P171" i="14"/>
  <c r="Q171" i="14"/>
  <c r="R171" i="14"/>
  <c r="P172" i="14"/>
  <c r="Q172" i="14"/>
  <c r="R172" i="14"/>
  <c r="P173" i="14"/>
  <c r="Q173" i="14"/>
  <c r="R173" i="14"/>
  <c r="P174" i="14"/>
  <c r="Q174" i="14"/>
  <c r="R174" i="14"/>
  <c r="P175" i="14"/>
  <c r="Q175" i="14"/>
  <c r="R175" i="14"/>
  <c r="P176" i="14"/>
  <c r="Q176" i="14"/>
  <c r="R176" i="14"/>
  <c r="P177" i="14"/>
  <c r="Q177" i="14"/>
  <c r="R177" i="14"/>
  <c r="P178" i="14"/>
  <c r="Q178" i="14"/>
  <c r="R178" i="14"/>
  <c r="P179" i="14"/>
  <c r="Q179" i="14"/>
  <c r="R179" i="14"/>
  <c r="P180" i="14"/>
  <c r="Q180" i="14"/>
  <c r="R180" i="14"/>
  <c r="P181" i="14"/>
  <c r="Q181" i="14"/>
  <c r="R181" i="14"/>
  <c r="P182" i="14"/>
  <c r="Q182" i="14"/>
  <c r="R182" i="14"/>
  <c r="P183" i="14"/>
  <c r="Q183" i="14"/>
  <c r="R183" i="14"/>
  <c r="P184" i="14"/>
  <c r="Q184" i="14"/>
  <c r="R184" i="14"/>
  <c r="P185" i="14"/>
  <c r="Q185" i="14"/>
  <c r="R185" i="14"/>
  <c r="P186" i="14"/>
  <c r="Q186" i="14"/>
  <c r="R186" i="14"/>
  <c r="P187" i="14"/>
  <c r="Q187" i="14"/>
  <c r="R187" i="14"/>
  <c r="P188" i="14"/>
  <c r="Q188" i="14"/>
  <c r="R188" i="14"/>
  <c r="P189" i="14"/>
  <c r="Q189" i="14"/>
  <c r="R189" i="14"/>
  <c r="P190" i="14"/>
  <c r="Q190" i="14"/>
  <c r="R190" i="14"/>
  <c r="P191" i="14"/>
  <c r="Q191" i="14"/>
  <c r="R191" i="14"/>
  <c r="P192" i="14"/>
  <c r="Q192" i="14"/>
  <c r="R192" i="14"/>
  <c r="P193" i="14"/>
  <c r="Q193" i="14"/>
  <c r="R193" i="14"/>
  <c r="P194" i="14"/>
  <c r="Q194" i="14"/>
  <c r="R194" i="14"/>
  <c r="P195" i="14"/>
  <c r="Q195" i="14"/>
  <c r="R195" i="14"/>
  <c r="P196" i="14"/>
  <c r="Q196" i="14"/>
  <c r="R196" i="14"/>
  <c r="P197" i="14"/>
  <c r="Q197" i="14"/>
  <c r="R197" i="14"/>
  <c r="P198" i="14"/>
  <c r="Q198" i="14"/>
  <c r="R198" i="14"/>
  <c r="P199" i="14"/>
  <c r="Q199" i="14"/>
  <c r="R199" i="14"/>
  <c r="P200" i="14"/>
  <c r="Q200" i="14"/>
  <c r="R200" i="14"/>
  <c r="P201" i="14"/>
  <c r="Q201" i="14"/>
  <c r="R201" i="14"/>
  <c r="P202" i="14"/>
  <c r="Q202" i="14"/>
  <c r="R202" i="14"/>
  <c r="P203" i="14"/>
  <c r="Q203" i="14"/>
  <c r="R203" i="14"/>
  <c r="P204" i="14"/>
  <c r="Q204" i="14"/>
  <c r="R204" i="14"/>
  <c r="BD204" i="14"/>
  <c r="BC204" i="14"/>
  <c r="AY204" i="14"/>
  <c r="AX204" i="14"/>
  <c r="AV204" i="14"/>
  <c r="AR204" i="14"/>
  <c r="AQ204" i="14"/>
  <c r="AM204" i="14"/>
  <c r="AL204" i="14"/>
  <c r="AJ204" i="14"/>
  <c r="AF204" i="14"/>
  <c r="AE204" i="14"/>
  <c r="AA204" i="14"/>
  <c r="Z204" i="14"/>
  <c r="X204" i="14"/>
  <c r="BD203" i="14"/>
  <c r="BC203" i="14"/>
  <c r="AY203" i="14"/>
  <c r="AX203" i="14"/>
  <c r="AV203" i="14"/>
  <c r="AR203" i="14"/>
  <c r="AQ203" i="14"/>
  <c r="AM203" i="14"/>
  <c r="AL203" i="14"/>
  <c r="AJ203" i="14"/>
  <c r="AF203" i="14"/>
  <c r="AE203" i="14"/>
  <c r="AA203" i="14"/>
  <c r="Z203" i="14"/>
  <c r="X203" i="14"/>
  <c r="BD202" i="14"/>
  <c r="BC202" i="14"/>
  <c r="AY202" i="14"/>
  <c r="AX202" i="14"/>
  <c r="AV202" i="14"/>
  <c r="AR202" i="14"/>
  <c r="AQ202" i="14"/>
  <c r="AM202" i="14"/>
  <c r="AL202" i="14"/>
  <c r="AJ202" i="14"/>
  <c r="AF202" i="14"/>
  <c r="AE202" i="14"/>
  <c r="AA202" i="14"/>
  <c r="Z202" i="14"/>
  <c r="X202" i="14"/>
  <c r="BD201" i="14"/>
  <c r="BC201" i="14"/>
  <c r="AY201" i="14"/>
  <c r="AX201" i="14"/>
  <c r="AV201" i="14"/>
  <c r="AR201" i="14"/>
  <c r="AQ201" i="14"/>
  <c r="AM201" i="14"/>
  <c r="AL201" i="14"/>
  <c r="AJ201" i="14"/>
  <c r="AF201" i="14"/>
  <c r="AE201" i="14"/>
  <c r="AA201" i="14"/>
  <c r="Z201" i="14"/>
  <c r="X201" i="14"/>
  <c r="BD200" i="14"/>
  <c r="BC200" i="14"/>
  <c r="AY200" i="14"/>
  <c r="AX200" i="14"/>
  <c r="AV200" i="14"/>
  <c r="AR200" i="14"/>
  <c r="AQ200" i="14"/>
  <c r="AM200" i="14"/>
  <c r="AL200" i="14"/>
  <c r="AJ200" i="14"/>
  <c r="AF200" i="14"/>
  <c r="AE200" i="14"/>
  <c r="AA200" i="14"/>
  <c r="Z200" i="14"/>
  <c r="X200" i="14"/>
  <c r="BD199" i="14"/>
  <c r="BC199" i="14"/>
  <c r="AY199" i="14"/>
  <c r="AX199" i="14"/>
  <c r="AV199" i="14"/>
  <c r="AR199" i="14"/>
  <c r="AQ199" i="14"/>
  <c r="AM199" i="14"/>
  <c r="AL199" i="14"/>
  <c r="AJ199" i="14"/>
  <c r="AF199" i="14"/>
  <c r="AE199" i="14"/>
  <c r="AA199" i="14"/>
  <c r="Z199" i="14"/>
  <c r="X199" i="14"/>
  <c r="BD198" i="14"/>
  <c r="BC198" i="14"/>
  <c r="AY198" i="14"/>
  <c r="AX198" i="14"/>
  <c r="AV198" i="14"/>
  <c r="AR198" i="14"/>
  <c r="AQ198" i="14"/>
  <c r="AM198" i="14"/>
  <c r="AL198" i="14"/>
  <c r="AJ198" i="14"/>
  <c r="AF198" i="14"/>
  <c r="AE198" i="14"/>
  <c r="AA198" i="14"/>
  <c r="Z198" i="14"/>
  <c r="X198" i="14"/>
  <c r="BD197" i="14"/>
  <c r="BC197" i="14"/>
  <c r="AY197" i="14"/>
  <c r="AX197" i="14"/>
  <c r="AV197" i="14"/>
  <c r="AR197" i="14"/>
  <c r="AQ197" i="14"/>
  <c r="AM197" i="14"/>
  <c r="AL197" i="14"/>
  <c r="AJ197" i="14"/>
  <c r="AF197" i="14"/>
  <c r="AE197" i="14"/>
  <c r="AA197" i="14"/>
  <c r="Z197" i="14"/>
  <c r="X197" i="14"/>
  <c r="BD196" i="14"/>
  <c r="BC196" i="14"/>
  <c r="AY196" i="14"/>
  <c r="AX196" i="14"/>
  <c r="AV196" i="14"/>
  <c r="AR196" i="14"/>
  <c r="AQ196" i="14"/>
  <c r="AM196" i="14"/>
  <c r="AL196" i="14"/>
  <c r="AJ196" i="14"/>
  <c r="AF196" i="14"/>
  <c r="AE196" i="14"/>
  <c r="AA196" i="14"/>
  <c r="Z196" i="14"/>
  <c r="X196" i="14"/>
  <c r="BD195" i="14"/>
  <c r="BC195" i="14"/>
  <c r="AY195" i="14"/>
  <c r="AX195" i="14"/>
  <c r="AV195" i="14"/>
  <c r="AR195" i="14"/>
  <c r="AQ195" i="14"/>
  <c r="AM195" i="14"/>
  <c r="AL195" i="14"/>
  <c r="AJ195" i="14"/>
  <c r="AF195" i="14"/>
  <c r="AE195" i="14"/>
  <c r="AA195" i="14"/>
  <c r="Z195" i="14"/>
  <c r="X195" i="14"/>
  <c r="BD194" i="14"/>
  <c r="BC194" i="14"/>
  <c r="AY194" i="14"/>
  <c r="AX194" i="14"/>
  <c r="AV194" i="14"/>
  <c r="AR194" i="14"/>
  <c r="AQ194" i="14"/>
  <c r="AM194" i="14"/>
  <c r="AL194" i="14"/>
  <c r="AJ194" i="14"/>
  <c r="AF194" i="14"/>
  <c r="AE194" i="14"/>
  <c r="AA194" i="14"/>
  <c r="Z194" i="14"/>
  <c r="X194" i="14"/>
  <c r="BD193" i="14"/>
  <c r="BC193" i="14"/>
  <c r="AY193" i="14"/>
  <c r="AX193" i="14"/>
  <c r="AV193" i="14"/>
  <c r="AR193" i="14"/>
  <c r="AQ193" i="14"/>
  <c r="AM193" i="14"/>
  <c r="AL193" i="14"/>
  <c r="AJ193" i="14"/>
  <c r="AF193" i="14"/>
  <c r="AE193" i="14"/>
  <c r="AA193" i="14"/>
  <c r="Z193" i="14"/>
  <c r="X193" i="14"/>
  <c r="BD192" i="14"/>
  <c r="BC192" i="14"/>
  <c r="AY192" i="14"/>
  <c r="AX192" i="14"/>
  <c r="AV192" i="14"/>
  <c r="AR192" i="14"/>
  <c r="AQ192" i="14"/>
  <c r="AM192" i="14"/>
  <c r="AL192" i="14"/>
  <c r="AJ192" i="14"/>
  <c r="AF192" i="14"/>
  <c r="AE192" i="14"/>
  <c r="AA192" i="14"/>
  <c r="Z192" i="14"/>
  <c r="X192" i="14"/>
  <c r="BD191" i="14"/>
  <c r="BC191" i="14"/>
  <c r="AY191" i="14"/>
  <c r="AX191" i="14"/>
  <c r="AV191" i="14"/>
  <c r="AR191" i="14"/>
  <c r="AQ191" i="14"/>
  <c r="AM191" i="14"/>
  <c r="AL191" i="14"/>
  <c r="AJ191" i="14"/>
  <c r="AF191" i="14"/>
  <c r="AE191" i="14"/>
  <c r="AA191" i="14"/>
  <c r="Z191" i="14"/>
  <c r="X191" i="14"/>
  <c r="BD190" i="14"/>
  <c r="BC190" i="14"/>
  <c r="AY190" i="14"/>
  <c r="AX190" i="14"/>
  <c r="AV190" i="14"/>
  <c r="AR190" i="14"/>
  <c r="AQ190" i="14"/>
  <c r="AM190" i="14"/>
  <c r="AL190" i="14"/>
  <c r="AJ190" i="14"/>
  <c r="AF190" i="14"/>
  <c r="AE190" i="14"/>
  <c r="AA190" i="14"/>
  <c r="Z190" i="14"/>
  <c r="X190" i="14"/>
  <c r="BD189" i="14"/>
  <c r="BC189" i="14"/>
  <c r="AY189" i="14"/>
  <c r="AX189" i="14"/>
  <c r="AV189" i="14"/>
  <c r="AR189" i="14"/>
  <c r="AQ189" i="14"/>
  <c r="AM189" i="14"/>
  <c r="AL189" i="14"/>
  <c r="AJ189" i="14"/>
  <c r="AF189" i="14"/>
  <c r="AE189" i="14"/>
  <c r="AA189" i="14"/>
  <c r="Z189" i="14"/>
  <c r="X189" i="14"/>
  <c r="BD188" i="14"/>
  <c r="BC188" i="14"/>
  <c r="AY188" i="14"/>
  <c r="AX188" i="14"/>
  <c r="AV188" i="14"/>
  <c r="AR188" i="14"/>
  <c r="AQ188" i="14"/>
  <c r="AM188" i="14"/>
  <c r="AL188" i="14"/>
  <c r="AJ188" i="14"/>
  <c r="AF188" i="14"/>
  <c r="AE188" i="14"/>
  <c r="AA188" i="14"/>
  <c r="Z188" i="14"/>
  <c r="X188" i="14"/>
  <c r="BD187" i="14"/>
  <c r="BC187" i="14"/>
  <c r="AY187" i="14"/>
  <c r="AX187" i="14"/>
  <c r="AV187" i="14"/>
  <c r="AR187" i="14"/>
  <c r="AQ187" i="14"/>
  <c r="AM187" i="14"/>
  <c r="AL187" i="14"/>
  <c r="AJ187" i="14"/>
  <c r="AF187" i="14"/>
  <c r="AE187" i="14"/>
  <c r="AA187" i="14"/>
  <c r="Z187" i="14"/>
  <c r="X187" i="14"/>
  <c r="BD186" i="14"/>
  <c r="BC186" i="14"/>
  <c r="AY186" i="14"/>
  <c r="AX186" i="14"/>
  <c r="AV186" i="14"/>
  <c r="AR186" i="14"/>
  <c r="AQ186" i="14"/>
  <c r="AM186" i="14"/>
  <c r="AL186" i="14"/>
  <c r="AJ186" i="14"/>
  <c r="AF186" i="14"/>
  <c r="AE186" i="14"/>
  <c r="AA186" i="14"/>
  <c r="Z186" i="14"/>
  <c r="X186" i="14"/>
  <c r="BD185" i="14"/>
  <c r="BC185" i="14"/>
  <c r="AY185" i="14"/>
  <c r="AX185" i="14"/>
  <c r="AV185" i="14"/>
  <c r="AR185" i="14"/>
  <c r="AQ185" i="14"/>
  <c r="AM185" i="14"/>
  <c r="AL185" i="14"/>
  <c r="AJ185" i="14"/>
  <c r="AF185" i="14"/>
  <c r="AE185" i="14"/>
  <c r="AA185" i="14"/>
  <c r="Z185" i="14"/>
  <c r="X185" i="14"/>
  <c r="BD184" i="14"/>
  <c r="BC184" i="14"/>
  <c r="AY184" i="14"/>
  <c r="AX184" i="14"/>
  <c r="AV184" i="14"/>
  <c r="AR184" i="14"/>
  <c r="AQ184" i="14"/>
  <c r="AM184" i="14"/>
  <c r="AL184" i="14"/>
  <c r="AJ184" i="14"/>
  <c r="AF184" i="14"/>
  <c r="AE184" i="14"/>
  <c r="AA184" i="14"/>
  <c r="Z184" i="14"/>
  <c r="X184" i="14"/>
  <c r="BD183" i="14"/>
  <c r="BC183" i="14"/>
  <c r="AY183" i="14"/>
  <c r="AX183" i="14"/>
  <c r="AV183" i="14"/>
  <c r="AR183" i="14"/>
  <c r="AQ183" i="14"/>
  <c r="AM183" i="14"/>
  <c r="AL183" i="14"/>
  <c r="AJ183" i="14"/>
  <c r="AF183" i="14"/>
  <c r="AE183" i="14"/>
  <c r="AA183" i="14"/>
  <c r="Z183" i="14"/>
  <c r="X183" i="14"/>
  <c r="BD182" i="14"/>
  <c r="BC182" i="14"/>
  <c r="AY182" i="14"/>
  <c r="AX182" i="14"/>
  <c r="AV182" i="14"/>
  <c r="AR182" i="14"/>
  <c r="AQ182" i="14"/>
  <c r="AM182" i="14"/>
  <c r="AL182" i="14"/>
  <c r="AJ182" i="14"/>
  <c r="AF182" i="14"/>
  <c r="AE182" i="14"/>
  <c r="AA182" i="14"/>
  <c r="Z182" i="14"/>
  <c r="X182" i="14"/>
  <c r="BD181" i="14"/>
  <c r="BC181" i="14"/>
  <c r="AY181" i="14"/>
  <c r="AX181" i="14"/>
  <c r="AV181" i="14"/>
  <c r="AR181" i="14"/>
  <c r="AQ181" i="14"/>
  <c r="AM181" i="14"/>
  <c r="AL181" i="14"/>
  <c r="AJ181" i="14"/>
  <c r="AF181" i="14"/>
  <c r="AE181" i="14"/>
  <c r="AA181" i="14"/>
  <c r="Z181" i="14"/>
  <c r="X181" i="14"/>
  <c r="BD180" i="14"/>
  <c r="BC180" i="14"/>
  <c r="AY180" i="14"/>
  <c r="AX180" i="14"/>
  <c r="AV180" i="14"/>
  <c r="AR180" i="14"/>
  <c r="AQ180" i="14"/>
  <c r="AM180" i="14"/>
  <c r="AL180" i="14"/>
  <c r="AJ180" i="14"/>
  <c r="AF180" i="14"/>
  <c r="AE180" i="14"/>
  <c r="AA180" i="14"/>
  <c r="Z180" i="14"/>
  <c r="X180" i="14"/>
  <c r="BD179" i="14"/>
  <c r="BC179" i="14"/>
  <c r="AY179" i="14"/>
  <c r="AX179" i="14"/>
  <c r="AV179" i="14"/>
  <c r="AR179" i="14"/>
  <c r="AQ179" i="14"/>
  <c r="AM179" i="14"/>
  <c r="AL179" i="14"/>
  <c r="AJ179" i="14"/>
  <c r="AF179" i="14"/>
  <c r="AE179" i="14"/>
  <c r="AA179" i="14"/>
  <c r="Z179" i="14"/>
  <c r="X179" i="14"/>
  <c r="BD178" i="14"/>
  <c r="BC178" i="14"/>
  <c r="AY178" i="14"/>
  <c r="AX178" i="14"/>
  <c r="AV178" i="14"/>
  <c r="AR178" i="14"/>
  <c r="AQ178" i="14"/>
  <c r="AM178" i="14"/>
  <c r="AL178" i="14"/>
  <c r="AJ178" i="14"/>
  <c r="AF178" i="14"/>
  <c r="AE178" i="14"/>
  <c r="AA178" i="14"/>
  <c r="Z178" i="14"/>
  <c r="X178" i="14"/>
  <c r="BD177" i="14"/>
  <c r="BC177" i="14"/>
  <c r="AY177" i="14"/>
  <c r="AX177" i="14"/>
  <c r="AV177" i="14"/>
  <c r="AR177" i="14"/>
  <c r="AQ177" i="14"/>
  <c r="AM177" i="14"/>
  <c r="AL177" i="14"/>
  <c r="AJ177" i="14"/>
  <c r="AF177" i="14"/>
  <c r="AE177" i="14"/>
  <c r="AA177" i="14"/>
  <c r="Z177" i="14"/>
  <c r="X177" i="14"/>
  <c r="BD176" i="14"/>
  <c r="BC176" i="14"/>
  <c r="AY176" i="14"/>
  <c r="AX176" i="14"/>
  <c r="AV176" i="14"/>
  <c r="AR176" i="14"/>
  <c r="AQ176" i="14"/>
  <c r="AM176" i="14"/>
  <c r="AL176" i="14"/>
  <c r="AJ176" i="14"/>
  <c r="AF176" i="14"/>
  <c r="AE176" i="14"/>
  <c r="AA176" i="14"/>
  <c r="Z176" i="14"/>
  <c r="X176" i="14"/>
  <c r="BD175" i="14"/>
  <c r="BC175" i="14"/>
  <c r="AY175" i="14"/>
  <c r="AX175" i="14"/>
  <c r="AV175" i="14"/>
  <c r="AR175" i="14"/>
  <c r="AQ175" i="14"/>
  <c r="AM175" i="14"/>
  <c r="AL175" i="14"/>
  <c r="AJ175" i="14"/>
  <c r="AF175" i="14"/>
  <c r="AE175" i="14"/>
  <c r="AA175" i="14"/>
  <c r="Z175" i="14"/>
  <c r="X175" i="14"/>
  <c r="BD174" i="14"/>
  <c r="BC174" i="14"/>
  <c r="AY174" i="14"/>
  <c r="AX174" i="14"/>
  <c r="AV174" i="14"/>
  <c r="AR174" i="14"/>
  <c r="AQ174" i="14"/>
  <c r="AM174" i="14"/>
  <c r="AL174" i="14"/>
  <c r="AJ174" i="14"/>
  <c r="AF174" i="14"/>
  <c r="AE174" i="14"/>
  <c r="AA174" i="14"/>
  <c r="Z174" i="14"/>
  <c r="X174" i="14"/>
  <c r="BD173" i="14"/>
  <c r="BC173" i="14"/>
  <c r="AY173" i="14"/>
  <c r="AX173" i="14"/>
  <c r="AV173" i="14"/>
  <c r="AR173" i="14"/>
  <c r="AQ173" i="14"/>
  <c r="AM173" i="14"/>
  <c r="AL173" i="14"/>
  <c r="AJ173" i="14"/>
  <c r="AF173" i="14"/>
  <c r="AE173" i="14"/>
  <c r="AA173" i="14"/>
  <c r="Z173" i="14"/>
  <c r="X173" i="14"/>
  <c r="BD172" i="14"/>
  <c r="BC172" i="14"/>
  <c r="AY172" i="14"/>
  <c r="AX172" i="14"/>
  <c r="AV172" i="14"/>
  <c r="AR172" i="14"/>
  <c r="AQ172" i="14"/>
  <c r="AM172" i="14"/>
  <c r="AL172" i="14"/>
  <c r="AJ172" i="14"/>
  <c r="AF172" i="14"/>
  <c r="AE172" i="14"/>
  <c r="AA172" i="14"/>
  <c r="Z172" i="14"/>
  <c r="X172" i="14"/>
  <c r="BD171" i="14"/>
  <c r="BC171" i="14"/>
  <c r="AY171" i="14"/>
  <c r="AX171" i="14"/>
  <c r="AV171" i="14"/>
  <c r="AR171" i="14"/>
  <c r="AQ171" i="14"/>
  <c r="AM171" i="14"/>
  <c r="AL171" i="14"/>
  <c r="AJ171" i="14"/>
  <c r="AF171" i="14"/>
  <c r="AE171" i="14"/>
  <c r="AA171" i="14"/>
  <c r="Z171" i="14"/>
  <c r="X171" i="14"/>
  <c r="BD170" i="14"/>
  <c r="BC170" i="14"/>
  <c r="AY170" i="14"/>
  <c r="AX170" i="14"/>
  <c r="AV170" i="14"/>
  <c r="AR170" i="14"/>
  <c r="AQ170" i="14"/>
  <c r="AM170" i="14"/>
  <c r="AL170" i="14"/>
  <c r="AJ170" i="14"/>
  <c r="AF170" i="14"/>
  <c r="AE170" i="14"/>
  <c r="AA170" i="14"/>
  <c r="Z170" i="14"/>
  <c r="X170" i="14"/>
  <c r="BD169" i="14"/>
  <c r="BC169" i="14"/>
  <c r="AY169" i="14"/>
  <c r="AX169" i="14"/>
  <c r="AV169" i="14"/>
  <c r="AR169" i="14"/>
  <c r="AQ169" i="14"/>
  <c r="AM169" i="14"/>
  <c r="AL169" i="14"/>
  <c r="AJ169" i="14"/>
  <c r="AF169" i="14"/>
  <c r="AE169" i="14"/>
  <c r="AA169" i="14"/>
  <c r="Z169" i="14"/>
  <c r="X169" i="14"/>
  <c r="BD168" i="14"/>
  <c r="BC168" i="14"/>
  <c r="AY168" i="14"/>
  <c r="AX168" i="14"/>
  <c r="AV168" i="14"/>
  <c r="AR168" i="14"/>
  <c r="AQ168" i="14"/>
  <c r="AM168" i="14"/>
  <c r="AL168" i="14"/>
  <c r="AJ168" i="14"/>
  <c r="AF168" i="14"/>
  <c r="AE168" i="14"/>
  <c r="AA168" i="14"/>
  <c r="Z168" i="14"/>
  <c r="X168" i="14"/>
  <c r="BD167" i="14"/>
  <c r="BC167" i="14"/>
  <c r="AY167" i="14"/>
  <c r="AX167" i="14"/>
  <c r="AV167" i="14"/>
  <c r="AR167" i="14"/>
  <c r="AQ167" i="14"/>
  <c r="AM167" i="14"/>
  <c r="AL167" i="14"/>
  <c r="AJ167" i="14"/>
  <c r="AF167" i="14"/>
  <c r="AE167" i="14"/>
  <c r="AA167" i="14"/>
  <c r="Z167" i="14"/>
  <c r="X167" i="14"/>
  <c r="BD166" i="14"/>
  <c r="BC166" i="14"/>
  <c r="AY166" i="14"/>
  <c r="AX166" i="14"/>
  <c r="AV166" i="14"/>
  <c r="AR166" i="14"/>
  <c r="AQ166" i="14"/>
  <c r="AM166" i="14"/>
  <c r="AL166" i="14"/>
  <c r="AJ166" i="14"/>
  <c r="AF166" i="14"/>
  <c r="AE166" i="14"/>
  <c r="AA166" i="14"/>
  <c r="Z166" i="14"/>
  <c r="X166" i="14"/>
  <c r="BD165" i="14"/>
  <c r="BC165" i="14"/>
  <c r="AY165" i="14"/>
  <c r="AX165" i="14"/>
  <c r="AV165" i="14"/>
  <c r="AR165" i="14"/>
  <c r="AQ165" i="14"/>
  <c r="AM165" i="14"/>
  <c r="AL165" i="14"/>
  <c r="AJ165" i="14"/>
  <c r="AF165" i="14"/>
  <c r="AE165" i="14"/>
  <c r="AA165" i="14"/>
  <c r="Z165" i="14"/>
  <c r="X165" i="14"/>
  <c r="BD164" i="14"/>
  <c r="BC164" i="14"/>
  <c r="AY164" i="14"/>
  <c r="AX164" i="14"/>
  <c r="AV164" i="14"/>
  <c r="AR164" i="14"/>
  <c r="AQ164" i="14"/>
  <c r="AM164" i="14"/>
  <c r="AL164" i="14"/>
  <c r="AJ164" i="14"/>
  <c r="AF164" i="14"/>
  <c r="AE164" i="14"/>
  <c r="AA164" i="14"/>
  <c r="Z164" i="14"/>
  <c r="X164" i="14"/>
  <c r="BD163" i="14"/>
  <c r="BC163" i="14"/>
  <c r="AY163" i="14"/>
  <c r="AX163" i="14"/>
  <c r="AV163" i="14"/>
  <c r="AR163" i="14"/>
  <c r="AQ163" i="14"/>
  <c r="AM163" i="14"/>
  <c r="AL163" i="14"/>
  <c r="AJ163" i="14"/>
  <c r="AF163" i="14"/>
  <c r="AE163" i="14"/>
  <c r="AA163" i="14"/>
  <c r="Z163" i="14"/>
  <c r="X163" i="14"/>
  <c r="BD162" i="14"/>
  <c r="BC162" i="14"/>
  <c r="AY162" i="14"/>
  <c r="AX162" i="14"/>
  <c r="AV162" i="14"/>
  <c r="AR162" i="14"/>
  <c r="AQ162" i="14"/>
  <c r="AM162" i="14"/>
  <c r="AL162" i="14"/>
  <c r="AJ162" i="14"/>
  <c r="AF162" i="14"/>
  <c r="AE162" i="14"/>
  <c r="AA162" i="14"/>
  <c r="Z162" i="14"/>
  <c r="X162" i="14"/>
  <c r="BD161" i="14"/>
  <c r="BC161" i="14"/>
  <c r="AY161" i="14"/>
  <c r="AX161" i="14"/>
  <c r="AV161" i="14"/>
  <c r="AR161" i="14"/>
  <c r="AQ161" i="14"/>
  <c r="AM161" i="14"/>
  <c r="AL161" i="14"/>
  <c r="AJ161" i="14"/>
  <c r="AF161" i="14"/>
  <c r="AE161" i="14"/>
  <c r="AA161" i="14"/>
  <c r="Z161" i="14"/>
  <c r="X161" i="14"/>
  <c r="BD160" i="14"/>
  <c r="BC160" i="14"/>
  <c r="AY160" i="14"/>
  <c r="AX160" i="14"/>
  <c r="AV160" i="14"/>
  <c r="AR160" i="14"/>
  <c r="AQ160" i="14"/>
  <c r="AM160" i="14"/>
  <c r="AL160" i="14"/>
  <c r="AJ160" i="14"/>
  <c r="AF160" i="14"/>
  <c r="AE160" i="14"/>
  <c r="AA160" i="14"/>
  <c r="Z160" i="14"/>
  <c r="X160" i="14"/>
  <c r="BD159" i="14"/>
  <c r="BC159" i="14"/>
  <c r="AY159" i="14"/>
  <c r="AX159" i="14"/>
  <c r="AV159" i="14"/>
  <c r="AR159" i="14"/>
  <c r="AQ159" i="14"/>
  <c r="AM159" i="14"/>
  <c r="AL159" i="14"/>
  <c r="AJ159" i="14"/>
  <c r="AF159" i="14"/>
  <c r="AE159" i="14"/>
  <c r="AA159" i="14"/>
  <c r="Z159" i="14"/>
  <c r="X159" i="14"/>
  <c r="BD158" i="14"/>
  <c r="BC158" i="14"/>
  <c r="AY158" i="14"/>
  <c r="AX158" i="14"/>
  <c r="AV158" i="14"/>
  <c r="AR158" i="14"/>
  <c r="AQ158" i="14"/>
  <c r="AM158" i="14"/>
  <c r="AL158" i="14"/>
  <c r="AJ158" i="14"/>
  <c r="AF158" i="14"/>
  <c r="AE158" i="14"/>
  <c r="AA158" i="14"/>
  <c r="Z158" i="14"/>
  <c r="X158" i="14"/>
  <c r="BD157" i="14"/>
  <c r="BC157" i="14"/>
  <c r="AY157" i="14"/>
  <c r="AX157" i="14"/>
  <c r="AV157" i="14"/>
  <c r="AR157" i="14"/>
  <c r="AQ157" i="14"/>
  <c r="AM157" i="14"/>
  <c r="AL157" i="14"/>
  <c r="AJ157" i="14"/>
  <c r="AF157" i="14"/>
  <c r="AE157" i="14"/>
  <c r="AA157" i="14"/>
  <c r="Z157" i="14"/>
  <c r="X157" i="14"/>
  <c r="BD156" i="14"/>
  <c r="BC156" i="14"/>
  <c r="AY156" i="14"/>
  <c r="AX156" i="14"/>
  <c r="AV156" i="14"/>
  <c r="AR156" i="14"/>
  <c r="AQ156" i="14"/>
  <c r="AM156" i="14"/>
  <c r="AL156" i="14"/>
  <c r="AJ156" i="14"/>
  <c r="AF156" i="14"/>
  <c r="AE156" i="14"/>
  <c r="AA156" i="14"/>
  <c r="Z156" i="14"/>
  <c r="X156" i="14"/>
  <c r="BD155" i="14"/>
  <c r="BC155" i="14"/>
  <c r="AY155" i="14"/>
  <c r="AX155" i="14"/>
  <c r="AV155" i="14"/>
  <c r="AR155" i="14"/>
  <c r="AQ155" i="14"/>
  <c r="AM155" i="14"/>
  <c r="AL155" i="14"/>
  <c r="AJ155" i="14"/>
  <c r="AF155" i="14"/>
  <c r="AE155" i="14"/>
  <c r="AA155" i="14"/>
  <c r="Z155" i="14"/>
  <c r="X155" i="14"/>
  <c r="BD154" i="14"/>
  <c r="BC154" i="14"/>
  <c r="AY154" i="14"/>
  <c r="AX154" i="14"/>
  <c r="AV154" i="14"/>
  <c r="AR154" i="14"/>
  <c r="AQ154" i="14"/>
  <c r="AM154" i="14"/>
  <c r="AL154" i="14"/>
  <c r="AJ154" i="14"/>
  <c r="AF154" i="14"/>
  <c r="AE154" i="14"/>
  <c r="AA154" i="14"/>
  <c r="Z154" i="14"/>
  <c r="X154" i="14"/>
  <c r="BD153" i="14"/>
  <c r="BC153" i="14"/>
  <c r="AY153" i="14"/>
  <c r="AX153" i="14"/>
  <c r="AV153" i="14"/>
  <c r="AR153" i="14"/>
  <c r="AQ153" i="14"/>
  <c r="AM153" i="14"/>
  <c r="AL153" i="14"/>
  <c r="AJ153" i="14"/>
  <c r="AF153" i="14"/>
  <c r="AE153" i="14"/>
  <c r="AA153" i="14"/>
  <c r="Z153" i="14"/>
  <c r="X153" i="14"/>
  <c r="BD152" i="14"/>
  <c r="BC152" i="14"/>
  <c r="AY152" i="14"/>
  <c r="AX152" i="14"/>
  <c r="AV152" i="14"/>
  <c r="AR152" i="14"/>
  <c r="AQ152" i="14"/>
  <c r="AM152" i="14"/>
  <c r="AL152" i="14"/>
  <c r="AJ152" i="14"/>
  <c r="AF152" i="14"/>
  <c r="AE152" i="14"/>
  <c r="AA152" i="14"/>
  <c r="Z152" i="14"/>
  <c r="X152" i="14"/>
  <c r="BD151" i="14"/>
  <c r="BC151" i="14"/>
  <c r="AY151" i="14"/>
  <c r="AX151" i="14"/>
  <c r="AV151" i="14"/>
  <c r="AR151" i="14"/>
  <c r="AQ151" i="14"/>
  <c r="AM151" i="14"/>
  <c r="AL151" i="14"/>
  <c r="AJ151" i="14"/>
  <c r="AF151" i="14"/>
  <c r="AE151" i="14"/>
  <c r="AA151" i="14"/>
  <c r="Z151" i="14"/>
  <c r="X151" i="14"/>
  <c r="BD150" i="14"/>
  <c r="BC150" i="14"/>
  <c r="AY150" i="14"/>
  <c r="AX150" i="14"/>
  <c r="AV150" i="14"/>
  <c r="AR150" i="14"/>
  <c r="AQ150" i="14"/>
  <c r="AM150" i="14"/>
  <c r="AL150" i="14"/>
  <c r="AJ150" i="14"/>
  <c r="AF150" i="14"/>
  <c r="AE150" i="14"/>
  <c r="AA150" i="14"/>
  <c r="Z150" i="14"/>
  <c r="X150" i="14"/>
  <c r="BD149" i="14"/>
  <c r="BC149" i="14"/>
  <c r="AY149" i="14"/>
  <c r="AX149" i="14"/>
  <c r="AV149" i="14"/>
  <c r="AR149" i="14"/>
  <c r="AQ149" i="14"/>
  <c r="AM149" i="14"/>
  <c r="AL149" i="14"/>
  <c r="AJ149" i="14"/>
  <c r="AF149" i="14"/>
  <c r="AE149" i="14"/>
  <c r="AA149" i="14"/>
  <c r="Z149" i="14"/>
  <c r="X149" i="14"/>
  <c r="BD148" i="14"/>
  <c r="BC148" i="14"/>
  <c r="AY148" i="14"/>
  <c r="AX148" i="14"/>
  <c r="AV148" i="14"/>
  <c r="AR148" i="14"/>
  <c r="AQ148" i="14"/>
  <c r="AM148" i="14"/>
  <c r="AL148" i="14"/>
  <c r="AJ148" i="14"/>
  <c r="AF148" i="14"/>
  <c r="AE148" i="14"/>
  <c r="AA148" i="14"/>
  <c r="Z148" i="14"/>
  <c r="X148" i="14"/>
  <c r="BD147" i="14"/>
  <c r="BC147" i="14"/>
  <c r="AY147" i="14"/>
  <c r="AX147" i="14"/>
  <c r="AV147" i="14"/>
  <c r="AR147" i="14"/>
  <c r="AQ147" i="14"/>
  <c r="AM147" i="14"/>
  <c r="AL147" i="14"/>
  <c r="AJ147" i="14"/>
  <c r="AF147" i="14"/>
  <c r="AE147" i="14"/>
  <c r="AA147" i="14"/>
  <c r="Z147" i="14"/>
  <c r="X147" i="14"/>
  <c r="BD146" i="14"/>
  <c r="BC146" i="14"/>
  <c r="AY146" i="14"/>
  <c r="AX146" i="14"/>
  <c r="AV146" i="14"/>
  <c r="AR146" i="14"/>
  <c r="AQ146" i="14"/>
  <c r="AM146" i="14"/>
  <c r="AL146" i="14"/>
  <c r="AJ146" i="14"/>
  <c r="AF146" i="14"/>
  <c r="AE146" i="14"/>
  <c r="AA146" i="14"/>
  <c r="Z146" i="14"/>
  <c r="X146" i="14"/>
  <c r="BD145" i="14"/>
  <c r="BC145" i="14"/>
  <c r="AY145" i="14"/>
  <c r="AX145" i="14"/>
  <c r="AV145" i="14"/>
  <c r="AR145" i="14"/>
  <c r="AQ145" i="14"/>
  <c r="AM145" i="14"/>
  <c r="AL145" i="14"/>
  <c r="AJ145" i="14"/>
  <c r="AF145" i="14"/>
  <c r="AE145" i="14"/>
  <c r="AA145" i="14"/>
  <c r="Z145" i="14"/>
  <c r="X145" i="14"/>
  <c r="BD144" i="14"/>
  <c r="BC144" i="14"/>
  <c r="AY144" i="14"/>
  <c r="AX144" i="14"/>
  <c r="AV144" i="14"/>
  <c r="AR144" i="14"/>
  <c r="AQ144" i="14"/>
  <c r="AM144" i="14"/>
  <c r="AL144" i="14"/>
  <c r="AJ144" i="14"/>
  <c r="AF144" i="14"/>
  <c r="AE144" i="14"/>
  <c r="AA144" i="14"/>
  <c r="Z144" i="14"/>
  <c r="X144" i="14"/>
  <c r="BD143" i="14"/>
  <c r="BC143" i="14"/>
  <c r="AY143" i="14"/>
  <c r="AX143" i="14"/>
  <c r="AV143" i="14"/>
  <c r="AR143" i="14"/>
  <c r="AQ143" i="14"/>
  <c r="AM143" i="14"/>
  <c r="AL143" i="14"/>
  <c r="AJ143" i="14"/>
  <c r="AF143" i="14"/>
  <c r="AE143" i="14"/>
  <c r="AA143" i="14"/>
  <c r="Z143" i="14"/>
  <c r="X143" i="14"/>
  <c r="BD142" i="14"/>
  <c r="BC142" i="14"/>
  <c r="AY142" i="14"/>
  <c r="AX142" i="14"/>
  <c r="AV142" i="14"/>
  <c r="AR142" i="14"/>
  <c r="AQ142" i="14"/>
  <c r="AM142" i="14"/>
  <c r="AL142" i="14"/>
  <c r="AJ142" i="14"/>
  <c r="AF142" i="14"/>
  <c r="AE142" i="14"/>
  <c r="AA142" i="14"/>
  <c r="Z142" i="14"/>
  <c r="X142" i="14"/>
  <c r="BD141" i="14"/>
  <c r="BC141" i="14"/>
  <c r="AY141" i="14"/>
  <c r="AX141" i="14"/>
  <c r="AV141" i="14"/>
  <c r="AR141" i="14"/>
  <c r="AQ141" i="14"/>
  <c r="AM141" i="14"/>
  <c r="AL141" i="14"/>
  <c r="AJ141" i="14"/>
  <c r="AF141" i="14"/>
  <c r="AE141" i="14"/>
  <c r="AA141" i="14"/>
  <c r="Z141" i="14"/>
  <c r="X141" i="14"/>
  <c r="BD140" i="14"/>
  <c r="BC140" i="14"/>
  <c r="AY140" i="14"/>
  <c r="AX140" i="14"/>
  <c r="AV140" i="14"/>
  <c r="AR140" i="14"/>
  <c r="AQ140" i="14"/>
  <c r="AM140" i="14"/>
  <c r="AL140" i="14"/>
  <c r="AJ140" i="14"/>
  <c r="AF140" i="14"/>
  <c r="AE140" i="14"/>
  <c r="AA140" i="14"/>
  <c r="Z140" i="14"/>
  <c r="X140" i="14"/>
  <c r="BD139" i="14"/>
  <c r="BC139" i="14"/>
  <c r="AY139" i="14"/>
  <c r="AX139" i="14"/>
  <c r="AV139" i="14"/>
  <c r="AR139" i="14"/>
  <c r="AQ139" i="14"/>
  <c r="AM139" i="14"/>
  <c r="AL139" i="14"/>
  <c r="AJ139" i="14"/>
  <c r="AF139" i="14"/>
  <c r="AE139" i="14"/>
  <c r="AA139" i="14"/>
  <c r="Z139" i="14"/>
  <c r="X139" i="14"/>
  <c r="BD138" i="14"/>
  <c r="BC138" i="14"/>
  <c r="AY138" i="14"/>
  <c r="AX138" i="14"/>
  <c r="AV138" i="14"/>
  <c r="AR138" i="14"/>
  <c r="AQ138" i="14"/>
  <c r="AM138" i="14"/>
  <c r="AL138" i="14"/>
  <c r="AJ138" i="14"/>
  <c r="AF138" i="14"/>
  <c r="AE138" i="14"/>
  <c r="AA138" i="14"/>
  <c r="Z138" i="14"/>
  <c r="X138" i="14"/>
  <c r="BD137" i="14"/>
  <c r="BC137" i="14"/>
  <c r="AY137" i="14"/>
  <c r="AX137" i="14"/>
  <c r="AV137" i="14"/>
  <c r="AR137" i="14"/>
  <c r="AQ137" i="14"/>
  <c r="AM137" i="14"/>
  <c r="AL137" i="14"/>
  <c r="AJ137" i="14"/>
  <c r="AF137" i="14"/>
  <c r="AE137" i="14"/>
  <c r="AA137" i="14"/>
  <c r="Z137" i="14"/>
  <c r="X137" i="14"/>
  <c r="BD136" i="14"/>
  <c r="BC136" i="14"/>
  <c r="AY136" i="14"/>
  <c r="AX136" i="14"/>
  <c r="AV136" i="14"/>
  <c r="AR136" i="14"/>
  <c r="AQ136" i="14"/>
  <c r="AM136" i="14"/>
  <c r="AL136" i="14"/>
  <c r="AJ136" i="14"/>
  <c r="AF136" i="14"/>
  <c r="AE136" i="14"/>
  <c r="AA136" i="14"/>
  <c r="Z136" i="14"/>
  <c r="X136" i="14"/>
  <c r="BD135" i="14"/>
  <c r="BC135" i="14"/>
  <c r="AY135" i="14"/>
  <c r="AX135" i="14"/>
  <c r="AV135" i="14"/>
  <c r="AR135" i="14"/>
  <c r="AQ135" i="14"/>
  <c r="AM135" i="14"/>
  <c r="AL135" i="14"/>
  <c r="AJ135" i="14"/>
  <c r="AF135" i="14"/>
  <c r="AE135" i="14"/>
  <c r="AA135" i="14"/>
  <c r="Z135" i="14"/>
  <c r="X135" i="14"/>
  <c r="BD134" i="14"/>
  <c r="BC134" i="14"/>
  <c r="AY134" i="14"/>
  <c r="AX134" i="14"/>
  <c r="AV134" i="14"/>
  <c r="AR134" i="14"/>
  <c r="AQ134" i="14"/>
  <c r="AM134" i="14"/>
  <c r="AL134" i="14"/>
  <c r="AJ134" i="14"/>
  <c r="AF134" i="14"/>
  <c r="AE134" i="14"/>
  <c r="AA134" i="14"/>
  <c r="Z134" i="14"/>
  <c r="X134" i="14"/>
  <c r="BD133" i="14"/>
  <c r="BC133" i="14"/>
  <c r="AY133" i="14"/>
  <c r="AX133" i="14"/>
  <c r="AV133" i="14"/>
  <c r="AR133" i="14"/>
  <c r="AQ133" i="14"/>
  <c r="AM133" i="14"/>
  <c r="AL133" i="14"/>
  <c r="AJ133" i="14"/>
  <c r="AF133" i="14"/>
  <c r="AE133" i="14"/>
  <c r="AA133" i="14"/>
  <c r="Z133" i="14"/>
  <c r="X133" i="14"/>
  <c r="BD132" i="14"/>
  <c r="BC132" i="14"/>
  <c r="AY132" i="14"/>
  <c r="AX132" i="14"/>
  <c r="AV132" i="14"/>
  <c r="AR132" i="14"/>
  <c r="AQ132" i="14"/>
  <c r="AM132" i="14"/>
  <c r="AL132" i="14"/>
  <c r="AJ132" i="14"/>
  <c r="AF132" i="14"/>
  <c r="AE132" i="14"/>
  <c r="AA132" i="14"/>
  <c r="Z132" i="14"/>
  <c r="X132" i="14"/>
  <c r="BD131" i="14"/>
  <c r="BC131" i="14"/>
  <c r="AY131" i="14"/>
  <c r="AX131" i="14"/>
  <c r="AV131" i="14"/>
  <c r="AR131" i="14"/>
  <c r="AQ131" i="14"/>
  <c r="AM131" i="14"/>
  <c r="AL131" i="14"/>
  <c r="AJ131" i="14"/>
  <c r="AF131" i="14"/>
  <c r="AE131" i="14"/>
  <c r="AA131" i="14"/>
  <c r="Z131" i="14"/>
  <c r="X131" i="14"/>
  <c r="BD130" i="14"/>
  <c r="BC130" i="14"/>
  <c r="AY130" i="14"/>
  <c r="AX130" i="14"/>
  <c r="AV130" i="14"/>
  <c r="AR130" i="14"/>
  <c r="AQ130" i="14"/>
  <c r="AM130" i="14"/>
  <c r="AL130" i="14"/>
  <c r="AJ130" i="14"/>
  <c r="AF130" i="14"/>
  <c r="AE130" i="14"/>
  <c r="AA130" i="14"/>
  <c r="Z130" i="14"/>
  <c r="X130" i="14"/>
  <c r="BD129" i="14"/>
  <c r="BC129" i="14"/>
  <c r="AY129" i="14"/>
  <c r="AX129" i="14"/>
  <c r="AV129" i="14"/>
  <c r="AR129" i="14"/>
  <c r="AQ129" i="14"/>
  <c r="AM129" i="14"/>
  <c r="AL129" i="14"/>
  <c r="AJ129" i="14"/>
  <c r="AF129" i="14"/>
  <c r="AE129" i="14"/>
  <c r="AA129" i="14"/>
  <c r="Z129" i="14"/>
  <c r="X129" i="14"/>
  <c r="BD128" i="14"/>
  <c r="BC128" i="14"/>
  <c r="AY128" i="14"/>
  <c r="AX128" i="14"/>
  <c r="AV128" i="14"/>
  <c r="AR128" i="14"/>
  <c r="AQ128" i="14"/>
  <c r="AM128" i="14"/>
  <c r="AL128" i="14"/>
  <c r="AJ128" i="14"/>
  <c r="AF128" i="14"/>
  <c r="AE128" i="14"/>
  <c r="AA128" i="14"/>
  <c r="Z128" i="14"/>
  <c r="X128" i="14"/>
  <c r="BD127" i="14"/>
  <c r="BC127" i="14"/>
  <c r="AY127" i="14"/>
  <c r="AX127" i="14"/>
  <c r="AV127" i="14"/>
  <c r="AR127" i="14"/>
  <c r="AQ127" i="14"/>
  <c r="AM127" i="14"/>
  <c r="AL127" i="14"/>
  <c r="AJ127" i="14"/>
  <c r="AF127" i="14"/>
  <c r="AE127" i="14"/>
  <c r="AA127" i="14"/>
  <c r="Z127" i="14"/>
  <c r="X127" i="14"/>
  <c r="BD126" i="14"/>
  <c r="BC126" i="14"/>
  <c r="AY126" i="14"/>
  <c r="AX126" i="14"/>
  <c r="AV126" i="14"/>
  <c r="AR126" i="14"/>
  <c r="AQ126" i="14"/>
  <c r="AM126" i="14"/>
  <c r="AL126" i="14"/>
  <c r="AJ126" i="14"/>
  <c r="AF126" i="14"/>
  <c r="AE126" i="14"/>
  <c r="AA126" i="14"/>
  <c r="Z126" i="14"/>
  <c r="X126" i="14"/>
  <c r="BD125" i="14"/>
  <c r="BC125" i="14"/>
  <c r="AY125" i="14"/>
  <c r="AX125" i="14"/>
  <c r="AV125" i="14"/>
  <c r="AR125" i="14"/>
  <c r="AQ125" i="14"/>
  <c r="AM125" i="14"/>
  <c r="AL125" i="14"/>
  <c r="AJ125" i="14"/>
  <c r="AF125" i="14"/>
  <c r="AE125" i="14"/>
  <c r="AA125" i="14"/>
  <c r="Z125" i="14"/>
  <c r="X125" i="14"/>
  <c r="BD124" i="14"/>
  <c r="BC124" i="14"/>
  <c r="AY124" i="14"/>
  <c r="AX124" i="14"/>
  <c r="AV124" i="14"/>
  <c r="AR124" i="14"/>
  <c r="AQ124" i="14"/>
  <c r="AM124" i="14"/>
  <c r="AL124" i="14"/>
  <c r="AJ124" i="14"/>
  <c r="AF124" i="14"/>
  <c r="AE124" i="14"/>
  <c r="AA124" i="14"/>
  <c r="Z124" i="14"/>
  <c r="X124" i="14"/>
  <c r="BD123" i="14"/>
  <c r="BC123" i="14"/>
  <c r="AY123" i="14"/>
  <c r="AX123" i="14"/>
  <c r="AV123" i="14"/>
  <c r="AR123" i="14"/>
  <c r="AQ123" i="14"/>
  <c r="AM123" i="14"/>
  <c r="AL123" i="14"/>
  <c r="AJ123" i="14"/>
  <c r="AF123" i="14"/>
  <c r="AE123" i="14"/>
  <c r="AA123" i="14"/>
  <c r="Z123" i="14"/>
  <c r="X123" i="14"/>
  <c r="BD122" i="14"/>
  <c r="BC122" i="14"/>
  <c r="AY122" i="14"/>
  <c r="AX122" i="14"/>
  <c r="AV122" i="14"/>
  <c r="AR122" i="14"/>
  <c r="AQ122" i="14"/>
  <c r="AM122" i="14"/>
  <c r="AL122" i="14"/>
  <c r="AJ122" i="14"/>
  <c r="AF122" i="14"/>
  <c r="AE122" i="14"/>
  <c r="AA122" i="14"/>
  <c r="Z122" i="14"/>
  <c r="X122" i="14"/>
  <c r="BD121" i="14"/>
  <c r="BC121" i="14"/>
  <c r="AY121" i="14"/>
  <c r="AX121" i="14"/>
  <c r="AV121" i="14"/>
  <c r="AR121" i="14"/>
  <c r="AQ121" i="14"/>
  <c r="AM121" i="14"/>
  <c r="AL121" i="14"/>
  <c r="AJ121" i="14"/>
  <c r="AF121" i="14"/>
  <c r="AE121" i="14"/>
  <c r="AA121" i="14"/>
  <c r="Z121" i="14"/>
  <c r="X121" i="14"/>
  <c r="BD120" i="14"/>
  <c r="BC120" i="14"/>
  <c r="AY120" i="14"/>
  <c r="AX120" i="14"/>
  <c r="AV120" i="14"/>
  <c r="AR120" i="14"/>
  <c r="AQ120" i="14"/>
  <c r="AM120" i="14"/>
  <c r="AL120" i="14"/>
  <c r="AJ120" i="14"/>
  <c r="AF120" i="14"/>
  <c r="AE120" i="14"/>
  <c r="AA120" i="14"/>
  <c r="Z120" i="14"/>
  <c r="X120" i="14"/>
  <c r="BD119" i="14"/>
  <c r="BC119" i="14"/>
  <c r="AY119" i="14"/>
  <c r="AX119" i="14"/>
  <c r="AV119" i="14"/>
  <c r="AR119" i="14"/>
  <c r="AQ119" i="14"/>
  <c r="AM119" i="14"/>
  <c r="AL119" i="14"/>
  <c r="AJ119" i="14"/>
  <c r="AF119" i="14"/>
  <c r="AE119" i="14"/>
  <c r="AA119" i="14"/>
  <c r="Z119" i="14"/>
  <c r="X119" i="14"/>
  <c r="BD118" i="14"/>
  <c r="BC118" i="14"/>
  <c r="AY118" i="14"/>
  <c r="AX118" i="14"/>
  <c r="AV118" i="14"/>
  <c r="AR118" i="14"/>
  <c r="AQ118" i="14"/>
  <c r="AM118" i="14"/>
  <c r="AL118" i="14"/>
  <c r="AJ118" i="14"/>
  <c r="AF118" i="14"/>
  <c r="AE118" i="14"/>
  <c r="AA118" i="14"/>
  <c r="Z118" i="14"/>
  <c r="X118" i="14"/>
  <c r="BD117" i="14"/>
  <c r="BC117" i="14"/>
  <c r="AY117" i="14"/>
  <c r="AX117" i="14"/>
  <c r="AV117" i="14"/>
  <c r="AR117" i="14"/>
  <c r="AQ117" i="14"/>
  <c r="AM117" i="14"/>
  <c r="AL117" i="14"/>
  <c r="AJ117" i="14"/>
  <c r="AF117" i="14"/>
  <c r="AE117" i="14"/>
  <c r="AA117" i="14"/>
  <c r="Z117" i="14"/>
  <c r="X117" i="14"/>
  <c r="BD116" i="14"/>
  <c r="BC116" i="14"/>
  <c r="AY116" i="14"/>
  <c r="AX116" i="14"/>
  <c r="AV116" i="14"/>
  <c r="AR116" i="14"/>
  <c r="AQ116" i="14"/>
  <c r="AM116" i="14"/>
  <c r="AL116" i="14"/>
  <c r="AJ116" i="14"/>
  <c r="AF116" i="14"/>
  <c r="AE116" i="14"/>
  <c r="AA116" i="14"/>
  <c r="Z116" i="14"/>
  <c r="X116" i="14"/>
  <c r="BD115" i="14"/>
  <c r="BC115" i="14"/>
  <c r="AY115" i="14"/>
  <c r="AX115" i="14"/>
  <c r="AV115" i="14"/>
  <c r="AR115" i="14"/>
  <c r="AQ115" i="14"/>
  <c r="AM115" i="14"/>
  <c r="AL115" i="14"/>
  <c r="AJ115" i="14"/>
  <c r="AF115" i="14"/>
  <c r="AE115" i="14"/>
  <c r="AA115" i="14"/>
  <c r="Z115" i="14"/>
  <c r="X115" i="14"/>
  <c r="BD114" i="14"/>
  <c r="BC114" i="14"/>
  <c r="AY114" i="14"/>
  <c r="AX114" i="14"/>
  <c r="AV114" i="14"/>
  <c r="AR114" i="14"/>
  <c r="AQ114" i="14"/>
  <c r="AM114" i="14"/>
  <c r="AL114" i="14"/>
  <c r="AJ114" i="14"/>
  <c r="AF114" i="14"/>
  <c r="AE114" i="14"/>
  <c r="AA114" i="14"/>
  <c r="Z114" i="14"/>
  <c r="X114" i="14"/>
  <c r="BD113" i="14"/>
  <c r="BC113" i="14"/>
  <c r="AY113" i="14"/>
  <c r="AX113" i="14"/>
  <c r="AV113" i="14"/>
  <c r="AR113" i="14"/>
  <c r="AQ113" i="14"/>
  <c r="AM113" i="14"/>
  <c r="AL113" i="14"/>
  <c r="AJ113" i="14"/>
  <c r="AF113" i="14"/>
  <c r="AE113" i="14"/>
  <c r="AA113" i="14"/>
  <c r="Z113" i="14"/>
  <c r="X113" i="14"/>
  <c r="BD112" i="14"/>
  <c r="BC112" i="14"/>
  <c r="AY112" i="14"/>
  <c r="AX112" i="14"/>
  <c r="AV112" i="14"/>
  <c r="AR112" i="14"/>
  <c r="AQ112" i="14"/>
  <c r="AM112" i="14"/>
  <c r="AL112" i="14"/>
  <c r="AJ112" i="14"/>
  <c r="AF112" i="14"/>
  <c r="AE112" i="14"/>
  <c r="AA112" i="14"/>
  <c r="Z112" i="14"/>
  <c r="X112" i="14"/>
  <c r="BD111" i="14"/>
  <c r="BC111" i="14"/>
  <c r="AY111" i="14"/>
  <c r="AX111" i="14"/>
  <c r="AV111" i="14"/>
  <c r="AR111" i="14"/>
  <c r="AQ111" i="14"/>
  <c r="AM111" i="14"/>
  <c r="AL111" i="14"/>
  <c r="AJ111" i="14"/>
  <c r="AF111" i="14"/>
  <c r="AE111" i="14"/>
  <c r="AA111" i="14"/>
  <c r="Z111" i="14"/>
  <c r="X111" i="14"/>
  <c r="BD110" i="14"/>
  <c r="BC110" i="14"/>
  <c r="AY110" i="14"/>
  <c r="AX110" i="14"/>
  <c r="AV110" i="14"/>
  <c r="AR110" i="14"/>
  <c r="AQ110" i="14"/>
  <c r="AM110" i="14"/>
  <c r="AL110" i="14"/>
  <c r="AJ110" i="14"/>
  <c r="AF110" i="14"/>
  <c r="AE110" i="14"/>
  <c r="AA110" i="14"/>
  <c r="Z110" i="14"/>
  <c r="X110" i="14"/>
  <c r="BD109" i="14"/>
  <c r="BC109" i="14"/>
  <c r="AY109" i="14"/>
  <c r="AX109" i="14"/>
  <c r="AV109" i="14"/>
  <c r="AR109" i="14"/>
  <c r="AQ109" i="14"/>
  <c r="AM109" i="14"/>
  <c r="AL109" i="14"/>
  <c r="AJ109" i="14"/>
  <c r="AF109" i="14"/>
  <c r="AE109" i="14"/>
  <c r="AA109" i="14"/>
  <c r="Z109" i="14"/>
  <c r="X109" i="14"/>
  <c r="BD108" i="14"/>
  <c r="BC108" i="14"/>
  <c r="AY108" i="14"/>
  <c r="AX108" i="14"/>
  <c r="AV108" i="14"/>
  <c r="AR108" i="14"/>
  <c r="AQ108" i="14"/>
  <c r="AM108" i="14"/>
  <c r="AL108" i="14"/>
  <c r="AJ108" i="14"/>
  <c r="AF108" i="14"/>
  <c r="AE108" i="14"/>
  <c r="AA108" i="14"/>
  <c r="Z108" i="14"/>
  <c r="X108" i="14"/>
  <c r="BD107" i="14"/>
  <c r="BC107" i="14"/>
  <c r="AY107" i="14"/>
  <c r="AX107" i="14"/>
  <c r="AV107" i="14"/>
  <c r="AR107" i="14"/>
  <c r="AQ107" i="14"/>
  <c r="AM107" i="14"/>
  <c r="AL107" i="14"/>
  <c r="AJ107" i="14"/>
  <c r="AF107" i="14"/>
  <c r="AE107" i="14"/>
  <c r="AA107" i="14"/>
  <c r="Z107" i="14"/>
  <c r="X107" i="14"/>
  <c r="BD106" i="14"/>
  <c r="BC106" i="14"/>
  <c r="AY106" i="14"/>
  <c r="AX106" i="14"/>
  <c r="AV106" i="14"/>
  <c r="AR106" i="14"/>
  <c r="AQ106" i="14"/>
  <c r="AM106" i="14"/>
  <c r="AL106" i="14"/>
  <c r="AJ106" i="14"/>
  <c r="AF106" i="14"/>
  <c r="AE106" i="14"/>
  <c r="AA106" i="14"/>
  <c r="Z106" i="14"/>
  <c r="X106" i="14"/>
  <c r="BD105" i="14"/>
  <c r="BC105" i="14"/>
  <c r="AY105" i="14"/>
  <c r="AX105" i="14"/>
  <c r="AV105" i="14"/>
  <c r="AR105" i="14"/>
  <c r="AQ105" i="14"/>
  <c r="AM105" i="14"/>
  <c r="AL105" i="14"/>
  <c r="AJ105" i="14"/>
  <c r="AF105" i="14"/>
  <c r="AE105" i="14"/>
  <c r="AA105" i="14"/>
  <c r="Z105" i="14"/>
  <c r="X105" i="14"/>
  <c r="BD104" i="14"/>
  <c r="BC104" i="14"/>
  <c r="AY104" i="14"/>
  <c r="AX104" i="14"/>
  <c r="AV104" i="14"/>
  <c r="AR104" i="14"/>
  <c r="AQ104" i="14"/>
  <c r="AM104" i="14"/>
  <c r="AL104" i="14"/>
  <c r="AJ104" i="14"/>
  <c r="AF104" i="14"/>
  <c r="AE104" i="14"/>
  <c r="AA104" i="14"/>
  <c r="Z104" i="14"/>
  <c r="X104" i="14"/>
  <c r="BD103" i="14"/>
  <c r="BC103" i="14"/>
  <c r="AY103" i="14"/>
  <c r="AX103" i="14"/>
  <c r="AV103" i="14"/>
  <c r="AR103" i="14"/>
  <c r="AQ103" i="14"/>
  <c r="AM103" i="14"/>
  <c r="AL103" i="14"/>
  <c r="AJ103" i="14"/>
  <c r="AF103" i="14"/>
  <c r="AE103" i="14"/>
  <c r="AA103" i="14"/>
  <c r="Z103" i="14"/>
  <c r="X103" i="14"/>
  <c r="BD102" i="14"/>
  <c r="BC102" i="14"/>
  <c r="AY102" i="14"/>
  <c r="AX102" i="14"/>
  <c r="AV102" i="14"/>
  <c r="AR102" i="14"/>
  <c r="AQ102" i="14"/>
  <c r="AM102" i="14"/>
  <c r="AL102" i="14"/>
  <c r="AJ102" i="14"/>
  <c r="AF102" i="14"/>
  <c r="AE102" i="14"/>
  <c r="AA102" i="14"/>
  <c r="Z102" i="14"/>
  <c r="X102" i="14"/>
  <c r="BD101" i="14"/>
  <c r="BC101" i="14"/>
  <c r="AY101" i="14"/>
  <c r="AX101" i="14"/>
  <c r="AV101" i="14"/>
  <c r="AR101" i="14"/>
  <c r="AQ101" i="14"/>
  <c r="AM101" i="14"/>
  <c r="AL101" i="14"/>
  <c r="AJ101" i="14"/>
  <c r="AF101" i="14"/>
  <c r="AE101" i="14"/>
  <c r="AA101" i="14"/>
  <c r="Z101" i="14"/>
  <c r="X101" i="14"/>
  <c r="BD100" i="14"/>
  <c r="BC100" i="14"/>
  <c r="AY100" i="14"/>
  <c r="AX100" i="14"/>
  <c r="AV100" i="14"/>
  <c r="AR100" i="14"/>
  <c r="AQ100" i="14"/>
  <c r="AM100" i="14"/>
  <c r="AL100" i="14"/>
  <c r="AJ100" i="14"/>
  <c r="AF100" i="14"/>
  <c r="AE100" i="14"/>
  <c r="AA100" i="14"/>
  <c r="Z100" i="14"/>
  <c r="X100" i="14"/>
  <c r="BD99" i="14"/>
  <c r="BC99" i="14"/>
  <c r="AY99" i="14"/>
  <c r="AX99" i="14"/>
  <c r="AV99" i="14"/>
  <c r="AR99" i="14"/>
  <c r="AQ99" i="14"/>
  <c r="AM99" i="14"/>
  <c r="AL99" i="14"/>
  <c r="AJ99" i="14"/>
  <c r="AF99" i="14"/>
  <c r="AE99" i="14"/>
  <c r="AA99" i="14"/>
  <c r="Z99" i="14"/>
  <c r="X99" i="14"/>
  <c r="BD98" i="14"/>
  <c r="BC98" i="14"/>
  <c r="AY98" i="14"/>
  <c r="AX98" i="14"/>
  <c r="AV98" i="14"/>
  <c r="AR98" i="14"/>
  <c r="AQ98" i="14"/>
  <c r="AM98" i="14"/>
  <c r="AL98" i="14"/>
  <c r="AJ98" i="14"/>
  <c r="AF98" i="14"/>
  <c r="AE98" i="14"/>
  <c r="AA98" i="14"/>
  <c r="Z98" i="14"/>
  <c r="X98" i="14"/>
  <c r="BD97" i="14"/>
  <c r="BC97" i="14"/>
  <c r="AY97" i="14"/>
  <c r="AX97" i="14"/>
  <c r="AV97" i="14"/>
  <c r="AR97" i="14"/>
  <c r="AQ97" i="14"/>
  <c r="AM97" i="14"/>
  <c r="AL97" i="14"/>
  <c r="AJ97" i="14"/>
  <c r="AF97" i="14"/>
  <c r="AE97" i="14"/>
  <c r="AA97" i="14"/>
  <c r="Z97" i="14"/>
  <c r="X97" i="14"/>
  <c r="BD96" i="14"/>
  <c r="BC96" i="14"/>
  <c r="AY96" i="14"/>
  <c r="AX96" i="14"/>
  <c r="AV96" i="14"/>
  <c r="AR96" i="14"/>
  <c r="AQ96" i="14"/>
  <c r="AM96" i="14"/>
  <c r="AL96" i="14"/>
  <c r="AJ96" i="14"/>
  <c r="AF96" i="14"/>
  <c r="AE96" i="14"/>
  <c r="AA96" i="14"/>
  <c r="Z96" i="14"/>
  <c r="X96" i="14"/>
  <c r="BD95" i="14"/>
  <c r="BC95" i="14"/>
  <c r="AY95" i="14"/>
  <c r="AX95" i="14"/>
  <c r="AV95" i="14"/>
  <c r="AR95" i="14"/>
  <c r="AQ95" i="14"/>
  <c r="AM95" i="14"/>
  <c r="AL95" i="14"/>
  <c r="AJ95" i="14"/>
  <c r="AF95" i="14"/>
  <c r="AE95" i="14"/>
  <c r="AA95" i="14"/>
  <c r="Z95" i="14"/>
  <c r="X95" i="14"/>
  <c r="BD94" i="14"/>
  <c r="BC94" i="14"/>
  <c r="AY94" i="14"/>
  <c r="AX94" i="14"/>
  <c r="AV94" i="14"/>
  <c r="AR94" i="14"/>
  <c r="AQ94" i="14"/>
  <c r="AM94" i="14"/>
  <c r="AL94" i="14"/>
  <c r="AJ94" i="14"/>
  <c r="AF94" i="14"/>
  <c r="AE94" i="14"/>
  <c r="AA94" i="14"/>
  <c r="Z94" i="14"/>
  <c r="X94" i="14"/>
  <c r="BD93" i="14"/>
  <c r="BC93" i="14"/>
  <c r="AY93" i="14"/>
  <c r="AX93" i="14"/>
  <c r="AV93" i="14"/>
  <c r="AR93" i="14"/>
  <c r="AQ93" i="14"/>
  <c r="AM93" i="14"/>
  <c r="AL93" i="14"/>
  <c r="AJ93" i="14"/>
  <c r="AF93" i="14"/>
  <c r="AE93" i="14"/>
  <c r="AA93" i="14"/>
  <c r="Z93" i="14"/>
  <c r="X93" i="14"/>
  <c r="BD92" i="14"/>
  <c r="BC92" i="14"/>
  <c r="AY92" i="14"/>
  <c r="AX92" i="14"/>
  <c r="AV92" i="14"/>
  <c r="AR92" i="14"/>
  <c r="AQ92" i="14"/>
  <c r="AM92" i="14"/>
  <c r="AL92" i="14"/>
  <c r="AJ92" i="14"/>
  <c r="AF92" i="14"/>
  <c r="AE92" i="14"/>
  <c r="AA92" i="14"/>
  <c r="Z92" i="14"/>
  <c r="X92" i="14"/>
  <c r="BD91" i="14"/>
  <c r="BC91" i="14"/>
  <c r="AY91" i="14"/>
  <c r="AX91" i="14"/>
  <c r="AV91" i="14"/>
  <c r="AR91" i="14"/>
  <c r="AQ91" i="14"/>
  <c r="AM91" i="14"/>
  <c r="AL91" i="14"/>
  <c r="AJ91" i="14"/>
  <c r="AF91" i="14"/>
  <c r="AE91" i="14"/>
  <c r="AA91" i="14"/>
  <c r="Z91" i="14"/>
  <c r="X91" i="14"/>
  <c r="BD90" i="14"/>
  <c r="BC90" i="14"/>
  <c r="AY90" i="14"/>
  <c r="AX90" i="14"/>
  <c r="AV90" i="14"/>
  <c r="AR90" i="14"/>
  <c r="AQ90" i="14"/>
  <c r="AM90" i="14"/>
  <c r="AL90" i="14"/>
  <c r="AJ90" i="14"/>
  <c r="AF90" i="14"/>
  <c r="AE90" i="14"/>
  <c r="AA90" i="14"/>
  <c r="Z90" i="14"/>
  <c r="X90" i="14"/>
  <c r="BD89" i="14"/>
  <c r="BC89" i="14"/>
  <c r="AY89" i="14"/>
  <c r="AX89" i="14"/>
  <c r="AV89" i="14"/>
  <c r="AR89" i="14"/>
  <c r="AQ89" i="14"/>
  <c r="AM89" i="14"/>
  <c r="AL89" i="14"/>
  <c r="AJ89" i="14"/>
  <c r="AF89" i="14"/>
  <c r="AE89" i="14"/>
  <c r="AA89" i="14"/>
  <c r="Z89" i="14"/>
  <c r="X89" i="14"/>
  <c r="BD88" i="14"/>
  <c r="BC88" i="14"/>
  <c r="AY88" i="14"/>
  <c r="AX88" i="14"/>
  <c r="AV88" i="14"/>
  <c r="AR88" i="14"/>
  <c r="AQ88" i="14"/>
  <c r="AM88" i="14"/>
  <c r="AL88" i="14"/>
  <c r="AJ88" i="14"/>
  <c r="AF88" i="14"/>
  <c r="AE88" i="14"/>
  <c r="AA88" i="14"/>
  <c r="Z88" i="14"/>
  <c r="X88" i="14"/>
  <c r="BD87" i="14"/>
  <c r="BC87" i="14"/>
  <c r="AY87" i="14"/>
  <c r="AX87" i="14"/>
  <c r="AV87" i="14"/>
  <c r="AR87" i="14"/>
  <c r="AQ87" i="14"/>
  <c r="AM87" i="14"/>
  <c r="AL87" i="14"/>
  <c r="AJ87" i="14"/>
  <c r="AF87" i="14"/>
  <c r="AE87" i="14"/>
  <c r="AA87" i="14"/>
  <c r="Z87" i="14"/>
  <c r="X87" i="14"/>
  <c r="BD86" i="14"/>
  <c r="BC86" i="14"/>
  <c r="AY86" i="14"/>
  <c r="AX86" i="14"/>
  <c r="AV86" i="14"/>
  <c r="AR86" i="14"/>
  <c r="AQ86" i="14"/>
  <c r="AM86" i="14"/>
  <c r="AL86" i="14"/>
  <c r="AJ86" i="14"/>
  <c r="AF86" i="14"/>
  <c r="AE86" i="14"/>
  <c r="AA86" i="14"/>
  <c r="Z86" i="14"/>
  <c r="X86" i="14"/>
  <c r="BD85" i="14"/>
  <c r="BC85" i="14"/>
  <c r="AY85" i="14"/>
  <c r="AX85" i="14"/>
  <c r="AV85" i="14"/>
  <c r="AR85" i="14"/>
  <c r="AQ85" i="14"/>
  <c r="AM85" i="14"/>
  <c r="AL85" i="14"/>
  <c r="AJ85" i="14"/>
  <c r="AF85" i="14"/>
  <c r="AE85" i="14"/>
  <c r="AA85" i="14"/>
  <c r="Z85" i="14"/>
  <c r="X85" i="14"/>
  <c r="BD84" i="14"/>
  <c r="BC84" i="14"/>
  <c r="AY84" i="14"/>
  <c r="AX84" i="14"/>
  <c r="AV84" i="14"/>
  <c r="AR84" i="14"/>
  <c r="AQ84" i="14"/>
  <c r="AM84" i="14"/>
  <c r="AL84" i="14"/>
  <c r="AJ84" i="14"/>
  <c r="AF84" i="14"/>
  <c r="AE84" i="14"/>
  <c r="AA84" i="14"/>
  <c r="Z84" i="14"/>
  <c r="X84" i="14"/>
  <c r="BD83" i="14"/>
  <c r="BC83" i="14"/>
  <c r="AY83" i="14"/>
  <c r="AX83" i="14"/>
  <c r="AV83" i="14"/>
  <c r="AR83" i="14"/>
  <c r="AQ83" i="14"/>
  <c r="AM83" i="14"/>
  <c r="AL83" i="14"/>
  <c r="AJ83" i="14"/>
  <c r="AF83" i="14"/>
  <c r="AE83" i="14"/>
  <c r="AA83" i="14"/>
  <c r="Z83" i="14"/>
  <c r="X83" i="14"/>
  <c r="BD82" i="14"/>
  <c r="BC82" i="14"/>
  <c r="AY82" i="14"/>
  <c r="AX82" i="14"/>
  <c r="AV82" i="14"/>
  <c r="AR82" i="14"/>
  <c r="AQ82" i="14"/>
  <c r="AM82" i="14"/>
  <c r="AL82" i="14"/>
  <c r="AJ82" i="14"/>
  <c r="AF82" i="14"/>
  <c r="AE82" i="14"/>
  <c r="AA82" i="14"/>
  <c r="Z82" i="14"/>
  <c r="X82" i="14"/>
  <c r="BD81" i="14"/>
  <c r="BC81" i="14"/>
  <c r="AY81" i="14"/>
  <c r="AX81" i="14"/>
  <c r="AV81" i="14"/>
  <c r="AR81" i="14"/>
  <c r="AQ81" i="14"/>
  <c r="AM81" i="14"/>
  <c r="AL81" i="14"/>
  <c r="AJ81" i="14"/>
  <c r="AF81" i="14"/>
  <c r="AE81" i="14"/>
  <c r="AA81" i="14"/>
  <c r="Z81" i="14"/>
  <c r="X81" i="14"/>
  <c r="BD80" i="14"/>
  <c r="BC80" i="14"/>
  <c r="AY80" i="14"/>
  <c r="AX80" i="14"/>
  <c r="AV80" i="14"/>
  <c r="AR80" i="14"/>
  <c r="AQ80" i="14"/>
  <c r="AM80" i="14"/>
  <c r="AL80" i="14"/>
  <c r="AJ80" i="14"/>
  <c r="AF80" i="14"/>
  <c r="AE80" i="14"/>
  <c r="AA80" i="14"/>
  <c r="Z80" i="14"/>
  <c r="X80" i="14"/>
  <c r="BD79" i="14"/>
  <c r="BC79" i="14"/>
  <c r="AY79" i="14"/>
  <c r="AX79" i="14"/>
  <c r="AV79" i="14"/>
  <c r="AR79" i="14"/>
  <c r="AQ79" i="14"/>
  <c r="AM79" i="14"/>
  <c r="AL79" i="14"/>
  <c r="AJ79" i="14"/>
  <c r="AF79" i="14"/>
  <c r="AE79" i="14"/>
  <c r="AA79" i="14"/>
  <c r="Z79" i="14"/>
  <c r="X79" i="14"/>
  <c r="BD78" i="14"/>
  <c r="BC78" i="14"/>
  <c r="AY78" i="14"/>
  <c r="AX78" i="14"/>
  <c r="AV78" i="14"/>
  <c r="AR78" i="14"/>
  <c r="AQ78" i="14"/>
  <c r="AM78" i="14"/>
  <c r="AL78" i="14"/>
  <c r="AJ78" i="14"/>
  <c r="AF78" i="14"/>
  <c r="AE78" i="14"/>
  <c r="AA78" i="14"/>
  <c r="Z78" i="14"/>
  <c r="X78" i="14"/>
  <c r="BD77" i="14"/>
  <c r="BC77" i="14"/>
  <c r="AY77" i="14"/>
  <c r="AX77" i="14"/>
  <c r="AV77" i="14"/>
  <c r="AR77" i="14"/>
  <c r="AQ77" i="14"/>
  <c r="AM77" i="14"/>
  <c r="AL77" i="14"/>
  <c r="AJ77" i="14"/>
  <c r="AF77" i="14"/>
  <c r="AE77" i="14"/>
  <c r="AA77" i="14"/>
  <c r="Z77" i="14"/>
  <c r="X77" i="14"/>
  <c r="BD76" i="14"/>
  <c r="BC76" i="14"/>
  <c r="AY76" i="14"/>
  <c r="AX76" i="14"/>
  <c r="AV76" i="14"/>
  <c r="AR76" i="14"/>
  <c r="AQ76" i="14"/>
  <c r="AM76" i="14"/>
  <c r="AL76" i="14"/>
  <c r="AJ76" i="14"/>
  <c r="AF76" i="14"/>
  <c r="AE76" i="14"/>
  <c r="AA76" i="14"/>
  <c r="Z76" i="14"/>
  <c r="X76" i="14"/>
  <c r="BD75" i="14"/>
  <c r="BC75" i="14"/>
  <c r="AY75" i="14"/>
  <c r="AX75" i="14"/>
  <c r="AV75" i="14"/>
  <c r="AR75" i="14"/>
  <c r="AQ75" i="14"/>
  <c r="AM75" i="14"/>
  <c r="AL75" i="14"/>
  <c r="AJ75" i="14"/>
  <c r="AF75" i="14"/>
  <c r="AE75" i="14"/>
  <c r="AA75" i="14"/>
  <c r="Z75" i="14"/>
  <c r="X75" i="14"/>
  <c r="BD74" i="14"/>
  <c r="BC74" i="14"/>
  <c r="AY74" i="14"/>
  <c r="AX74" i="14"/>
  <c r="AV74" i="14"/>
  <c r="AR74" i="14"/>
  <c r="AQ74" i="14"/>
  <c r="AM74" i="14"/>
  <c r="AL74" i="14"/>
  <c r="AJ74" i="14"/>
  <c r="AF74" i="14"/>
  <c r="AE74" i="14"/>
  <c r="AA74" i="14"/>
  <c r="Z74" i="14"/>
  <c r="X74" i="14"/>
  <c r="BD73" i="14"/>
  <c r="BC73" i="14"/>
  <c r="AY73" i="14"/>
  <c r="AX73" i="14"/>
  <c r="AV73" i="14"/>
  <c r="AR73" i="14"/>
  <c r="AQ73" i="14"/>
  <c r="AM73" i="14"/>
  <c r="AL73" i="14"/>
  <c r="AJ73" i="14"/>
  <c r="AF73" i="14"/>
  <c r="AE73" i="14"/>
  <c r="AA73" i="14"/>
  <c r="Z73" i="14"/>
  <c r="X73" i="14"/>
  <c r="BD72" i="14"/>
  <c r="BC72" i="14"/>
  <c r="AY72" i="14"/>
  <c r="AX72" i="14"/>
  <c r="AV72" i="14"/>
  <c r="AR72" i="14"/>
  <c r="AQ72" i="14"/>
  <c r="AM72" i="14"/>
  <c r="AL72" i="14"/>
  <c r="AJ72" i="14"/>
  <c r="AF72" i="14"/>
  <c r="AE72" i="14"/>
  <c r="AA72" i="14"/>
  <c r="Z72" i="14"/>
  <c r="X72" i="14"/>
  <c r="BD71" i="14"/>
  <c r="BC71" i="14"/>
  <c r="AY71" i="14"/>
  <c r="AX71" i="14"/>
  <c r="AV71" i="14"/>
  <c r="AR71" i="14"/>
  <c r="AQ71" i="14"/>
  <c r="AM71" i="14"/>
  <c r="AL71" i="14"/>
  <c r="AJ71" i="14"/>
  <c r="AF71" i="14"/>
  <c r="AE71" i="14"/>
  <c r="AA71" i="14"/>
  <c r="Z71" i="14"/>
  <c r="X71" i="14"/>
  <c r="BD70" i="14"/>
  <c r="BC70" i="14"/>
  <c r="AY70" i="14"/>
  <c r="AX70" i="14"/>
  <c r="AV70" i="14"/>
  <c r="AR70" i="14"/>
  <c r="AQ70" i="14"/>
  <c r="AM70" i="14"/>
  <c r="AL70" i="14"/>
  <c r="AJ70" i="14"/>
  <c r="AF70" i="14"/>
  <c r="AE70" i="14"/>
  <c r="AA70" i="14"/>
  <c r="Z70" i="14"/>
  <c r="X70" i="14"/>
  <c r="BD69" i="14"/>
  <c r="BC69" i="14"/>
  <c r="AY69" i="14"/>
  <c r="AX69" i="14"/>
  <c r="AV69" i="14"/>
  <c r="AR69" i="14"/>
  <c r="AQ69" i="14"/>
  <c r="AM69" i="14"/>
  <c r="AL69" i="14"/>
  <c r="AJ69" i="14"/>
  <c r="AF69" i="14"/>
  <c r="AE69" i="14"/>
  <c r="AA69" i="14"/>
  <c r="Z69" i="14"/>
  <c r="X69" i="14"/>
  <c r="BD68" i="14"/>
  <c r="BC68" i="14"/>
  <c r="AY68" i="14"/>
  <c r="AX68" i="14"/>
  <c r="AV68" i="14"/>
  <c r="AR68" i="14"/>
  <c r="AQ68" i="14"/>
  <c r="AM68" i="14"/>
  <c r="AL68" i="14"/>
  <c r="AJ68" i="14"/>
  <c r="AF68" i="14"/>
  <c r="AE68" i="14"/>
  <c r="AA68" i="14"/>
  <c r="Z68" i="14"/>
  <c r="X68" i="14"/>
  <c r="BD67" i="14"/>
  <c r="BC67" i="14"/>
  <c r="AY67" i="14"/>
  <c r="AX67" i="14"/>
  <c r="AV67" i="14"/>
  <c r="AR67" i="14"/>
  <c r="AQ67" i="14"/>
  <c r="AM67" i="14"/>
  <c r="AL67" i="14"/>
  <c r="AJ67" i="14"/>
  <c r="AF67" i="14"/>
  <c r="AE67" i="14"/>
  <c r="AA67" i="14"/>
  <c r="Z67" i="14"/>
  <c r="X67" i="14"/>
  <c r="BD66" i="14"/>
  <c r="BC66" i="14"/>
  <c r="AY66" i="14"/>
  <c r="AX66" i="14"/>
  <c r="AV66" i="14"/>
  <c r="AR66" i="14"/>
  <c r="AQ66" i="14"/>
  <c r="AM66" i="14"/>
  <c r="AL66" i="14"/>
  <c r="AJ66" i="14"/>
  <c r="AF66" i="14"/>
  <c r="AE66" i="14"/>
  <c r="AA66" i="14"/>
  <c r="Z66" i="14"/>
  <c r="X66" i="14"/>
  <c r="BD65" i="14"/>
  <c r="BC65" i="14"/>
  <c r="AY65" i="14"/>
  <c r="AX65" i="14"/>
  <c r="AV65" i="14"/>
  <c r="AR65" i="14"/>
  <c r="AQ65" i="14"/>
  <c r="AM65" i="14"/>
  <c r="AL65" i="14"/>
  <c r="AJ65" i="14"/>
  <c r="AF65" i="14"/>
  <c r="AE65" i="14"/>
  <c r="AA65" i="14"/>
  <c r="Z65" i="14"/>
  <c r="X65" i="14"/>
  <c r="BD64" i="14"/>
  <c r="BC64" i="14"/>
  <c r="AY64" i="14"/>
  <c r="AX64" i="14"/>
  <c r="AV64" i="14"/>
  <c r="AR64" i="14"/>
  <c r="AQ64" i="14"/>
  <c r="AM64" i="14"/>
  <c r="AL64" i="14"/>
  <c r="AJ64" i="14"/>
  <c r="AF64" i="14"/>
  <c r="AE64" i="14"/>
  <c r="AA64" i="14"/>
  <c r="Z64" i="14"/>
  <c r="X64" i="14"/>
  <c r="BD63" i="14"/>
  <c r="BC63" i="14"/>
  <c r="AY63" i="14"/>
  <c r="AX63" i="14"/>
  <c r="AV63" i="14"/>
  <c r="AR63" i="14"/>
  <c r="AQ63" i="14"/>
  <c r="AM63" i="14"/>
  <c r="AL63" i="14"/>
  <c r="AJ63" i="14"/>
  <c r="AF63" i="14"/>
  <c r="AE63" i="14"/>
  <c r="AA63" i="14"/>
  <c r="Z63" i="14"/>
  <c r="X63" i="14"/>
  <c r="Q2" i="35"/>
  <c r="P2" i="35"/>
  <c r="O2" i="35"/>
  <c r="M36" i="2"/>
  <c r="L36" i="2"/>
  <c r="K36" i="2"/>
  <c r="J36" i="2"/>
  <c r="G36" i="2"/>
  <c r="F36" i="2"/>
  <c r="E36" i="2"/>
  <c r="D36" i="2"/>
  <c r="M23" i="2"/>
  <c r="L23" i="2"/>
  <c r="V176" i="2" s="1"/>
  <c r="K23" i="2"/>
  <c r="V167" i="2" s="1"/>
  <c r="J23" i="2"/>
  <c r="V152" i="2" s="1"/>
  <c r="G23" i="2"/>
  <c r="V139" i="2" s="1"/>
  <c r="F23" i="2"/>
  <c r="V123" i="2" s="1"/>
  <c r="E23" i="2"/>
  <c r="V110" i="2" s="1"/>
  <c r="D23" i="2"/>
  <c r="V107" i="2" s="1"/>
  <c r="M19" i="2"/>
  <c r="L19" i="2"/>
  <c r="K19" i="2"/>
  <c r="J19" i="2"/>
  <c r="G19" i="2"/>
  <c r="F19" i="2"/>
  <c r="E19" i="2"/>
  <c r="D19" i="2"/>
  <c r="M6" i="2"/>
  <c r="L6" i="2"/>
  <c r="V85" i="2" s="1"/>
  <c r="K6" i="2"/>
  <c r="V68" i="2" s="1"/>
  <c r="J6" i="2"/>
  <c r="V61" i="2" s="1"/>
  <c r="G6" i="2"/>
  <c r="V47" i="2" s="1"/>
  <c r="F6" i="2"/>
  <c r="V35" i="2" s="1"/>
  <c r="E6" i="2"/>
  <c r="V21" i="2" s="1"/>
  <c r="D6" i="2"/>
  <c r="V7" i="2" s="1"/>
  <c r="S107" i="3"/>
  <c r="T88" i="14"/>
  <c r="AS88" i="14"/>
  <c r="S126" i="14"/>
  <c r="AG126" i="14"/>
  <c r="S98" i="14"/>
  <c r="AG98" i="14"/>
  <c r="S173" i="14"/>
  <c r="AG173" i="14"/>
  <c r="AB65" i="18"/>
  <c r="AB81" i="18"/>
  <c r="AB89" i="18"/>
  <c r="AB97" i="18"/>
  <c r="AB105" i="18"/>
  <c r="AB113" i="18"/>
  <c r="AB121" i="18"/>
  <c r="AB129" i="18"/>
  <c r="AB145" i="18"/>
  <c r="AB153" i="18"/>
  <c r="AB161" i="18"/>
  <c r="AB169" i="18"/>
  <c r="AB177" i="18"/>
  <c r="AB185" i="18"/>
  <c r="AB193" i="18"/>
  <c r="AB73" i="18"/>
  <c r="AB137" i="18"/>
  <c r="AB201" i="18"/>
  <c r="AB135" i="18"/>
  <c r="AB136" i="18"/>
  <c r="AB138" i="18"/>
  <c r="AB139" i="18"/>
  <c r="AB140" i="18"/>
  <c r="AB141" i="18"/>
  <c r="AB142" i="18"/>
  <c r="AB143" i="18"/>
  <c r="AB144" i="18"/>
  <c r="AB146" i="18"/>
  <c r="AB147" i="18"/>
  <c r="AB148" i="18"/>
  <c r="AB149" i="18"/>
  <c r="AB150" i="18"/>
  <c r="AB151" i="18"/>
  <c r="AB152" i="18"/>
  <c r="AB154" i="18"/>
  <c r="AB155" i="18"/>
  <c r="AB156" i="18"/>
  <c r="AB157" i="18"/>
  <c r="AB158" i="18"/>
  <c r="AB159" i="18"/>
  <c r="AB160" i="18"/>
  <c r="AB162" i="18"/>
  <c r="AB163" i="18"/>
  <c r="AB164" i="18"/>
  <c r="AB165" i="18"/>
  <c r="AB166" i="18"/>
  <c r="AB167" i="18"/>
  <c r="AB168" i="18"/>
  <c r="AB170" i="18"/>
  <c r="AB171" i="18"/>
  <c r="AB172" i="18"/>
  <c r="AB173" i="18"/>
  <c r="AB174" i="18"/>
  <c r="AB175" i="18"/>
  <c r="AB176" i="18"/>
  <c r="AB178" i="18"/>
  <c r="AB179" i="18"/>
  <c r="AB180" i="18"/>
  <c r="AB181" i="18"/>
  <c r="AB182" i="18"/>
  <c r="AB183" i="18"/>
  <c r="AB184" i="18"/>
  <c r="AB186" i="18"/>
  <c r="AB187" i="18"/>
  <c r="AB188" i="18"/>
  <c r="AB189" i="18"/>
  <c r="AB190" i="18"/>
  <c r="AB191" i="18"/>
  <c r="AB192" i="18"/>
  <c r="AB194" i="18"/>
  <c r="AB195" i="18"/>
  <c r="AB196" i="18"/>
  <c r="AB197" i="18"/>
  <c r="AB198" i="18"/>
  <c r="AB199" i="18"/>
  <c r="AB200" i="18"/>
  <c r="AB202" i="18"/>
  <c r="AB203" i="18"/>
  <c r="AB204" i="18"/>
  <c r="AB64" i="18"/>
  <c r="AB66" i="18"/>
  <c r="AB67" i="18"/>
  <c r="AB68" i="18"/>
  <c r="AB69" i="18"/>
  <c r="AB70" i="18"/>
  <c r="AB71" i="18"/>
  <c r="AB72" i="18"/>
  <c r="AB74" i="18"/>
  <c r="AB75" i="18"/>
  <c r="AB76" i="18"/>
  <c r="AB77" i="18"/>
  <c r="AB78" i="18"/>
  <c r="AB79" i="18"/>
  <c r="AB80" i="18"/>
  <c r="AB82" i="18"/>
  <c r="AB83" i="18"/>
  <c r="AB84" i="18"/>
  <c r="AB85" i="18"/>
  <c r="AB86" i="18"/>
  <c r="AB87" i="18"/>
  <c r="AB88" i="18"/>
  <c r="AB90" i="18"/>
  <c r="AB91" i="18"/>
  <c r="AB92" i="18"/>
  <c r="AB93" i="18"/>
  <c r="AB94" i="18"/>
  <c r="AB95" i="18"/>
  <c r="AB96" i="18"/>
  <c r="AB98" i="18"/>
  <c r="AB99" i="18"/>
  <c r="AB100" i="18"/>
  <c r="AB101" i="18"/>
  <c r="AB102" i="18"/>
  <c r="AB103" i="18"/>
  <c r="AB104" i="18"/>
  <c r="AB106" i="18"/>
  <c r="AB107" i="18"/>
  <c r="AB108" i="18"/>
  <c r="AB109" i="18"/>
  <c r="AB110" i="18"/>
  <c r="AB111" i="18"/>
  <c r="AB112" i="18"/>
  <c r="AB114" i="18"/>
  <c r="AB115" i="18"/>
  <c r="AB116" i="18"/>
  <c r="AB117" i="18"/>
  <c r="AB118" i="18"/>
  <c r="AB119" i="18"/>
  <c r="AB120" i="18"/>
  <c r="AB122" i="18"/>
  <c r="AB123" i="18"/>
  <c r="AB124" i="18"/>
  <c r="AB125" i="18"/>
  <c r="AB126" i="18"/>
  <c r="AB127" i="18"/>
  <c r="AB128" i="18"/>
  <c r="AB130" i="18"/>
  <c r="AB131" i="18"/>
  <c r="AB132" i="18"/>
  <c r="AB133" i="18"/>
  <c r="AB134" i="18"/>
  <c r="AB63" i="18"/>
  <c r="T186" i="14"/>
  <c r="AS186" i="14"/>
  <c r="S177" i="14"/>
  <c r="AG177" i="14"/>
  <c r="S165" i="14"/>
  <c r="AG165" i="14"/>
  <c r="S161" i="14"/>
  <c r="AG161" i="14"/>
  <c r="T196" i="14"/>
  <c r="AS196" i="14"/>
  <c r="T168" i="14"/>
  <c r="AS168" i="14"/>
  <c r="U164" i="14"/>
  <c r="BE164" i="14"/>
  <c r="T148" i="14"/>
  <c r="AS148" i="14"/>
  <c r="U100" i="14"/>
  <c r="BE100" i="14"/>
  <c r="T199" i="14"/>
  <c r="AS199" i="14"/>
  <c r="T183" i="14"/>
  <c r="AS183" i="14"/>
  <c r="U163" i="14"/>
  <c r="BE163" i="14"/>
  <c r="S155" i="14"/>
  <c r="AG155" i="14"/>
  <c r="S115" i="14"/>
  <c r="AG115" i="14"/>
  <c r="U120" i="14"/>
  <c r="BE120" i="14"/>
  <c r="U139" i="14"/>
  <c r="BE139" i="14"/>
  <c r="S193" i="14"/>
  <c r="AG193" i="14"/>
  <c r="T189" i="14"/>
  <c r="AS189" i="14"/>
  <c r="S158" i="14"/>
  <c r="AG158" i="14"/>
  <c r="S114" i="14"/>
  <c r="AG114" i="14"/>
  <c r="T102" i="14"/>
  <c r="AS102" i="14"/>
  <c r="T174" i="14"/>
  <c r="AS174" i="14"/>
  <c r="T170" i="14"/>
  <c r="AS170" i="14"/>
  <c r="S112" i="14"/>
  <c r="AG112" i="14"/>
  <c r="T142" i="14"/>
  <c r="AS142" i="14"/>
  <c r="S122" i="14"/>
  <c r="AG122" i="14"/>
  <c r="T137" i="14"/>
  <c r="AS137" i="14"/>
  <c r="S140" i="14"/>
  <c r="AG140" i="14"/>
  <c r="S167" i="14"/>
  <c r="AG167" i="14"/>
  <c r="T163" i="14"/>
  <c r="AS163" i="14"/>
  <c r="T122" i="14"/>
  <c r="AS122" i="14"/>
  <c r="S170" i="14"/>
  <c r="AG170" i="14"/>
  <c r="U144" i="14"/>
  <c r="BE144" i="14"/>
  <c r="U108" i="14"/>
  <c r="BE108" i="14"/>
  <c r="T200" i="14"/>
  <c r="AS200" i="14"/>
  <c r="S151" i="14"/>
  <c r="AG151" i="14"/>
  <c r="S147" i="14"/>
  <c r="AG147" i="14"/>
  <c r="T136" i="14"/>
  <c r="AS136" i="14"/>
  <c r="U128" i="14"/>
  <c r="BE128" i="14"/>
  <c r="U124" i="14"/>
  <c r="BE124" i="14"/>
  <c r="U115" i="14"/>
  <c r="BE115" i="14"/>
  <c r="T195" i="14"/>
  <c r="AS195" i="14"/>
  <c r="S154" i="14"/>
  <c r="AG154" i="14"/>
  <c r="T139" i="14"/>
  <c r="AS139" i="14"/>
  <c r="U201" i="14"/>
  <c r="BE201" i="14"/>
  <c r="T198" i="14"/>
  <c r="AS198" i="14"/>
  <c r="S174" i="14"/>
  <c r="AG174" i="14"/>
  <c r="S171" i="14"/>
  <c r="AG171" i="14"/>
  <c r="S157" i="14"/>
  <c r="AG157" i="14"/>
  <c r="T145" i="14"/>
  <c r="AS145" i="14"/>
  <c r="U116" i="14"/>
  <c r="BE116" i="14"/>
  <c r="T95" i="14"/>
  <c r="AS95" i="14"/>
  <c r="S106" i="14"/>
  <c r="AG106" i="14"/>
  <c r="U182" i="14"/>
  <c r="BE182" i="14"/>
  <c r="S130" i="14"/>
  <c r="AG130" i="14"/>
  <c r="U172" i="14"/>
  <c r="BE172" i="14"/>
  <c r="T169" i="14"/>
  <c r="AS169" i="14"/>
  <c r="S146" i="14"/>
  <c r="AG146" i="14"/>
  <c r="S139" i="14"/>
  <c r="AG139" i="14"/>
  <c r="T106" i="14"/>
  <c r="AS106" i="14"/>
  <c r="T201" i="14"/>
  <c r="AS201" i="14"/>
  <c r="S199" i="14"/>
  <c r="AG199" i="14"/>
  <c r="T192" i="14"/>
  <c r="AS192" i="14"/>
  <c r="T135" i="14"/>
  <c r="AS135" i="14"/>
  <c r="T125" i="14"/>
  <c r="AS125" i="14"/>
  <c r="U96" i="14"/>
  <c r="BE96" i="14"/>
  <c r="U204" i="14"/>
  <c r="BE204" i="14"/>
  <c r="T187" i="14"/>
  <c r="AS187" i="14"/>
  <c r="T177" i="14"/>
  <c r="AS177" i="14"/>
  <c r="U174" i="14"/>
  <c r="BE174" i="14"/>
  <c r="T154" i="14"/>
  <c r="AS154" i="14"/>
  <c r="T99" i="14"/>
  <c r="AS99" i="14"/>
  <c r="S95" i="14"/>
  <c r="AG95" i="14"/>
  <c r="U183" i="14"/>
  <c r="BE183" i="14"/>
  <c r="T180" i="14"/>
  <c r="AS180" i="14"/>
  <c r="U154" i="14"/>
  <c r="BE154" i="14"/>
  <c r="T144" i="14"/>
  <c r="AS144" i="14"/>
  <c r="S138" i="14"/>
  <c r="AG138" i="14"/>
  <c r="T115" i="14"/>
  <c r="AS115" i="14"/>
  <c r="U95" i="14"/>
  <c r="BE95" i="14"/>
  <c r="U92" i="14"/>
  <c r="BE92" i="14"/>
  <c r="S194" i="14"/>
  <c r="AG194" i="14"/>
  <c r="T160" i="14"/>
  <c r="AS160" i="14"/>
  <c r="S202" i="14"/>
  <c r="AG202" i="14"/>
  <c r="S190" i="14"/>
  <c r="AG190" i="14"/>
  <c r="U179" i="14"/>
  <c r="BE179" i="14"/>
  <c r="T166" i="14"/>
  <c r="AS166" i="14"/>
  <c r="S159" i="14"/>
  <c r="AG159" i="14"/>
  <c r="T133" i="14"/>
  <c r="AS133" i="14"/>
  <c r="S127" i="14"/>
  <c r="AG127" i="14"/>
  <c r="S104" i="14"/>
  <c r="AG104" i="14"/>
  <c r="T91" i="14"/>
  <c r="AS91" i="14"/>
  <c r="S102" i="14"/>
  <c r="AG102" i="14"/>
  <c r="U198" i="14"/>
  <c r="BE198" i="14"/>
  <c r="U203" i="14"/>
  <c r="BE203" i="14"/>
  <c r="T118" i="14"/>
  <c r="AS118" i="14"/>
  <c r="S201" i="14"/>
  <c r="AG201" i="14"/>
  <c r="U199" i="14"/>
  <c r="BE199" i="14"/>
  <c r="S191" i="14"/>
  <c r="AG191" i="14"/>
  <c r="S186" i="14"/>
  <c r="AG186" i="14"/>
  <c r="S183" i="14"/>
  <c r="AG183" i="14"/>
  <c r="T161" i="14"/>
  <c r="AS161" i="14"/>
  <c r="T158" i="14"/>
  <c r="AS158" i="14"/>
  <c r="T155" i="14"/>
  <c r="AS155" i="14"/>
  <c r="S131" i="14"/>
  <c r="AG131" i="14"/>
  <c r="U112" i="14"/>
  <c r="BE112" i="14"/>
  <c r="S100" i="14"/>
  <c r="AG100" i="14"/>
  <c r="S166" i="14"/>
  <c r="AG166" i="14"/>
  <c r="S142" i="14"/>
  <c r="AG142" i="14"/>
  <c r="U102" i="14"/>
  <c r="BE102" i="14"/>
  <c r="U196" i="14"/>
  <c r="BE196" i="14"/>
  <c r="S187" i="14"/>
  <c r="AG187" i="14"/>
  <c r="U170" i="14"/>
  <c r="BE170" i="14"/>
  <c r="S163" i="14"/>
  <c r="AG163" i="14"/>
  <c r="T147" i="14"/>
  <c r="AS147" i="14"/>
  <c r="U104" i="14"/>
  <c r="BE104" i="14"/>
  <c r="U94" i="14"/>
  <c r="BE94" i="14"/>
  <c r="U91" i="14"/>
  <c r="BE91" i="14"/>
  <c r="U110" i="14"/>
  <c r="BE110" i="14"/>
  <c r="S198" i="14"/>
  <c r="AG198" i="14"/>
  <c r="S91" i="14"/>
  <c r="AG91" i="14"/>
  <c r="U180" i="14"/>
  <c r="BE180" i="14"/>
  <c r="U171" i="14"/>
  <c r="BE171" i="14"/>
  <c r="U151" i="14"/>
  <c r="BE151" i="14"/>
  <c r="T146" i="14"/>
  <c r="AS146" i="14"/>
  <c r="U136" i="14"/>
  <c r="BE136" i="14"/>
  <c r="T126" i="14"/>
  <c r="AS126" i="14"/>
  <c r="U106" i="14"/>
  <c r="BE106" i="14"/>
  <c r="T98" i="14"/>
  <c r="AS98" i="14"/>
  <c r="U192" i="14"/>
  <c r="BE192" i="14"/>
  <c r="U186" i="14"/>
  <c r="BE186" i="14"/>
  <c r="T171" i="14"/>
  <c r="AS171" i="14"/>
  <c r="T151" i="14"/>
  <c r="AS151" i="14"/>
  <c r="U135" i="14"/>
  <c r="BE135" i="14"/>
  <c r="U118" i="14"/>
  <c r="BE118" i="14"/>
  <c r="T110" i="14"/>
  <c r="AS110" i="14"/>
  <c r="S189" i="14"/>
  <c r="AG189" i="14"/>
  <c r="U166" i="14"/>
  <c r="BE166" i="14"/>
  <c r="T164" i="14"/>
  <c r="AS164" i="14"/>
  <c r="S135" i="14"/>
  <c r="AG135" i="14"/>
  <c r="T129" i="14"/>
  <c r="AS129" i="14"/>
  <c r="U126" i="14"/>
  <c r="BE126" i="14"/>
  <c r="S110" i="14"/>
  <c r="AG110" i="14"/>
  <c r="S108" i="14"/>
  <c r="AG108" i="14"/>
  <c r="T103" i="14"/>
  <c r="AS103" i="14"/>
  <c r="U98" i="14"/>
  <c r="BE98" i="14"/>
  <c r="S90" i="3"/>
  <c r="S111" i="3"/>
  <c r="S99" i="3"/>
  <c r="S115" i="3"/>
  <c r="S98" i="3"/>
  <c r="S95" i="3"/>
  <c r="S106" i="3"/>
  <c r="S122" i="3"/>
  <c r="S119" i="3"/>
  <c r="S103" i="3"/>
  <c r="S123" i="3"/>
  <c r="S86" i="3"/>
  <c r="S114" i="3"/>
  <c r="S59" i="42"/>
  <c r="S22" i="3"/>
  <c r="S70" i="42"/>
  <c r="S31" i="41"/>
  <c r="S84" i="42"/>
  <c r="S61" i="41"/>
  <c r="S98" i="41"/>
  <c r="S11" i="42"/>
  <c r="S30" i="3"/>
  <c r="S78" i="42"/>
  <c r="S21" i="41"/>
  <c r="S90" i="41"/>
  <c r="S23" i="42"/>
  <c r="S71" i="42"/>
  <c r="S114" i="43"/>
  <c r="S13" i="41"/>
  <c r="S57" i="41"/>
  <c r="S64" i="42"/>
  <c r="S104" i="43"/>
  <c r="S63" i="3"/>
  <c r="S3" i="41"/>
  <c r="S75" i="3"/>
  <c r="S39" i="41"/>
  <c r="S10" i="41"/>
  <c r="S53" i="41"/>
  <c r="S74" i="41"/>
  <c r="S106" i="41"/>
  <c r="S12" i="42"/>
  <c r="S60" i="42"/>
  <c r="S98" i="43"/>
  <c r="S24" i="41"/>
  <c r="S5" i="42"/>
  <c r="S76" i="42"/>
  <c r="S14" i="41"/>
  <c r="S36" i="41"/>
  <c r="S82" i="41"/>
  <c r="S114" i="41"/>
  <c r="S66" i="42"/>
  <c r="S34" i="42"/>
  <c r="S45" i="42"/>
  <c r="S56" i="42"/>
  <c r="S86" i="42"/>
  <c r="S118" i="42"/>
  <c r="S38" i="42"/>
  <c r="S49" i="42"/>
  <c r="S94" i="42"/>
  <c r="S102" i="42"/>
  <c r="S110" i="42"/>
  <c r="S3" i="3"/>
  <c r="S6" i="3"/>
  <c r="S60" i="3"/>
  <c r="S69" i="3"/>
  <c r="S82" i="3"/>
  <c r="Q4" i="22"/>
  <c r="S17" i="41"/>
  <c r="S29" i="41"/>
  <c r="S44" i="41"/>
  <c r="S85" i="41"/>
  <c r="S93" i="41"/>
  <c r="S117" i="41"/>
  <c r="S40" i="42"/>
  <c r="S52" i="42"/>
  <c r="S73" i="42"/>
  <c r="S81" i="42"/>
  <c r="S89" i="42"/>
  <c r="S97" i="42"/>
  <c r="S105" i="42"/>
  <c r="S113" i="42"/>
  <c r="S121" i="42"/>
  <c r="S101" i="43"/>
  <c r="S109" i="43"/>
  <c r="S117" i="43"/>
  <c r="S79" i="3"/>
  <c r="S43" i="42"/>
  <c r="S55" i="42"/>
  <c r="S92" i="42"/>
  <c r="S108" i="42"/>
  <c r="S124" i="42"/>
  <c r="S28" i="3"/>
  <c r="S59" i="3"/>
  <c r="Q5" i="22"/>
  <c r="S4" i="41"/>
  <c r="S15" i="41"/>
  <c r="S27" i="41"/>
  <c r="S91" i="41"/>
  <c r="S99" i="41"/>
  <c r="S107" i="41"/>
  <c r="S115" i="41"/>
  <c r="S123" i="41"/>
  <c r="S50" i="42"/>
  <c r="S67" i="42"/>
  <c r="S79" i="42"/>
  <c r="S87" i="42"/>
  <c r="S95" i="42"/>
  <c r="S103" i="42"/>
  <c r="S111" i="42"/>
  <c r="S119" i="42"/>
  <c r="S99" i="43"/>
  <c r="S107" i="43"/>
  <c r="S115" i="43"/>
  <c r="S123" i="43"/>
  <c r="S37" i="42"/>
  <c r="S14" i="3"/>
  <c r="S83" i="3"/>
  <c r="S7" i="41"/>
  <c r="S12" i="41"/>
  <c r="S18" i="41"/>
  <c r="S23" i="41"/>
  <c r="S34" i="41"/>
  <c r="S86" i="41"/>
  <c r="S94" i="41"/>
  <c r="S102" i="41"/>
  <c r="S110" i="41"/>
  <c r="S118" i="41"/>
  <c r="S21" i="42"/>
  <c r="S32" i="42"/>
  <c r="S36" i="42"/>
  <c r="S41" i="42"/>
  <c r="S47" i="42"/>
  <c r="S53" i="42"/>
  <c r="S58" i="42"/>
  <c r="S62" i="42"/>
  <c r="S69" i="42"/>
  <c r="S74" i="42"/>
  <c r="S82" i="42"/>
  <c r="S90" i="42"/>
  <c r="S98" i="42"/>
  <c r="S106" i="42"/>
  <c r="S114" i="42"/>
  <c r="S122" i="42"/>
  <c r="S18" i="43"/>
  <c r="S94" i="43"/>
  <c r="S102" i="43"/>
  <c r="S110" i="43"/>
  <c r="S118" i="43"/>
  <c r="S58" i="3"/>
  <c r="S62" i="3"/>
  <c r="S65" i="3"/>
  <c r="S74" i="3"/>
  <c r="S77" i="3"/>
  <c r="S2" i="41"/>
  <c r="S89" i="41"/>
  <c r="S97" i="41"/>
  <c r="S105" i="41"/>
  <c r="S113" i="41"/>
  <c r="S121" i="41"/>
  <c r="S29" i="42"/>
  <c r="S44" i="42"/>
  <c r="S65" i="42"/>
  <c r="S77" i="42"/>
  <c r="S85" i="42"/>
  <c r="S93" i="42"/>
  <c r="S101" i="42"/>
  <c r="S109" i="42"/>
  <c r="S117" i="42"/>
  <c r="S52" i="43"/>
  <c r="S89" i="43"/>
  <c r="S67" i="3"/>
  <c r="S33" i="42"/>
  <c r="S48" i="42"/>
  <c r="S100" i="42"/>
  <c r="S116" i="42"/>
  <c r="S2" i="3"/>
  <c r="S5" i="3"/>
  <c r="S5" i="41"/>
  <c r="S11" i="41"/>
  <c r="S16" i="41"/>
  <c r="S22" i="41"/>
  <c r="S28" i="41"/>
  <c r="S43" i="41"/>
  <c r="S70" i="41"/>
  <c r="S92" i="41"/>
  <c r="S100" i="41"/>
  <c r="S108" i="41"/>
  <c r="S116" i="41"/>
  <c r="S124" i="41"/>
  <c r="S20" i="42"/>
  <c r="S31" i="42"/>
  <c r="S35" i="42"/>
  <c r="S39" i="42"/>
  <c r="S46" i="42"/>
  <c r="S51" i="42"/>
  <c r="S57" i="42"/>
  <c r="S61" i="42"/>
  <c r="S68" i="42"/>
  <c r="S72" i="42"/>
  <c r="S80" i="42"/>
  <c r="S88" i="42"/>
  <c r="S96" i="42"/>
  <c r="S104" i="42"/>
  <c r="S112" i="42"/>
  <c r="S120" i="42"/>
  <c r="S5" i="43"/>
  <c r="S76" i="43"/>
  <c r="S92" i="43"/>
  <c r="S100" i="43"/>
  <c r="S57" i="3"/>
  <c r="S61" i="3"/>
  <c r="S8" i="41"/>
  <c r="S19" i="41"/>
  <c r="S87" i="41"/>
  <c r="S95" i="41"/>
  <c r="S103" i="41"/>
  <c r="S111" i="41"/>
  <c r="S42" i="42"/>
  <c r="S63" i="42"/>
  <c r="S75" i="42"/>
  <c r="S91" i="42"/>
  <c r="S99" i="42"/>
  <c r="S107" i="42"/>
  <c r="S115" i="42"/>
  <c r="S87" i="43"/>
  <c r="S95" i="43"/>
  <c r="S103" i="43"/>
  <c r="S111" i="43"/>
  <c r="S18" i="3"/>
  <c r="S11" i="3"/>
  <c r="S25" i="3"/>
  <c r="S27" i="3"/>
  <c r="S23" i="3"/>
  <c r="S88" i="3"/>
  <c r="S93" i="3"/>
  <c r="S101" i="3"/>
  <c r="S109" i="3"/>
  <c r="S117" i="3"/>
  <c r="S91" i="3"/>
  <c r="S96" i="3"/>
  <c r="S104" i="3"/>
  <c r="S112" i="3"/>
  <c r="S120" i="3"/>
  <c r="S89" i="3"/>
  <c r="S94" i="3"/>
  <c r="S102" i="3"/>
  <c r="S110" i="3"/>
  <c r="S118" i="3"/>
  <c r="S97" i="3"/>
  <c r="S105" i="3"/>
  <c r="S113" i="3"/>
  <c r="S121" i="3"/>
  <c r="S87" i="3"/>
  <c r="S92" i="3"/>
  <c r="S100" i="3"/>
  <c r="S108" i="3"/>
  <c r="S116" i="3"/>
  <c r="S85" i="3"/>
  <c r="S68" i="3"/>
  <c r="S72" i="3"/>
  <c r="S80" i="3"/>
  <c r="S66" i="3"/>
  <c r="S71" i="3"/>
  <c r="S78" i="3"/>
  <c r="S73" i="3"/>
  <c r="S81" i="3"/>
  <c r="S64" i="3"/>
  <c r="S70" i="3"/>
  <c r="S76" i="3"/>
  <c r="S10" i="3"/>
  <c r="S13" i="3"/>
  <c r="S9" i="3"/>
  <c r="S26" i="3"/>
  <c r="S29" i="3"/>
  <c r="S12" i="3"/>
  <c r="S16" i="3"/>
  <c r="S21" i="3"/>
  <c r="S24" i="3"/>
  <c r="S17" i="3"/>
  <c r="S20" i="3"/>
  <c r="S8" i="3"/>
  <c r="S19" i="3"/>
  <c r="S4" i="3"/>
  <c r="S15" i="3"/>
  <c r="V95" i="2"/>
  <c r="V87" i="2"/>
  <c r="V96" i="2"/>
  <c r="V88" i="2"/>
  <c r="V91" i="2"/>
  <c r="V94" i="2"/>
  <c r="V86" i="2"/>
  <c r="V90" i="2"/>
  <c r="V93" i="2"/>
  <c r="V89" i="2"/>
  <c r="V92" i="2"/>
  <c r="V97" i="2"/>
  <c r="V191" i="2"/>
  <c r="V183" i="2"/>
  <c r="V192" i="2"/>
  <c r="V184" i="2"/>
  <c r="V187" i="2"/>
  <c r="V190" i="2"/>
  <c r="V182" i="2"/>
  <c r="V186" i="2"/>
  <c r="V189" i="2"/>
  <c r="V185" i="2"/>
  <c r="V193" i="2"/>
  <c r="V188" i="2"/>
  <c r="V173" i="2"/>
  <c r="V12" i="2"/>
  <c r="V4" i="2"/>
  <c r="V10" i="2"/>
  <c r="V2" i="2"/>
  <c r="V13" i="2"/>
  <c r="V5" i="2"/>
  <c r="V8" i="2"/>
  <c r="V11" i="2"/>
  <c r="V3" i="2"/>
  <c r="V6" i="2"/>
  <c r="V9" i="2"/>
  <c r="V104" i="2"/>
  <c r="V100" i="2"/>
  <c r="V105" i="2"/>
  <c r="V18" i="2"/>
  <c r="V118" i="2"/>
  <c r="V26" i="2"/>
  <c r="V31" i="2"/>
  <c r="V131" i="2"/>
  <c r="V133" i="2"/>
  <c r="V129" i="2"/>
  <c r="V75" i="2"/>
  <c r="V78" i="2"/>
  <c r="V76" i="2"/>
  <c r="V41" i="2"/>
  <c r="V39" i="2"/>
  <c r="V135" i="2"/>
  <c r="V136" i="2"/>
  <c r="V137" i="2"/>
  <c r="V140" i="2"/>
  <c r="V55" i="2"/>
  <c r="V59" i="2"/>
  <c r="V51" i="2"/>
  <c r="V58" i="2"/>
  <c r="V50" i="2"/>
  <c r="V53" i="2"/>
  <c r="V60" i="2"/>
  <c r="V147" i="2"/>
  <c r="V148" i="2"/>
  <c r="V156" i="2"/>
  <c r="V108" i="2"/>
  <c r="T176" i="14"/>
  <c r="AS176" i="14"/>
  <c r="U176" i="14"/>
  <c r="BE176" i="14"/>
  <c r="U197" i="14"/>
  <c r="BE197" i="14"/>
  <c r="T197" i="14"/>
  <c r="AS197" i="14"/>
  <c r="T162" i="14"/>
  <c r="AS162" i="14"/>
  <c r="U162" i="14"/>
  <c r="BE162" i="14"/>
  <c r="T194" i="14"/>
  <c r="AS194" i="14"/>
  <c r="U194" i="14"/>
  <c r="BE194" i="14"/>
  <c r="S156" i="14"/>
  <c r="AG156" i="14"/>
  <c r="T156" i="14"/>
  <c r="AS156" i="14"/>
  <c r="U156" i="14"/>
  <c r="BE156" i="14"/>
  <c r="S117" i="14"/>
  <c r="AG117" i="14"/>
  <c r="U117" i="14"/>
  <c r="BE117" i="14"/>
  <c r="T117" i="14"/>
  <c r="AS117" i="14"/>
  <c r="S182" i="14"/>
  <c r="AG182" i="14"/>
  <c r="T182" i="14"/>
  <c r="AS182" i="14"/>
  <c r="S90" i="14"/>
  <c r="AG90" i="14"/>
  <c r="T90" i="14"/>
  <c r="AS90" i="14"/>
  <c r="S203" i="14"/>
  <c r="AG203" i="14"/>
  <c r="T203" i="14"/>
  <c r="AS203" i="14"/>
  <c r="T159" i="14"/>
  <c r="AS159" i="14"/>
  <c r="U159" i="14"/>
  <c r="BE159" i="14"/>
  <c r="T172" i="14"/>
  <c r="AS172" i="14"/>
  <c r="S168" i="14"/>
  <c r="AG168" i="14"/>
  <c r="U168" i="14"/>
  <c r="BE168" i="14"/>
  <c r="T149" i="14"/>
  <c r="AS149" i="14"/>
  <c r="U130" i="14"/>
  <c r="BE130" i="14"/>
  <c r="T130" i="14"/>
  <c r="AS130" i="14"/>
  <c r="T107" i="14"/>
  <c r="AS107" i="14"/>
  <c r="S107" i="14"/>
  <c r="AG107" i="14"/>
  <c r="U107" i="14"/>
  <c r="BE107" i="14"/>
  <c r="U181" i="14"/>
  <c r="BE181" i="14"/>
  <c r="S181" i="14"/>
  <c r="AG181" i="14"/>
  <c r="T181" i="14"/>
  <c r="AS181" i="14"/>
  <c r="T204" i="14"/>
  <c r="AS204" i="14"/>
  <c r="S200" i="14"/>
  <c r="AG200" i="14"/>
  <c r="U200" i="14"/>
  <c r="BE200" i="14"/>
  <c r="S141" i="14"/>
  <c r="AG141" i="14"/>
  <c r="U141" i="14"/>
  <c r="BE141" i="14"/>
  <c r="T141" i="14"/>
  <c r="AS141" i="14"/>
  <c r="S119" i="14"/>
  <c r="AG119" i="14"/>
  <c r="T119" i="14"/>
  <c r="AS119" i="14"/>
  <c r="U119" i="14"/>
  <c r="BE119" i="14"/>
  <c r="S94" i="14"/>
  <c r="AG94" i="14"/>
  <c r="T94" i="14"/>
  <c r="AS94" i="14"/>
  <c r="S143" i="14"/>
  <c r="AG143" i="14"/>
  <c r="T143" i="14"/>
  <c r="AS143" i="14"/>
  <c r="S184" i="14"/>
  <c r="AG184" i="14"/>
  <c r="T184" i="14"/>
  <c r="AS184" i="14"/>
  <c r="U184" i="14"/>
  <c r="BE184" i="14"/>
  <c r="S175" i="14"/>
  <c r="AG175" i="14"/>
  <c r="T175" i="14"/>
  <c r="AS175" i="14"/>
  <c r="U175" i="14"/>
  <c r="BE175" i="14"/>
  <c r="U134" i="14"/>
  <c r="BE134" i="14"/>
  <c r="S134" i="14"/>
  <c r="AG134" i="14"/>
  <c r="T134" i="14"/>
  <c r="AS134" i="14"/>
  <c r="S188" i="14"/>
  <c r="AG188" i="14"/>
  <c r="T188" i="14"/>
  <c r="AS188" i="14"/>
  <c r="U188" i="14"/>
  <c r="BE188" i="14"/>
  <c r="S179" i="14"/>
  <c r="AG179" i="14"/>
  <c r="T179" i="14"/>
  <c r="AS179" i="14"/>
  <c r="S204" i="14"/>
  <c r="AG204" i="14"/>
  <c r="T202" i="14"/>
  <c r="AS202" i="14"/>
  <c r="U195" i="14"/>
  <c r="BE195" i="14"/>
  <c r="T193" i="14"/>
  <c r="AS193" i="14"/>
  <c r="U185" i="14"/>
  <c r="BE185" i="14"/>
  <c r="S185" i="14"/>
  <c r="AG185" i="14"/>
  <c r="T185" i="14"/>
  <c r="AS185" i="14"/>
  <c r="S178" i="14"/>
  <c r="AG178" i="14"/>
  <c r="T178" i="14"/>
  <c r="AS178" i="14"/>
  <c r="U178" i="14"/>
  <c r="BE178" i="14"/>
  <c r="T167" i="14"/>
  <c r="AS167" i="14"/>
  <c r="U165" i="14"/>
  <c r="BE165" i="14"/>
  <c r="T165" i="14"/>
  <c r="AS165" i="14"/>
  <c r="U160" i="14"/>
  <c r="BE160" i="14"/>
  <c r="S132" i="14"/>
  <c r="AG132" i="14"/>
  <c r="T132" i="14"/>
  <c r="AS132" i="14"/>
  <c r="U132" i="14"/>
  <c r="BE132" i="14"/>
  <c r="T121" i="14"/>
  <c r="AS121" i="14"/>
  <c r="T111" i="14"/>
  <c r="AS111" i="14"/>
  <c r="S111" i="14"/>
  <c r="AG111" i="14"/>
  <c r="U111" i="14"/>
  <c r="BE111" i="14"/>
  <c r="S96" i="14"/>
  <c r="AG96" i="14"/>
  <c r="S150" i="14"/>
  <c r="AG150" i="14"/>
  <c r="T150" i="14"/>
  <c r="AS150" i="14"/>
  <c r="S123" i="14"/>
  <c r="AG123" i="14"/>
  <c r="T123" i="14"/>
  <c r="AS123" i="14"/>
  <c r="U123" i="14"/>
  <c r="BE123" i="14"/>
  <c r="S128" i="14"/>
  <c r="AG128" i="14"/>
  <c r="T128" i="14"/>
  <c r="AS128" i="14"/>
  <c r="T191" i="14"/>
  <c r="AS191" i="14"/>
  <c r="U191" i="14"/>
  <c r="BE191" i="14"/>
  <c r="U153" i="14"/>
  <c r="BE153" i="14"/>
  <c r="S153" i="14"/>
  <c r="AG153" i="14"/>
  <c r="T153" i="14"/>
  <c r="AS153" i="14"/>
  <c r="S197" i="14"/>
  <c r="AG197" i="14"/>
  <c r="S195" i="14"/>
  <c r="AG195" i="14"/>
  <c r="T190" i="14"/>
  <c r="AS190" i="14"/>
  <c r="T173" i="14"/>
  <c r="AS173" i="14"/>
  <c r="S169" i="14"/>
  <c r="AG169" i="14"/>
  <c r="U167" i="14"/>
  <c r="BE167" i="14"/>
  <c r="S162" i="14"/>
  <c r="AG162" i="14"/>
  <c r="T157" i="14"/>
  <c r="AS157" i="14"/>
  <c r="S152" i="14"/>
  <c r="AG152" i="14"/>
  <c r="T152" i="14"/>
  <c r="AS152" i="14"/>
  <c r="U152" i="14"/>
  <c r="BE152" i="14"/>
  <c r="U150" i="14"/>
  <c r="BE150" i="14"/>
  <c r="S148" i="14"/>
  <c r="AG148" i="14"/>
  <c r="U148" i="14"/>
  <c r="BE148" i="14"/>
  <c r="U143" i="14"/>
  <c r="BE143" i="14"/>
  <c r="T138" i="14"/>
  <c r="AS138" i="14"/>
  <c r="S113" i="14"/>
  <c r="AG113" i="14"/>
  <c r="T113" i="14"/>
  <c r="AS113" i="14"/>
  <c r="U113" i="14"/>
  <c r="BE113" i="14"/>
  <c r="S180" i="14"/>
  <c r="AG180" i="14"/>
  <c r="U177" i="14"/>
  <c r="BE177" i="14"/>
  <c r="U146" i="14"/>
  <c r="BE146" i="14"/>
  <c r="S137" i="14"/>
  <c r="AG137" i="14"/>
  <c r="U137" i="14"/>
  <c r="BE137" i="14"/>
  <c r="U131" i="14"/>
  <c r="BE131" i="14"/>
  <c r="S124" i="14"/>
  <c r="AG124" i="14"/>
  <c r="T124" i="14"/>
  <c r="AS124" i="14"/>
  <c r="S89" i="14"/>
  <c r="AG89" i="14"/>
  <c r="T89" i="14"/>
  <c r="AS89" i="14"/>
  <c r="U89" i="14"/>
  <c r="BE89" i="14"/>
  <c r="U202" i="14"/>
  <c r="BE202" i="14"/>
  <c r="S192" i="14"/>
  <c r="AG192" i="14"/>
  <c r="U190" i="14"/>
  <c r="BE190" i="14"/>
  <c r="U189" i="14"/>
  <c r="BE189" i="14"/>
  <c r="U187" i="14"/>
  <c r="BE187" i="14"/>
  <c r="S160" i="14"/>
  <c r="AG160" i="14"/>
  <c r="U158" i="14"/>
  <c r="BE158" i="14"/>
  <c r="U157" i="14"/>
  <c r="BE157" i="14"/>
  <c r="U155" i="14"/>
  <c r="BE155" i="14"/>
  <c r="U147" i="14"/>
  <c r="BE147" i="14"/>
  <c r="S144" i="14"/>
  <c r="AG144" i="14"/>
  <c r="U140" i="14"/>
  <c r="BE140" i="14"/>
  <c r="T131" i="14"/>
  <c r="AS131" i="14"/>
  <c r="U127" i="14"/>
  <c r="BE127" i="14"/>
  <c r="U122" i="14"/>
  <c r="BE122" i="14"/>
  <c r="S120" i="14"/>
  <c r="AG120" i="14"/>
  <c r="T120" i="14"/>
  <c r="AS120" i="14"/>
  <c r="S118" i="14"/>
  <c r="AG118" i="14"/>
  <c r="T114" i="14"/>
  <c r="AS114" i="14"/>
  <c r="U99" i="14"/>
  <c r="BE99" i="14"/>
  <c r="S93" i="14"/>
  <c r="AG93" i="14"/>
  <c r="T93" i="14"/>
  <c r="AS93" i="14"/>
  <c r="U93" i="14"/>
  <c r="BE93" i="14"/>
  <c r="S172" i="14"/>
  <c r="AG172" i="14"/>
  <c r="U169" i="14"/>
  <c r="BE169" i="14"/>
  <c r="S149" i="14"/>
  <c r="AG149" i="14"/>
  <c r="U149" i="14"/>
  <c r="BE149" i="14"/>
  <c r="U142" i="14"/>
  <c r="BE142" i="14"/>
  <c r="T140" i="14"/>
  <c r="AS140" i="14"/>
  <c r="S133" i="14"/>
  <c r="AG133" i="14"/>
  <c r="U133" i="14"/>
  <c r="BE133" i="14"/>
  <c r="T127" i="14"/>
  <c r="AS127" i="14"/>
  <c r="S116" i="14"/>
  <c r="AG116" i="14"/>
  <c r="T116" i="14"/>
  <c r="AS116" i="14"/>
  <c r="U103" i="14"/>
  <c r="BE103" i="14"/>
  <c r="S99" i="14"/>
  <c r="AG99" i="14"/>
  <c r="S97" i="14"/>
  <c r="AG97" i="14"/>
  <c r="T97" i="14"/>
  <c r="AS97" i="14"/>
  <c r="U97" i="14"/>
  <c r="BE97" i="14"/>
  <c r="S129" i="14"/>
  <c r="AG129" i="14"/>
  <c r="U129" i="14"/>
  <c r="BE129" i="14"/>
  <c r="U114" i="14"/>
  <c r="BE114" i="14"/>
  <c r="S103" i="14"/>
  <c r="AG103" i="14"/>
  <c r="S101" i="14"/>
  <c r="AG101" i="14"/>
  <c r="T101" i="14"/>
  <c r="AS101" i="14"/>
  <c r="U101" i="14"/>
  <c r="BE101" i="14"/>
  <c r="U88" i="14"/>
  <c r="BE88" i="14"/>
  <c r="S196" i="14"/>
  <c r="AG196" i="14"/>
  <c r="U193" i="14"/>
  <c r="BE193" i="14"/>
  <c r="S164" i="14"/>
  <c r="AG164" i="14"/>
  <c r="U161" i="14"/>
  <c r="BE161" i="14"/>
  <c r="S145" i="14"/>
  <c r="AG145" i="14"/>
  <c r="U145" i="14"/>
  <c r="BE145" i="14"/>
  <c r="U138" i="14"/>
  <c r="BE138" i="14"/>
  <c r="S125" i="14"/>
  <c r="AG125" i="14"/>
  <c r="U125" i="14"/>
  <c r="BE125" i="14"/>
  <c r="S105" i="14"/>
  <c r="AG105" i="14"/>
  <c r="T105" i="14"/>
  <c r="AS105" i="14"/>
  <c r="U105" i="14"/>
  <c r="BE105" i="14"/>
  <c r="S88" i="14"/>
  <c r="AG88" i="14"/>
  <c r="S176" i="14"/>
  <c r="AG176" i="14"/>
  <c r="U173" i="14"/>
  <c r="BE173" i="14"/>
  <c r="S136" i="14"/>
  <c r="AG136" i="14"/>
  <c r="S121" i="14"/>
  <c r="AG121" i="14"/>
  <c r="U121" i="14"/>
  <c r="BE121" i="14"/>
  <c r="S109" i="14"/>
  <c r="AG109" i="14"/>
  <c r="T109" i="14"/>
  <c r="AS109" i="14"/>
  <c r="U109" i="14"/>
  <c r="BE109" i="14"/>
  <c r="S92" i="14"/>
  <c r="AG92" i="14"/>
  <c r="U90" i="14"/>
  <c r="BE90" i="14"/>
  <c r="T112" i="14"/>
  <c r="AS112" i="14"/>
  <c r="T108" i="14"/>
  <c r="AS108" i="14"/>
  <c r="T104" i="14"/>
  <c r="AS104" i="14"/>
  <c r="T100" i="14"/>
  <c r="AS100" i="14"/>
  <c r="T96" i="14"/>
  <c r="AS96" i="14"/>
  <c r="T92" i="14"/>
  <c r="AS92" i="14"/>
  <c r="N88" i="51"/>
  <c r="O88" i="51"/>
  <c r="Y88" i="51"/>
  <c r="N87" i="51"/>
  <c r="O87" i="51"/>
  <c r="Y87" i="51"/>
  <c r="N86" i="51"/>
  <c r="O86" i="51"/>
  <c r="Y86" i="51"/>
  <c r="N85" i="51"/>
  <c r="O85" i="51"/>
  <c r="Y85" i="51"/>
  <c r="N84" i="51"/>
  <c r="O84" i="51"/>
  <c r="Y84" i="51"/>
  <c r="N83" i="51"/>
  <c r="O83" i="51"/>
  <c r="Y83" i="51"/>
  <c r="N82" i="51"/>
  <c r="O82" i="51"/>
  <c r="Y82" i="51"/>
  <c r="N81" i="51"/>
  <c r="O81" i="51"/>
  <c r="Y81" i="51"/>
  <c r="N80" i="51"/>
  <c r="O80" i="51"/>
  <c r="Y80" i="51"/>
  <c r="N79" i="51"/>
  <c r="O79" i="51"/>
  <c r="Y79" i="51"/>
  <c r="N78" i="51"/>
  <c r="O78" i="51"/>
  <c r="Y78" i="51"/>
  <c r="N77" i="51"/>
  <c r="O77" i="51"/>
  <c r="Y77" i="51"/>
  <c r="N76" i="51"/>
  <c r="O76" i="51"/>
  <c r="Y76" i="51"/>
  <c r="N75" i="51"/>
  <c r="O75" i="51"/>
  <c r="Y75" i="51"/>
  <c r="N74" i="51"/>
  <c r="O74" i="51"/>
  <c r="Y74" i="51"/>
  <c r="N73" i="51"/>
  <c r="O73" i="51"/>
  <c r="Y73" i="51"/>
  <c r="N72" i="51"/>
  <c r="O72" i="51"/>
  <c r="Y72" i="51"/>
  <c r="N71" i="51"/>
  <c r="O71" i="51"/>
  <c r="Y71" i="51"/>
  <c r="N70" i="51"/>
  <c r="O70" i="51"/>
  <c r="Y70" i="51"/>
  <c r="N69" i="51"/>
  <c r="O69" i="51"/>
  <c r="Y69" i="51"/>
  <c r="N68" i="51"/>
  <c r="O68" i="51"/>
  <c r="Y68" i="51"/>
  <c r="N67" i="51"/>
  <c r="O67" i="51"/>
  <c r="Y67" i="51"/>
  <c r="N66" i="51"/>
  <c r="O66" i="51"/>
  <c r="Y66" i="51"/>
  <c r="N65" i="51"/>
  <c r="O65" i="51"/>
  <c r="Y65" i="51"/>
  <c r="N64" i="51"/>
  <c r="O64" i="51"/>
  <c r="Y64" i="51"/>
  <c r="K74" i="43"/>
  <c r="I74" i="43"/>
  <c r="G74" i="43"/>
  <c r="E74" i="43"/>
  <c r="K64" i="43"/>
  <c r="I64" i="43"/>
  <c r="G64" i="43"/>
  <c r="E64" i="43"/>
  <c r="K51" i="43"/>
  <c r="I51" i="43"/>
  <c r="G51" i="43"/>
  <c r="E51" i="43"/>
  <c r="K41" i="43"/>
  <c r="I41" i="43"/>
  <c r="G41" i="43"/>
  <c r="E41" i="43"/>
  <c r="K26" i="43"/>
  <c r="I26" i="43"/>
  <c r="G26" i="43"/>
  <c r="E26" i="43"/>
  <c r="K16" i="43"/>
  <c r="I16" i="43"/>
  <c r="G16" i="43"/>
  <c r="E16" i="43"/>
  <c r="K74" i="42"/>
  <c r="I74" i="42"/>
  <c r="G74" i="42"/>
  <c r="E74" i="42"/>
  <c r="K64" i="42"/>
  <c r="I64" i="42"/>
  <c r="G64" i="42"/>
  <c r="E64" i="42"/>
  <c r="K51" i="42"/>
  <c r="I51" i="42"/>
  <c r="G51" i="42"/>
  <c r="E51" i="42"/>
  <c r="K41" i="42"/>
  <c r="I41" i="42"/>
  <c r="G41" i="42"/>
  <c r="E41" i="42"/>
  <c r="K26" i="42"/>
  <c r="I26" i="42"/>
  <c r="G26" i="42"/>
  <c r="E26" i="42"/>
  <c r="K16" i="42"/>
  <c r="I16" i="42"/>
  <c r="G16" i="42"/>
  <c r="E16" i="42"/>
  <c r="K74" i="41"/>
  <c r="I74" i="41"/>
  <c r="G74" i="41"/>
  <c r="E74" i="41"/>
  <c r="K64" i="41"/>
  <c r="I64" i="41"/>
  <c r="G64" i="41"/>
  <c r="E64" i="41"/>
  <c r="K51" i="41"/>
  <c r="I51" i="41"/>
  <c r="G51" i="41"/>
  <c r="E51" i="41"/>
  <c r="K41" i="41"/>
  <c r="I41" i="41"/>
  <c r="G41" i="41"/>
  <c r="E41" i="41"/>
  <c r="K26" i="41"/>
  <c r="I26" i="41"/>
  <c r="G26" i="41"/>
  <c r="E26" i="41"/>
  <c r="K16" i="41"/>
  <c r="I16" i="41"/>
  <c r="G16" i="41"/>
  <c r="E16" i="41"/>
  <c r="E64" i="3"/>
  <c r="K74" i="3"/>
  <c r="I74" i="3"/>
  <c r="G74" i="3"/>
  <c r="E74" i="3"/>
  <c r="K64" i="3"/>
  <c r="I64" i="3"/>
  <c r="G64" i="3"/>
  <c r="E51" i="3"/>
  <c r="K41" i="3"/>
  <c r="I41" i="3"/>
  <c r="G41" i="3"/>
  <c r="E41" i="3"/>
  <c r="K51" i="3"/>
  <c r="I51" i="3"/>
  <c r="G51" i="3"/>
  <c r="K26" i="3"/>
  <c r="I26" i="3"/>
  <c r="G26" i="3"/>
  <c r="E26" i="3"/>
  <c r="K16" i="3"/>
  <c r="I16" i="3"/>
  <c r="G16" i="3"/>
  <c r="E16" i="3"/>
  <c r="B34" i="34"/>
  <c r="O64" i="19"/>
  <c r="P64" i="19"/>
  <c r="AB63" i="19"/>
  <c r="P64" i="14"/>
  <c r="Q64" i="14"/>
  <c r="R64" i="14"/>
  <c r="P65" i="14"/>
  <c r="Q65" i="14"/>
  <c r="R65" i="14"/>
  <c r="P66" i="14"/>
  <c r="Q66" i="14"/>
  <c r="R66" i="14"/>
  <c r="P67" i="14"/>
  <c r="Q67" i="14"/>
  <c r="R67" i="14"/>
  <c r="P68" i="14"/>
  <c r="Q68" i="14"/>
  <c r="R68" i="14"/>
  <c r="P69" i="14"/>
  <c r="Q69" i="14"/>
  <c r="R69" i="14"/>
  <c r="P70" i="14"/>
  <c r="Q70" i="14"/>
  <c r="R70" i="14"/>
  <c r="P71" i="14"/>
  <c r="Q71" i="14"/>
  <c r="R71" i="14"/>
  <c r="P72" i="14"/>
  <c r="Q72" i="14"/>
  <c r="R72" i="14"/>
  <c r="P73" i="14"/>
  <c r="Q73" i="14"/>
  <c r="R73" i="14"/>
  <c r="P74" i="14"/>
  <c r="Q74" i="14"/>
  <c r="R74" i="14"/>
  <c r="P75" i="14"/>
  <c r="Q75" i="14"/>
  <c r="R75" i="14"/>
  <c r="P76" i="14"/>
  <c r="Q76" i="14"/>
  <c r="R76" i="14"/>
  <c r="P77" i="14"/>
  <c r="Q77" i="14"/>
  <c r="R77" i="14"/>
  <c r="P78" i="14"/>
  <c r="Q78" i="14"/>
  <c r="R78" i="14"/>
  <c r="P79" i="14"/>
  <c r="Q79" i="14"/>
  <c r="R79" i="14"/>
  <c r="P80" i="14"/>
  <c r="Q80" i="14"/>
  <c r="R80" i="14"/>
  <c r="P81" i="14"/>
  <c r="Q81" i="14"/>
  <c r="R81" i="14"/>
  <c r="P82" i="14"/>
  <c r="Q82" i="14"/>
  <c r="R82" i="14"/>
  <c r="P83" i="14"/>
  <c r="Q83" i="14"/>
  <c r="R83" i="14"/>
  <c r="P84" i="14"/>
  <c r="Q84" i="14"/>
  <c r="R84" i="14"/>
  <c r="P85" i="14"/>
  <c r="Q85" i="14"/>
  <c r="R85" i="14"/>
  <c r="P86" i="14"/>
  <c r="Q86" i="14"/>
  <c r="R86" i="14"/>
  <c r="P87" i="14"/>
  <c r="Q87" i="14"/>
  <c r="R87" i="14"/>
  <c r="P63" i="14"/>
  <c r="Q63" i="14"/>
  <c r="R63" i="14"/>
  <c r="T63" i="14"/>
  <c r="AS63" i="14"/>
  <c r="U68" i="14"/>
  <c r="BE68" i="14"/>
  <c r="U72" i="14"/>
  <c r="BE72" i="14"/>
  <c r="S80" i="14"/>
  <c r="AG80" i="14"/>
  <c r="S74" i="14"/>
  <c r="AG74" i="14"/>
  <c r="S66" i="14"/>
  <c r="AG66" i="14"/>
  <c r="S86" i="14"/>
  <c r="AG86" i="14"/>
  <c r="S82" i="14"/>
  <c r="AG82" i="14"/>
  <c r="T78" i="14"/>
  <c r="AS78" i="14"/>
  <c r="S81" i="14"/>
  <c r="AG81" i="14"/>
  <c r="S70" i="14"/>
  <c r="AG70" i="14"/>
  <c r="T86" i="14"/>
  <c r="AS86" i="14"/>
  <c r="T66" i="14"/>
  <c r="AS66" i="14"/>
  <c r="S77" i="14"/>
  <c r="AG77" i="14"/>
  <c r="T74" i="14"/>
  <c r="AS74" i="14"/>
  <c r="U84" i="14"/>
  <c r="BE84" i="14"/>
  <c r="S72" i="14"/>
  <c r="AG72" i="14"/>
  <c r="U80" i="14"/>
  <c r="BE80" i="14"/>
  <c r="S68" i="14"/>
  <c r="AG68" i="14"/>
  <c r="S65" i="14"/>
  <c r="AG65" i="14"/>
  <c r="S69" i="14"/>
  <c r="AG69" i="14"/>
  <c r="S85" i="14"/>
  <c r="AG85" i="14"/>
  <c r="T82" i="14"/>
  <c r="AS82" i="14"/>
  <c r="S73" i="14"/>
  <c r="AG73" i="14"/>
  <c r="T70" i="14"/>
  <c r="AS70" i="14"/>
  <c r="S78" i="14"/>
  <c r="AG78" i="14"/>
  <c r="U76" i="14"/>
  <c r="BE76" i="14"/>
  <c r="S64" i="14"/>
  <c r="AG64" i="14"/>
  <c r="U63" i="14"/>
  <c r="BE63" i="14"/>
  <c r="S63" i="14"/>
  <c r="AG63" i="14"/>
  <c r="T75" i="14"/>
  <c r="AS75" i="14"/>
  <c r="S75" i="14"/>
  <c r="AG75" i="14"/>
  <c r="U75" i="14"/>
  <c r="BE75" i="14"/>
  <c r="S83" i="14"/>
  <c r="AG83" i="14"/>
  <c r="T83" i="14"/>
  <c r="AS83" i="14"/>
  <c r="U83" i="14"/>
  <c r="BE83" i="14"/>
  <c r="U71" i="14"/>
  <c r="BE71" i="14"/>
  <c r="S71" i="14"/>
  <c r="AG71" i="14"/>
  <c r="T71" i="14"/>
  <c r="AS71" i="14"/>
  <c r="T79" i="14"/>
  <c r="AS79" i="14"/>
  <c r="U79" i="14"/>
  <c r="BE79" i="14"/>
  <c r="S79" i="14"/>
  <c r="AG79" i="14"/>
  <c r="S76" i="14"/>
  <c r="AG76" i="14"/>
  <c r="U67" i="14"/>
  <c r="BE67" i="14"/>
  <c r="T67" i="14"/>
  <c r="AS67" i="14"/>
  <c r="S67" i="14"/>
  <c r="AG67" i="14"/>
  <c r="T87" i="14"/>
  <c r="AS87" i="14"/>
  <c r="U87" i="14"/>
  <c r="BE87" i="14"/>
  <c r="S87" i="14"/>
  <c r="AG87" i="14"/>
  <c r="S84" i="14"/>
  <c r="AG84" i="14"/>
  <c r="U64" i="14"/>
  <c r="BE64" i="14"/>
  <c r="T64" i="14"/>
  <c r="AS64" i="14"/>
  <c r="T84" i="14"/>
  <c r="AS84" i="14"/>
  <c r="T80" i="14"/>
  <c r="AS80" i="14"/>
  <c r="T76" i="14"/>
  <c r="AS76" i="14"/>
  <c r="T72" i="14"/>
  <c r="AS72" i="14"/>
  <c r="T68" i="14"/>
  <c r="AS68" i="14"/>
  <c r="U85" i="14"/>
  <c r="BE85" i="14"/>
  <c r="U81" i="14"/>
  <c r="BE81" i="14"/>
  <c r="U77" i="14"/>
  <c r="BE77" i="14"/>
  <c r="U73" i="14"/>
  <c r="BE73" i="14"/>
  <c r="U69" i="14"/>
  <c r="BE69" i="14"/>
  <c r="U65" i="14"/>
  <c r="BE65" i="14"/>
  <c r="T81" i="14"/>
  <c r="AS81" i="14"/>
  <c r="T73" i="14"/>
  <c r="AS73" i="14"/>
  <c r="T69" i="14"/>
  <c r="AS69" i="14"/>
  <c r="T65" i="14"/>
  <c r="AS65" i="14"/>
  <c r="T85" i="14"/>
  <c r="AS85" i="14"/>
  <c r="T77" i="14"/>
  <c r="AS77" i="14"/>
  <c r="U86" i="14"/>
  <c r="BE86" i="14"/>
  <c r="U82" i="14"/>
  <c r="BE82" i="14"/>
  <c r="U78" i="14"/>
  <c r="BE78" i="14"/>
  <c r="U74" i="14"/>
  <c r="BE74" i="14"/>
  <c r="U70" i="14"/>
  <c r="BE70" i="14"/>
  <c r="U66" i="14"/>
  <c r="BE66" i="14"/>
  <c r="S12" i="43" l="1"/>
  <c r="S25" i="43"/>
  <c r="S7" i="43"/>
  <c r="S13" i="43"/>
  <c r="S19" i="43"/>
  <c r="S28" i="43"/>
  <c r="S121" i="43"/>
  <c r="S86" i="43"/>
  <c r="S91" i="43"/>
  <c r="S29" i="43"/>
  <c r="S120" i="43"/>
  <c r="S3" i="43"/>
  <c r="S51" i="43"/>
  <c r="S24" i="43"/>
  <c r="S8" i="43"/>
  <c r="S124" i="43"/>
  <c r="S22" i="43"/>
  <c r="S113" i="43"/>
  <c r="S45" i="43"/>
  <c r="S27" i="43"/>
  <c r="S17" i="43"/>
  <c r="S88" i="43"/>
  <c r="S9" i="43"/>
  <c r="S26" i="43"/>
  <c r="S116" i="43"/>
  <c r="S16" i="43"/>
  <c r="S105" i="43"/>
  <c r="S30" i="43"/>
  <c r="S15" i="43"/>
  <c r="S6" i="43"/>
  <c r="S10" i="43"/>
  <c r="S20" i="43"/>
  <c r="S41" i="43"/>
  <c r="S14" i="43"/>
  <c r="S43" i="43"/>
  <c r="S2" i="43"/>
  <c r="S72" i="43"/>
  <c r="S108" i="43"/>
  <c r="S11" i="43"/>
  <c r="S97" i="43"/>
  <c r="S23" i="43"/>
  <c r="S4" i="43"/>
  <c r="S25" i="41"/>
  <c r="S6" i="41"/>
  <c r="S20" i="41"/>
  <c r="S30" i="41"/>
  <c r="S101" i="41"/>
  <c r="S120" i="41"/>
  <c r="S26" i="41"/>
  <c r="S9" i="41"/>
  <c r="Q72" i="43"/>
  <c r="W70" i="14"/>
  <c r="Q203" i="18"/>
  <c r="Q47" i="43"/>
  <c r="V64" i="2"/>
  <c r="Q128" i="18"/>
  <c r="Q84" i="42"/>
  <c r="AU153" i="14"/>
  <c r="AU178" i="14"/>
  <c r="V128" i="2"/>
  <c r="V28" i="2"/>
  <c r="U91" i="19"/>
  <c r="AU140" i="14"/>
  <c r="S42" i="3"/>
  <c r="S4" i="42"/>
  <c r="S37" i="43"/>
  <c r="S13" i="42"/>
  <c r="S55" i="41"/>
  <c r="S56" i="43"/>
  <c r="S2" i="42"/>
  <c r="S53" i="43"/>
  <c r="S46" i="41"/>
  <c r="S35" i="41"/>
  <c r="R155" i="51"/>
  <c r="Q165" i="18"/>
  <c r="Q57" i="43"/>
  <c r="W91" i="14"/>
  <c r="W109" i="14"/>
  <c r="V127" i="2"/>
  <c r="AU97" i="14"/>
  <c r="Q114" i="3"/>
  <c r="Q36" i="3"/>
  <c r="S33" i="43"/>
  <c r="S9" i="42"/>
  <c r="S48" i="41"/>
  <c r="S49" i="43"/>
  <c r="S26" i="42"/>
  <c r="S54" i="43"/>
  <c r="S32" i="43"/>
  <c r="S41" i="41"/>
  <c r="S44" i="3"/>
  <c r="Q98" i="42"/>
  <c r="Q115" i="43"/>
  <c r="Q43" i="43"/>
  <c r="AI157" i="14"/>
  <c r="V124" i="2"/>
  <c r="V30" i="2"/>
  <c r="W198" i="14"/>
  <c r="U135" i="19"/>
  <c r="T13" i="2"/>
  <c r="S37" i="41"/>
  <c r="S38" i="43"/>
  <c r="S14" i="42"/>
  <c r="S56" i="41"/>
  <c r="S42" i="43"/>
  <c r="S19" i="42"/>
  <c r="S54" i="41"/>
  <c r="S39" i="43"/>
  <c r="S47" i="43"/>
  <c r="S32" i="41"/>
  <c r="S31" i="43"/>
  <c r="S51" i="41"/>
  <c r="Q62" i="42"/>
  <c r="W162" i="14"/>
  <c r="AI123" i="14"/>
  <c r="V130" i="2"/>
  <c r="V32" i="2"/>
  <c r="AU91" i="14"/>
  <c r="AU151" i="14"/>
  <c r="S56" i="3"/>
  <c r="O5" i="22"/>
  <c r="S33" i="41"/>
  <c r="S40" i="43"/>
  <c r="S17" i="42"/>
  <c r="S52" i="41"/>
  <c r="S34" i="43"/>
  <c r="S10" i="42"/>
  <c r="S49" i="41"/>
  <c r="S25" i="42"/>
  <c r="S18" i="42"/>
  <c r="S47" i="41"/>
  <c r="S36" i="43"/>
  <c r="S22" i="42"/>
  <c r="S7" i="42"/>
  <c r="Q37" i="43"/>
  <c r="V165" i="2"/>
  <c r="W140" i="14"/>
  <c r="V132" i="2"/>
  <c r="V29" i="2"/>
  <c r="Q102" i="18"/>
  <c r="T182" i="2"/>
  <c r="S49" i="3"/>
  <c r="S55" i="43"/>
  <c r="S3" i="42"/>
  <c r="S45" i="41"/>
  <c r="S8" i="42"/>
  <c r="S42" i="41"/>
  <c r="S44" i="43"/>
  <c r="S35" i="43"/>
  <c r="S30" i="42"/>
  <c r="R168" i="51"/>
  <c r="Q71" i="42"/>
  <c r="V168" i="2"/>
  <c r="V122" i="2"/>
  <c r="V37" i="2"/>
  <c r="R158" i="51"/>
  <c r="S54" i="3"/>
  <c r="S15" i="42"/>
  <c r="S48" i="43"/>
  <c r="S24" i="42"/>
  <c r="S6" i="42"/>
  <c r="S40" i="41"/>
  <c r="S38" i="41"/>
  <c r="S28" i="42"/>
  <c r="S16" i="42"/>
  <c r="S46" i="43"/>
  <c r="V164" i="2"/>
  <c r="V65" i="2"/>
  <c r="S90" i="43"/>
  <c r="S112" i="43"/>
  <c r="S104" i="41"/>
  <c r="V158" i="2"/>
  <c r="V73" i="2"/>
  <c r="S106" i="43"/>
  <c r="V166" i="2"/>
  <c r="V62" i="2"/>
  <c r="S93" i="43"/>
  <c r="S109" i="41"/>
  <c r="S96" i="41"/>
  <c r="S112" i="41"/>
  <c r="S122" i="43"/>
  <c r="S33" i="3"/>
  <c r="V163" i="2"/>
  <c r="V70" i="2"/>
  <c r="S96" i="43"/>
  <c r="V161" i="2"/>
  <c r="V160" i="2"/>
  <c r="V67" i="2"/>
  <c r="S122" i="41"/>
  <c r="V169" i="2"/>
  <c r="V159" i="2"/>
  <c r="V63" i="2"/>
  <c r="V162" i="2"/>
  <c r="S88" i="41"/>
  <c r="V151" i="2"/>
  <c r="V54" i="2"/>
  <c r="V145" i="2"/>
  <c r="V144" i="2"/>
  <c r="V48" i="2"/>
  <c r="V74" i="2"/>
  <c r="V115" i="2"/>
  <c r="V175" i="2"/>
  <c r="S70" i="43"/>
  <c r="S64" i="41"/>
  <c r="S85" i="43"/>
  <c r="S77" i="41"/>
  <c r="S74" i="43"/>
  <c r="S58" i="41"/>
  <c r="S69" i="43"/>
  <c r="S57" i="43"/>
  <c r="S68" i="43"/>
  <c r="S41" i="3"/>
  <c r="S64" i="43"/>
  <c r="S77" i="43"/>
  <c r="V141" i="2"/>
  <c r="V40" i="2"/>
  <c r="V113" i="2"/>
  <c r="S59" i="43"/>
  <c r="S81" i="41"/>
  <c r="S78" i="41"/>
  <c r="S83" i="41"/>
  <c r="S69" i="41"/>
  <c r="V143" i="2"/>
  <c r="V120" i="2"/>
  <c r="S65" i="41"/>
  <c r="V146" i="2"/>
  <c r="V57" i="2"/>
  <c r="V56" i="2"/>
  <c r="V138" i="2"/>
  <c r="V38" i="2"/>
  <c r="V45" i="2"/>
  <c r="V80" i="2"/>
  <c r="V125" i="2"/>
  <c r="V33" i="2"/>
  <c r="V34" i="2"/>
  <c r="V121" i="2"/>
  <c r="V111" i="2"/>
  <c r="S81" i="43"/>
  <c r="S73" i="41"/>
  <c r="S78" i="43"/>
  <c r="S71" i="41"/>
  <c r="S83" i="43"/>
  <c r="S75" i="41"/>
  <c r="S65" i="43"/>
  <c r="S37" i="3"/>
  <c r="V117" i="2"/>
  <c r="S32" i="3"/>
  <c r="V49" i="2"/>
  <c r="V114" i="2"/>
  <c r="S66" i="41"/>
  <c r="S68" i="41"/>
  <c r="S62" i="41"/>
  <c r="S62" i="43"/>
  <c r="S72" i="41"/>
  <c r="V157" i="2"/>
  <c r="V52" i="2"/>
  <c r="V142" i="2"/>
  <c r="V44" i="2"/>
  <c r="V43" i="2"/>
  <c r="V126" i="2"/>
  <c r="V27" i="2"/>
  <c r="V36" i="2"/>
  <c r="V116" i="2"/>
  <c r="V25" i="2"/>
  <c r="S67" i="41"/>
  <c r="S84" i="41"/>
  <c r="S66" i="43"/>
  <c r="S60" i="41"/>
  <c r="S63" i="41"/>
  <c r="S61" i="43"/>
  <c r="S58" i="43"/>
  <c r="S80" i="43"/>
  <c r="V112" i="2"/>
  <c r="S59" i="41"/>
  <c r="V134" i="2"/>
  <c r="V42" i="2"/>
  <c r="V119" i="2"/>
  <c r="S73" i="43"/>
  <c r="S71" i="43"/>
  <c r="S75" i="43"/>
  <c r="S82" i="43"/>
  <c r="V154" i="2"/>
  <c r="V46" i="2"/>
  <c r="V15" i="2"/>
  <c r="V178" i="2"/>
  <c r="S67" i="43"/>
  <c r="S84" i="43"/>
  <c r="S76" i="41"/>
  <c r="S60" i="43"/>
  <c r="S63" i="43"/>
  <c r="S80" i="41"/>
  <c r="S36" i="3"/>
  <c r="Q120" i="43"/>
  <c r="Q86" i="43"/>
  <c r="Q53" i="43"/>
  <c r="Q23" i="43"/>
  <c r="Q120" i="42"/>
  <c r="Q40" i="43"/>
  <c r="Q110" i="42"/>
  <c r="Q78" i="42"/>
  <c r="Q56" i="42"/>
  <c r="Q34" i="42"/>
  <c r="Q12" i="42"/>
  <c r="Q108" i="41"/>
  <c r="Q88" i="41"/>
  <c r="Q72" i="41"/>
  <c r="Q61" i="41"/>
  <c r="Q51" i="41"/>
  <c r="Q39" i="41"/>
  <c r="Q31" i="41"/>
  <c r="Q20" i="41"/>
  <c r="Q9" i="41"/>
  <c r="Q52" i="42"/>
  <c r="Q107" i="42"/>
  <c r="Q105" i="41"/>
  <c r="Q89" i="41"/>
  <c r="Q73" i="41"/>
  <c r="Q52" i="41"/>
  <c r="Q40" i="41"/>
  <c r="Q95" i="42"/>
  <c r="Q123" i="41"/>
  <c r="AI144" i="14"/>
  <c r="W81" i="14"/>
  <c r="AU126" i="14"/>
  <c r="Q103" i="42"/>
  <c r="Q6" i="42"/>
  <c r="AI101" i="14"/>
  <c r="AI85" i="14"/>
  <c r="W97" i="14"/>
  <c r="Q97" i="42"/>
  <c r="W152" i="14"/>
  <c r="W88" i="14"/>
  <c r="AI141" i="14"/>
  <c r="AU145" i="14"/>
  <c r="Q47" i="3"/>
  <c r="W151" i="14"/>
  <c r="W87" i="14"/>
  <c r="AI140" i="14"/>
  <c r="AU142" i="14"/>
  <c r="T24" i="2"/>
  <c r="T88" i="2"/>
  <c r="T152" i="2"/>
  <c r="Q119" i="3"/>
  <c r="Q103" i="3"/>
  <c r="Q87" i="3"/>
  <c r="Q50" i="3"/>
  <c r="Q19" i="3"/>
  <c r="Q8" i="3"/>
  <c r="T42" i="2"/>
  <c r="T43" i="2"/>
  <c r="T107" i="2"/>
  <c r="T171" i="2"/>
  <c r="T44" i="2"/>
  <c r="T108" i="2"/>
  <c r="T172" i="2"/>
  <c r="T45" i="2"/>
  <c r="T109" i="2"/>
  <c r="T173" i="2"/>
  <c r="Q46" i="3"/>
  <c r="T89" i="2"/>
  <c r="R77" i="51"/>
  <c r="R141" i="51"/>
  <c r="Q122" i="43"/>
  <c r="Q78" i="43"/>
  <c r="Q49" i="43"/>
  <c r="Q21" i="43"/>
  <c r="Q118" i="42"/>
  <c r="Q123" i="42"/>
  <c r="Q117" i="43"/>
  <c r="Q108" i="42"/>
  <c r="Q76" i="42"/>
  <c r="Q55" i="42"/>
  <c r="Q33" i="42"/>
  <c r="Q11" i="42"/>
  <c r="Q106" i="41"/>
  <c r="Q86" i="41"/>
  <c r="Q71" i="41"/>
  <c r="Q60" i="41"/>
  <c r="Q49" i="41"/>
  <c r="Q38" i="41"/>
  <c r="Q30" i="41"/>
  <c r="Q118" i="43"/>
  <c r="Q74" i="43"/>
  <c r="Q45" i="43"/>
  <c r="Q18" i="43"/>
  <c r="Q114" i="42"/>
  <c r="Q113" i="43"/>
  <c r="Q85" i="43"/>
  <c r="Q104" i="42"/>
  <c r="Q72" i="42"/>
  <c r="Q51" i="42"/>
  <c r="Q31" i="42"/>
  <c r="Q9" i="42"/>
  <c r="Q27" i="42"/>
  <c r="Q100" i="41"/>
  <c r="Q84" i="41"/>
  <c r="Q70" i="41"/>
  <c r="Q59" i="41"/>
  <c r="Q48" i="41"/>
  <c r="Q37" i="41"/>
  <c r="Q28" i="41"/>
  <c r="Q16" i="41"/>
  <c r="Q65" i="43"/>
  <c r="Q75" i="42"/>
  <c r="Q117" i="41"/>
  <c r="Q101" i="41"/>
  <c r="Q85" i="41"/>
  <c r="Q29" i="41"/>
  <c r="Q17" i="41"/>
  <c r="Q44" i="43"/>
  <c r="Q67" i="42"/>
  <c r="O4" i="22"/>
  <c r="AU146" i="14"/>
  <c r="W161" i="14"/>
  <c r="R132" i="51"/>
  <c r="W193" i="14"/>
  <c r="Q110" i="43"/>
  <c r="Q71" i="43"/>
  <c r="Q41" i="43"/>
  <c r="Q12" i="43"/>
  <c r="Q115" i="42"/>
  <c r="Q91" i="43"/>
  <c r="Q96" i="42"/>
  <c r="Q68" i="42"/>
  <c r="Q46" i="42"/>
  <c r="Q24" i="42"/>
  <c r="Q124" i="41"/>
  <c r="Q15" i="42"/>
  <c r="Q98" i="41"/>
  <c r="Q82" i="41"/>
  <c r="Q69" i="41"/>
  <c r="Q58" i="41"/>
  <c r="Q47" i="41"/>
  <c r="Q36" i="41"/>
  <c r="Q26" i="41"/>
  <c r="Q14" i="41"/>
  <c r="Q4" i="43"/>
  <c r="Q63" i="42"/>
  <c r="Q115" i="41"/>
  <c r="Q99" i="41"/>
  <c r="Q83" i="41"/>
  <c r="Q27" i="41"/>
  <c r="Q15" i="41"/>
  <c r="Q27" i="43"/>
  <c r="Q180" i="18"/>
  <c r="W145" i="14"/>
  <c r="O2" i="22"/>
  <c r="W129" i="14"/>
  <c r="Q101" i="42"/>
  <c r="Q6" i="41"/>
  <c r="AI170" i="14"/>
  <c r="W192" i="14"/>
  <c r="W128" i="14"/>
  <c r="AI63" i="14"/>
  <c r="AI100" i="14"/>
  <c r="Q172" i="18"/>
  <c r="W191" i="14"/>
  <c r="W127" i="14"/>
  <c r="AI204" i="14"/>
  <c r="AI99" i="14"/>
  <c r="Q164" i="18"/>
  <c r="T48" i="2"/>
  <c r="T112" i="2"/>
  <c r="T176" i="2"/>
  <c r="Q113" i="3"/>
  <c r="Q97" i="3"/>
  <c r="Q81" i="3"/>
  <c r="Q25" i="3"/>
  <c r="Q2" i="3"/>
  <c r="T3" i="2"/>
  <c r="T67" i="2"/>
  <c r="T131" i="2"/>
  <c r="T4" i="2"/>
  <c r="T68" i="2"/>
  <c r="T132" i="2"/>
  <c r="T5" i="2"/>
  <c r="T69" i="2"/>
  <c r="T133" i="2"/>
  <c r="Q112" i="3"/>
  <c r="Q13" i="3"/>
  <c r="T137" i="2"/>
  <c r="R101" i="51"/>
  <c r="R165" i="51"/>
  <c r="Q94" i="43"/>
  <c r="Q32" i="43"/>
  <c r="Q67" i="43"/>
  <c r="Q113" i="42"/>
  <c r="Q42" i="43"/>
  <c r="Q61" i="42"/>
  <c r="Q20" i="42"/>
  <c r="Q112" i="41"/>
  <c r="Q76" i="41"/>
  <c r="Q55" i="41"/>
  <c r="Q33" i="41"/>
  <c r="Q12" i="41"/>
  <c r="Q40" i="42"/>
  <c r="Q97" i="41"/>
  <c r="Q75" i="41"/>
  <c r="Q109" i="42"/>
  <c r="Q111" i="42"/>
  <c r="W63" i="14"/>
  <c r="AI131" i="14"/>
  <c r="W73" i="14"/>
  <c r="W64" i="14"/>
  <c r="W121" i="14"/>
  <c r="Q2" i="41"/>
  <c r="AI68" i="14"/>
  <c r="W168" i="14"/>
  <c r="W80" i="14"/>
  <c r="AI84" i="14"/>
  <c r="R110" i="51"/>
  <c r="W143" i="14"/>
  <c r="AI192" i="14"/>
  <c r="AU185" i="14"/>
  <c r="T32" i="2"/>
  <c r="T120" i="2"/>
  <c r="Q123" i="3"/>
  <c r="Q101" i="3"/>
  <c r="Q79" i="3"/>
  <c r="Q63" i="3"/>
  <c r="Q6" i="3"/>
  <c r="T11" i="2"/>
  <c r="T91" i="2"/>
  <c r="T179" i="2"/>
  <c r="T76" i="2"/>
  <c r="T156" i="2"/>
  <c r="T53" i="2"/>
  <c r="T141" i="2"/>
  <c r="Q68" i="3"/>
  <c r="T105" i="2"/>
  <c r="R109" i="51"/>
  <c r="R189" i="51"/>
  <c r="U182" i="19"/>
  <c r="U150" i="19"/>
  <c r="U118" i="19"/>
  <c r="U86" i="19"/>
  <c r="Q28" i="3"/>
  <c r="T110" i="2"/>
  <c r="R87" i="51"/>
  <c r="R151" i="51"/>
  <c r="Q49" i="3"/>
  <c r="T79" i="2"/>
  <c r="R72" i="51"/>
  <c r="R136" i="51"/>
  <c r="R200" i="51"/>
  <c r="Q31" i="3"/>
  <c r="T113" i="2"/>
  <c r="R81" i="51"/>
  <c r="R145" i="51"/>
  <c r="U204" i="19"/>
  <c r="U172" i="19"/>
  <c r="U140" i="19"/>
  <c r="U108" i="19"/>
  <c r="Q106" i="3"/>
  <c r="Q90" i="43"/>
  <c r="Q30" i="43"/>
  <c r="Q87" i="43"/>
  <c r="Q119" i="42"/>
  <c r="Q57" i="42"/>
  <c r="Q13" i="42"/>
  <c r="Q110" i="41"/>
  <c r="Q74" i="41"/>
  <c r="Q53" i="41"/>
  <c r="Q32" i="41"/>
  <c r="Q11" i="41"/>
  <c r="Q95" i="41"/>
  <c r="Q93" i="42"/>
  <c r="Q79" i="42"/>
  <c r="W153" i="14"/>
  <c r="Q3" i="41"/>
  <c r="AI124" i="14"/>
  <c r="AI117" i="14"/>
  <c r="AI195" i="14"/>
  <c r="Q4" i="41"/>
  <c r="Q2" i="42"/>
  <c r="W160" i="14"/>
  <c r="W72" i="14"/>
  <c r="AI67" i="14"/>
  <c r="T150" i="2"/>
  <c r="W135" i="14"/>
  <c r="AI179" i="14"/>
  <c r="AU162" i="14"/>
  <c r="T40" i="2"/>
  <c r="T128" i="2"/>
  <c r="Q121" i="3"/>
  <c r="Q99" i="3"/>
  <c r="Q77" i="3"/>
  <c r="Q4" i="3"/>
  <c r="T19" i="2"/>
  <c r="T99" i="2"/>
  <c r="T187" i="2"/>
  <c r="T84" i="2"/>
  <c r="T164" i="2"/>
  <c r="T61" i="2"/>
  <c r="T149" i="2"/>
  <c r="Q57" i="3"/>
  <c r="T121" i="2"/>
  <c r="R117" i="51"/>
  <c r="R197" i="51"/>
  <c r="U178" i="19"/>
  <c r="U146" i="19"/>
  <c r="U114" i="19"/>
  <c r="Q116" i="3"/>
  <c r="Q16" i="3"/>
  <c r="T126" i="2"/>
  <c r="R95" i="51"/>
  <c r="R159" i="51"/>
  <c r="Q38" i="3"/>
  <c r="T95" i="2"/>
  <c r="R80" i="51"/>
  <c r="R144" i="51"/>
  <c r="Q120" i="3"/>
  <c r="Q20" i="3"/>
  <c r="T129" i="2"/>
  <c r="R89" i="51"/>
  <c r="R153" i="51"/>
  <c r="U200" i="19"/>
  <c r="U168" i="19"/>
  <c r="U136" i="19"/>
  <c r="U104" i="19"/>
  <c r="Q90" i="3"/>
  <c r="T6" i="2"/>
  <c r="T146" i="2"/>
  <c r="R98" i="51"/>
  <c r="R162" i="51"/>
  <c r="R76" i="51"/>
  <c r="U191" i="19"/>
  <c r="Q66" i="43"/>
  <c r="Q11" i="43"/>
  <c r="O6" i="22"/>
  <c r="Q94" i="42"/>
  <c r="Q45" i="42"/>
  <c r="Q122" i="41"/>
  <c r="Q96" i="41"/>
  <c r="Q68" i="41"/>
  <c r="Q46" i="41"/>
  <c r="Q24" i="41"/>
  <c r="Q10" i="41"/>
  <c r="Q119" i="41"/>
  <c r="Q93" i="41"/>
  <c r="Q54" i="41"/>
  <c r="Q19" i="41"/>
  <c r="Q77" i="42"/>
  <c r="W89" i="14"/>
  <c r="Q5" i="41"/>
  <c r="Q116" i="18"/>
  <c r="AU105" i="14"/>
  <c r="Q25" i="42"/>
  <c r="Q19" i="42"/>
  <c r="Q17" i="42"/>
  <c r="W144" i="14"/>
  <c r="AI194" i="14"/>
  <c r="AU186" i="14"/>
  <c r="W119" i="14"/>
  <c r="AI165" i="14"/>
  <c r="AU121" i="14"/>
  <c r="T56" i="2"/>
  <c r="T136" i="2"/>
  <c r="Q117" i="3"/>
  <c r="Q95" i="3"/>
  <c r="Q75" i="3"/>
  <c r="Q17" i="3"/>
  <c r="T10" i="2"/>
  <c r="T27" i="2"/>
  <c r="T115" i="2"/>
  <c r="T12" i="2"/>
  <c r="T92" i="2"/>
  <c r="T180" i="2"/>
  <c r="T77" i="2"/>
  <c r="T157" i="2"/>
  <c r="Q35" i="3"/>
  <c r="T153" i="2"/>
  <c r="R125" i="51"/>
  <c r="R64" i="51"/>
  <c r="U174" i="19"/>
  <c r="U142" i="19"/>
  <c r="U110" i="19"/>
  <c r="Q100" i="3"/>
  <c r="Q5" i="3"/>
  <c r="T142" i="2"/>
  <c r="R103" i="51"/>
  <c r="R167" i="51"/>
  <c r="Q30" i="3"/>
  <c r="T111" i="2"/>
  <c r="R88" i="51"/>
  <c r="R152" i="51"/>
  <c r="Q104" i="3"/>
  <c r="Q9" i="3"/>
  <c r="T145" i="2"/>
  <c r="R97" i="51"/>
  <c r="R161" i="51"/>
  <c r="U196" i="19"/>
  <c r="U164" i="19"/>
  <c r="U132" i="19"/>
  <c r="U100" i="19"/>
  <c r="Q74" i="3"/>
  <c r="Q106" i="43"/>
  <c r="Q38" i="43"/>
  <c r="Q111" i="43"/>
  <c r="Q29" i="43"/>
  <c r="Q75" i="43"/>
  <c r="Q66" i="42"/>
  <c r="Q23" i="42"/>
  <c r="Q116" i="41"/>
  <c r="Q80" i="41"/>
  <c r="Q57" i="41"/>
  <c r="Q35" i="41"/>
  <c r="Q18" i="41"/>
  <c r="Q73" i="42"/>
  <c r="Q54" i="42"/>
  <c r="Q107" i="41"/>
  <c r="Q79" i="41"/>
  <c r="Q44" i="41"/>
  <c r="Q25" i="41"/>
  <c r="Q121" i="41"/>
  <c r="AU190" i="14"/>
  <c r="W201" i="14"/>
  <c r="N2" i="35"/>
  <c r="W113" i="14"/>
  <c r="W169" i="14"/>
  <c r="W184" i="14"/>
  <c r="W104" i="14"/>
  <c r="AI130" i="14"/>
  <c r="Q108" i="18"/>
  <c r="W167" i="14"/>
  <c r="W79" i="14"/>
  <c r="AI83" i="14"/>
  <c r="R91" i="51"/>
  <c r="T8" i="2"/>
  <c r="T96" i="2"/>
  <c r="T184" i="2"/>
  <c r="Q107" i="3"/>
  <c r="Q85" i="3"/>
  <c r="Q67" i="3"/>
  <c r="Q54" i="3"/>
  <c r="T50" i="2"/>
  <c r="T75" i="2"/>
  <c r="T155" i="2"/>
  <c r="T52" i="2"/>
  <c r="T140" i="2"/>
  <c r="T29" i="2"/>
  <c r="T117" i="2"/>
  <c r="Q96" i="3"/>
  <c r="T55" i="2"/>
  <c r="R85" i="51"/>
  <c r="R173" i="51"/>
  <c r="U190" i="19"/>
  <c r="U158" i="19"/>
  <c r="U126" i="19"/>
  <c r="U94" i="19"/>
  <c r="Q48" i="3"/>
  <c r="T78" i="2"/>
  <c r="R71" i="51"/>
  <c r="R135" i="51"/>
  <c r="Q71" i="3"/>
  <c r="T41" i="2"/>
  <c r="T175" i="2"/>
  <c r="R120" i="51"/>
  <c r="R184" i="51"/>
  <c r="Q51" i="3"/>
  <c r="T81" i="2"/>
  <c r="R65" i="51"/>
  <c r="R129" i="51"/>
  <c r="R193" i="51"/>
  <c r="U180" i="19"/>
  <c r="U148" i="19"/>
  <c r="U116" i="19"/>
  <c r="U84" i="19"/>
  <c r="Q32" i="3"/>
  <c r="T98" i="2"/>
  <c r="R74" i="51"/>
  <c r="R138" i="51"/>
  <c r="T74" i="2"/>
  <c r="R178" i="51"/>
  <c r="Q62" i="43"/>
  <c r="Q92" i="42"/>
  <c r="Q120" i="41"/>
  <c r="Q66" i="41"/>
  <c r="Q23" i="41"/>
  <c r="Q25" i="43"/>
  <c r="Q91" i="41"/>
  <c r="Q50" i="41"/>
  <c r="U113" i="19"/>
  <c r="W136" i="14"/>
  <c r="AU166" i="14"/>
  <c r="W159" i="14"/>
  <c r="AI64" i="14"/>
  <c r="T144" i="2"/>
  <c r="Q93" i="3"/>
  <c r="T18" i="2"/>
  <c r="T123" i="2"/>
  <c r="T100" i="2"/>
  <c r="T85" i="2"/>
  <c r="Q24" i="3"/>
  <c r="R133" i="51"/>
  <c r="U170" i="19"/>
  <c r="U106" i="19"/>
  <c r="T17" i="2"/>
  <c r="R111" i="51"/>
  <c r="Q18" i="3"/>
  <c r="R96" i="51"/>
  <c r="Q88" i="3"/>
  <c r="T161" i="2"/>
  <c r="R169" i="51"/>
  <c r="U160" i="19"/>
  <c r="U96" i="19"/>
  <c r="Q10" i="3"/>
  <c r="T178" i="2"/>
  <c r="R130" i="51"/>
  <c r="T166" i="2"/>
  <c r="U159" i="19"/>
  <c r="U68" i="19"/>
  <c r="Q119" i="18"/>
  <c r="Q183" i="18"/>
  <c r="AU108" i="14"/>
  <c r="AU172" i="14"/>
  <c r="AI94" i="14"/>
  <c r="AI158" i="14"/>
  <c r="Q43" i="3"/>
  <c r="R123" i="51"/>
  <c r="U169" i="19"/>
  <c r="Q80" i="18"/>
  <c r="Q144" i="18"/>
  <c r="AU69" i="14"/>
  <c r="AU133" i="14"/>
  <c r="AU197" i="14"/>
  <c r="AI119" i="14"/>
  <c r="AI183" i="14"/>
  <c r="T87" i="2"/>
  <c r="R180" i="51"/>
  <c r="U99" i="19"/>
  <c r="Q73" i="18"/>
  <c r="Q137" i="18"/>
  <c r="Q201" i="18"/>
  <c r="Q12" i="3"/>
  <c r="R148" i="51"/>
  <c r="U125" i="19"/>
  <c r="Q106" i="18"/>
  <c r="Q170" i="18"/>
  <c r="AU95" i="14"/>
  <c r="AU159" i="14"/>
  <c r="AI81" i="14"/>
  <c r="AI145" i="14"/>
  <c r="W67" i="14"/>
  <c r="Q60" i="43"/>
  <c r="Q99" i="43"/>
  <c r="Q88" i="42"/>
  <c r="Q15" i="43"/>
  <c r="Q64" i="41"/>
  <c r="Q22" i="41"/>
  <c r="Q87" i="41"/>
  <c r="Q29" i="42"/>
  <c r="W120" i="14"/>
  <c r="AU122" i="14"/>
  <c r="W111" i="14"/>
  <c r="AU98" i="14"/>
  <c r="T160" i="2"/>
  <c r="Q91" i="3"/>
  <c r="Q29" i="3"/>
  <c r="T26" i="2"/>
  <c r="T139" i="2"/>
  <c r="T116" i="2"/>
  <c r="T93" i="2"/>
  <c r="T14" i="2"/>
  <c r="R149" i="51"/>
  <c r="U166" i="19"/>
  <c r="U102" i="19"/>
  <c r="T39" i="2"/>
  <c r="R119" i="51"/>
  <c r="Q7" i="3"/>
  <c r="R104" i="51"/>
  <c r="Q72" i="3"/>
  <c r="T177" i="2"/>
  <c r="R177" i="51"/>
  <c r="U156" i="19"/>
  <c r="U92" i="19"/>
  <c r="T25" i="2"/>
  <c r="T2" i="2"/>
  <c r="R146" i="51"/>
  <c r="R99" i="51"/>
  <c r="U143" i="19"/>
  <c r="U64" i="19"/>
  <c r="Q127" i="18"/>
  <c r="Q191" i="18"/>
  <c r="AU116" i="14"/>
  <c r="AU180" i="14"/>
  <c r="AI102" i="14"/>
  <c r="AI166" i="14"/>
  <c r="Q3" i="3"/>
  <c r="R142" i="51"/>
  <c r="U153" i="19"/>
  <c r="Q88" i="18"/>
  <c r="Q152" i="18"/>
  <c r="AU77" i="14"/>
  <c r="AU141" i="14"/>
  <c r="AU63" i="14"/>
  <c r="AI127" i="14"/>
  <c r="AI191" i="14"/>
  <c r="T134" i="2"/>
  <c r="R194" i="51"/>
  <c r="U83" i="19"/>
  <c r="Q81" i="18"/>
  <c r="Q145" i="18"/>
  <c r="AU70" i="14"/>
  <c r="T49" i="2"/>
  <c r="R170" i="51"/>
  <c r="U109" i="19"/>
  <c r="Q114" i="18"/>
  <c r="Q178" i="18"/>
  <c r="AU103" i="14"/>
  <c r="AU167" i="14"/>
  <c r="AI89" i="14"/>
  <c r="AI153" i="14"/>
  <c r="Q82" i="3"/>
  <c r="R86" i="51"/>
  <c r="U183" i="19"/>
  <c r="U78" i="19"/>
  <c r="Q99" i="18"/>
  <c r="Q163" i="18"/>
  <c r="Q56" i="43"/>
  <c r="Q80" i="42"/>
  <c r="Q62" i="41"/>
  <c r="Q21" i="41"/>
  <c r="Q91" i="42"/>
  <c r="Q81" i="41"/>
  <c r="Q121" i="42"/>
  <c r="Q81" i="42"/>
  <c r="Q77" i="43"/>
  <c r="W112" i="14"/>
  <c r="AU102" i="14"/>
  <c r="W103" i="14"/>
  <c r="Q100" i="18"/>
  <c r="T168" i="2"/>
  <c r="Q89" i="3"/>
  <c r="Q27" i="3"/>
  <c r="T34" i="2"/>
  <c r="T147" i="2"/>
  <c r="T124" i="2"/>
  <c r="T101" i="2"/>
  <c r="T33" i="2"/>
  <c r="R157" i="51"/>
  <c r="U162" i="19"/>
  <c r="U98" i="19"/>
  <c r="T62" i="2"/>
  <c r="R127" i="51"/>
  <c r="T22" i="2"/>
  <c r="R112" i="51"/>
  <c r="Q61" i="3"/>
  <c r="T193" i="2"/>
  <c r="R185" i="51"/>
  <c r="U152" i="19"/>
  <c r="U88" i="19"/>
  <c r="T47" i="2"/>
  <c r="R66" i="51"/>
  <c r="R154" i="51"/>
  <c r="R118" i="51"/>
  <c r="U127" i="19"/>
  <c r="Q71" i="18"/>
  <c r="Q135" i="18"/>
  <c r="Q199" i="18"/>
  <c r="AU124" i="14"/>
  <c r="AU188" i="14"/>
  <c r="AI110" i="14"/>
  <c r="AI174" i="14"/>
  <c r="T31" i="2"/>
  <c r="R164" i="51"/>
  <c r="U137" i="19"/>
  <c r="Q96" i="18"/>
  <c r="Q160" i="18"/>
  <c r="AU85" i="14"/>
  <c r="AU149" i="14"/>
  <c r="AI71" i="14"/>
  <c r="AI135" i="14"/>
  <c r="AI199" i="14"/>
  <c r="T170" i="2"/>
  <c r="U195" i="19"/>
  <c r="U79" i="19"/>
  <c r="Q89" i="18"/>
  <c r="Q153" i="18"/>
  <c r="AU78" i="14"/>
  <c r="T90" i="2"/>
  <c r="R182" i="51"/>
  <c r="U93" i="19"/>
  <c r="Q122" i="18"/>
  <c r="Q186" i="18"/>
  <c r="AU111" i="14"/>
  <c r="AU175" i="14"/>
  <c r="AI97" i="14"/>
  <c r="AI161" i="14"/>
  <c r="Q66" i="3"/>
  <c r="R108" i="51"/>
  <c r="U167" i="19"/>
  <c r="U74" i="19"/>
  <c r="Q107" i="18"/>
  <c r="Q171" i="18"/>
  <c r="AU88" i="14"/>
  <c r="AU152" i="14"/>
  <c r="AI74" i="14"/>
  <c r="Q34" i="43"/>
  <c r="Q17" i="43"/>
  <c r="Q64" i="42"/>
  <c r="Q114" i="41"/>
  <c r="Q56" i="41"/>
  <c r="Q13" i="41"/>
  <c r="Q42" i="42"/>
  <c r="Q77" i="41"/>
  <c r="Q42" i="41"/>
  <c r="Q8" i="41"/>
  <c r="W137" i="14"/>
  <c r="W185" i="14"/>
  <c r="W105" i="14"/>
  <c r="W96" i="14"/>
  <c r="U129" i="19"/>
  <c r="W95" i="14"/>
  <c r="U145" i="19"/>
  <c r="T16" i="2"/>
  <c r="T192" i="2"/>
  <c r="Q83" i="3"/>
  <c r="Q52" i="3"/>
  <c r="T58" i="2"/>
  <c r="T163" i="2"/>
  <c r="T148" i="2"/>
  <c r="T125" i="2"/>
  <c r="T73" i="2"/>
  <c r="R181" i="51"/>
  <c r="U154" i="19"/>
  <c r="U90" i="19"/>
  <c r="T94" i="2"/>
  <c r="R143" i="51"/>
  <c r="T63" i="2"/>
  <c r="R128" i="51"/>
  <c r="Q39" i="3"/>
  <c r="R73" i="51"/>
  <c r="R201" i="51"/>
  <c r="U144" i="19"/>
  <c r="Q122" i="3"/>
  <c r="T66" i="2"/>
  <c r="R82" i="51"/>
  <c r="Q76" i="3"/>
  <c r="R140" i="51"/>
  <c r="U111" i="19"/>
  <c r="Q79" i="18"/>
  <c r="Q143" i="18"/>
  <c r="AU68" i="14"/>
  <c r="AU132" i="14"/>
  <c r="AU196" i="14"/>
  <c r="AI118" i="14"/>
  <c r="AI182" i="14"/>
  <c r="T86" i="2"/>
  <c r="R179" i="51"/>
  <c r="U121" i="19"/>
  <c r="Q104" i="18"/>
  <c r="Q168" i="18"/>
  <c r="AU93" i="14"/>
  <c r="AU157" i="14"/>
  <c r="AI79" i="14"/>
  <c r="AI143" i="14"/>
  <c r="Q108" i="3"/>
  <c r="R83" i="51"/>
  <c r="U179" i="19"/>
  <c r="U75" i="19"/>
  <c r="Q97" i="18"/>
  <c r="Q161" i="18"/>
  <c r="AU86" i="14"/>
  <c r="T135" i="2"/>
  <c r="R195" i="51"/>
  <c r="Q66" i="18"/>
  <c r="Q130" i="18"/>
  <c r="Q194" i="18"/>
  <c r="AU119" i="14"/>
  <c r="AU183" i="14"/>
  <c r="AI105" i="14"/>
  <c r="AI169" i="14"/>
  <c r="Q33" i="3"/>
  <c r="R131" i="51"/>
  <c r="U151" i="19"/>
  <c r="U70" i="19"/>
  <c r="Q115" i="18"/>
  <c r="T103" i="2"/>
  <c r="Q122" i="42"/>
  <c r="Q52" i="43"/>
  <c r="Q35" i="42"/>
  <c r="Q90" i="41"/>
  <c r="Q41" i="41"/>
  <c r="Q89" i="42"/>
  <c r="Q109" i="41"/>
  <c r="Q63" i="41"/>
  <c r="AI156" i="14"/>
  <c r="W177" i="14"/>
  <c r="Q93" i="43"/>
  <c r="W200" i="14"/>
  <c r="AI155" i="14"/>
  <c r="W183" i="14"/>
  <c r="AI128" i="14"/>
  <c r="T80" i="2"/>
  <c r="Q109" i="3"/>
  <c r="Q40" i="3"/>
  <c r="T59" i="2"/>
  <c r="T36" i="2"/>
  <c r="T21" i="2"/>
  <c r="T189" i="2"/>
  <c r="R69" i="51"/>
  <c r="U194" i="19"/>
  <c r="Q102" i="43"/>
  <c r="Q95" i="43"/>
  <c r="Q63" i="43"/>
  <c r="Q22" i="42"/>
  <c r="Q78" i="41"/>
  <c r="Q34" i="41"/>
  <c r="Q103" i="41"/>
  <c r="Q87" i="42"/>
  <c r="W202" i="14"/>
  <c r="AI181" i="14"/>
  <c r="W176" i="14"/>
  <c r="AI116" i="14"/>
  <c r="W175" i="14"/>
  <c r="AI115" i="14"/>
  <c r="T104" i="2"/>
  <c r="Q105" i="3"/>
  <c r="Q65" i="3"/>
  <c r="T83" i="2"/>
  <c r="T60" i="2"/>
  <c r="T37" i="2"/>
  <c r="Q80" i="3"/>
  <c r="R93" i="51"/>
  <c r="U186" i="19"/>
  <c r="U122" i="19"/>
  <c r="Q37" i="3"/>
  <c r="R79" i="51"/>
  <c r="Q60" i="3"/>
  <c r="T191" i="2"/>
  <c r="R192" i="51"/>
  <c r="T97" i="2"/>
  <c r="R137" i="51"/>
  <c r="U176" i="19"/>
  <c r="U112" i="19"/>
  <c r="Q21" i="3"/>
  <c r="T162" i="2"/>
  <c r="R122" i="51"/>
  <c r="T119" i="2"/>
  <c r="U175" i="19"/>
  <c r="U72" i="19"/>
  <c r="Q111" i="18"/>
  <c r="Q175" i="18"/>
  <c r="AU100" i="14"/>
  <c r="AU164" i="14"/>
  <c r="AI86" i="14"/>
  <c r="AI150" i="14"/>
  <c r="Q78" i="3"/>
  <c r="R100" i="51"/>
  <c r="U185" i="19"/>
  <c r="Q72" i="18"/>
  <c r="Q136" i="18"/>
  <c r="Q200" i="18"/>
  <c r="AU125" i="14"/>
  <c r="AU189" i="14"/>
  <c r="AI111" i="14"/>
  <c r="AI175" i="14"/>
  <c r="T38" i="2"/>
  <c r="R166" i="51"/>
  <c r="U115" i="19"/>
  <c r="Q92" i="3"/>
  <c r="Q7" i="41"/>
  <c r="Q65" i="42"/>
  <c r="Q50" i="42"/>
  <c r="Q115" i="3"/>
  <c r="T35" i="2"/>
  <c r="T169" i="2"/>
  <c r="Q70" i="3"/>
  <c r="T127" i="2"/>
  <c r="T65" i="2"/>
  <c r="U124" i="19"/>
  <c r="R90" i="51"/>
  <c r="R203" i="51"/>
  <c r="Q159" i="18"/>
  <c r="AU204" i="14"/>
  <c r="Q98" i="3"/>
  <c r="U89" i="19"/>
  <c r="AU101" i="14"/>
  <c r="AI103" i="14"/>
  <c r="R124" i="51"/>
  <c r="Q65" i="18"/>
  <c r="Q193" i="18"/>
  <c r="R126" i="51"/>
  <c r="Q98" i="18"/>
  <c r="AU87" i="14"/>
  <c r="AI73" i="14"/>
  <c r="AI201" i="14"/>
  <c r="R183" i="51"/>
  <c r="U66" i="19"/>
  <c r="Q147" i="18"/>
  <c r="AU80" i="14"/>
  <c r="AU160" i="14"/>
  <c r="AI90" i="14"/>
  <c r="T9" i="2"/>
  <c r="R156" i="51"/>
  <c r="U139" i="19"/>
  <c r="U65" i="19"/>
  <c r="Q125" i="18"/>
  <c r="Q189" i="18"/>
  <c r="Q69" i="3"/>
  <c r="Q105" i="43"/>
  <c r="Q105" i="42"/>
  <c r="Q44" i="42"/>
  <c r="Q2" i="43"/>
  <c r="AI180" i="14"/>
  <c r="Q111" i="3"/>
  <c r="T51" i="2"/>
  <c r="T185" i="2"/>
  <c r="Q59" i="3"/>
  <c r="T143" i="2"/>
  <c r="R105" i="51"/>
  <c r="U120" i="19"/>
  <c r="R106" i="51"/>
  <c r="U95" i="19"/>
  <c r="Q167" i="18"/>
  <c r="AI70" i="14"/>
  <c r="T122" i="2"/>
  <c r="Q64" i="18"/>
  <c r="AU109" i="14"/>
  <c r="AI151" i="14"/>
  <c r="R147" i="51"/>
  <c r="Q105" i="18"/>
  <c r="AU94" i="14"/>
  <c r="U189" i="19"/>
  <c r="Q138" i="18"/>
  <c r="AU127" i="14"/>
  <c r="AI113" i="14"/>
  <c r="T54" i="2"/>
  <c r="R196" i="51"/>
  <c r="Q67" i="18"/>
  <c r="Q155" i="18"/>
  <c r="AU96" i="14"/>
  <c r="AU168" i="14"/>
  <c r="AI98" i="14"/>
  <c r="T70" i="2"/>
  <c r="R174" i="51"/>
  <c r="U123" i="19"/>
  <c r="Q69" i="18"/>
  <c r="Q133" i="18"/>
  <c r="Q197" i="18"/>
  <c r="Q56" i="3"/>
  <c r="R116" i="51"/>
  <c r="U165" i="19"/>
  <c r="Q86" i="18"/>
  <c r="Q150" i="18"/>
  <c r="AU75" i="14"/>
  <c r="AU139" i="14"/>
  <c r="AU203" i="14"/>
  <c r="W150" i="14"/>
  <c r="W86" i="14"/>
  <c r="AI139" i="14"/>
  <c r="AU138" i="14"/>
  <c r="W189" i="14"/>
  <c r="W125" i="14"/>
  <c r="AI202" i="14"/>
  <c r="AI77" i="14"/>
  <c r="Q84" i="18"/>
  <c r="W164" i="14"/>
  <c r="W100" i="14"/>
  <c r="AI162" i="14"/>
  <c r="AU177" i="14"/>
  <c r="U193" i="19"/>
  <c r="W179" i="14"/>
  <c r="W115" i="14"/>
  <c r="AI186" i="14"/>
  <c r="AI75" i="14"/>
  <c r="Q132" i="18"/>
  <c r="W178" i="14"/>
  <c r="W114" i="14"/>
  <c r="AI184" i="14"/>
  <c r="AI72" i="14"/>
  <c r="Q124" i="18"/>
  <c r="Q108" i="43"/>
  <c r="Q58" i="42"/>
  <c r="Q103" i="43"/>
  <c r="Q24" i="43"/>
  <c r="O8" i="22"/>
  <c r="Q48" i="42"/>
  <c r="Q19" i="43"/>
  <c r="Q14" i="43"/>
  <c r="Q114" i="43"/>
  <c r="Q38" i="42"/>
  <c r="Q89" i="43"/>
  <c r="Q5" i="43"/>
  <c r="Q100" i="43"/>
  <c r="Q53" i="42"/>
  <c r="Q50" i="43"/>
  <c r="Q20" i="43"/>
  <c r="Q43" i="42"/>
  <c r="Q113" i="41"/>
  <c r="AU169" i="14"/>
  <c r="AI168" i="14"/>
  <c r="Q73" i="3"/>
  <c r="T20" i="2"/>
  <c r="U202" i="19"/>
  <c r="T158" i="2"/>
  <c r="T159" i="2"/>
  <c r="R113" i="51"/>
  <c r="Q62" i="3"/>
  <c r="R114" i="51"/>
  <c r="U80" i="19"/>
  <c r="AU76" i="14"/>
  <c r="AI78" i="14"/>
  <c r="T167" i="2"/>
  <c r="Q112" i="18"/>
  <c r="AU117" i="14"/>
  <c r="AI159" i="14"/>
  <c r="U163" i="19"/>
  <c r="Q113" i="18"/>
  <c r="Q110" i="3"/>
  <c r="U173" i="19"/>
  <c r="Q146" i="18"/>
  <c r="AU135" i="14"/>
  <c r="AI121" i="14"/>
  <c r="T102" i="2"/>
  <c r="U199" i="19"/>
  <c r="Q75" i="18"/>
  <c r="Q179" i="18"/>
  <c r="AU104" i="14"/>
  <c r="AU176" i="14"/>
  <c r="AI106" i="14"/>
  <c r="T106" i="2"/>
  <c r="R187" i="51"/>
  <c r="U107" i="19"/>
  <c r="Q77" i="18"/>
  <c r="Q141" i="18"/>
  <c r="Q63" i="18"/>
  <c r="Q22" i="3"/>
  <c r="R139" i="51"/>
  <c r="U149" i="19"/>
  <c r="Q94" i="18"/>
  <c r="Q158" i="18"/>
  <c r="AU83" i="14"/>
  <c r="AU147" i="14"/>
  <c r="AI69" i="14"/>
  <c r="W142" i="14"/>
  <c r="W78" i="14"/>
  <c r="AI125" i="14"/>
  <c r="AU118" i="14"/>
  <c r="W181" i="14"/>
  <c r="W117" i="14"/>
  <c r="AI188" i="14"/>
  <c r="AU201" i="14"/>
  <c r="U177" i="19"/>
  <c r="W156" i="14"/>
  <c r="W92" i="14"/>
  <c r="AI148" i="14"/>
  <c r="AU154" i="14"/>
  <c r="R186" i="51"/>
  <c r="W171" i="14"/>
  <c r="W107" i="14"/>
  <c r="AI172" i="14"/>
  <c r="AU194" i="14"/>
  <c r="Q68" i="18"/>
  <c r="W170" i="14"/>
  <c r="W106" i="14"/>
  <c r="AI171" i="14"/>
  <c r="AU193" i="14"/>
  <c r="U97" i="19"/>
  <c r="Q22" i="43"/>
  <c r="Q124" i="43"/>
  <c r="Q69" i="42"/>
  <c r="Q35" i="43"/>
  <c r="Q102" i="41"/>
  <c r="Q59" i="42"/>
  <c r="Q119" i="43"/>
  <c r="Q26" i="43"/>
  <c r="O3" i="22"/>
  <c r="Q49" i="42"/>
  <c r="Q16" i="43"/>
  <c r="Q116" i="43"/>
  <c r="Q10" i="43"/>
  <c r="Q45" i="41"/>
  <c r="AI154" i="14"/>
  <c r="T64" i="2"/>
  <c r="Q15" i="3"/>
  <c r="T165" i="2"/>
  <c r="U130" i="19"/>
  <c r="Q102" i="3"/>
  <c r="T23" i="2"/>
  <c r="U184" i="19"/>
  <c r="T114" i="2"/>
  <c r="R163" i="51"/>
  <c r="Q103" i="18"/>
  <c r="AU148" i="14"/>
  <c r="AI190" i="14"/>
  <c r="U201" i="19"/>
  <c r="Q184" i="18"/>
  <c r="AI87" i="14"/>
  <c r="Q11" i="3"/>
  <c r="U67" i="19"/>
  <c r="Q177" i="18"/>
  <c r="R84" i="51"/>
  <c r="Q82" i="18"/>
  <c r="AU71" i="14"/>
  <c r="AU199" i="14"/>
  <c r="AI185" i="14"/>
  <c r="R150" i="51"/>
  <c r="U87" i="19"/>
  <c r="Q131" i="18"/>
  <c r="AU64" i="14"/>
  <c r="AU136" i="14"/>
  <c r="AI66" i="14"/>
  <c r="Q55" i="3"/>
  <c r="R115" i="51"/>
  <c r="U171" i="19"/>
  <c r="U73" i="19"/>
  <c r="Q109" i="18"/>
  <c r="Q173" i="18"/>
  <c r="AU90" i="14"/>
  <c r="T154" i="2"/>
  <c r="R202" i="51"/>
  <c r="U85" i="19"/>
  <c r="Q126" i="18"/>
  <c r="Q190" i="18"/>
  <c r="AU115" i="14"/>
  <c r="AU179" i="14"/>
  <c r="W174" i="14"/>
  <c r="W110" i="14"/>
  <c r="AI178" i="14"/>
  <c r="AU202" i="14"/>
  <c r="U161" i="19"/>
  <c r="W149" i="14"/>
  <c r="W85" i="14"/>
  <c r="AI138" i="14"/>
  <c r="AU114" i="14"/>
  <c r="Q34" i="3"/>
  <c r="W188" i="14"/>
  <c r="W124" i="14"/>
  <c r="AI200" i="14"/>
  <c r="AI92" i="14"/>
  <c r="Q204" i="18"/>
  <c r="W203" i="14"/>
  <c r="W139" i="14"/>
  <c r="W75" i="14"/>
  <c r="AI122" i="14"/>
  <c r="AU110" i="14"/>
  <c r="W138" i="14"/>
  <c r="W74" i="14"/>
  <c r="AI120" i="14"/>
  <c r="AU106" i="14"/>
  <c r="Q64" i="43"/>
  <c r="Q26" i="42"/>
  <c r="Q107" i="43"/>
  <c r="O10" i="22"/>
  <c r="Q80" i="43"/>
  <c r="Q16" i="42"/>
  <c r="Q69" i="43"/>
  <c r="Q7" i="42"/>
  <c r="Q102" i="42"/>
  <c r="Q97" i="43"/>
  <c r="Q59" i="43"/>
  <c r="Q7" i="43"/>
  <c r="Q43" i="41"/>
  <c r="T72" i="2"/>
  <c r="T181" i="2"/>
  <c r="Q84" i="3"/>
  <c r="Q86" i="3"/>
  <c r="T46" i="2"/>
  <c r="U128" i="19"/>
  <c r="T130" i="2"/>
  <c r="R190" i="51"/>
  <c r="Q151" i="18"/>
  <c r="AU156" i="14"/>
  <c r="AI198" i="14"/>
  <c r="U105" i="19"/>
  <c r="Q192" i="18"/>
  <c r="AI95" i="14"/>
  <c r="R102" i="51"/>
  <c r="U63" i="19"/>
  <c r="Q185" i="18"/>
  <c r="R107" i="51"/>
  <c r="Q90" i="18"/>
  <c r="AU79" i="14"/>
  <c r="AI65" i="14"/>
  <c r="AI193" i="14"/>
  <c r="R171" i="51"/>
  <c r="U82" i="19"/>
  <c r="Q139" i="18"/>
  <c r="AU72" i="14"/>
  <c r="AU144" i="14"/>
  <c r="AI82" i="14"/>
  <c r="Q14" i="3"/>
  <c r="R134" i="51"/>
  <c r="U155" i="19"/>
  <c r="U69" i="19"/>
  <c r="Q117" i="18"/>
  <c r="Q181" i="18"/>
  <c r="Q124" i="3"/>
  <c r="R75" i="51"/>
  <c r="U197" i="19"/>
  <c r="Q70" i="18"/>
  <c r="Q134" i="18"/>
  <c r="Q198" i="18"/>
  <c r="AU123" i="14"/>
  <c r="AU187" i="14"/>
  <c r="W166" i="14"/>
  <c r="W102" i="14"/>
  <c r="AI164" i="14"/>
  <c r="AU182" i="14"/>
  <c r="R68" i="51"/>
  <c r="W141" i="14"/>
  <c r="W77" i="14"/>
  <c r="AI109" i="14"/>
  <c r="AU89" i="14"/>
  <c r="W180" i="14"/>
  <c r="W116" i="14"/>
  <c r="AI187" i="14"/>
  <c r="AI76" i="14"/>
  <c r="Q140" i="18"/>
  <c r="W195" i="14"/>
  <c r="W131" i="14"/>
  <c r="W66" i="14"/>
  <c r="AI107" i="14"/>
  <c r="AU73" i="14"/>
  <c r="W194" i="14"/>
  <c r="W130" i="14"/>
  <c r="W65" i="14"/>
  <c r="AI104" i="14"/>
  <c r="AU65" i="14"/>
  <c r="Q76" i="43"/>
  <c r="Q36" i="42"/>
  <c r="Q124" i="42"/>
  <c r="Q96" i="43"/>
  <c r="Q28" i="42"/>
  <c r="Q123" i="43"/>
  <c r="O7" i="22"/>
  <c r="Q82" i="43"/>
  <c r="Q18" i="42"/>
  <c r="Q70" i="43"/>
  <c r="Q32" i="42"/>
  <c r="Q116" i="42"/>
  <c r="Q88" i="43"/>
  <c r="Q61" i="43"/>
  <c r="Q41" i="42"/>
  <c r="Q60" i="42"/>
  <c r="Q33" i="43"/>
  <c r="Q188" i="18"/>
  <c r="W186" i="14"/>
  <c r="W99" i="14"/>
  <c r="AI136" i="14"/>
  <c r="AU195" i="14"/>
  <c r="R94" i="51"/>
  <c r="U187" i="19"/>
  <c r="R67" i="51"/>
  <c r="Q120" i="18"/>
  <c r="R160" i="51"/>
  <c r="Q85" i="42"/>
  <c r="Q54" i="43"/>
  <c r="Q79" i="43"/>
  <c r="Q90" i="42"/>
  <c r="Q84" i="43"/>
  <c r="Q117" i="42"/>
  <c r="Q98" i="43"/>
  <c r="Q73" i="43"/>
  <c r="Q112" i="43"/>
  <c r="Q8" i="43"/>
  <c r="Q92" i="43"/>
  <c r="AI132" i="14"/>
  <c r="W146" i="14"/>
  <c r="Q196" i="18"/>
  <c r="AI197" i="14"/>
  <c r="W187" i="14"/>
  <c r="AU198" i="14"/>
  <c r="W108" i="14"/>
  <c r="AU137" i="14"/>
  <c r="W93" i="14"/>
  <c r="Q92" i="18"/>
  <c r="AI189" i="14"/>
  <c r="W182" i="14"/>
  <c r="AU107" i="14"/>
  <c r="Q118" i="18"/>
  <c r="R188" i="51"/>
  <c r="AU74" i="14"/>
  <c r="U77" i="19"/>
  <c r="T151" i="2"/>
  <c r="AU120" i="14"/>
  <c r="U103" i="19"/>
  <c r="AI129" i="14"/>
  <c r="U141" i="19"/>
  <c r="U71" i="19"/>
  <c r="AU165" i="14"/>
  <c r="AI134" i="14"/>
  <c r="T30" i="2"/>
  <c r="R121" i="51"/>
  <c r="U138" i="19"/>
  <c r="W199" i="14"/>
  <c r="Q94" i="41"/>
  <c r="Q101" i="43"/>
  <c r="Q28" i="43"/>
  <c r="Q82" i="42"/>
  <c r="AI196" i="14"/>
  <c r="W148" i="14"/>
  <c r="W133" i="14"/>
  <c r="AU161" i="14"/>
  <c r="AU67" i="14"/>
  <c r="Q157" i="18"/>
  <c r="AI114" i="14"/>
  <c r="AU143" i="14"/>
  <c r="AU92" i="14"/>
  <c r="T188" i="2"/>
  <c r="Q31" i="43"/>
  <c r="Q104" i="43"/>
  <c r="T186" i="2"/>
  <c r="Q74" i="42"/>
  <c r="Q48" i="43"/>
  <c r="Q86" i="42"/>
  <c r="Q58" i="43"/>
  <c r="Q100" i="42"/>
  <c r="Q68" i="43"/>
  <c r="Q55" i="43"/>
  <c r="AI146" i="14"/>
  <c r="W154" i="14"/>
  <c r="AU130" i="14"/>
  <c r="W83" i="14"/>
  <c r="AI108" i="14"/>
  <c r="W132" i="14"/>
  <c r="AU158" i="14"/>
  <c r="W101" i="14"/>
  <c r="Q156" i="18"/>
  <c r="AI203" i="14"/>
  <c r="W190" i="14"/>
  <c r="AU99" i="14"/>
  <c r="Q110" i="18"/>
  <c r="R175" i="51"/>
  <c r="AU66" i="14"/>
  <c r="U81" i="19"/>
  <c r="Q94" i="3"/>
  <c r="AU112" i="14"/>
  <c r="U119" i="19"/>
  <c r="AU191" i="14"/>
  <c r="U157" i="19"/>
  <c r="U131" i="19"/>
  <c r="Q176" i="18"/>
  <c r="AI126" i="14"/>
  <c r="Q23" i="3"/>
  <c r="R176" i="51"/>
  <c r="U198" i="19"/>
  <c r="Q8" i="42"/>
  <c r="Q39" i="42"/>
  <c r="Q51" i="43"/>
  <c r="Q6" i="43"/>
  <c r="Q21" i="42"/>
  <c r="Q112" i="42"/>
  <c r="Q30" i="42"/>
  <c r="Q3" i="43"/>
  <c r="Q37" i="42"/>
  <c r="Q13" i="43"/>
  <c r="Q47" i="42"/>
  <c r="AU129" i="14"/>
  <c r="W82" i="14"/>
  <c r="AI91" i="14"/>
  <c r="W123" i="14"/>
  <c r="Q76" i="18"/>
  <c r="AI173" i="14"/>
  <c r="W172" i="14"/>
  <c r="T7" i="2"/>
  <c r="AI149" i="14"/>
  <c r="W157" i="14"/>
  <c r="AI80" i="14"/>
  <c r="W118" i="14"/>
  <c r="AU171" i="14"/>
  <c r="Q182" i="18"/>
  <c r="U101" i="19"/>
  <c r="T118" i="2"/>
  <c r="Q149" i="18"/>
  <c r="U203" i="19"/>
  <c r="AU200" i="14"/>
  <c r="Q187" i="18"/>
  <c r="T183" i="2"/>
  <c r="Q202" i="18"/>
  <c r="Q64" i="3"/>
  <c r="Q58" i="3"/>
  <c r="R204" i="51"/>
  <c r="AU84" i="14"/>
  <c r="Q41" i="3"/>
  <c r="Q118" i="3"/>
  <c r="T28" i="2"/>
  <c r="Q65" i="41"/>
  <c r="Q36" i="43"/>
  <c r="W94" i="14"/>
  <c r="Q195" i="18"/>
  <c r="T82" i="2"/>
  <c r="Q39" i="43"/>
  <c r="Q121" i="43"/>
  <c r="Q10" i="42"/>
  <c r="Q83" i="43"/>
  <c r="Q99" i="42"/>
  <c r="Q81" i="43"/>
  <c r="Q5" i="42"/>
  <c r="Q14" i="42"/>
  <c r="AU150" i="14"/>
  <c r="W90" i="14"/>
  <c r="AI133" i="14"/>
  <c r="W147" i="14"/>
  <c r="AU81" i="14"/>
  <c r="W68" i="14"/>
  <c r="W196" i="14"/>
  <c r="AI163" i="14"/>
  <c r="W165" i="14"/>
  <c r="AI96" i="14"/>
  <c r="W126" i="14"/>
  <c r="AU163" i="14"/>
  <c r="Q174" i="18"/>
  <c r="U117" i="19"/>
  <c r="T71" i="2"/>
  <c r="Q101" i="18"/>
  <c r="R199" i="51"/>
  <c r="AU192" i="14"/>
  <c r="Q123" i="18"/>
  <c r="T138" i="2"/>
  <c r="Q162" i="18"/>
  <c r="Q169" i="18"/>
  <c r="AI167" i="14"/>
  <c r="R191" i="51"/>
  <c r="Q95" i="18"/>
  <c r="Q53" i="3"/>
  <c r="T190" i="2"/>
  <c r="Q42" i="3"/>
  <c r="Q67" i="41"/>
  <c r="Q70" i="42"/>
  <c r="AU174" i="14"/>
  <c r="Q78" i="18"/>
  <c r="Q26" i="3"/>
  <c r="Q109" i="43"/>
  <c r="Q4" i="42"/>
  <c r="Q83" i="42"/>
  <c r="Q3" i="42"/>
  <c r="AU170" i="14"/>
  <c r="W98" i="14"/>
  <c r="AI147" i="14"/>
  <c r="W155" i="14"/>
  <c r="AU113" i="14"/>
  <c r="W76" i="14"/>
  <c r="W204" i="14"/>
  <c r="R198" i="51"/>
  <c r="AI176" i="14"/>
  <c r="W173" i="14"/>
  <c r="AI112" i="14"/>
  <c r="W134" i="14"/>
  <c r="AU155" i="14"/>
  <c r="Q166" i="18"/>
  <c r="U133" i="19"/>
  <c r="T15" i="2"/>
  <c r="Q93" i="18"/>
  <c r="R92" i="51"/>
  <c r="AU184" i="14"/>
  <c r="Q91" i="18"/>
  <c r="AI177" i="14"/>
  <c r="Q154" i="18"/>
  <c r="Q129" i="18"/>
  <c r="AU181" i="14"/>
  <c r="R78" i="51"/>
  <c r="Q87" i="18"/>
  <c r="U188" i="19"/>
  <c r="T174" i="2"/>
  <c r="Q44" i="3"/>
  <c r="Q111" i="41"/>
  <c r="Q46" i="43"/>
  <c r="AI93" i="14"/>
  <c r="Q45" i="3"/>
  <c r="Q9" i="43"/>
  <c r="Q106" i="42"/>
  <c r="O9" i="22"/>
  <c r="Q104" i="41"/>
  <c r="Q118" i="41"/>
  <c r="AI88" i="14"/>
  <c r="W122" i="14"/>
  <c r="R172" i="51"/>
  <c r="AI160" i="14"/>
  <c r="W163" i="14"/>
  <c r="AU134" i="14"/>
  <c r="W84" i="14"/>
  <c r="Q148" i="18"/>
  <c r="W69" i="14"/>
  <c r="W197" i="14"/>
  <c r="T57" i="2"/>
  <c r="AI152" i="14"/>
  <c r="W158" i="14"/>
  <c r="AU131" i="14"/>
  <c r="Q142" i="18"/>
  <c r="U181" i="19"/>
  <c r="AU82" i="14"/>
  <c r="Q85" i="18"/>
  <c r="R70" i="51"/>
  <c r="AU128" i="14"/>
  <c r="Q83" i="18"/>
  <c r="AI137" i="14"/>
  <c r="Q74" i="18"/>
  <c r="Q121" i="18"/>
  <c r="AU173" i="14"/>
  <c r="AI142" i="14"/>
  <c r="U76" i="19"/>
  <c r="U192" i="19"/>
  <c r="U134" i="19"/>
  <c r="W71" i="14"/>
  <c r="Q92" i="41"/>
  <c r="V69" i="2"/>
  <c r="V72" i="2"/>
  <c r="V150" i="2"/>
  <c r="V81" i="2"/>
  <c r="V83" i="2"/>
  <c r="V22" i="2"/>
  <c r="V20" i="2"/>
  <c r="V98" i="2"/>
  <c r="V103" i="2"/>
  <c r="V180" i="2"/>
  <c r="S47" i="3"/>
  <c r="S51" i="3"/>
  <c r="V66" i="2"/>
  <c r="V71" i="2"/>
  <c r="V149" i="2"/>
  <c r="V155" i="2"/>
  <c r="V82" i="2"/>
  <c r="V79" i="2"/>
  <c r="V17" i="2"/>
  <c r="V109" i="2"/>
  <c r="V170" i="2"/>
  <c r="S46" i="3"/>
  <c r="S55" i="3"/>
  <c r="V153" i="2"/>
  <c r="V84" i="2"/>
  <c r="V19" i="2"/>
  <c r="V106" i="2"/>
  <c r="V174" i="2"/>
  <c r="S31" i="3"/>
  <c r="S35" i="3"/>
  <c r="S39" i="3"/>
  <c r="V77" i="2"/>
  <c r="V16" i="2"/>
  <c r="V102" i="2"/>
  <c r="V177" i="2"/>
  <c r="V171" i="2"/>
  <c r="S45" i="3"/>
  <c r="V14" i="2"/>
  <c r="V24" i="2"/>
  <c r="V99" i="2"/>
  <c r="V181" i="2"/>
  <c r="V179" i="2"/>
  <c r="S34" i="3"/>
  <c r="S38" i="3"/>
  <c r="S48" i="3"/>
  <c r="S50" i="3"/>
  <c r="S53" i="3"/>
  <c r="V23" i="2"/>
  <c r="V101" i="2"/>
  <c r="V172" i="2"/>
  <c r="S40" i="3"/>
  <c r="S43" i="3"/>
</calcChain>
</file>

<file path=xl/sharedStrings.xml><?xml version="1.0" encoding="utf-8"?>
<sst xmlns="http://schemas.openxmlformats.org/spreadsheetml/2006/main" count="1122" uniqueCount="418">
  <si>
    <t>TRS Fund Annual Provider Filing</t>
  </si>
  <si>
    <t xml:space="preserve">
</t>
  </si>
  <si>
    <r>
      <t>PRIVACY ACT AND PAPERWORK REDUCTION ACT STATEMENTS</t>
    </r>
    <r>
      <rPr>
        <sz val="11"/>
        <color rgb="FF000000"/>
        <rFont val="Times New Roman"/>
        <family val="1"/>
      </rPr>
      <t> </t>
    </r>
  </si>
  <si>
    <r>
      <t>The FCC is authorized under the Communications Act of 1934, as amended, to collect the information we request in this form. If we believe there may be a violation or a potential violation of a FCC statute, regulation, rule or order, your certification may be referred to the Federal, </t>
    </r>
    <r>
      <rPr>
        <sz val="11"/>
        <color theme="1"/>
        <rFont val="Times New Roman"/>
        <family val="1"/>
      </rPr>
      <t>state or local agency responsible for investigating, prosecuting, enforcing, or implementing the statute, rule, regulation, or order. In certain cases, the information in your certification may be disclosed to the Department of Justice or a court or adjudicative body when a) the FCC; or b) any employee of the FCC; or c) the United States Government is a party of a proceeding before the body or has an interest in the proceeding. </t>
    </r>
    <r>
      <rPr>
        <sz val="11"/>
        <color rgb="FF000000"/>
        <rFont val="Times New Roman"/>
        <family val="1"/>
      </rPr>
      <t> </t>
    </r>
  </si>
  <si>
    <r>
      <t>We have estimated that this collection of information will </t>
    </r>
    <r>
      <rPr>
        <sz val="11"/>
        <color theme="1"/>
        <rFont val="Times New Roman"/>
        <family val="1"/>
      </rPr>
      <t xml:space="preserve">take </t>
    </r>
    <r>
      <rPr>
        <sz val="11"/>
        <rFont val="Times New Roman"/>
        <family val="1"/>
      </rPr>
      <t>10.0</t>
    </r>
    <r>
      <rPr>
        <sz val="11"/>
        <color theme="1"/>
        <rFont val="Times New Roman"/>
        <family val="1"/>
      </rPr>
      <t> hours annually. Our estimate includes the time to read the instructions, look through existing records, gather and maintain required data, and actually complete and review the form or response. If you have any comments on this estimate, or on how we can improve the collection and reduce the burden it causes you, please write the Federal Communications Commission, Office of Managing Director, AMD-PERM, Washington, DC 20554, Paperwork Reduction Act Project (3060-0463). We will also accept your PRA comments if you send an e-mail to PRA@fcc.gov. </t>
    </r>
    <r>
      <rPr>
        <sz val="11"/>
        <color rgb="FF000000"/>
        <rFont val="Times New Roman"/>
        <family val="1"/>
      </rPr>
      <t> </t>
    </r>
  </si>
  <si>
    <r>
      <t>Please DO NOT SEND COMPLETED FORMS TO THIS ADDRESS. You are not required to respond to a collection of information sponsored by the Federal government, and the government may not conduct or sponsor this collection, unless it displays a currently valid OMB control number and/or we fail to provide you with this notice. This collection has been assigned an OMB control number of</t>
    </r>
    <r>
      <rPr>
        <sz val="11"/>
        <rFont val="Times New Roman"/>
        <family val="1"/>
      </rPr>
      <t> 3060-0463</t>
    </r>
    <r>
      <rPr>
        <sz val="11"/>
        <color theme="1"/>
        <rFont val="Times New Roman"/>
        <family val="1"/>
      </rPr>
      <t>. </t>
    </r>
    <r>
      <rPr>
        <sz val="11"/>
        <color rgb="FF000000"/>
        <rFont val="Times New Roman"/>
        <family val="1"/>
      </rPr>
      <t> </t>
    </r>
  </si>
  <si>
    <r>
      <t>THIS NOTICE IS REQUIRED BY THE PRIVACY ACT OF 1974, PUBLIC LAW 93- </t>
    </r>
    <r>
      <rPr>
        <b/>
        <sz val="11"/>
        <color theme="1"/>
        <rFont val="Times New Roman"/>
        <family val="1"/>
      </rPr>
      <t>579, DECEMBER 31, 1974, 5 U.S.C. SECTION 552a(e)(3) AND THE PAPERWORK REDUCTION ACT OF 1995, PUBLIC LAW 104-13, OCTOBER 1, 1995, 44 U.S.C. SECTION 3507.</t>
    </r>
    <r>
      <rPr>
        <sz val="11"/>
        <color rgb="FF000000"/>
        <rFont val="Times New Roman"/>
        <family val="1"/>
      </rPr>
      <t> </t>
    </r>
  </si>
  <si>
    <t>TRS Fund Annual Provider Filing
Instructions</t>
  </si>
  <si>
    <t>Below are general instructions for completing this filing workbook. For complete instructions, please reference the Annual Filing - Provider Instructions document. Any questions should be submitted to the Rolka Loube Provider Help Desk</t>
  </si>
  <si>
    <t>Rolka Loube Provider Help Desk</t>
  </si>
  <si>
    <t>Worksheet</t>
  </si>
  <si>
    <t>Instructions</t>
  </si>
  <si>
    <t>Filing Information</t>
  </si>
  <si>
    <t>Use the provided areas to supply provider, filing year, preparer, and attesting officer information.</t>
  </si>
  <si>
    <t>Filing Notes</t>
  </si>
  <si>
    <t>Summarize any service improvements, forecasting methodologies and changes to relay demand.</t>
  </si>
  <si>
    <t>Flat Rate Revenue</t>
  </si>
  <si>
    <t>For TTY, STS, or CTS providers, supply requested data for flat rate service contracts.</t>
  </si>
  <si>
    <t>Per Minute Revenue</t>
  </si>
  <si>
    <t>For TTY, STS, or CTS providers, supply requested data for per minute rate service contracts.</t>
  </si>
  <si>
    <t>Add. Revenue Paid To Provider</t>
  </si>
  <si>
    <t>Supply requested data for revenue received for programs that support TTY, STS, and/or CTS above those associated with provisioning the service (i.e., outreach, billing, administration).</t>
  </si>
  <si>
    <t>Add. Costs Paid by Provider</t>
  </si>
  <si>
    <t>Supply requested data for costs paid for incentives or services for which the state was not required to pay</t>
  </si>
  <si>
    <t>Demand</t>
  </si>
  <si>
    <t>For VRS, IP Relay, IP CTS CA, or IP CTS ASR providers, supply two years of historical and two years of projected demand for each service.</t>
  </si>
  <si>
    <t>VRS Expenses</t>
  </si>
  <si>
    <t>For expenses associated with provisioning the service, supply two years of historical and two years of projected expenses for each category/subcategory. See descriptions of the expense subcategories below.</t>
  </si>
  <si>
    <t>IP Relay Expenses</t>
  </si>
  <si>
    <t>IP CTS CA Expenses</t>
  </si>
  <si>
    <t>IP CTS ASR Expenses</t>
  </si>
  <si>
    <t>CA Stats</t>
  </si>
  <si>
    <t xml:space="preserve">For all IP-based TRS services that require the use of a communications assistant (CA), for all services, supply two years of actual and two years of projected CA employment stats. </t>
  </si>
  <si>
    <t>IP Based Expense Categories/Subcategories</t>
  </si>
  <si>
    <t>Category</t>
  </si>
  <si>
    <t>Subcategory</t>
  </si>
  <si>
    <t>Description</t>
  </si>
  <si>
    <t>A. Annual Recurring Fixed/Semi-Variable Expenses</t>
  </si>
  <si>
    <t>1. Rent</t>
  </si>
  <si>
    <t>Annual payments solely for land and/or buildings rented for the provision of the TRS service, including the rent of office space used by administrative employees.</t>
  </si>
  <si>
    <t>2. Utilities</t>
  </si>
  <si>
    <t>Allowable expenses associated with land and buildings used for the provision of the TRS service, such as water, sewerage, fuel, T1, trunk lines, internet connectivity, internet service, VoIP service, and power. Telephone service expenses, such as center toll-free numbers, and local and foreign exchange should be included here along with related E911 allowed expenses. Please see appendix instructions for reporting total, allowable, and non-allowable E911 and numbering expenses.</t>
  </si>
  <si>
    <t>3. Building Maintenance</t>
  </si>
  <si>
    <t>Expenses for maintenance and repair used for the provision of the TRS service, including maintenance of office buildings.</t>
  </si>
  <si>
    <t>4. Property Tax</t>
  </si>
  <si>
    <t>Taxes paid on property owned and used for the provision of the TRS service.</t>
  </si>
  <si>
    <t>5. Furniture</t>
  </si>
  <si>
    <t>Lease or rental expenses associated with furnishings used for the provision of the TRS service.</t>
  </si>
  <si>
    <t>6. Office Equipment</t>
  </si>
  <si>
    <t>Lease or rental expenses associated with office equipment used for the provision of the TRS service.</t>
  </si>
  <si>
    <t>B. Recurring Variable Expenses ( Direct TRS Operation Expenses)</t>
  </si>
  <si>
    <t>1. Salaries &amp; Benefits – Relay Center: CA/Interpreting staff</t>
  </si>
  <si>
    <t>2. Salaries &amp; Benefits – Relay Center: Management staff</t>
  </si>
  <si>
    <t>Relay center managers &amp; supervisor compensation such as wages, salaries, commissions, bonuses, incentive awards, and termination payments; payroll-related benefits paid on behalf of employees, such as pensions, savings plans, workers’ compensation required by law, insurance plans (life, hospital, medical, dental, vision); and social security and other payroll taxes.</t>
  </si>
  <si>
    <t>3. Salaries &amp; Benefits – Relay Center: Relay Center staff</t>
  </si>
  <si>
    <t>Relay center staff compensation such as wages, salaries, commissions, bonuses, incentive awards and termination payments; payroll-related benefits paid on behalf of employees, such as pensions, savings plans, workers’ compensation required by law, insurance plans (life, hospital, medical, dental, vision); and social security and other payroll taxes.</t>
  </si>
  <si>
    <t>4. Telecommunications Expenses</t>
  </si>
  <si>
    <t xml:space="preserve">Expenses associated with inspecting, testing, analyzing and correcting trouble; repairing or reporting on telecommunications plant (switching, transmission, operator, cable, and wire) to determine need for repair, replacements, rearrangements, and changes; expenses for activities, such as controlling traffic flow, administering traffic measuring and monitoring devices, assigning equipment and load balancing, collecting and summarizing traffic data, administering trunking equipment and facilities, automatic call distributor, and assigning interoffice facilities and circuit layout work. </t>
  </si>
  <si>
    <t>5. Relay Center Expenses</t>
  </si>
  <si>
    <t>Expenses not included in other accounts, such as providing food services, libraries, archives, mail service, procuring office equipment, office supplies, materials, and repair.</t>
  </si>
  <si>
    <t>C. Administrative  Expenses</t>
  </si>
  <si>
    <t>1. Financial/Accounting</t>
  </si>
  <si>
    <t>Expenses incurred in providing accounting and financial services. Accounting services include payroll and disbursements, property accounting, capital recovery, regulatory accounting, tax accounting, auditing, capital and operating budget and control, and general accounting. Financial services include banking operations, cash management, and benefit investment fund management, etc.</t>
  </si>
  <si>
    <t>2. Legal/Regulatory</t>
  </si>
  <si>
    <t>Expenses incurred for legal and regulatory services. Legal services include conducting and coordinating litigation, providing guidance on regulatory and labor matters, court expenses, filing fees, cost of counsel, etc. Regulatory services include preparing and presenting information for regulatory purposes, such as responding to this data request and the cost of registering customers in the User Registration Database (URD).</t>
  </si>
  <si>
    <t>3. Engineering</t>
  </si>
  <si>
    <t>Expenses incurred in the general day-to-day engineering operation of the TRS telecommunications plant and/or IP network.</t>
  </si>
  <si>
    <t>4. Research and Development</t>
  </si>
  <si>
    <t>Expenses incurred for research and development required to meet applicable non-waived mandatory minimum standards. Please see appendix instructions for reporting total R&amp;D expenses and R&amp;D expenses above and beyond meeting mandatory minimum standards.</t>
  </si>
  <si>
    <t>5. Operations Support</t>
  </si>
  <si>
    <t>Expenses that ensure the sustainability of service including troubleshooting, customer service, and technical support.</t>
  </si>
  <si>
    <t>6. Human Resources</t>
  </si>
  <si>
    <t>Expenses incurred in performing personnel administration activities, including recruiting, hiring, forecasting, planning, training, scheduling, counseling employees, and reporting.</t>
  </si>
  <si>
    <t>7. Billing</t>
  </si>
  <si>
    <t>Administrative expenses of rating and providing billing information to interexchange and exchange carriers, if not recovered by other means.</t>
  </si>
  <si>
    <t>8. Contract Management</t>
  </si>
  <si>
    <t>Expenses of managing activities required by the provider contracts.</t>
  </si>
  <si>
    <t>9. Risk Management</t>
  </si>
  <si>
    <t>Management expenses associated with workers’ compensation, payments in settlement of accident and damage claims, insurance premiums against losses and damages, sickness, and disability payment, etc.</t>
  </si>
  <si>
    <t>10. Other Corporate Overheads</t>
  </si>
  <si>
    <t>Other administrative expenses of providing TRS. All costs over $10,000 should be itemized. Indirect overhead costs are not reasonable costs of providing TRS. Appropriate overhead costs are those costs that are directly related to and directly support the provision of relay service. Indirect overhead costs may not be allocated to TRS by an entity that provides services other than TRS based on the percentage of the entity’s revenues that are derived from the provision of TRS.</t>
  </si>
  <si>
    <t>D. Depreciation Associated with Capital Investments</t>
  </si>
  <si>
    <t>1. Furniture &amp; Fixtures</t>
  </si>
  <si>
    <t>Depreciation expense on furniture and/or fixtures.</t>
  </si>
  <si>
    <t>2. Telecommunications Equipment</t>
  </si>
  <si>
    <t>Depreciation expense associated with capitalized expenses of telecommunication equipment including switching equipment, operator services equipment, cable and wire facilities, transmission equipment, and power equipment.</t>
  </si>
  <si>
    <t>3. Leasehold</t>
  </si>
  <si>
    <t>Amortization of leasehold improvements – improvements which become a permanent part of a building, like walls or carpeting.</t>
  </si>
  <si>
    <t>4. Software</t>
  </si>
  <si>
    <t>Amortization expenses associated with capitalized software.</t>
  </si>
  <si>
    <t>5. Other Capitalized</t>
  </si>
  <si>
    <t>Depreciation expense not accounted for in other categories.</t>
  </si>
  <si>
    <t>E. Other TRS Expenses</t>
  </si>
  <si>
    <t>1. Marketing/Advertising Expenses</t>
  </si>
  <si>
    <t>Expenses associated with promoting provided services and/or identifying the needs of users excluding costs associated with providing user incentives.</t>
  </si>
  <si>
    <t>2. Outreach Expenses</t>
  </si>
  <si>
    <t>Expenses associated with educating the public on the TRS service.</t>
  </si>
  <si>
    <t>3. Subcontractor Expenses excluding License Fees</t>
  </si>
  <si>
    <t>4. License Fees paid to a third party</t>
  </si>
  <si>
    <t>5. License Fees paid to an affiliate</t>
  </si>
  <si>
    <t>6. Software</t>
  </si>
  <si>
    <t>Expenses related to in-house development/maintenance of software and/or license fees associated with commercial software as required to meet mandatory minimum standards. Please see appendix instructions for reporting total software expenses including software on off-the-shelf CPE and software expenses above and beyond meeting mandatory minimum standards.</t>
  </si>
  <si>
    <t>7. Customer Premises Equipment</t>
  </si>
  <si>
    <t xml:space="preserve">Expenses associated with hardware and software, including installation, maintenance, and testing as well as expenses associated with software installed on proprietary CPE. </t>
  </si>
  <si>
    <t>8. Other</t>
  </si>
  <si>
    <t>Any expenses associated with the provisioning of the TRS service that has not been reported previously.</t>
  </si>
  <si>
    <t>F. Capital Investmens</t>
  </si>
  <si>
    <t>Year-end net book value of capital investment on furniture and/or fixtures.</t>
  </si>
  <si>
    <t>Year-end net book value of capital investment associated with telecommunication equipment including switching equipment, operator services equipment, cable and wire facilities, transmission equipment, and power equipment.</t>
  </si>
  <si>
    <t>Year-end net book value of capital investment of leasehold improvements – improvements which become a permanent part of a building, like walls or carpeting.</t>
  </si>
  <si>
    <t>Year-end net book value of capital investments associated with capitalized software. Please see appendix instructions for reporting total software expenses including software on off-the-shelf CPE and software expenses above and beyond meeting mandatory minimum standards.</t>
  </si>
  <si>
    <t>Year-end net book value of capital investments not accounted for in other categories.</t>
  </si>
  <si>
    <t>TRS Fund Annual Provider Filing
Appendix Instructions</t>
  </si>
  <si>
    <t>Data may be entered on the worksheet, or a document may be embedded in the worksheet. Additional worksheets may be added as needed. To assist with reviewing the required appendix data, please identify the worksheet and/or filename that contains the referenced appendix data. Required appendix data is described in the table below.</t>
  </si>
  <si>
    <t>Cost Category/Subcategory and required data</t>
  </si>
  <si>
    <t>Worksheet/File Name</t>
  </si>
  <si>
    <t>A. Recurring Fixed/Semi-Variable Expenses</t>
  </si>
  <si>
    <t>1) For expenses that are provisioned jointly with the expenses for other telecommunications relay services, provide the following:</t>
  </si>
  <si>
    <t>Total company expenses</t>
  </si>
  <si>
    <t>Description of how the total expenses are allocated among the TRS services and between TRS and non-TRS services</t>
  </si>
  <si>
    <t>Percent allocation for each service</t>
  </si>
  <si>
    <t>2) Seperately identify allowable and non-allowable costs associated with E911 and numbering for IP based TRS for each of the following categories:</t>
  </si>
  <si>
    <t>Ensuring that database information is properly and timely updated and maintained</t>
  </si>
  <si>
    <t>Processing and transmitting calls made to ten-digit numbers</t>
  </si>
  <si>
    <t>Routing emergency calls to an appropriate Public Safety Answering Point</t>
  </si>
  <si>
    <t>Other implementation-related tasks directly related to facilitating ten-digit numbering and emergency call handling</t>
  </si>
  <si>
    <t>Consumer outreach and education related to the requirements and services</t>
  </si>
  <si>
    <t>Any costs associated with obtaining numbers</t>
  </si>
  <si>
    <t>B. Recurring Variable Expenses (Direct TRS Operation Expenses)</t>
  </si>
  <si>
    <t>1) Provide, by call center, job descriptions/titles and compensation including salaries and benefits and average number of staff within the following categories:</t>
  </si>
  <si>
    <t>CA and/or interpreter staff</t>
  </si>
  <si>
    <t>Relay center management and/or supervisors</t>
  </si>
  <si>
    <t>Relay center staff</t>
  </si>
  <si>
    <t>2) Summarize expenses exceeding $10,000 including vendor, description of goods/services, and expense amounts for the following categories:</t>
  </si>
  <si>
    <t>Telecommunication expenses</t>
  </si>
  <si>
    <t>Relay center expenses</t>
  </si>
  <si>
    <t>C. Administrative Expenses</t>
  </si>
  <si>
    <t>1) Provide job descriptions/titles and compensation including salaries and benefits and average number of staff within the following categories:</t>
  </si>
  <si>
    <t>Finance/Accounting</t>
  </si>
  <si>
    <t>Legal/Regulatory</t>
  </si>
  <si>
    <t>Engineering</t>
  </si>
  <si>
    <t xml:space="preserve">Research and development – broken down by platform, software, and CPE; research and development expenses required to meet applicable non-waived mandatory minimum standards and expenses above and beyond meeting mandatory minimum standards shall be broken down into separate amounts. </t>
  </si>
  <si>
    <t>Operations Support</t>
  </si>
  <si>
    <t>Human Resources</t>
  </si>
  <si>
    <t>Billing</t>
  </si>
  <si>
    <t>Contract Management</t>
  </si>
  <si>
    <t>Other Corporate Overhead</t>
  </si>
  <si>
    <t xml:space="preserve">Research and Development – broken down by platform, software, and CPE; research and development expenses required to meet applicable non-waived mandatory minimum standards and expenses above and beyond meeting mandatory minimum standards shall be broken down into separate amounts. </t>
  </si>
  <si>
    <t>3) Describe engineering activities</t>
  </si>
  <si>
    <t>4) Describe research and development projects, and to the extent applicable, explain how they relate to meeting the mandatory minimum standards</t>
  </si>
  <si>
    <t xml:space="preserve">5) Provide other expenses incurred in rating and providing billing information to exchange and interexchange carriers if not recovered by other means. </t>
  </si>
  <si>
    <t>6) Provide a list of officers, senior management, and directors. For individuals listed:</t>
  </si>
  <si>
    <t xml:space="preserve">Provide a schedule that shows how their compensation has been assigned between TRS and non-TRS services. For TRS services managed by state programs, provide a schedule that shows how their compensation has been assigned between the Interstate and Intrastate components. For interstate Fund supported services, identify separately expenses assigned to each service. </t>
  </si>
  <si>
    <t>Indicate if their compensation has been included in any other cost category/subcategory</t>
  </si>
  <si>
    <t>D. Depreciation Associated with Capital Investment</t>
  </si>
  <si>
    <t>1) Provide the depreciation method and period applied.</t>
  </si>
  <si>
    <t>2) Explain departures from traditional depreciation methods</t>
  </si>
  <si>
    <t>3) Summarize depreciable life, depreciation method, and depreciation expenses by cost subcategory</t>
  </si>
  <si>
    <t>Marketing/Advertising</t>
  </si>
  <si>
    <t>Outreach</t>
  </si>
  <si>
    <t>Customer Premise Equipment - sales, installation, and maintenance employees</t>
  </si>
  <si>
    <t>2) For expenses exceeding $10,000, provide vendor, description of goods/services, and expense amounts for the following categories:</t>
  </si>
  <si>
    <t>Subcontractor</t>
  </si>
  <si>
    <t xml:space="preserve">3) Provide a copy of each subcontractor contract and include contract termination dates, billing rates and billing units, and an allocation of subcontractor expenses by RSDR expense categories and subcategories. Include all data that supports the allocation of subcontractor expenses. </t>
  </si>
  <si>
    <t>4) Provide a list of items purchased and outline billing rates and biling units for the following categories</t>
  </si>
  <si>
    <t>License fees paid to a third party</t>
  </si>
  <si>
    <t>License fees paid to an affiliate</t>
  </si>
  <si>
    <t xml:space="preserve">6) Provide the costs of CPE provided to consumers. Provide a schedule that breaks out the expenses among its component parts.  </t>
  </si>
  <si>
    <t xml:space="preserve">7) Provide a schedule of software expenses associated with CPE. Identify separately software expenses related to proprietary CPE and off-the-shelf CPE. Software expenses required to meet mandatory minimum standards and software expenses above and beyond meeting mandatory minimum standards shall be broken down into separate amounts. </t>
  </si>
  <si>
    <t xml:space="preserve">8) Provide a schedule identifying and describing any expenses not previously reported in another category. </t>
  </si>
  <si>
    <t>F. Capital Investments</t>
  </si>
  <si>
    <t>1) Provide an account of all capital equipment purchased in order to provide each form of TRS. Only include capital investment items that are long term in nature and subject to depreciation. Items such as office supplies should be listed in Section B6.</t>
  </si>
  <si>
    <t>Itemize investments by: Form of TRS, Equipment class, Gross book values, Accumulated depreciation, Net book values</t>
  </si>
  <si>
    <t>For VRS equipment, identify: Investments used by communications assistants and interpreters to interact with end-users, and equipment used to monitor and supervise call centers</t>
  </si>
  <si>
    <t>For equipment used to monitor and supervise call centers that provide multiple TRS services, provide the total company investments, describe how total investments are allocated among the services, and the percent allocation for each service</t>
  </si>
  <si>
    <t>2) Provide an account of all capitalized expenses associated with software installed on off-the-shelf CPE and capitalized expenses associated with software installed on proprietary CPE shall be broken down into separate amounts. Capitalized expenses associated with software installed on CPE required to meet mandatory minimum standards and capitalized expenses associated with software installed on CPE above and beyond mandatory minimum standards shall be broken down into separate amounts.</t>
  </si>
  <si>
    <t>FilingKey</t>
  </si>
  <si>
    <t>FilingYear</t>
  </si>
  <si>
    <t>EntityID</t>
  </si>
  <si>
    <t>CreatedBy</t>
  </si>
  <si>
    <t>CreatedOn</t>
  </si>
  <si>
    <t>SubmittedBy</t>
  </si>
  <si>
    <t>SubmittedOn</t>
  </si>
  <si>
    <t>Convo</t>
  </si>
  <si>
    <t>ASL</t>
  </si>
  <si>
    <t>Mezmo</t>
  </si>
  <si>
    <t>ZVRS</t>
  </si>
  <si>
    <t>Hamilton</t>
  </si>
  <si>
    <t>Purple</t>
  </si>
  <si>
    <t>Sorenson</t>
  </si>
  <si>
    <t>ClearCaptions</t>
  </si>
  <si>
    <t>Sprint</t>
  </si>
  <si>
    <t>MachineGenius</t>
  </si>
  <si>
    <t>ClarityProducts</t>
  </si>
  <si>
    <t>Provider Name</t>
  </si>
  <si>
    <t>Preparer Name</t>
  </si>
  <si>
    <t>Preparer's Email Address</t>
  </si>
  <si>
    <t>Preparer's Telephone</t>
  </si>
  <si>
    <t>Filing Period</t>
  </si>
  <si>
    <t>Signed By:</t>
  </si>
  <si>
    <t>Senior Officer Name</t>
  </si>
  <si>
    <t>Senior Officer Title</t>
  </si>
  <si>
    <t>Persons willfully making false statements on this form can be punished by fine or imprisonment under Title 18 of the United States Code, 18 U.S.C. §1001.</t>
  </si>
  <si>
    <t>Date</t>
  </si>
  <si>
    <t>Signature</t>
  </si>
  <si>
    <t>Entity</t>
  </si>
  <si>
    <t>Filing Years</t>
  </si>
  <si>
    <t>Alaska</t>
  </si>
  <si>
    <t>Alabama</t>
  </si>
  <si>
    <t>American Samoa</t>
  </si>
  <si>
    <t>Arkansas</t>
  </si>
  <si>
    <t>Arizona</t>
  </si>
  <si>
    <t>California</t>
  </si>
  <si>
    <t>Colorado</t>
  </si>
  <si>
    <t>Connecticut</t>
  </si>
  <si>
    <t>District Of Columbia</t>
  </si>
  <si>
    <t>Delaware</t>
  </si>
  <si>
    <t>Florida</t>
  </si>
  <si>
    <t>Georgia</t>
  </si>
  <si>
    <t>Guam</t>
  </si>
  <si>
    <t>Hawaii</t>
  </si>
  <si>
    <t>Iowa</t>
  </si>
  <si>
    <t>Idaho</t>
  </si>
  <si>
    <t>Illinois</t>
  </si>
  <si>
    <t>Indiana</t>
  </si>
  <si>
    <t>Kansas</t>
  </si>
  <si>
    <t>Kentucky</t>
  </si>
  <si>
    <t>Louisiana</t>
  </si>
  <si>
    <t>Massachusetts</t>
  </si>
  <si>
    <t>Maryland</t>
  </si>
  <si>
    <t>Maine</t>
  </si>
  <si>
    <t>Michigan</t>
  </si>
  <si>
    <t>Minnesota</t>
  </si>
  <si>
    <t>Missouri</t>
  </si>
  <si>
    <t>Mississippi</t>
  </si>
  <si>
    <t>Montana</t>
  </si>
  <si>
    <t>North Carolina</t>
  </si>
  <si>
    <t>North Dakota</t>
  </si>
  <si>
    <t>Northern Mariana Islands</t>
  </si>
  <si>
    <t>Nebraska</t>
  </si>
  <si>
    <t>New Hampshire</t>
  </si>
  <si>
    <t>New Jersey</t>
  </si>
  <si>
    <t>New Mexico</t>
  </si>
  <si>
    <t>Nevada</t>
  </si>
  <si>
    <t>New York</t>
  </si>
  <si>
    <t>Ohio</t>
  </si>
  <si>
    <t>Oklahoma</t>
  </si>
  <si>
    <t>Oregon</t>
  </si>
  <si>
    <t>Pennsylvania</t>
  </si>
  <si>
    <t>Puerto Rico</t>
  </si>
  <si>
    <t>Rhode Island</t>
  </si>
  <si>
    <t>South Carolina</t>
  </si>
  <si>
    <t>South Dakota</t>
  </si>
  <si>
    <t>Tennessee</t>
  </si>
  <si>
    <t>Texas</t>
  </si>
  <si>
    <t>Utah</t>
  </si>
  <si>
    <t>Virginia</t>
  </si>
  <si>
    <t>US Virgin Islands</t>
  </si>
  <si>
    <t>Vermont</t>
  </si>
  <si>
    <t>Washington</t>
  </si>
  <si>
    <t>Wisconsin</t>
  </si>
  <si>
    <t>West Virginia</t>
  </si>
  <si>
    <t>Wyoming</t>
  </si>
  <si>
    <t>GlobalVRS</t>
  </si>
  <si>
    <t>InnoCaption</t>
  </si>
  <si>
    <t>ZP Better Together</t>
  </si>
  <si>
    <t>T-Mobile</t>
  </si>
  <si>
    <t>ProviderChanges</t>
  </si>
  <si>
    <t>ForecastMethodology</t>
  </si>
  <si>
    <t>MarketplaceChanges</t>
  </si>
  <si>
    <t>To assist RolkaLoube in understanding your data, please provide the following information:</t>
  </si>
  <si>
    <t>Provide a summary of any changes, activities, and/or improvements since the prior year filing or that are planned for the upcoming program year, which caused or may cause substantial changes in cost and/or demand data.</t>
  </si>
  <si>
    <t>Describe the methology used to determine the forecasted minutes for the projected years.</t>
  </si>
  <si>
    <t>Describe any characteristics unique to a particular service or changes in the relay services marketplace.</t>
  </si>
  <si>
    <t>TRS Fund Annual Provider Filing
Flat Rate Revenue</t>
  </si>
  <si>
    <t>For each state for which the provider provides TTY, STS, and/or CTS service at a flat rate, supply the following information associated with provision of service minutes.</t>
  </si>
  <si>
    <t>Annual</t>
  </si>
  <si>
    <t>Yes</t>
  </si>
  <si>
    <t>Monthly</t>
  </si>
  <si>
    <t>No</t>
  </si>
  <si>
    <t>Jurisdiction</t>
  </si>
  <si>
    <t>Rate Covers Services</t>
  </si>
  <si>
    <t>Rate Start</t>
  </si>
  <si>
    <t>Rate End</t>
  </si>
  <si>
    <t>Reported as Annual Total or Monthly Rate</t>
  </si>
  <si>
    <t>Flat Rate Amount</t>
  </si>
  <si>
    <t>Conversation Minutes Serviced During Rate Period</t>
  </si>
  <si>
    <t>Total Minutes</t>
  </si>
  <si>
    <t>Flat Rate Allocations</t>
  </si>
  <si>
    <t>TTY</t>
  </si>
  <si>
    <t>STS</t>
  </si>
  <si>
    <t>CTS</t>
  </si>
  <si>
    <t>Months</t>
  </si>
  <si>
    <t>Amount</t>
  </si>
  <si>
    <t>DataForEntityID</t>
  </si>
  <si>
    <t>ServiceID</t>
  </si>
  <si>
    <t>PeriodStart</t>
  </si>
  <si>
    <t>PeriodEnd</t>
  </si>
  <si>
    <t>RateType</t>
  </si>
  <si>
    <t>MinuteRateType</t>
  </si>
  <si>
    <t>Rate</t>
  </si>
  <si>
    <t>AmountType</t>
  </si>
  <si>
    <t>ConversationMinutes</t>
  </si>
  <si>
    <t>TRS Fund Annual Provider Filing
Per Minute Revenue</t>
  </si>
  <si>
    <t>Services</t>
  </si>
  <si>
    <t>For each state for which the provider provides TTY, STS, and/or CTS service at a per minute rate, supply the following information.</t>
  </si>
  <si>
    <t>Session</t>
  </si>
  <si>
    <t>Conversation</t>
  </si>
  <si>
    <t>Service</t>
  </si>
  <si>
    <t>Per Session or Conversation Minute</t>
  </si>
  <si>
    <t>Per Minute Rate</t>
  </si>
  <si>
    <t>Minutes Serviced During Rate Period</t>
  </si>
  <si>
    <t>SessionMinutes</t>
  </si>
  <si>
    <t>TRS Fund Annual Provider Filing
Additional Costs Paid To Provider</t>
  </si>
  <si>
    <t>For each state for which the provider provides TTY, STS, and/or CTS service and received funds above those related to provision service minutes, supply the following information.</t>
  </si>
  <si>
    <t>Administrative</t>
  </si>
  <si>
    <t>Other</t>
  </si>
  <si>
    <t>EDP</t>
  </si>
  <si>
    <t>RCC</t>
  </si>
  <si>
    <t>Training</t>
  </si>
  <si>
    <t>Marketing</t>
  </si>
  <si>
    <t>Education</t>
  </si>
  <si>
    <t>Account Management</t>
  </si>
  <si>
    <t>Add. Revenue Covers</t>
  </si>
  <si>
    <t>Revenue Start</t>
  </si>
  <si>
    <t>Revenue End</t>
  </si>
  <si>
    <t>Reported as Annual Total or Monthly Cost</t>
  </si>
  <si>
    <t xml:space="preserve">Program </t>
  </si>
  <si>
    <t>Other Description</t>
  </si>
  <si>
    <t>Program Descriptions</t>
  </si>
  <si>
    <t>ProgramDescriptionID</t>
  </si>
  <si>
    <t>CostStart</t>
  </si>
  <si>
    <t>CostEnd</t>
  </si>
  <si>
    <t>OtherDescription</t>
  </si>
  <si>
    <t>TRS Fund Annual Provider Filing
Costs Paid By Provider</t>
  </si>
  <si>
    <t>For each state for which the provider provides TTY, STS, and/or CTS service and for which the provider paid for incentives or services the state was not required to pay for, supply the following information.</t>
  </si>
  <si>
    <t>Cost Covers</t>
  </si>
  <si>
    <t>Cost Start</t>
  </si>
  <si>
    <t>Cost End</t>
  </si>
  <si>
    <t>TRS Fund Annual Provider Filing
IP Based Service Provider Demand</t>
  </si>
  <si>
    <t>Year</t>
  </si>
  <si>
    <t>Month</t>
  </si>
  <si>
    <t>Projection</t>
  </si>
  <si>
    <t>Minutes</t>
  </si>
  <si>
    <t>VRS</t>
  </si>
  <si>
    <t>IP Relay</t>
  </si>
  <si>
    <t>IP CTS CA</t>
  </si>
  <si>
    <t>Actuals</t>
  </si>
  <si>
    <t>Projections</t>
  </si>
  <si>
    <t>IP CTS ASR</t>
  </si>
  <si>
    <t>January</t>
  </si>
  <si>
    <t>February</t>
  </si>
  <si>
    <t>March</t>
  </si>
  <si>
    <t>April</t>
  </si>
  <si>
    <t>May</t>
  </si>
  <si>
    <t>June</t>
  </si>
  <si>
    <t>July</t>
  </si>
  <si>
    <t>August</t>
  </si>
  <si>
    <t>September</t>
  </si>
  <si>
    <t>October</t>
  </si>
  <si>
    <t>November</t>
  </si>
  <si>
    <t>December</t>
  </si>
  <si>
    <t>Totals</t>
  </si>
  <si>
    <t>TRS Fund Annual Provider Filing
VRS Expense and Capital Investment Data</t>
  </si>
  <si>
    <t>ServiceYear</t>
  </si>
  <si>
    <t>CategoryID</t>
  </si>
  <si>
    <t>For expenses associated with the provisioning of VRS service, provide two years of actual and two years of projected expenses for each category/subcategory.</t>
  </si>
  <si>
    <t>4. Property Tax (if owned)</t>
  </si>
  <si>
    <t>5. Furniture (if leased)</t>
  </si>
  <si>
    <t>6. Office Equipment ( if leased)</t>
  </si>
  <si>
    <t xml:space="preserve">Total             </t>
  </si>
  <si>
    <t>1. Salaries &amp; Benefits - Relay Center: CA/Interpreting Staff</t>
  </si>
  <si>
    <t>2. Salaries &amp; Benefits - Relay Center: Management</t>
  </si>
  <si>
    <t>3. Salaries &amp; Benefits - Relay Center Staff</t>
  </si>
  <si>
    <t>4. Telecommunication Expenses</t>
  </si>
  <si>
    <t>Total</t>
  </si>
  <si>
    <t>3 Engineering</t>
  </si>
  <si>
    <t>D. Depreciation Associated With Capital Investment</t>
  </si>
  <si>
    <t>7. Customer Premise Equipment</t>
  </si>
  <si>
    <t>TRS Fund Annual Provider Filing
IP Relay Expense and Capital Investment Data</t>
  </si>
  <si>
    <t>For expenses associated with the provisioning of IP Relay service, provide two years of actual and two years of projected costs for each category/subcategory.</t>
  </si>
  <si>
    <t>TRS Fund Annual Provider Filing
IP CTS CA Expense and Capital Investment Data</t>
  </si>
  <si>
    <t>For expenses associated with the provisioning of IP CTS service for which captions are generated by a CA, provide two years of actual and two years of projected costs for each category/subcategory.</t>
  </si>
  <si>
    <t>TRS Fund Annual Provider Filing
IP CTS ASR Expense and Capital Investment Data</t>
  </si>
  <si>
    <t>For expenses associated with the provisioning of IP CTS service for which captions are generated by ASR, provide two years of actual and two years of projected costs for each category/subcategory.</t>
  </si>
  <si>
    <t>TRS Fund Annual Provider Filing
Call Assistant Stats</t>
  </si>
  <si>
    <t>AvgMnthlyFTCAs</t>
  </si>
  <si>
    <t>AvgMnthlyPTCAs</t>
  </si>
  <si>
    <t>TtlCAMngrs</t>
  </si>
  <si>
    <t>TtlRelayStf</t>
  </si>
  <si>
    <t>TtlYrlyInterpretingMins</t>
  </si>
  <si>
    <t>TtlYrlySessionMins</t>
  </si>
  <si>
    <t>TtlYrlyConversationMins</t>
  </si>
  <si>
    <t>OccpancyPrcnt</t>
  </si>
  <si>
    <t>UtilizationPrcnt</t>
  </si>
  <si>
    <t>Please provide data listed below for each service for all CAs employed during the year.</t>
  </si>
  <si>
    <t>Average Monthly Full Time CAs</t>
  </si>
  <si>
    <t>Average Monthly Part Time CAs - On Full Time Equivalent Basis</t>
  </si>
  <si>
    <t xml:space="preserve">       </t>
  </si>
  <si>
    <t>Total CA Managers</t>
  </si>
  <si>
    <t>Total Non CA Relay Staff</t>
  </si>
  <si>
    <t>Total Yearly Number of Available Interpreting  Minutes</t>
  </si>
  <si>
    <t>Total Yearly Number of Session Minutes</t>
  </si>
  <si>
    <t>Total Yearly Number of Conversation  Minutes</t>
  </si>
  <si>
    <t>Occupancy Percentage</t>
  </si>
  <si>
    <t>Utilization Percentage</t>
  </si>
  <si>
    <t>5) Provide the number of Customer Premises Equipment sold, produced, and installed.</t>
  </si>
  <si>
    <t>3. Subcontractor</t>
  </si>
  <si>
    <t xml:space="preserve">Expenses associated with payments to a third-party for use of technology, software, and/or equipment. </t>
  </si>
  <si>
    <t xml:space="preserve">Expenses associated with payments to an affiliate for use of technology, software, and/or equipment. </t>
  </si>
  <si>
    <t xml:space="preserve">CA and interpreter staff compensation such as wages, salaries, commissions, bonuses, incentive awards, and termination payments; payroll-related benefits paid on behalf of employees, such as pensions, savings plans, workers’ compensation required by law, insurance plans (life, hospital, medical, dental, vision); and social security and other payroll taxes. Include expenses associated with individually contracted or sole proprietor interpreters and CAs. The FCC prohibits incentives paid to CAs and interpreters for the number of calls or the number of minutes billed. </t>
  </si>
  <si>
    <t xml:space="preserve">Third-party costs associated with two or more individuals providing IP-based TRS services for the provider under a single contract. Please see appendix instructions for reporting and allocating subcontractor costs to the appropriate categories and subcategories. Subcontractor costs not properly allocated shall be treated as non-allowable costs.   </t>
  </si>
  <si>
    <t>3) Summarize expenses exceeding $10,000 including vendor, description of goods/services, and expense amounts for the following categories:</t>
  </si>
  <si>
    <t>2) Provide contracts for sole proprietor and individually operated LLCs offering CA and interpreter services</t>
  </si>
  <si>
    <t>Sole proprietor and individually operated LLCs offering CA and interpreter services</t>
  </si>
  <si>
    <t>For each IP based service provided by the provider, please supply two years of actual compensated demand and two years of projected compensable demand for the years listed below.</t>
  </si>
  <si>
    <t>Approved By OMB
TRS Fund Provider Form Jan 2024 Version
OMB Control Number 3060-0463
Estimated Average Burden Hours Per Response: 10.0 Hours</t>
  </si>
  <si>
    <t xml:space="preserve">
Approved By OMB
TRS Fund Provider Form Jan 2024 Version
OMB Control Number 3060-0463
Estimated Average Burden Hours Per Response: 10.0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</si>
</sst>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0_);_(* \(#,##0.0\);_(* &quot;-&quot;??_);_(@_)"/>
    <numFmt numFmtId="165" formatCode="0.0000"/>
    <numFmt numFmtId="166" formatCode="_(&quot;$&quot;* #,##0.0000_);_(&quot;$&quot;* \(#,##0.0000\);_(&quot;$&quot;* &quot;-&quot;??_);_(@_)"/>
  </numFmts>
  <fonts count="24" x14ac:knownFonts="1">
    <font>
      <sz val="11"/>
      <color theme="1"/>
      <name val="Calibri"/>
      <family val="2"/>
      <scheme val="minor"/>
    </font>
    <font>
      <sz val="11"/>
      <color theme="1"/>
      <name val="Calibri"/>
      <family val="2"/>
      <scheme val="minor"/>
    </font>
    <font>
      <sz val="8"/>
      <name val="Calibri"/>
      <family val="2"/>
      <scheme val="minor"/>
    </font>
    <font>
      <sz val="11"/>
      <name val="Calibri"/>
      <family val="2"/>
      <scheme val="minor"/>
    </font>
    <font>
      <b/>
      <sz val="11"/>
      <color theme="1"/>
      <name val="Calibri"/>
      <family val="2"/>
      <scheme val="minor"/>
    </font>
    <font>
      <b/>
      <sz val="11"/>
      <color theme="0"/>
      <name val="Calibri"/>
      <family val="2"/>
      <scheme val="minor"/>
    </font>
    <font>
      <sz val="11"/>
      <color rgb="FF000000"/>
      <name val="Calibri"/>
      <family val="2"/>
      <scheme val="minor"/>
    </font>
    <font>
      <b/>
      <sz val="24"/>
      <color rgb="FFFFFFFF"/>
      <name val="Calibri"/>
      <family val="2"/>
      <scheme val="minor"/>
    </font>
    <font>
      <b/>
      <sz val="11"/>
      <color rgb="FFFFFFFF"/>
      <name val="Calibri"/>
      <family val="2"/>
      <scheme val="minor"/>
    </font>
    <font>
      <b/>
      <sz val="11"/>
      <name val="Calibri"/>
      <family val="2"/>
      <scheme val="minor"/>
    </font>
    <font>
      <b/>
      <sz val="12"/>
      <color theme="0"/>
      <name val="Calibri"/>
      <family val="2"/>
      <scheme val="minor"/>
    </font>
    <font>
      <b/>
      <sz val="12"/>
      <color theme="1"/>
      <name val="Calibri"/>
      <family val="2"/>
      <scheme val="minor"/>
    </font>
    <font>
      <sz val="11"/>
      <color theme="0"/>
      <name val="Calibri"/>
      <family val="2"/>
      <scheme val="minor"/>
    </font>
    <font>
      <sz val="14"/>
      <color theme="1"/>
      <name val="Calibri"/>
      <family val="2"/>
      <scheme val="minor"/>
    </font>
    <font>
      <b/>
      <sz val="14"/>
      <color theme="0"/>
      <name val="Calibri"/>
      <family val="2"/>
      <scheme val="minor"/>
    </font>
    <font>
      <b/>
      <sz val="12"/>
      <name val="Calibri"/>
      <family val="2"/>
      <scheme val="minor"/>
    </font>
    <font>
      <u/>
      <sz val="11"/>
      <color theme="10"/>
      <name val="Calibri"/>
      <family val="2"/>
      <scheme val="minor"/>
    </font>
    <font>
      <b/>
      <sz val="11"/>
      <color rgb="FF000000"/>
      <name val="Calibri"/>
      <family val="2"/>
      <scheme val="minor"/>
    </font>
    <font>
      <sz val="11"/>
      <color rgb="FF000000"/>
      <name val="Times New Roman"/>
      <family val="1"/>
    </font>
    <font>
      <sz val="12"/>
      <color theme="1"/>
      <name val="Times New Roman"/>
      <family val="1"/>
    </font>
    <font>
      <b/>
      <sz val="11"/>
      <color rgb="FF000000"/>
      <name val="Times New Roman"/>
      <family val="1"/>
    </font>
    <font>
      <sz val="11"/>
      <color theme="1"/>
      <name val="Times New Roman"/>
      <family val="1"/>
    </font>
    <font>
      <b/>
      <sz val="11"/>
      <color theme="1"/>
      <name val="Times New Roman"/>
      <family val="1"/>
    </font>
    <font>
      <sz val="11"/>
      <name val="Times New Roman"/>
      <family val="1"/>
    </font>
  </fonts>
  <fills count="9">
    <fill>
      <patternFill patternType="none"/>
    </fill>
    <fill>
      <patternFill patternType="gray125"/>
    </fill>
    <fill>
      <patternFill patternType="solid">
        <fgColor theme="0"/>
        <bgColor indexed="64"/>
      </patternFill>
    </fill>
    <fill>
      <patternFill patternType="solid">
        <fgColor rgb="FF0077A8"/>
        <bgColor rgb="FF000000"/>
      </patternFill>
    </fill>
    <fill>
      <patternFill patternType="solid">
        <fgColor rgb="FFFFFFFF"/>
        <bgColor rgb="FF000000"/>
      </patternFill>
    </fill>
    <fill>
      <patternFill patternType="solid">
        <fgColor rgb="FF0077A8"/>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rgb="FF000000"/>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rgb="FF000000"/>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6" fillId="0" borderId="0" applyNumberFormat="0" applyFill="0" applyBorder="0" applyAlignment="0" applyProtection="0"/>
  </cellStyleXfs>
  <cellXfs count="248">
    <xf numFmtId="0" fontId="0" fillId="0" borderId="0" xfId="0"/>
    <xf numFmtId="0" fontId="0" fillId="0" borderId="0" xfId="0" applyAlignment="1">
      <alignment horizontal="left"/>
    </xf>
    <xf numFmtId="0" fontId="0" fillId="0" borderId="0" xfId="0" applyAlignment="1">
      <alignment vertical="center" wrapText="1"/>
    </xf>
    <xf numFmtId="0" fontId="0" fillId="0" borderId="1" xfId="0" applyBorder="1"/>
    <xf numFmtId="0" fontId="3" fillId="0" borderId="0" xfId="0" applyFont="1"/>
    <xf numFmtId="0" fontId="0" fillId="0" borderId="1" xfId="0" applyBorder="1" applyAlignment="1">
      <alignment vertical="center"/>
    </xf>
    <xf numFmtId="0" fontId="0" fillId="0" borderId="0" xfId="0" applyAlignment="1">
      <alignment horizontal="center"/>
    </xf>
    <xf numFmtId="14" fontId="0" fillId="0" borderId="0" xfId="0" applyNumberFormat="1"/>
    <xf numFmtId="0" fontId="0" fillId="0" borderId="0" xfId="0" applyAlignment="1">
      <alignment horizontal="right"/>
    </xf>
    <xf numFmtId="1" fontId="0" fillId="0" borderId="0" xfId="0" applyNumberFormat="1" applyAlignment="1">
      <alignment horizontal="right"/>
    </xf>
    <xf numFmtId="44" fontId="0" fillId="0" borderId="0" xfId="2" applyFont="1"/>
    <xf numFmtId="2" fontId="0" fillId="0" borderId="0" xfId="1" applyNumberFormat="1" applyFont="1"/>
    <xf numFmtId="165" fontId="0" fillId="0" borderId="0" xfId="0" applyNumberFormat="1"/>
    <xf numFmtId="0" fontId="0" fillId="2" borderId="0" xfId="0" applyFill="1"/>
    <xf numFmtId="44" fontId="0" fillId="2" borderId="0" xfId="2" applyFont="1" applyFill="1"/>
    <xf numFmtId="0" fontId="0" fillId="2" borderId="0" xfId="0" applyFill="1" applyAlignment="1">
      <alignment horizontal="right"/>
    </xf>
    <xf numFmtId="164" fontId="4" fillId="0" borderId="1" xfId="1" applyNumberFormat="1" applyFont="1" applyFill="1" applyBorder="1"/>
    <xf numFmtId="22" fontId="0" fillId="2" borderId="0" xfId="0" applyNumberFormat="1" applyFill="1"/>
    <xf numFmtId="0" fontId="0" fillId="0" borderId="0" xfId="0" applyAlignment="1">
      <alignment horizontal="center" vertical="center"/>
    </xf>
    <xf numFmtId="0" fontId="0" fillId="2" borderId="0" xfId="0" applyFill="1" applyAlignment="1">
      <alignment horizontal="center"/>
    </xf>
    <xf numFmtId="0" fontId="6" fillId="3" borderId="0" xfId="0" applyFont="1" applyFill="1"/>
    <xf numFmtId="0" fontId="6" fillId="4" borderId="0" xfId="0" applyFont="1" applyFill="1"/>
    <xf numFmtId="0" fontId="5" fillId="2" borderId="0" xfId="0" applyFont="1" applyFill="1" applyAlignment="1">
      <alignment horizontal="center" vertical="center"/>
    </xf>
    <xf numFmtId="0" fontId="0" fillId="2" borderId="0" xfId="0" applyFill="1" applyAlignment="1">
      <alignment horizontal="right" vertical="center"/>
    </xf>
    <xf numFmtId="44" fontId="0" fillId="2" borderId="0" xfId="2" applyFont="1" applyFill="1" applyBorder="1"/>
    <xf numFmtId="44" fontId="4" fillId="6" borderId="1" xfId="2" applyFont="1" applyFill="1" applyBorder="1"/>
    <xf numFmtId="44" fontId="4" fillId="2" borderId="0" xfId="2" applyFont="1" applyFill="1" applyBorder="1"/>
    <xf numFmtId="0" fontId="10" fillId="5" borderId="0" xfId="0" applyFont="1" applyFill="1" applyAlignment="1">
      <alignment vertical="center"/>
    </xf>
    <xf numFmtId="0" fontId="10" fillId="2" borderId="0" xfId="0" applyFont="1" applyFill="1" applyAlignment="1">
      <alignment horizontal="left" vertical="center"/>
    </xf>
    <xf numFmtId="0" fontId="4" fillId="2" borderId="0" xfId="0" applyFont="1" applyFill="1" applyAlignment="1">
      <alignment vertical="center" textRotation="90"/>
    </xf>
    <xf numFmtId="0" fontId="4" fillId="2" borderId="0" xfId="0" applyFont="1" applyFill="1" applyAlignment="1">
      <alignment horizontal="center" vertical="center" textRotation="90"/>
    </xf>
    <xf numFmtId="0" fontId="4" fillId="2" borderId="0" xfId="0" applyFont="1" applyFill="1" applyAlignment="1">
      <alignment horizontal="left" vertical="center" textRotation="90"/>
    </xf>
    <xf numFmtId="0" fontId="6" fillId="7" borderId="0" xfId="0" applyFont="1" applyFill="1"/>
    <xf numFmtId="0" fontId="7" fillId="7" borderId="0" xfId="0" applyFont="1" applyFill="1" applyAlignment="1">
      <alignment horizontal="right" vertical="center" wrapText="1"/>
    </xf>
    <xf numFmtId="0" fontId="8" fillId="7" borderId="0" xfId="0" applyFont="1" applyFill="1" applyAlignment="1">
      <alignment horizontal="right" wrapText="1"/>
    </xf>
    <xf numFmtId="0" fontId="0" fillId="7" borderId="0" xfId="0" applyFill="1"/>
    <xf numFmtId="0" fontId="12" fillId="2" borderId="0" xfId="0" applyFont="1" applyFill="1"/>
    <xf numFmtId="0" fontId="0" fillId="5" borderId="0" xfId="0" applyFill="1"/>
    <xf numFmtId="0" fontId="12" fillId="5" borderId="0" xfId="0" applyFont="1" applyFill="1" applyAlignment="1">
      <alignment vertical="top" wrapText="1"/>
    </xf>
    <xf numFmtId="0" fontId="0" fillId="5" borderId="0" xfId="0" applyFill="1" applyAlignment="1">
      <alignment vertical="top"/>
    </xf>
    <xf numFmtId="0" fontId="13" fillId="2" borderId="0" xfId="0" applyFont="1" applyFill="1" applyAlignment="1">
      <alignment vertical="top" wrapText="1"/>
    </xf>
    <xf numFmtId="0" fontId="0" fillId="2" borderId="0" xfId="0" applyFill="1" applyAlignment="1">
      <alignment vertical="top"/>
    </xf>
    <xf numFmtId="0" fontId="13" fillId="2" borderId="0" xfId="0" applyFont="1" applyFill="1" applyAlignment="1">
      <alignment vertical="top"/>
    </xf>
    <xf numFmtId="0" fontId="0" fillId="2" borderId="0" xfId="0" applyFill="1" applyAlignment="1">
      <alignment horizontal="center" vertical="top"/>
    </xf>
    <xf numFmtId="0" fontId="10" fillId="2" borderId="0" xfId="0" applyFont="1" applyFill="1" applyAlignment="1">
      <alignment horizontal="center" vertical="center"/>
    </xf>
    <xf numFmtId="0" fontId="15" fillId="2" borderId="0" xfId="0" applyFont="1" applyFill="1" applyAlignment="1">
      <alignment horizontal="left"/>
    </xf>
    <xf numFmtId="0" fontId="15" fillId="2" borderId="0" xfId="0" applyFont="1" applyFill="1" applyAlignment="1">
      <alignment horizontal="left" wrapText="1"/>
    </xf>
    <xf numFmtId="0" fontId="14" fillId="2" borderId="0" xfId="0" applyFont="1" applyFill="1" applyAlignment="1">
      <alignment horizontal="center" vertical="top"/>
    </xf>
    <xf numFmtId="0" fontId="9" fillId="2" borderId="0" xfId="0" applyFont="1" applyFill="1" applyAlignment="1">
      <alignment wrapText="1"/>
    </xf>
    <xf numFmtId="0" fontId="9" fillId="2" borderId="7" xfId="0" applyFont="1" applyFill="1" applyBorder="1" applyAlignment="1">
      <alignment wrapText="1"/>
    </xf>
    <xf numFmtId="44" fontId="0" fillId="0" borderId="0" xfId="0" applyNumberFormat="1"/>
    <xf numFmtId="0" fontId="4" fillId="2" borderId="0" xfId="0" applyFont="1" applyFill="1" applyAlignment="1">
      <alignment horizontal="center" vertical="center" wrapText="1"/>
    </xf>
    <xf numFmtId="0" fontId="11" fillId="5" borderId="0" xfId="0" applyFont="1" applyFill="1" applyAlignment="1">
      <alignment horizontal="center" vertical="center" wrapText="1"/>
    </xf>
    <xf numFmtId="0" fontId="6" fillId="4" borderId="0" xfId="0" applyFont="1" applyFill="1" applyAlignment="1">
      <alignment horizontal="left" vertical="top"/>
    </xf>
    <xf numFmtId="0" fontId="6" fillId="4" borderId="0" xfId="0" applyFont="1" applyFill="1" applyAlignment="1">
      <alignment horizontal="center" vertical="top"/>
    </xf>
    <xf numFmtId="0" fontId="7" fillId="5" borderId="0" xfId="0" applyFont="1" applyFill="1" applyAlignment="1">
      <alignment vertical="center" wrapText="1"/>
    </xf>
    <xf numFmtId="0" fontId="7" fillId="2" borderId="0" xfId="0" applyFont="1" applyFill="1" applyAlignment="1">
      <alignment horizontal="center" vertical="center" wrapText="1"/>
    </xf>
    <xf numFmtId="0" fontId="7" fillId="2" borderId="0" xfId="0" applyFont="1" applyFill="1" applyAlignment="1">
      <alignment vertical="center" wrapText="1"/>
    </xf>
    <xf numFmtId="0" fontId="12" fillId="2" borderId="0" xfId="0" applyFont="1" applyFill="1" applyAlignment="1">
      <alignment vertical="top" wrapText="1"/>
    </xf>
    <xf numFmtId="0" fontId="0" fillId="0" borderId="1" xfId="0" applyBorder="1" applyAlignment="1">
      <alignment vertical="center" wrapText="1"/>
    </xf>
    <xf numFmtId="0" fontId="5" fillId="5" borderId="1" xfId="0" applyFont="1" applyFill="1" applyBorder="1"/>
    <xf numFmtId="0" fontId="20" fillId="2" borderId="0" xfId="0" applyFont="1" applyFill="1" applyAlignment="1">
      <alignment vertical="center"/>
    </xf>
    <xf numFmtId="0" fontId="19" fillId="2" borderId="0" xfId="0" applyFont="1" applyFill="1" applyAlignment="1">
      <alignment vertical="center"/>
    </xf>
    <xf numFmtId="9" fontId="0" fillId="2" borderId="0" xfId="3" applyFont="1" applyFill="1" applyBorder="1" applyAlignment="1">
      <alignment horizontal="center" vertical="top"/>
    </xf>
    <xf numFmtId="0" fontId="0" fillId="0" borderId="1" xfId="0" applyBorder="1" applyProtection="1">
      <protection locked="0"/>
    </xf>
    <xf numFmtId="14" fontId="0" fillId="0" borderId="1" xfId="0" applyNumberFormat="1" applyBorder="1" applyProtection="1">
      <protection locked="0"/>
    </xf>
    <xf numFmtId="44" fontId="0" fillId="0" borderId="1" xfId="2" applyFont="1" applyBorder="1" applyProtection="1">
      <protection locked="0"/>
    </xf>
    <xf numFmtId="43" fontId="0" fillId="0" borderId="1" xfId="1" applyFont="1" applyBorder="1" applyAlignment="1" applyProtection="1">
      <alignment horizontal="right"/>
      <protection locked="0"/>
    </xf>
    <xf numFmtId="166" fontId="0" fillId="0" borderId="1" xfId="2" applyNumberFormat="1" applyFont="1" applyBorder="1" applyProtection="1">
      <protection locked="0"/>
    </xf>
    <xf numFmtId="0" fontId="0" fillId="0" borderId="1" xfId="0" applyBorder="1" applyAlignment="1" applyProtection="1">
      <alignment horizontal="right"/>
      <protection locked="0"/>
    </xf>
    <xf numFmtId="44" fontId="0" fillId="2" borderId="1" xfId="2" applyFont="1"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applyAlignment="1" applyProtection="1">
      <alignment horizontal="center" vertical="center"/>
      <protection locked="0"/>
    </xf>
    <xf numFmtId="9" fontId="0" fillId="2" borderId="1" xfId="3" applyFont="1" applyFill="1" applyBorder="1" applyAlignment="1" applyProtection="1">
      <alignment horizontal="center" vertical="top"/>
      <protection locked="0"/>
    </xf>
    <xf numFmtId="0" fontId="8" fillId="0" borderId="0" xfId="0" applyFont="1" applyAlignment="1">
      <alignment wrapText="1"/>
    </xf>
    <xf numFmtId="43" fontId="0" fillId="0" borderId="0" xfId="0" applyNumberFormat="1"/>
    <xf numFmtId="9" fontId="0" fillId="0" borderId="0" xfId="0" applyNumberFormat="1"/>
    <xf numFmtId="0" fontId="6" fillId="8" borderId="0" xfId="0" applyFont="1" applyFill="1"/>
    <xf numFmtId="0" fontId="3" fillId="0" borderId="7" xfId="0" applyFont="1" applyBorder="1" applyAlignment="1">
      <alignment vertical="center" wrapText="1"/>
    </xf>
    <xf numFmtId="0" fontId="3" fillId="0" borderId="0" xfId="0" applyFont="1" applyAlignment="1">
      <alignment horizontal="center" vertical="center" wrapText="1"/>
    </xf>
    <xf numFmtId="0" fontId="3" fillId="0" borderId="7" xfId="0" applyFont="1" applyBorder="1" applyAlignment="1">
      <alignment horizontal="center" vertical="center" wrapText="1"/>
    </xf>
    <xf numFmtId="0" fontId="3" fillId="2" borderId="0" xfId="0" applyFont="1" applyFill="1" applyAlignment="1">
      <alignment horizontal="left" vertical="center"/>
    </xf>
    <xf numFmtId="0" fontId="3" fillId="0" borderId="0" xfId="0" applyFont="1" applyAlignment="1">
      <alignment horizontal="center" wrapText="1"/>
    </xf>
    <xf numFmtId="0" fontId="0" fillId="2" borderId="0" xfId="0" applyFill="1" applyAlignment="1">
      <alignment wrapText="1"/>
    </xf>
    <xf numFmtId="0" fontId="0" fillId="2" borderId="0" xfId="0" applyFill="1" applyProtection="1">
      <protection locked="0"/>
    </xf>
    <xf numFmtId="0" fontId="7" fillId="5" borderId="0" xfId="0" applyFont="1" applyFill="1" applyAlignment="1">
      <alignment horizontal="center" vertical="center" wrapText="1"/>
    </xf>
    <xf numFmtId="0" fontId="0" fillId="0" borderId="1" xfId="0" applyBorder="1" applyAlignment="1">
      <alignment horizontal="left" vertical="center"/>
    </xf>
    <xf numFmtId="0" fontId="4" fillId="2" borderId="0" xfId="0" applyFont="1" applyFill="1" applyAlignment="1">
      <alignment horizontal="left" vertical="center" wrapText="1"/>
    </xf>
    <xf numFmtId="0" fontId="5" fillId="5" borderId="1" xfId="0" applyFont="1" applyFill="1" applyBorder="1" applyAlignment="1">
      <alignment horizontal="center"/>
    </xf>
    <xf numFmtId="0" fontId="0" fillId="0" borderId="1" xfId="0" applyBorder="1" applyAlignment="1" applyProtection="1">
      <alignment horizontal="center"/>
      <protection locked="0"/>
    </xf>
    <xf numFmtId="0" fontId="8" fillId="5" borderId="0" xfId="0" applyFont="1" applyFill="1" applyAlignment="1">
      <alignment horizontal="right" vertical="center" wrapText="1"/>
    </xf>
    <xf numFmtId="0" fontId="6" fillId="4" borderId="0" xfId="0" applyFont="1" applyFill="1" applyAlignment="1">
      <alignment horizontal="left"/>
    </xf>
    <xf numFmtId="0" fontId="6" fillId="4" borderId="0" xfId="0" applyFont="1" applyFill="1" applyAlignment="1">
      <alignment horizontal="center"/>
    </xf>
    <xf numFmtId="0" fontId="9" fillId="0" borderId="0" xfId="0" applyFont="1" applyAlignment="1">
      <alignment horizontal="center" vertical="center" wrapText="1"/>
    </xf>
    <xf numFmtId="0" fontId="5" fillId="5" borderId="1" xfId="0" applyFont="1" applyFill="1" applyBorder="1" applyAlignment="1">
      <alignment horizontal="center" vertical="center"/>
    </xf>
    <xf numFmtId="0" fontId="9" fillId="2" borderId="0" xfId="0" applyFont="1" applyFill="1" applyAlignment="1">
      <alignment horizontal="left" vertical="center"/>
    </xf>
    <xf numFmtId="0" fontId="9" fillId="0" borderId="0" xfId="0" applyFont="1" applyAlignment="1">
      <alignment horizontal="left" wrapText="1"/>
    </xf>
    <xf numFmtId="0" fontId="0" fillId="2" borderId="0" xfId="0" applyFill="1" applyAlignment="1">
      <alignment horizontal="left" vertical="center"/>
    </xf>
    <xf numFmtId="0" fontId="0" fillId="2" borderId="0" xfId="0" applyFill="1" applyAlignment="1">
      <alignment horizontal="left"/>
    </xf>
    <xf numFmtId="0" fontId="10" fillId="5" borderId="0" xfId="0" applyFont="1" applyFill="1" applyAlignment="1">
      <alignment horizontal="center" vertical="center"/>
    </xf>
    <xf numFmtId="0" fontId="14" fillId="5" borderId="0" xfId="0" applyFont="1" applyFill="1" applyAlignment="1">
      <alignment horizontal="center" vertical="top"/>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6" xfId="0" applyBorder="1" applyAlignment="1">
      <alignment horizontal="left" vertical="center" wrapText="1"/>
    </xf>
    <xf numFmtId="0" fontId="9" fillId="2" borderId="0" xfId="0" applyFont="1" applyFill="1" applyAlignment="1">
      <alignment horizontal="left" vertical="center" wrapText="1"/>
    </xf>
    <xf numFmtId="0" fontId="8" fillId="2" borderId="0" xfId="0" applyFont="1" applyFill="1" applyAlignment="1">
      <alignment horizontal="left" vertical="center" wrapText="1"/>
    </xf>
    <xf numFmtId="0" fontId="16" fillId="2" borderId="0" xfId="4" applyFill="1" applyAlignment="1">
      <alignment horizontal="center" vertical="center" wrapText="1"/>
    </xf>
    <xf numFmtId="0" fontId="0" fillId="0" borderId="1" xfId="0" applyBorder="1" applyAlignment="1">
      <alignment horizontal="left" vertical="center" wrapText="1"/>
    </xf>
    <xf numFmtId="0" fontId="5" fillId="5" borderId="5" xfId="0" applyFont="1" applyFill="1" applyBorder="1" applyAlignment="1">
      <alignment horizontal="center" vertical="center"/>
    </xf>
    <xf numFmtId="0" fontId="5" fillId="5" borderId="8" xfId="0" applyFont="1" applyFill="1" applyBorder="1" applyAlignment="1">
      <alignment horizontal="center" vertical="center"/>
    </xf>
    <xf numFmtId="0" fontId="5" fillId="5" borderId="6" xfId="0" applyFont="1" applyFill="1" applyBorder="1" applyAlignment="1">
      <alignment horizontal="center" vertical="center"/>
    </xf>
    <xf numFmtId="0" fontId="7" fillId="5" borderId="0" xfId="0" applyFont="1" applyFill="1" applyAlignment="1">
      <alignment horizontal="center" vertical="center" wrapText="1"/>
    </xf>
    <xf numFmtId="0" fontId="0" fillId="0" borderId="1" xfId="0" applyBorder="1" applyAlignment="1">
      <alignment horizontal="left" vertical="top"/>
    </xf>
    <xf numFmtId="0" fontId="0" fillId="0" borderId="1" xfId="0" applyBorder="1" applyAlignment="1">
      <alignment horizontal="left" vertical="top" wrapText="1"/>
    </xf>
    <xf numFmtId="0" fontId="0" fillId="0" borderId="1" xfId="0" applyBorder="1" applyAlignment="1">
      <alignment horizontal="left" vertical="center"/>
    </xf>
    <xf numFmtId="0" fontId="0" fillId="0" borderId="1" xfId="0" applyBorder="1" applyAlignment="1">
      <alignment horizontal="left" wrapText="1"/>
    </xf>
    <xf numFmtId="0" fontId="0" fillId="0" borderId="5" xfId="0" applyBorder="1" applyAlignment="1">
      <alignment horizontal="left"/>
    </xf>
    <xf numFmtId="0" fontId="0" fillId="0" borderId="8" xfId="0" applyBorder="1" applyAlignment="1">
      <alignment horizontal="left"/>
    </xf>
    <xf numFmtId="0" fontId="0" fillId="0" borderId="6" xfId="0" applyBorder="1" applyAlignment="1">
      <alignment horizontal="left"/>
    </xf>
    <xf numFmtId="0" fontId="10" fillId="5" borderId="0" xfId="0" applyFont="1" applyFill="1" applyAlignment="1">
      <alignment horizontal="left"/>
    </xf>
    <xf numFmtId="0" fontId="5" fillId="5" borderId="1" xfId="0" applyFont="1" applyFill="1" applyBorder="1" applyAlignment="1">
      <alignment horizontal="left"/>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0" fillId="2" borderId="1" xfId="0" applyFill="1" applyBorder="1" applyAlignment="1">
      <alignment horizontal="left" vertical="top" wrapText="1"/>
    </xf>
    <xf numFmtId="0" fontId="0" fillId="0" borderId="5" xfId="0" applyBorder="1" applyAlignment="1">
      <alignment horizontal="left" wrapText="1"/>
    </xf>
    <xf numFmtId="0" fontId="0" fillId="0" borderId="8" xfId="0" applyBorder="1" applyAlignment="1">
      <alignment horizontal="left" wrapText="1"/>
    </xf>
    <xf numFmtId="0" fontId="0" fillId="0" borderId="6" xfId="0" applyBorder="1" applyAlignment="1">
      <alignment horizontal="left" wrapText="1"/>
    </xf>
    <xf numFmtId="0" fontId="0" fillId="0" borderId="5" xfId="0" applyBorder="1" applyAlignment="1" applyProtection="1">
      <alignment horizontal="center"/>
      <protection locked="0"/>
    </xf>
    <xf numFmtId="0" fontId="0" fillId="0" borderId="8" xfId="0" applyBorder="1" applyAlignment="1" applyProtection="1">
      <alignment horizontal="center"/>
      <protection locked="0"/>
    </xf>
    <xf numFmtId="0" fontId="0" fillId="0" borderId="6" xfId="0" applyBorder="1" applyAlignment="1" applyProtection="1">
      <alignment horizontal="center"/>
      <protection locked="0"/>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9" xfId="0" applyBorder="1" applyAlignment="1">
      <alignment horizontal="left" vertical="top" wrapText="1"/>
    </xf>
    <xf numFmtId="0" fontId="0" fillId="0" borderId="14"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0" fillId="0" borderId="15" xfId="0" applyBorder="1" applyAlignment="1">
      <alignment horizontal="left" vertical="top" wrapText="1"/>
    </xf>
    <xf numFmtId="0" fontId="0" fillId="0" borderId="7" xfId="0" applyBorder="1" applyAlignment="1">
      <alignment horizontal="left" vertical="top" wrapText="1"/>
    </xf>
    <xf numFmtId="0" fontId="0" fillId="0" borderId="16" xfId="0" applyBorder="1" applyAlignment="1">
      <alignment horizontal="left" vertical="top" wrapText="1"/>
    </xf>
    <xf numFmtId="0" fontId="0" fillId="0" borderId="12" xfId="0" applyBorder="1" applyAlignment="1" applyProtection="1">
      <alignment horizontal="left"/>
      <protection locked="0"/>
    </xf>
    <xf numFmtId="0" fontId="0" fillId="0" borderId="13" xfId="0" applyBorder="1" applyAlignment="1" applyProtection="1">
      <alignment horizontal="left"/>
      <protection locked="0"/>
    </xf>
    <xf numFmtId="0" fontId="0" fillId="0" borderId="9" xfId="0" applyBorder="1" applyAlignment="1" applyProtection="1">
      <alignment horizontal="left"/>
      <protection locked="0"/>
    </xf>
    <xf numFmtId="0" fontId="0" fillId="0" borderId="14" xfId="0" applyBorder="1" applyAlignment="1" applyProtection="1">
      <alignment horizontal="left"/>
      <protection locked="0"/>
    </xf>
    <xf numFmtId="0" fontId="0" fillId="0" borderId="0" xfId="0" applyAlignment="1" applyProtection="1">
      <alignment horizontal="left"/>
      <protection locked="0"/>
    </xf>
    <xf numFmtId="0" fontId="0" fillId="0" borderId="11" xfId="0" applyBorder="1" applyAlignment="1" applyProtection="1">
      <alignment horizontal="left"/>
      <protection locked="0"/>
    </xf>
    <xf numFmtId="0" fontId="0" fillId="0" borderId="15" xfId="0" applyBorder="1" applyAlignment="1" applyProtection="1">
      <alignment horizontal="left"/>
      <protection locked="0"/>
    </xf>
    <xf numFmtId="0" fontId="0" fillId="0" borderId="7" xfId="0" applyBorder="1" applyAlignment="1" applyProtection="1">
      <alignment horizontal="left"/>
      <protection locked="0"/>
    </xf>
    <xf numFmtId="0" fontId="0" fillId="0" borderId="16" xfId="0" applyBorder="1" applyAlignment="1" applyProtection="1">
      <alignment horizontal="left"/>
      <protection locked="0"/>
    </xf>
    <xf numFmtId="0" fontId="4" fillId="2" borderId="0" xfId="0" applyFont="1" applyFill="1" applyAlignment="1">
      <alignment horizontal="left" vertical="center" wrapText="1"/>
    </xf>
    <xf numFmtId="0" fontId="5" fillId="5" borderId="1" xfId="0" applyFont="1" applyFill="1" applyBorder="1" applyAlignment="1">
      <alignment horizontal="center"/>
    </xf>
    <xf numFmtId="0" fontId="0" fillId="0" borderId="1" xfId="0" applyBorder="1" applyAlignment="1" applyProtection="1">
      <alignment horizontal="center" wrapText="1"/>
      <protection locked="0"/>
    </xf>
    <xf numFmtId="0" fontId="0" fillId="0" borderId="1" xfId="0" applyBorder="1" applyAlignment="1">
      <alignment horizontal="left"/>
    </xf>
    <xf numFmtId="0" fontId="0" fillId="0" borderId="1" xfId="0" applyBorder="1" applyAlignment="1" applyProtection="1">
      <alignment horizontal="center"/>
      <protection locked="0"/>
    </xf>
    <xf numFmtId="0" fontId="5" fillId="5" borderId="5" xfId="0" applyFont="1" applyFill="1" applyBorder="1" applyAlignment="1">
      <alignment horizontal="left"/>
    </xf>
    <xf numFmtId="0" fontId="5" fillId="5" borderId="8" xfId="0" applyFont="1" applyFill="1" applyBorder="1" applyAlignment="1">
      <alignment horizontal="left"/>
    </xf>
    <xf numFmtId="0" fontId="5" fillId="5" borderId="6" xfId="0" applyFont="1" applyFill="1" applyBorder="1" applyAlignment="1">
      <alignment horizontal="left"/>
    </xf>
    <xf numFmtId="0" fontId="8" fillId="5" borderId="0" xfId="0" applyFont="1" applyFill="1" applyAlignment="1">
      <alignment horizontal="right" vertical="center" wrapText="1"/>
    </xf>
    <xf numFmtId="0" fontId="0" fillId="0" borderId="5" xfId="0" applyBorder="1" applyAlignment="1" applyProtection="1">
      <alignment horizontal="center" wrapText="1"/>
      <protection locked="0"/>
    </xf>
    <xf numFmtId="0" fontId="0" fillId="0" borderId="8" xfId="0" applyBorder="1" applyAlignment="1" applyProtection="1">
      <alignment horizontal="center" wrapText="1"/>
      <protection locked="0"/>
    </xf>
    <xf numFmtId="0" fontId="0" fillId="0" borderId="6" xfId="0" applyBorder="1" applyAlignment="1" applyProtection="1">
      <alignment horizontal="center" wrapText="1"/>
      <protection locked="0"/>
    </xf>
    <xf numFmtId="0" fontId="0" fillId="0" borderId="12" xfId="0" applyBorder="1" applyAlignment="1">
      <alignment horizontal="left" vertical="top"/>
    </xf>
    <xf numFmtId="0" fontId="0" fillId="0" borderId="13" xfId="0" applyBorder="1" applyAlignment="1">
      <alignment horizontal="left" vertical="top"/>
    </xf>
    <xf numFmtId="0" fontId="0" fillId="0" borderId="9" xfId="0" applyBorder="1" applyAlignment="1">
      <alignment horizontal="left" vertical="top"/>
    </xf>
    <xf numFmtId="0" fontId="0" fillId="0" borderId="15" xfId="0" applyBorder="1" applyAlignment="1">
      <alignment horizontal="left" vertical="top"/>
    </xf>
    <xf numFmtId="0" fontId="0" fillId="0" borderId="7" xfId="0" applyBorder="1" applyAlignment="1">
      <alignment horizontal="left" vertical="top"/>
    </xf>
    <xf numFmtId="0" fontId="0" fillId="0" borderId="16" xfId="0" applyBorder="1" applyAlignment="1">
      <alignment horizontal="left" vertical="top"/>
    </xf>
    <xf numFmtId="0" fontId="0" fillId="0" borderId="5" xfId="0" applyBorder="1" applyAlignment="1" applyProtection="1">
      <alignment horizontal="left"/>
      <protection locked="0"/>
    </xf>
    <xf numFmtId="0" fontId="0" fillId="0" borderId="8" xfId="0" applyBorder="1" applyAlignment="1" applyProtection="1">
      <alignment horizontal="left"/>
      <protection locked="0"/>
    </xf>
    <xf numFmtId="0" fontId="0" fillId="0" borderId="6" xfId="0" applyBorder="1" applyAlignment="1" applyProtection="1">
      <alignment horizontal="left"/>
      <protection locked="0"/>
    </xf>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9"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0" xfId="0" applyAlignment="1" applyProtection="1">
      <alignment horizontal="center"/>
      <protection locked="0"/>
    </xf>
    <xf numFmtId="0" fontId="0" fillId="0" borderId="11"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7"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1" xfId="0" applyBorder="1" applyAlignment="1" applyProtection="1">
      <alignment horizontal="left"/>
      <protection locked="0"/>
    </xf>
    <xf numFmtId="0" fontId="7" fillId="3" borderId="0" xfId="0" applyFont="1" applyFill="1" applyAlignment="1">
      <alignment horizontal="center" vertical="center" wrapText="1"/>
    </xf>
    <xf numFmtId="0" fontId="8" fillId="3" borderId="0" xfId="0" applyFont="1" applyFill="1" applyAlignment="1">
      <alignment horizontal="right" wrapText="1"/>
    </xf>
    <xf numFmtId="0" fontId="6" fillId="4" borderId="0" xfId="0" applyFont="1" applyFill="1" applyAlignment="1">
      <alignment horizontal="center"/>
    </xf>
    <xf numFmtId="0" fontId="6" fillId="4" borderId="0" xfId="0" applyFont="1" applyFill="1" applyAlignment="1">
      <alignment horizontal="left"/>
    </xf>
    <xf numFmtId="0" fontId="6" fillId="4" borderId="10" xfId="0" applyFont="1" applyFill="1" applyBorder="1" applyAlignment="1">
      <alignment horizontal="left"/>
    </xf>
    <xf numFmtId="0" fontId="6" fillId="4" borderId="5" xfId="0" applyFont="1" applyFill="1" applyBorder="1" applyAlignment="1" applyProtection="1">
      <alignment horizontal="center"/>
      <protection locked="0"/>
    </xf>
    <xf numFmtId="0" fontId="6" fillId="4" borderId="8" xfId="0" applyFont="1" applyFill="1" applyBorder="1" applyAlignment="1" applyProtection="1">
      <alignment horizontal="center"/>
      <protection locked="0"/>
    </xf>
    <xf numFmtId="0" fontId="6" fillId="4" borderId="6" xfId="0" applyFont="1" applyFill="1" applyBorder="1" applyAlignment="1" applyProtection="1">
      <alignment horizontal="center"/>
      <protection locked="0"/>
    </xf>
    <xf numFmtId="0" fontId="6" fillId="4" borderId="0" xfId="0" applyFont="1" applyFill="1" applyAlignment="1">
      <alignment horizontal="left" vertical="center" wrapText="1"/>
    </xf>
    <xf numFmtId="0" fontId="6" fillId="4" borderId="12" xfId="0" applyFont="1" applyFill="1" applyBorder="1" applyAlignment="1" applyProtection="1">
      <alignment horizontal="center"/>
      <protection locked="0"/>
    </xf>
    <xf numFmtId="0" fontId="6" fillId="4" borderId="13" xfId="0" applyFont="1" applyFill="1" applyBorder="1" applyAlignment="1" applyProtection="1">
      <alignment horizontal="center"/>
      <protection locked="0"/>
    </xf>
    <xf numFmtId="0" fontId="6" fillId="4" borderId="9" xfId="0" applyFont="1" applyFill="1" applyBorder="1" applyAlignment="1" applyProtection="1">
      <alignment horizontal="center"/>
      <protection locked="0"/>
    </xf>
    <xf numFmtId="0" fontId="6" fillId="4" borderId="14" xfId="0" applyFont="1" applyFill="1" applyBorder="1" applyAlignment="1" applyProtection="1">
      <alignment horizontal="center"/>
      <protection locked="0"/>
    </xf>
    <xf numFmtId="0" fontId="6" fillId="4" borderId="0" xfId="0" applyFont="1" applyFill="1" applyAlignment="1" applyProtection="1">
      <alignment horizontal="center"/>
      <protection locked="0"/>
    </xf>
    <xf numFmtId="0" fontId="6" fillId="4" borderId="11" xfId="0" applyFont="1" applyFill="1" applyBorder="1" applyAlignment="1" applyProtection="1">
      <alignment horizontal="center"/>
      <protection locked="0"/>
    </xf>
    <xf numFmtId="0" fontId="6" fillId="4" borderId="15" xfId="0" applyFont="1" applyFill="1" applyBorder="1" applyAlignment="1" applyProtection="1">
      <alignment horizontal="center"/>
      <protection locked="0"/>
    </xf>
    <xf numFmtId="0" fontId="6" fillId="4" borderId="7" xfId="0" applyFont="1" applyFill="1" applyBorder="1" applyAlignment="1" applyProtection="1">
      <alignment horizontal="center"/>
      <protection locked="0"/>
    </xf>
    <xf numFmtId="0" fontId="6" fillId="4" borderId="16" xfId="0" applyFont="1" applyFill="1" applyBorder="1" applyAlignment="1" applyProtection="1">
      <alignment horizontal="center"/>
      <protection locked="0"/>
    </xf>
    <xf numFmtId="14" fontId="6" fillId="4" borderId="5" xfId="0" applyNumberFormat="1" applyFont="1" applyFill="1" applyBorder="1" applyAlignment="1" applyProtection="1">
      <alignment horizontal="center"/>
      <protection locked="0"/>
    </xf>
    <xf numFmtId="0" fontId="6" fillId="0" borderId="0" xfId="0" applyFont="1" applyAlignment="1">
      <alignment horizontal="left" vertical="center" wrapText="1"/>
    </xf>
    <xf numFmtId="0" fontId="6" fillId="4" borderId="11" xfId="0" applyFont="1" applyFill="1" applyBorder="1" applyAlignment="1">
      <alignment horizontal="left"/>
    </xf>
    <xf numFmtId="0" fontId="6" fillId="4" borderId="7" xfId="0" applyFont="1" applyFill="1" applyBorder="1" applyAlignment="1">
      <alignment horizontal="center"/>
    </xf>
    <xf numFmtId="0" fontId="0" fillId="2" borderId="0" xfId="0" applyFill="1" applyAlignment="1">
      <alignment horizontal="center" vertical="center" wrapText="1"/>
    </xf>
    <xf numFmtId="0" fontId="0" fillId="0" borderId="0" xfId="0" applyAlignment="1">
      <alignment horizontal="center" vertical="center" wrapText="1"/>
    </xf>
    <xf numFmtId="0" fontId="6" fillId="4" borderId="5" xfId="0" applyFont="1" applyFill="1" applyBorder="1" applyAlignment="1" applyProtection="1">
      <alignment horizontal="left" vertical="top"/>
      <protection locked="0"/>
    </xf>
    <xf numFmtId="0" fontId="6" fillId="4" borderId="8" xfId="0" applyFont="1" applyFill="1" applyBorder="1" applyAlignment="1" applyProtection="1">
      <alignment horizontal="left" vertical="top"/>
      <protection locked="0"/>
    </xf>
    <xf numFmtId="0" fontId="6" fillId="4" borderId="6" xfId="0" applyFont="1" applyFill="1" applyBorder="1" applyAlignment="1" applyProtection="1">
      <alignment horizontal="left" vertical="top"/>
      <protection locked="0"/>
    </xf>
    <xf numFmtId="0" fontId="17" fillId="7" borderId="0" xfId="0" applyFont="1" applyFill="1" applyAlignment="1">
      <alignment horizontal="left"/>
    </xf>
    <xf numFmtId="0" fontId="17" fillId="7" borderId="0" xfId="0" applyFont="1" applyFill="1" applyAlignment="1">
      <alignment horizontal="left" wrapText="1"/>
    </xf>
    <xf numFmtId="0" fontId="6" fillId="4" borderId="1" xfId="0" applyFont="1" applyFill="1" applyBorder="1" applyAlignment="1" applyProtection="1">
      <alignment vertical="top"/>
      <protection locked="0"/>
    </xf>
    <xf numFmtId="0" fontId="17" fillId="4" borderId="0" xfId="0" applyFont="1" applyFill="1" applyAlignment="1">
      <alignment horizontal="left" vertical="top"/>
    </xf>
    <xf numFmtId="0" fontId="6" fillId="4" borderId="1" xfId="0" applyFont="1" applyFill="1" applyBorder="1" applyAlignment="1" applyProtection="1">
      <alignment horizontal="left" vertical="top"/>
      <protection locked="0"/>
    </xf>
    <xf numFmtId="0" fontId="0" fillId="0" borderId="0" xfId="0" applyAlignment="1">
      <alignment horizontal="center"/>
    </xf>
    <xf numFmtId="0" fontId="9" fillId="0" borderId="0" xfId="0" applyFont="1" applyAlignment="1">
      <alignment horizontal="center" vertical="center" wrapText="1"/>
    </xf>
    <xf numFmtId="0" fontId="5" fillId="5" borderId="1" xfId="0" applyFont="1" applyFill="1" applyBorder="1" applyAlignment="1">
      <alignment horizontal="center" vertical="center" wrapText="1"/>
    </xf>
    <xf numFmtId="44" fontId="5" fillId="5" borderId="2" xfId="2" applyFont="1" applyFill="1" applyBorder="1" applyAlignment="1">
      <alignment horizontal="center" vertical="center" wrapText="1"/>
    </xf>
    <xf numFmtId="44" fontId="5" fillId="5" borderId="3" xfId="2" applyFont="1" applyFill="1" applyBorder="1" applyAlignment="1">
      <alignment horizontal="center" vertical="center" wrapText="1"/>
    </xf>
    <xf numFmtId="0" fontId="5" fillId="5" borderId="1"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9" fillId="2" borderId="0" xfId="0" applyFont="1" applyFill="1" applyAlignment="1">
      <alignment horizontal="left" vertical="center"/>
    </xf>
    <xf numFmtId="44" fontId="5" fillId="5" borderId="1" xfId="2" applyFont="1" applyFill="1" applyBorder="1" applyAlignment="1">
      <alignment horizontal="center" vertical="center" wrapText="1"/>
    </xf>
    <xf numFmtId="0" fontId="9" fillId="0" borderId="0" xfId="0" applyFont="1" applyAlignment="1">
      <alignment horizontal="left"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44" fontId="5" fillId="5" borderId="2" xfId="2" applyFont="1" applyFill="1" applyBorder="1" applyAlignment="1">
      <alignment horizontal="center" vertical="center"/>
    </xf>
    <xf numFmtId="44" fontId="5" fillId="5" borderId="3" xfId="2" applyFont="1" applyFill="1" applyBorder="1" applyAlignment="1">
      <alignment horizontal="center" vertical="center"/>
    </xf>
    <xf numFmtId="0" fontId="9" fillId="0" borderId="0" xfId="0" applyFont="1" applyAlignment="1">
      <alignment horizontal="left" vertical="center"/>
    </xf>
    <xf numFmtId="0" fontId="0" fillId="2" borderId="0" xfId="0" applyFill="1" applyAlignment="1">
      <alignment horizontal="left" vertical="center"/>
    </xf>
    <xf numFmtId="0" fontId="0" fillId="2" borderId="0" xfId="0" applyFill="1" applyAlignment="1">
      <alignment horizontal="left"/>
    </xf>
    <xf numFmtId="0" fontId="10" fillId="5" borderId="0" xfId="0" applyFont="1" applyFill="1" applyAlignment="1">
      <alignment horizontal="left" vertical="center"/>
    </xf>
    <xf numFmtId="0" fontId="11" fillId="2" borderId="0" xfId="0" applyFont="1" applyFill="1" applyAlignment="1">
      <alignment horizontal="right" vertical="center"/>
    </xf>
    <xf numFmtId="0" fontId="10" fillId="5" borderId="0" xfId="0" applyFont="1" applyFill="1" applyAlignment="1">
      <alignment horizontal="center" vertical="center"/>
    </xf>
    <xf numFmtId="0" fontId="4" fillId="2" borderId="0" xfId="0" applyFont="1" applyFill="1" applyAlignment="1">
      <alignment horizontal="center" vertical="center"/>
    </xf>
    <xf numFmtId="0" fontId="0" fillId="2" borderId="11" xfId="0" applyFill="1" applyBorder="1" applyAlignment="1">
      <alignment horizontal="left"/>
    </xf>
    <xf numFmtId="0" fontId="11" fillId="2" borderId="0" xfId="0" applyFont="1" applyFill="1" applyAlignment="1">
      <alignment horizontal="right"/>
    </xf>
    <xf numFmtId="0" fontId="11" fillId="2" borderId="11" xfId="0" applyFont="1" applyFill="1" applyBorder="1" applyAlignment="1">
      <alignment horizontal="right"/>
    </xf>
    <xf numFmtId="0" fontId="11" fillId="2" borderId="11" xfId="0" applyFont="1" applyFill="1" applyBorder="1" applyAlignment="1">
      <alignment horizontal="right" vertical="center"/>
    </xf>
    <xf numFmtId="0" fontId="8" fillId="5" borderId="0" xfId="0" applyFont="1" applyFill="1" applyAlignment="1">
      <alignment horizontal="right" wrapText="1"/>
    </xf>
    <xf numFmtId="0" fontId="3" fillId="2" borderId="0" xfId="0" applyFont="1" applyFill="1" applyAlignment="1">
      <alignment horizontal="left"/>
    </xf>
    <xf numFmtId="0" fontId="3" fillId="2" borderId="0" xfId="0" applyFont="1" applyFill="1" applyAlignment="1">
      <alignment horizontal="left" wrapText="1"/>
    </xf>
    <xf numFmtId="0" fontId="10" fillId="5" borderId="0" xfId="0" applyFont="1" applyFill="1" applyAlignment="1">
      <alignment horizontal="center" vertical="center" wrapText="1"/>
    </xf>
    <xf numFmtId="0" fontId="14" fillId="5" borderId="0" xfId="0" applyFont="1" applyFill="1" applyAlignment="1">
      <alignment horizontal="center" vertical="top"/>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colors>
    <mruColors>
      <color rgb="FF0077A8"/>
      <color rgb="FFC4E5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1009768</xdr:colOff>
      <xdr:row>1</xdr:row>
      <xdr:rowOff>19050</xdr:rowOff>
    </xdr:to>
    <xdr:pic>
      <xdr:nvPicPr>
        <xdr:cNvPr id="4" name="Picture 1">
          <a:extLst>
            <a:ext uri="{FF2B5EF4-FFF2-40B4-BE49-F238E27FC236}">
              <a16:creationId xmlns:a16="http://schemas.microsoft.com/office/drawing/2014/main" id="{A862E818-6E73-44F0-B86E-4BF02B21EC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07938" cy="98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701040</xdr:colOff>
      <xdr:row>1</xdr:row>
      <xdr:rowOff>19050</xdr:rowOff>
    </xdr:to>
    <xdr:pic>
      <xdr:nvPicPr>
        <xdr:cNvPr id="2" name="Picture 1">
          <a:extLst>
            <a:ext uri="{FF2B5EF4-FFF2-40B4-BE49-F238E27FC236}">
              <a16:creationId xmlns:a16="http://schemas.microsoft.com/office/drawing/2014/main" id="{751EFC25-8D0A-4164-BEF6-27E04EC91F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333500" cy="933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1046117</xdr:colOff>
      <xdr:row>1</xdr:row>
      <xdr:rowOff>53762</xdr:rowOff>
    </xdr:to>
    <xdr:pic>
      <xdr:nvPicPr>
        <xdr:cNvPr id="2" name="Picture 1">
          <a:extLst>
            <a:ext uri="{FF2B5EF4-FFF2-40B4-BE49-F238E27FC236}">
              <a16:creationId xmlns:a16="http://schemas.microsoft.com/office/drawing/2014/main" id="{40A0FF88-F5A4-492F-9B53-7BEB75B3D4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93817" cy="9719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681990</xdr:colOff>
      <xdr:row>1</xdr:row>
      <xdr:rowOff>53763</xdr:rowOff>
    </xdr:to>
    <xdr:pic>
      <xdr:nvPicPr>
        <xdr:cNvPr id="2" name="Picture 1">
          <a:extLst>
            <a:ext uri="{FF2B5EF4-FFF2-40B4-BE49-F238E27FC236}">
              <a16:creationId xmlns:a16="http://schemas.microsoft.com/office/drawing/2014/main" id="{BEEA5987-FF4B-4E94-B01E-59D98FCCF9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329690" cy="9814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681990</xdr:colOff>
      <xdr:row>1</xdr:row>
      <xdr:rowOff>53763</xdr:rowOff>
    </xdr:to>
    <xdr:pic>
      <xdr:nvPicPr>
        <xdr:cNvPr id="2" name="Picture 1">
          <a:extLst>
            <a:ext uri="{FF2B5EF4-FFF2-40B4-BE49-F238E27FC236}">
              <a16:creationId xmlns:a16="http://schemas.microsoft.com/office/drawing/2014/main" id="{EA414B5E-013D-4680-95BB-9846D598FF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329690" cy="9814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681990</xdr:colOff>
      <xdr:row>1</xdr:row>
      <xdr:rowOff>53763</xdr:rowOff>
    </xdr:to>
    <xdr:pic>
      <xdr:nvPicPr>
        <xdr:cNvPr id="2" name="Picture 1">
          <a:extLst>
            <a:ext uri="{FF2B5EF4-FFF2-40B4-BE49-F238E27FC236}">
              <a16:creationId xmlns:a16="http://schemas.microsoft.com/office/drawing/2014/main" id="{7AF68A9B-7D7F-4038-BC60-1C4D5690FD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329690" cy="9814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0</xdr:colOff>
      <xdr:row>4</xdr:row>
      <xdr:rowOff>111243</xdr:rowOff>
    </xdr:to>
    <xdr:pic>
      <xdr:nvPicPr>
        <xdr:cNvPr id="2" name="Picture 1">
          <a:extLst>
            <a:ext uri="{FF2B5EF4-FFF2-40B4-BE49-F238E27FC236}">
              <a16:creationId xmlns:a16="http://schemas.microsoft.com/office/drawing/2014/main" id="{7C39EA2C-0708-4059-9359-31E517D49B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76375" cy="8622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1</xdr:rowOff>
    </xdr:from>
    <xdr:to>
      <xdr:col>1</xdr:col>
      <xdr:colOff>1275927</xdr:colOff>
      <xdr:row>0</xdr:row>
      <xdr:rowOff>879475</xdr:rowOff>
    </xdr:to>
    <xdr:pic>
      <xdr:nvPicPr>
        <xdr:cNvPr id="3" name="Picture 2">
          <a:extLst>
            <a:ext uri="{FF2B5EF4-FFF2-40B4-BE49-F238E27FC236}">
              <a16:creationId xmlns:a16="http://schemas.microsoft.com/office/drawing/2014/main" id="{77707170-1252-4E50-B4E1-B44BC1A274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606762" cy="8889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896580</xdr:colOff>
      <xdr:row>1</xdr:row>
      <xdr:rowOff>19049</xdr:rowOff>
    </xdr:to>
    <xdr:pic>
      <xdr:nvPicPr>
        <xdr:cNvPr id="2" name="Picture 1">
          <a:extLst>
            <a:ext uri="{FF2B5EF4-FFF2-40B4-BE49-F238E27FC236}">
              <a16:creationId xmlns:a16="http://schemas.microsoft.com/office/drawing/2014/main" id="{09F553EB-4CC0-486A-9C18-095EC6FCDF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02370" cy="10001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95250</xdr:colOff>
      <xdr:row>1</xdr:row>
      <xdr:rowOff>17145</xdr:rowOff>
    </xdr:to>
    <xdr:pic>
      <xdr:nvPicPr>
        <xdr:cNvPr id="2" name="Picture 1">
          <a:extLst>
            <a:ext uri="{FF2B5EF4-FFF2-40B4-BE49-F238E27FC236}">
              <a16:creationId xmlns:a16="http://schemas.microsoft.com/office/drawing/2014/main" id="{3CE8C951-AED7-4E95-ACEF-02B8779888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14450" cy="8743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19050</xdr:colOff>
      <xdr:row>1</xdr:row>
      <xdr:rowOff>19050</xdr:rowOff>
    </xdr:to>
    <xdr:pic>
      <xdr:nvPicPr>
        <xdr:cNvPr id="2" name="Picture 1">
          <a:extLst>
            <a:ext uri="{FF2B5EF4-FFF2-40B4-BE49-F238E27FC236}">
              <a16:creationId xmlns:a16="http://schemas.microsoft.com/office/drawing/2014/main" id="{C45FDDA7-D8E0-41DA-9687-3C8E79E2BD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33500"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0</xdr:colOff>
      <xdr:row>1</xdr:row>
      <xdr:rowOff>19050</xdr:rowOff>
    </xdr:to>
    <xdr:pic>
      <xdr:nvPicPr>
        <xdr:cNvPr id="2" name="Picture 1">
          <a:extLst>
            <a:ext uri="{FF2B5EF4-FFF2-40B4-BE49-F238E27FC236}">
              <a16:creationId xmlns:a16="http://schemas.microsoft.com/office/drawing/2014/main" id="{5823525D-1BE9-40CA-BD2D-18297138B3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95400"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586740</xdr:colOff>
      <xdr:row>1</xdr:row>
      <xdr:rowOff>19050</xdr:rowOff>
    </xdr:to>
    <xdr:pic>
      <xdr:nvPicPr>
        <xdr:cNvPr id="2" name="Picture 1">
          <a:extLst>
            <a:ext uri="{FF2B5EF4-FFF2-40B4-BE49-F238E27FC236}">
              <a16:creationId xmlns:a16="http://schemas.microsoft.com/office/drawing/2014/main" id="{3763A9CB-70C0-4178-ACAE-0E6B6A317A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29690" cy="942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605790</xdr:colOff>
      <xdr:row>0</xdr:row>
      <xdr:rowOff>891541</xdr:rowOff>
    </xdr:to>
    <xdr:pic>
      <xdr:nvPicPr>
        <xdr:cNvPr id="2" name="Picture 1">
          <a:extLst>
            <a:ext uri="{FF2B5EF4-FFF2-40B4-BE49-F238E27FC236}">
              <a16:creationId xmlns:a16="http://schemas.microsoft.com/office/drawing/2014/main" id="{8A4353D9-F8E4-4099-905C-03311E494C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329690"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548640</xdr:colOff>
      <xdr:row>1</xdr:row>
      <xdr:rowOff>19050</xdr:rowOff>
    </xdr:to>
    <xdr:pic>
      <xdr:nvPicPr>
        <xdr:cNvPr id="2" name="Picture 1">
          <a:extLst>
            <a:ext uri="{FF2B5EF4-FFF2-40B4-BE49-F238E27FC236}">
              <a16:creationId xmlns:a16="http://schemas.microsoft.com/office/drawing/2014/main" id="{1EDBB1D7-352B-42A0-A696-F5FC31A334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333500" cy="933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552450</xdr:colOff>
      <xdr:row>1</xdr:row>
      <xdr:rowOff>15240</xdr:rowOff>
    </xdr:to>
    <xdr:pic>
      <xdr:nvPicPr>
        <xdr:cNvPr id="2" name="Picture 1">
          <a:extLst>
            <a:ext uri="{FF2B5EF4-FFF2-40B4-BE49-F238E27FC236}">
              <a16:creationId xmlns:a16="http://schemas.microsoft.com/office/drawing/2014/main" id="{F0BCB8CC-8C3D-4E05-B7B4-C8B4BA6B75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329690" cy="942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rolkaloube.atlassian.net/servicedesk/customer/portal/8"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02C6A-EB4C-4E5F-9BD9-73F5923C1398}">
  <sheetPr codeName="Sheet13"/>
  <dimension ref="A1:AB9"/>
  <sheetViews>
    <sheetView workbookViewId="0">
      <selection activeCell="C1" sqref="C1"/>
    </sheetView>
  </sheetViews>
  <sheetFormatPr defaultColWidth="0" defaultRowHeight="14.4" zeroHeight="1" x14ac:dyDescent="0.3"/>
  <cols>
    <col min="1" max="1" width="8.88671875" customWidth="1"/>
    <col min="2" max="2" width="115.33203125" customWidth="1"/>
    <col min="3" max="3" width="53.33203125" customWidth="1"/>
    <col min="4" max="4" width="8.88671875" customWidth="1"/>
    <col min="5" max="28" width="0" hidden="1" customWidth="1"/>
    <col min="29" max="16384" width="8.88671875" hidden="1"/>
  </cols>
  <sheetData>
    <row r="1" spans="1:16" s="37" customFormat="1" ht="75.599999999999994" customHeight="1" x14ac:dyDescent="0.3">
      <c r="A1" s="36"/>
      <c r="B1" s="85" t="s">
        <v>0</v>
      </c>
      <c r="C1" s="90" t="s">
        <v>417</v>
      </c>
      <c r="D1" s="55"/>
      <c r="E1" s="55"/>
      <c r="F1" s="55"/>
      <c r="G1" s="55"/>
      <c r="H1" s="55"/>
      <c r="O1" s="38" t="s">
        <v>1</v>
      </c>
      <c r="P1" s="39"/>
    </row>
    <row r="2" spans="1:16" x14ac:dyDescent="0.3">
      <c r="A2" s="13"/>
      <c r="B2" s="13"/>
      <c r="C2" s="13"/>
      <c r="D2" s="13"/>
    </row>
    <row r="3" spans="1:16" x14ac:dyDescent="0.3">
      <c r="A3" s="13"/>
      <c r="B3" s="61" t="s">
        <v>2</v>
      </c>
      <c r="C3" s="61"/>
      <c r="D3" s="13"/>
    </row>
    <row r="4" spans="1:16" ht="15.6" x14ac:dyDescent="0.3">
      <c r="A4" s="13"/>
      <c r="B4" s="62"/>
      <c r="C4" s="62"/>
      <c r="D4" s="13"/>
    </row>
    <row r="5" spans="1:16" ht="64.95" customHeight="1" x14ac:dyDescent="0.3">
      <c r="A5" s="13"/>
      <c r="B5" s="101" t="s">
        <v>3</v>
      </c>
      <c r="C5" s="101"/>
      <c r="D5" s="13"/>
    </row>
    <row r="6" spans="1:16" ht="73.95" customHeight="1" x14ac:dyDescent="0.3">
      <c r="A6" s="13"/>
      <c r="B6" s="101" t="s">
        <v>4</v>
      </c>
      <c r="C6" s="101"/>
      <c r="D6" s="13"/>
    </row>
    <row r="7" spans="1:16" ht="51" customHeight="1" x14ac:dyDescent="0.3">
      <c r="A7" s="13"/>
      <c r="B7" s="101" t="s">
        <v>5</v>
      </c>
      <c r="C7" s="101"/>
      <c r="D7" s="13"/>
    </row>
    <row r="8" spans="1:16" ht="37.200000000000003" customHeight="1" x14ac:dyDescent="0.3">
      <c r="A8" s="13"/>
      <c r="B8" s="102" t="s">
        <v>6</v>
      </c>
      <c r="C8" s="102"/>
      <c r="D8" s="13"/>
    </row>
    <row r="9" spans="1:16" x14ac:dyDescent="0.3">
      <c r="A9" s="13"/>
      <c r="B9" s="13"/>
      <c r="C9" s="13"/>
      <c r="D9" s="13"/>
    </row>
  </sheetData>
  <sheetProtection selectLockedCells="1" selectUnlockedCells="1"/>
  <mergeCells count="4">
    <mergeCell ref="B5:C5"/>
    <mergeCell ref="B6:C6"/>
    <mergeCell ref="B7:C7"/>
    <mergeCell ref="B8:C8"/>
  </mergeCells>
  <pageMargins left="0.7" right="0.7" top="0.75" bottom="0.75" header="0.3" footer="0.3"/>
  <pageSetup orientation="portrait" horizontalDpi="1200" verticalDpi="1200" r:id="rId1"/>
  <headerFooter>
    <oddHeader>&amp;L&amp;G</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DD36F-03D2-4639-988B-BACB7E8454DB}">
  <sheetPr codeName="Sheet7"/>
  <dimension ref="A1:Y193"/>
  <sheetViews>
    <sheetView workbookViewId="0">
      <selection activeCell="D10" sqref="D10"/>
    </sheetView>
  </sheetViews>
  <sheetFormatPr defaultColWidth="0" defaultRowHeight="14.4" zeroHeight="1" x14ac:dyDescent="0.3"/>
  <cols>
    <col min="1" max="1" width="4.44140625" customWidth="1"/>
    <col min="2" max="2" width="4.6640625" customWidth="1"/>
    <col min="3" max="3" width="17.21875" customWidth="1"/>
    <col min="4" max="7" width="13.6640625" customWidth="1"/>
    <col min="8" max="8" width="11.77734375" customWidth="1"/>
    <col min="9" max="9" width="22.33203125" customWidth="1"/>
    <col min="10" max="13" width="13.6640625" customWidth="1"/>
    <col min="14" max="14" width="4.5546875" customWidth="1"/>
    <col min="15" max="15" width="4.44140625" customWidth="1"/>
    <col min="16" max="19" width="8.88671875" hidden="1" customWidth="1"/>
    <col min="20" max="20" width="15.5546875" hidden="1" customWidth="1"/>
    <col min="21" max="21" width="56" hidden="1" customWidth="1"/>
    <col min="22" max="22" width="15.5546875" hidden="1" customWidth="1"/>
    <col min="23" max="23" width="38.33203125" hidden="1" customWidth="1"/>
    <col min="24" max="24" width="31.33203125" hidden="1" customWidth="1"/>
    <col min="25" max="25" width="13.5546875" hidden="1" customWidth="1"/>
    <col min="26" max="16384" width="8.88671875" hidden="1"/>
  </cols>
  <sheetData>
    <row r="1" spans="1:25" ht="72.599999999999994" customHeight="1" x14ac:dyDescent="0.3">
      <c r="A1" s="13"/>
      <c r="B1" s="13"/>
      <c r="C1" s="185" t="s">
        <v>339</v>
      </c>
      <c r="D1" s="185"/>
      <c r="E1" s="185"/>
      <c r="F1" s="185"/>
      <c r="G1" s="185"/>
      <c r="H1" s="185"/>
      <c r="I1" s="185"/>
      <c r="J1" s="186" t="s">
        <v>417</v>
      </c>
      <c r="K1" s="186"/>
      <c r="L1" s="186"/>
      <c r="M1" s="186"/>
      <c r="N1" s="186"/>
      <c r="O1" s="186"/>
      <c r="Q1" t="s">
        <v>304</v>
      </c>
      <c r="R1" s="1" t="s">
        <v>295</v>
      </c>
      <c r="T1" t="s">
        <v>176</v>
      </c>
      <c r="U1" t="s">
        <v>295</v>
      </c>
      <c r="V1" t="s">
        <v>340</v>
      </c>
      <c r="W1" t="s">
        <v>341</v>
      </c>
      <c r="X1" t="s">
        <v>342</v>
      </c>
      <c r="Y1" t="s">
        <v>343</v>
      </c>
    </row>
    <row r="2" spans="1:25" x14ac:dyDescent="0.3">
      <c r="A2" s="13"/>
      <c r="B2" s="13"/>
      <c r="C2" s="232" t="s">
        <v>415</v>
      </c>
      <c r="D2" s="232"/>
      <c r="E2" s="232"/>
      <c r="F2" s="232"/>
      <c r="G2" s="232"/>
      <c r="H2" s="232"/>
      <c r="I2" s="232"/>
      <c r="J2" s="232"/>
      <c r="K2" s="232"/>
      <c r="L2" s="232"/>
      <c r="M2" s="232"/>
      <c r="N2" s="13"/>
      <c r="O2" s="13"/>
      <c r="Q2" t="s">
        <v>344</v>
      </c>
      <c r="R2" s="1">
        <v>6</v>
      </c>
      <c r="T2" s="18" t="str">
        <f>'Filing Information'!$O$2</f>
        <v>_2023</v>
      </c>
      <c r="U2">
        <f>VLOOKUP(Demand!$C$5,$Q$2:$R$5,2,0)</f>
        <v>6</v>
      </c>
      <c r="V2">
        <f>Demand!$D$6</f>
        <v>2022</v>
      </c>
      <c r="W2">
        <f>MONTH(DATEVALUE(Demand!C7 &amp; "1"))</f>
        <v>1</v>
      </c>
      <c r="X2">
        <f>IF(Demand!$D$5="Actuals", 0, 1)</f>
        <v>0</v>
      </c>
      <c r="Y2">
        <f>Demand!D7</f>
        <v>0</v>
      </c>
    </row>
    <row r="3" spans="1:25" x14ac:dyDescent="0.3">
      <c r="A3" s="13"/>
      <c r="B3" s="13"/>
      <c r="C3" s="232"/>
      <c r="D3" s="232"/>
      <c r="E3" s="232"/>
      <c r="F3" s="232"/>
      <c r="G3" s="232"/>
      <c r="H3" s="232"/>
      <c r="I3" s="232"/>
      <c r="J3" s="232"/>
      <c r="K3" s="232"/>
      <c r="L3" s="232"/>
      <c r="M3" s="232"/>
      <c r="N3" s="13"/>
      <c r="O3" s="13"/>
      <c r="Q3" t="s">
        <v>345</v>
      </c>
      <c r="R3" s="1">
        <v>4</v>
      </c>
      <c r="T3" s="18" t="str">
        <f>'Filing Information'!$O$2</f>
        <v>_2023</v>
      </c>
      <c r="U3">
        <f>VLOOKUP(Demand!$C$5,$Q$2:$R$5,2,0)</f>
        <v>6</v>
      </c>
      <c r="V3">
        <f>Demand!$D$6</f>
        <v>2022</v>
      </c>
      <c r="W3">
        <f>MONTH(DATEVALUE(Demand!C8 &amp; "1"))</f>
        <v>2</v>
      </c>
      <c r="X3">
        <f>IF(Demand!$D$5="Actuals", 0, 1)</f>
        <v>0</v>
      </c>
      <c r="Y3">
        <f>Demand!D8</f>
        <v>0</v>
      </c>
    </row>
    <row r="4" spans="1:25" x14ac:dyDescent="0.3">
      <c r="A4" s="13"/>
      <c r="B4" s="13"/>
      <c r="C4" s="232"/>
      <c r="D4" s="232"/>
      <c r="E4" s="232"/>
      <c r="F4" s="232"/>
      <c r="G4" s="232"/>
      <c r="H4" s="232"/>
      <c r="I4" s="232"/>
      <c r="J4" s="232"/>
      <c r="K4" s="232"/>
      <c r="L4" s="232"/>
      <c r="M4" s="232"/>
      <c r="N4" s="13"/>
      <c r="O4" s="13"/>
      <c r="Q4" t="s">
        <v>346</v>
      </c>
      <c r="R4" s="1">
        <v>5</v>
      </c>
      <c r="T4" s="18" t="str">
        <f>'Filing Information'!$O$2</f>
        <v>_2023</v>
      </c>
      <c r="U4">
        <f>VLOOKUP(Demand!$C$5,$Q$2:$R$5,2,0)</f>
        <v>6</v>
      </c>
      <c r="V4">
        <f>Demand!$D$6</f>
        <v>2022</v>
      </c>
      <c r="W4">
        <f>MONTH(DATEVALUE(Demand!C9 &amp; "1"))</f>
        <v>3</v>
      </c>
      <c r="X4">
        <f>IF(Demand!$D$5="Actuals", 0, 1)</f>
        <v>0</v>
      </c>
      <c r="Y4">
        <f>Demand!D9</f>
        <v>0</v>
      </c>
    </row>
    <row r="5" spans="1:25" x14ac:dyDescent="0.3">
      <c r="A5" s="13"/>
      <c r="B5" s="13"/>
      <c r="C5" s="223" t="s">
        <v>344</v>
      </c>
      <c r="D5" s="222" t="s">
        <v>347</v>
      </c>
      <c r="E5" s="222"/>
      <c r="F5" s="222" t="s">
        <v>348</v>
      </c>
      <c r="G5" s="222"/>
      <c r="H5" s="13"/>
      <c r="I5" s="223" t="s">
        <v>345</v>
      </c>
      <c r="J5" s="222" t="s">
        <v>347</v>
      </c>
      <c r="K5" s="222"/>
      <c r="L5" s="222" t="s">
        <v>348</v>
      </c>
      <c r="M5" s="222"/>
      <c r="N5" s="13"/>
      <c r="O5" s="13"/>
      <c r="Q5" t="s">
        <v>349</v>
      </c>
      <c r="R5" s="1">
        <v>7</v>
      </c>
      <c r="T5" s="18" t="str">
        <f>'Filing Information'!$O$2</f>
        <v>_2023</v>
      </c>
      <c r="U5">
        <f>VLOOKUP(Demand!$C$5,$Q$2:$R$5,2,0)</f>
        <v>6</v>
      </c>
      <c r="V5">
        <f>Demand!$D$6</f>
        <v>2022</v>
      </c>
      <c r="W5">
        <f>MONTH(DATEVALUE(Demand!C10 &amp; "1"))</f>
        <v>4</v>
      </c>
      <c r="X5">
        <f>IF(Demand!$D$5="Actuals", 0, 1)</f>
        <v>0</v>
      </c>
      <c r="Y5">
        <f>Demand!D10</f>
        <v>0</v>
      </c>
    </row>
    <row r="6" spans="1:25" x14ac:dyDescent="0.3">
      <c r="A6" s="13"/>
      <c r="B6" s="13"/>
      <c r="C6" s="224"/>
      <c r="D6" s="94">
        <f>IF(ISBLANK('Filing Information'!E27), "", 'Filing Information'!E27-1)</f>
        <v>2022</v>
      </c>
      <c r="E6" s="94">
        <f>IF(ISBLANK('Filing Information'!E27), "", 'Filing Information'!E27)</f>
        <v>2023</v>
      </c>
      <c r="F6" s="94">
        <f>IF(ISBLANK('Filing Information'!E27), "", 'Filing Information'!E27+1)</f>
        <v>2024</v>
      </c>
      <c r="G6" s="94">
        <f>IF(ISBLANK('Filing Information'!E27), "", 'Filing Information'!E27+2)</f>
        <v>2025</v>
      </c>
      <c r="H6" s="13"/>
      <c r="I6" s="224"/>
      <c r="J6" s="94">
        <f>IF(ISBLANK('Filing Information'!E27), "", 'Filing Information'!E27-1)</f>
        <v>2022</v>
      </c>
      <c r="K6" s="94">
        <f>IF(ISBLANK('Filing Information'!E27), "", 'Filing Information'!E27)</f>
        <v>2023</v>
      </c>
      <c r="L6" s="94">
        <f>IF(ISBLANK('Filing Information'!E27), "", 'Filing Information'!E27+1)</f>
        <v>2024</v>
      </c>
      <c r="M6" s="94">
        <f>IF(ISBLANK('Filing Information'!E27), "", 'Filing Information'!E27+2)</f>
        <v>2025</v>
      </c>
      <c r="N6" s="13"/>
      <c r="O6" s="13"/>
      <c r="T6" s="18" t="str">
        <f>'Filing Information'!$O$2</f>
        <v>_2023</v>
      </c>
      <c r="U6">
        <f>VLOOKUP(Demand!$C$5,$Q$2:$R$5,2,0)</f>
        <v>6</v>
      </c>
      <c r="V6">
        <f>Demand!$D$6</f>
        <v>2022</v>
      </c>
      <c r="W6">
        <f>MONTH(DATEVALUE(Demand!C11 &amp; "1"))</f>
        <v>5</v>
      </c>
      <c r="X6">
        <f>IF(Demand!$D$5="Actuals", 0, 1)</f>
        <v>0</v>
      </c>
      <c r="Y6">
        <f>Demand!D11</f>
        <v>0</v>
      </c>
    </row>
    <row r="7" spans="1:25" x14ac:dyDescent="0.3">
      <c r="A7" s="13"/>
      <c r="B7" s="13"/>
      <c r="C7" s="3" t="s">
        <v>350</v>
      </c>
      <c r="D7" s="64">
        <v>0</v>
      </c>
      <c r="E7" s="64">
        <v>0</v>
      </c>
      <c r="F7" s="64">
        <v>0</v>
      </c>
      <c r="G7" s="64">
        <v>0</v>
      </c>
      <c r="H7" s="13"/>
      <c r="I7" s="3" t="s">
        <v>350</v>
      </c>
      <c r="J7" s="64">
        <v>0</v>
      </c>
      <c r="K7" s="64">
        <v>0</v>
      </c>
      <c r="L7" s="64">
        <v>0</v>
      </c>
      <c r="M7" s="64">
        <v>0</v>
      </c>
      <c r="N7" s="13"/>
      <c r="O7" s="13"/>
      <c r="T7" s="18" t="str">
        <f>'Filing Information'!$O$2</f>
        <v>_2023</v>
      </c>
      <c r="U7">
        <f>VLOOKUP(Demand!$C$5,$Q$2:$R$5,2,0)</f>
        <v>6</v>
      </c>
      <c r="V7">
        <f>Demand!$D$6</f>
        <v>2022</v>
      </c>
      <c r="W7">
        <f>MONTH(DATEVALUE(Demand!C12 &amp; "1"))</f>
        <v>6</v>
      </c>
      <c r="X7">
        <f>IF(Demand!$D$5="Actuals", 0, 1)</f>
        <v>0</v>
      </c>
      <c r="Y7">
        <f>Demand!D12</f>
        <v>0</v>
      </c>
    </row>
    <row r="8" spans="1:25" x14ac:dyDescent="0.3">
      <c r="A8" s="13"/>
      <c r="B8" s="13"/>
      <c r="C8" s="3" t="s">
        <v>351</v>
      </c>
      <c r="D8" s="64">
        <v>0</v>
      </c>
      <c r="E8" s="64">
        <v>0</v>
      </c>
      <c r="F8" s="64">
        <v>0</v>
      </c>
      <c r="G8" s="64">
        <v>0</v>
      </c>
      <c r="H8" s="13"/>
      <c r="I8" s="3" t="s">
        <v>351</v>
      </c>
      <c r="J8" s="64">
        <v>0</v>
      </c>
      <c r="K8" s="64">
        <v>0</v>
      </c>
      <c r="L8" s="64">
        <v>0</v>
      </c>
      <c r="M8" s="64">
        <v>0</v>
      </c>
      <c r="N8" s="13"/>
      <c r="O8" s="13"/>
      <c r="T8" s="18" t="str">
        <f>'Filing Information'!$O$2</f>
        <v>_2023</v>
      </c>
      <c r="U8">
        <f>VLOOKUP(Demand!$C$5,$Q$2:$R$5,2,0)</f>
        <v>6</v>
      </c>
      <c r="V8">
        <f>Demand!$D$6</f>
        <v>2022</v>
      </c>
      <c r="W8">
        <f>MONTH(DATEVALUE(Demand!C13 &amp; "1"))</f>
        <v>7</v>
      </c>
      <c r="X8">
        <f>IF(Demand!$D$5="Actuals", 0, 1)</f>
        <v>0</v>
      </c>
      <c r="Y8">
        <f>Demand!D13</f>
        <v>0</v>
      </c>
    </row>
    <row r="9" spans="1:25" x14ac:dyDescent="0.3">
      <c r="A9" s="13"/>
      <c r="B9" s="13"/>
      <c r="C9" s="3" t="s">
        <v>352</v>
      </c>
      <c r="D9" s="64">
        <v>0</v>
      </c>
      <c r="E9" s="64">
        <v>0</v>
      </c>
      <c r="F9" s="64">
        <v>0</v>
      </c>
      <c r="G9" s="64">
        <v>0</v>
      </c>
      <c r="H9" s="13"/>
      <c r="I9" s="3" t="s">
        <v>352</v>
      </c>
      <c r="J9" s="64">
        <v>0</v>
      </c>
      <c r="K9" s="64">
        <v>0</v>
      </c>
      <c r="L9" s="64">
        <v>0</v>
      </c>
      <c r="M9" s="64">
        <v>0</v>
      </c>
      <c r="N9" s="13"/>
      <c r="O9" s="13"/>
      <c r="T9" s="18" t="str">
        <f>'Filing Information'!$O$2</f>
        <v>_2023</v>
      </c>
      <c r="U9">
        <f>VLOOKUP(Demand!$C$5,$Q$2:$R$5,2,0)</f>
        <v>6</v>
      </c>
      <c r="V9">
        <f>Demand!$D$6</f>
        <v>2022</v>
      </c>
      <c r="W9">
        <f>MONTH(DATEVALUE(Demand!C14 &amp; "1"))</f>
        <v>8</v>
      </c>
      <c r="X9">
        <f>IF(Demand!$D$5="Actuals", 0, 1)</f>
        <v>0</v>
      </c>
      <c r="Y9">
        <f>Demand!D14</f>
        <v>0</v>
      </c>
    </row>
    <row r="10" spans="1:25" x14ac:dyDescent="0.3">
      <c r="A10" s="13"/>
      <c r="B10" s="13"/>
      <c r="C10" s="3" t="s">
        <v>353</v>
      </c>
      <c r="D10" s="64">
        <v>0</v>
      </c>
      <c r="E10" s="64">
        <v>0</v>
      </c>
      <c r="F10" s="64">
        <v>0</v>
      </c>
      <c r="G10" s="64">
        <v>0</v>
      </c>
      <c r="H10" s="13"/>
      <c r="I10" s="3" t="s">
        <v>353</v>
      </c>
      <c r="J10" s="64">
        <v>0</v>
      </c>
      <c r="K10" s="64">
        <v>0</v>
      </c>
      <c r="L10" s="64">
        <v>0</v>
      </c>
      <c r="M10" s="64">
        <v>0</v>
      </c>
      <c r="N10" s="13"/>
      <c r="O10" s="13"/>
      <c r="T10" s="18" t="str">
        <f>'Filing Information'!$O$2</f>
        <v>_2023</v>
      </c>
      <c r="U10">
        <f>VLOOKUP(Demand!$C$5,$Q$2:$R$5,2,0)</f>
        <v>6</v>
      </c>
      <c r="V10">
        <f>Demand!$D$6</f>
        <v>2022</v>
      </c>
      <c r="W10">
        <f>MONTH(DATEVALUE(Demand!C15 &amp; "1"))</f>
        <v>9</v>
      </c>
      <c r="X10">
        <f>IF(Demand!$D$5="Actuals", 0, 1)</f>
        <v>0</v>
      </c>
      <c r="Y10">
        <f>Demand!D15</f>
        <v>0</v>
      </c>
    </row>
    <row r="11" spans="1:25" x14ac:dyDescent="0.3">
      <c r="A11" s="13"/>
      <c r="B11" s="13"/>
      <c r="C11" s="3" t="s">
        <v>354</v>
      </c>
      <c r="D11" s="64">
        <v>0</v>
      </c>
      <c r="E11" s="64">
        <v>0</v>
      </c>
      <c r="F11" s="64">
        <v>0</v>
      </c>
      <c r="G11" s="64">
        <v>0</v>
      </c>
      <c r="H11" s="13"/>
      <c r="I11" s="3" t="s">
        <v>354</v>
      </c>
      <c r="J11" s="64">
        <v>0</v>
      </c>
      <c r="K11" s="64">
        <v>0</v>
      </c>
      <c r="L11" s="64">
        <v>0</v>
      </c>
      <c r="M11" s="64">
        <v>0</v>
      </c>
      <c r="N11" s="13"/>
      <c r="O11" s="13"/>
      <c r="T11" s="18" t="str">
        <f>'Filing Information'!$O$2</f>
        <v>_2023</v>
      </c>
      <c r="U11">
        <f>VLOOKUP(Demand!$C$5,$Q$2:$R$5,2,0)</f>
        <v>6</v>
      </c>
      <c r="V11">
        <f>Demand!$D$6</f>
        <v>2022</v>
      </c>
      <c r="W11">
        <f>MONTH(DATEVALUE(Demand!C16 &amp; "1"))</f>
        <v>10</v>
      </c>
      <c r="X11">
        <f>IF(Demand!$D$5="Actuals", 0, 1)</f>
        <v>0</v>
      </c>
      <c r="Y11">
        <f>Demand!D16</f>
        <v>0</v>
      </c>
    </row>
    <row r="12" spans="1:25" x14ac:dyDescent="0.3">
      <c r="A12" s="13"/>
      <c r="B12" s="13"/>
      <c r="C12" s="3" t="s">
        <v>355</v>
      </c>
      <c r="D12" s="64">
        <v>0</v>
      </c>
      <c r="E12" s="64">
        <v>0</v>
      </c>
      <c r="F12" s="64">
        <v>0</v>
      </c>
      <c r="G12" s="64">
        <v>0</v>
      </c>
      <c r="H12" s="13"/>
      <c r="I12" s="3" t="s">
        <v>355</v>
      </c>
      <c r="J12" s="64">
        <v>0</v>
      </c>
      <c r="K12" s="64">
        <v>0</v>
      </c>
      <c r="L12" s="64">
        <v>0</v>
      </c>
      <c r="M12" s="64">
        <v>0</v>
      </c>
      <c r="N12" s="13"/>
      <c r="O12" s="13"/>
      <c r="T12" s="18" t="str">
        <f>'Filing Information'!$O$2</f>
        <v>_2023</v>
      </c>
      <c r="U12">
        <f>VLOOKUP(Demand!$C$5,$Q$2:$R$5,2,0)</f>
        <v>6</v>
      </c>
      <c r="V12">
        <f>Demand!$D$6</f>
        <v>2022</v>
      </c>
      <c r="W12">
        <f>MONTH(DATEVALUE(Demand!C17 &amp; "1"))</f>
        <v>11</v>
      </c>
      <c r="X12">
        <f>IF(Demand!$D$5="Actuals", 0, 1)</f>
        <v>0</v>
      </c>
      <c r="Y12">
        <f>Demand!D17</f>
        <v>0</v>
      </c>
    </row>
    <row r="13" spans="1:25" x14ac:dyDescent="0.3">
      <c r="A13" s="17"/>
      <c r="B13" s="17"/>
      <c r="C13" s="3" t="s">
        <v>356</v>
      </c>
      <c r="D13" s="64">
        <v>0</v>
      </c>
      <c r="E13" s="64">
        <v>0</v>
      </c>
      <c r="F13" s="64">
        <v>0</v>
      </c>
      <c r="G13" s="64">
        <v>0</v>
      </c>
      <c r="H13" s="13"/>
      <c r="I13" s="3" t="s">
        <v>356</v>
      </c>
      <c r="J13" s="64">
        <v>0</v>
      </c>
      <c r="K13" s="64">
        <v>0</v>
      </c>
      <c r="L13" s="64">
        <v>0</v>
      </c>
      <c r="M13" s="64">
        <v>0</v>
      </c>
      <c r="N13" s="13"/>
      <c r="O13" s="13"/>
      <c r="T13" s="18" t="str">
        <f>'Filing Information'!$O$2</f>
        <v>_2023</v>
      </c>
      <c r="U13">
        <f>VLOOKUP(Demand!$C$5,$Q$2:$R$5,2,0)</f>
        <v>6</v>
      </c>
      <c r="V13">
        <f>Demand!$D$6</f>
        <v>2022</v>
      </c>
      <c r="W13">
        <f>MONTH(DATEVALUE(Demand!C18 &amp; "1"))</f>
        <v>12</v>
      </c>
      <c r="X13">
        <f>IF(Demand!$D$5="Actuals", 0, 1)</f>
        <v>0</v>
      </c>
      <c r="Y13">
        <f>Demand!D18</f>
        <v>0</v>
      </c>
    </row>
    <row r="14" spans="1:25" x14ac:dyDescent="0.3">
      <c r="A14" s="13"/>
      <c r="B14" s="13"/>
      <c r="C14" s="3" t="s">
        <v>357</v>
      </c>
      <c r="D14" s="64">
        <v>0</v>
      </c>
      <c r="E14" s="64">
        <v>0</v>
      </c>
      <c r="F14" s="64">
        <v>0</v>
      </c>
      <c r="G14" s="64">
        <v>0</v>
      </c>
      <c r="H14" s="13"/>
      <c r="I14" s="3" t="s">
        <v>357</v>
      </c>
      <c r="J14" s="64">
        <v>0</v>
      </c>
      <c r="K14" s="64">
        <v>0</v>
      </c>
      <c r="L14" s="64">
        <v>0</v>
      </c>
      <c r="M14" s="64">
        <v>0</v>
      </c>
      <c r="N14" s="13"/>
      <c r="O14" s="13"/>
      <c r="T14" s="18" t="str">
        <f>'Filing Information'!$O$2</f>
        <v>_2023</v>
      </c>
      <c r="U14">
        <f>VLOOKUP(Demand!$C$5,$Q$2:$R$5,2,0)</f>
        <v>6</v>
      </c>
      <c r="V14">
        <f>Demand!$E$6</f>
        <v>2023</v>
      </c>
      <c r="W14">
        <f>MONTH(DATEVALUE(Demand!C7 &amp; "1"))</f>
        <v>1</v>
      </c>
      <c r="X14">
        <f>IF(Demand!$D$5="Actuals", 0, 1)</f>
        <v>0</v>
      </c>
      <c r="Y14">
        <f>Demand!E7</f>
        <v>0</v>
      </c>
    </row>
    <row r="15" spans="1:25" x14ac:dyDescent="0.3">
      <c r="A15" s="13"/>
      <c r="B15" s="13"/>
      <c r="C15" s="3" t="s">
        <v>358</v>
      </c>
      <c r="D15" s="64">
        <v>0</v>
      </c>
      <c r="E15" s="64">
        <v>0</v>
      </c>
      <c r="F15" s="64">
        <v>0</v>
      </c>
      <c r="G15" s="64">
        <v>0</v>
      </c>
      <c r="H15" s="13"/>
      <c r="I15" s="3" t="s">
        <v>358</v>
      </c>
      <c r="J15" s="64">
        <v>0</v>
      </c>
      <c r="K15" s="64">
        <v>0</v>
      </c>
      <c r="L15" s="64">
        <v>0</v>
      </c>
      <c r="M15" s="64">
        <v>0</v>
      </c>
      <c r="N15" s="13"/>
      <c r="O15" s="13"/>
      <c r="T15" s="18" t="str">
        <f>'Filing Information'!$O$2</f>
        <v>_2023</v>
      </c>
      <c r="U15">
        <f>VLOOKUP(Demand!$C$5,$Q$2:$R$5,2,0)</f>
        <v>6</v>
      </c>
      <c r="V15">
        <f>Demand!$E$6</f>
        <v>2023</v>
      </c>
      <c r="W15">
        <f>MONTH(DATEVALUE(Demand!C8 &amp; "1"))</f>
        <v>2</v>
      </c>
      <c r="X15">
        <f>IF(Demand!$D$5="Actuals", 0, 1)</f>
        <v>0</v>
      </c>
      <c r="Y15">
        <f>Demand!E8</f>
        <v>0</v>
      </c>
    </row>
    <row r="16" spans="1:25" x14ac:dyDescent="0.3">
      <c r="A16" s="13"/>
      <c r="B16" s="13"/>
      <c r="C16" s="3" t="s">
        <v>359</v>
      </c>
      <c r="D16" s="64">
        <v>0</v>
      </c>
      <c r="E16" s="64">
        <v>0</v>
      </c>
      <c r="F16" s="64">
        <v>0</v>
      </c>
      <c r="G16" s="64">
        <v>0</v>
      </c>
      <c r="H16" s="13"/>
      <c r="I16" s="3" t="s">
        <v>359</v>
      </c>
      <c r="J16" s="64">
        <v>0</v>
      </c>
      <c r="K16" s="64">
        <v>0</v>
      </c>
      <c r="L16" s="64">
        <v>0</v>
      </c>
      <c r="M16" s="64">
        <v>0</v>
      </c>
      <c r="N16" s="13"/>
      <c r="O16" s="13"/>
      <c r="T16" s="18" t="str">
        <f>'Filing Information'!$O$2</f>
        <v>_2023</v>
      </c>
      <c r="U16">
        <f>VLOOKUP(Demand!$C$5,$Q$2:$R$5,2,0)</f>
        <v>6</v>
      </c>
      <c r="V16">
        <f>Demand!$E$6</f>
        <v>2023</v>
      </c>
      <c r="W16">
        <f>MONTH(DATEVALUE(Demand!C9 &amp; "1"))</f>
        <v>3</v>
      </c>
      <c r="X16">
        <f>IF(Demand!$D$5="Actuals", 0, 1)</f>
        <v>0</v>
      </c>
      <c r="Y16">
        <f>Demand!E9</f>
        <v>0</v>
      </c>
    </row>
    <row r="17" spans="1:25" x14ac:dyDescent="0.3">
      <c r="A17" s="13"/>
      <c r="B17" s="13"/>
      <c r="C17" s="3" t="s">
        <v>360</v>
      </c>
      <c r="D17" s="64">
        <v>0</v>
      </c>
      <c r="E17" s="64">
        <v>0</v>
      </c>
      <c r="F17" s="64">
        <v>0</v>
      </c>
      <c r="G17" s="64">
        <v>0</v>
      </c>
      <c r="H17" s="13"/>
      <c r="I17" s="3" t="s">
        <v>360</v>
      </c>
      <c r="J17" s="64">
        <v>0</v>
      </c>
      <c r="K17" s="64">
        <v>0</v>
      </c>
      <c r="L17" s="64">
        <v>0</v>
      </c>
      <c r="M17" s="64">
        <v>0</v>
      </c>
      <c r="N17" s="13"/>
      <c r="O17" s="13"/>
      <c r="T17" s="18" t="str">
        <f>'Filing Information'!$O$2</f>
        <v>_2023</v>
      </c>
      <c r="U17">
        <f>VLOOKUP(Demand!$C$5,$Q$2:$R$5,2,0)</f>
        <v>6</v>
      </c>
      <c r="V17">
        <f>Demand!$E$6</f>
        <v>2023</v>
      </c>
      <c r="W17">
        <f>MONTH(DATEVALUE(Demand!C10 &amp; "1"))</f>
        <v>4</v>
      </c>
      <c r="X17">
        <f>IF(Demand!$D$5="Actuals", 0, 1)</f>
        <v>0</v>
      </c>
      <c r="Y17">
        <f>Demand!E10</f>
        <v>0</v>
      </c>
    </row>
    <row r="18" spans="1:25" x14ac:dyDescent="0.3">
      <c r="A18" s="13"/>
      <c r="B18" s="13"/>
      <c r="C18" s="3" t="s">
        <v>361</v>
      </c>
      <c r="D18" s="64">
        <v>0</v>
      </c>
      <c r="E18" s="64">
        <v>0</v>
      </c>
      <c r="F18" s="64">
        <v>0</v>
      </c>
      <c r="G18" s="64">
        <v>0</v>
      </c>
      <c r="H18" s="13"/>
      <c r="I18" s="3" t="s">
        <v>361</v>
      </c>
      <c r="J18" s="64">
        <v>0</v>
      </c>
      <c r="K18" s="64">
        <v>0</v>
      </c>
      <c r="L18" s="64">
        <v>0</v>
      </c>
      <c r="M18" s="64">
        <v>0</v>
      </c>
      <c r="N18" s="13"/>
      <c r="O18" s="13"/>
      <c r="T18" s="18" t="str">
        <f>'Filing Information'!$O$2</f>
        <v>_2023</v>
      </c>
      <c r="U18">
        <f>VLOOKUP(Demand!$C$5,$Q$2:$R$5,2,0)</f>
        <v>6</v>
      </c>
      <c r="V18">
        <f>Demand!$E$6</f>
        <v>2023</v>
      </c>
      <c r="W18">
        <f>MONTH(DATEVALUE(Demand!C11 &amp; "1"))</f>
        <v>5</v>
      </c>
      <c r="X18">
        <f>IF(Demand!$D$5="Actuals", 0, 1)</f>
        <v>0</v>
      </c>
      <c r="Y18">
        <f>Demand!E11</f>
        <v>0</v>
      </c>
    </row>
    <row r="19" spans="1:25" x14ac:dyDescent="0.3">
      <c r="A19" s="13"/>
      <c r="B19" s="13"/>
      <c r="C19" s="16" t="s">
        <v>362</v>
      </c>
      <c r="D19" s="16">
        <f>SUM(D7:D18)</f>
        <v>0</v>
      </c>
      <c r="E19" s="16">
        <f>SUM(E7:E18)</f>
        <v>0</v>
      </c>
      <c r="F19" s="16">
        <f>SUM(F7:F18)</f>
        <v>0</v>
      </c>
      <c r="G19" s="16">
        <f>SUM(G7:G18)</f>
        <v>0</v>
      </c>
      <c r="H19" s="13"/>
      <c r="I19" s="16" t="s">
        <v>362</v>
      </c>
      <c r="J19" s="16">
        <f>SUM(J7:J18)</f>
        <v>0</v>
      </c>
      <c r="K19" s="16">
        <f>SUM(K7:K18)</f>
        <v>0</v>
      </c>
      <c r="L19" s="16">
        <f>SUM(L7:L18)</f>
        <v>0</v>
      </c>
      <c r="M19" s="16">
        <f>SUM(M7:M18)</f>
        <v>0</v>
      </c>
      <c r="N19" s="13"/>
      <c r="O19" s="13"/>
      <c r="T19" s="18" t="str">
        <f>'Filing Information'!$O$2</f>
        <v>_2023</v>
      </c>
      <c r="U19">
        <f>VLOOKUP(Demand!$C$5,$Q$2:$R$5,2,0)</f>
        <v>6</v>
      </c>
      <c r="V19">
        <f>Demand!$E$6</f>
        <v>2023</v>
      </c>
      <c r="W19">
        <f>MONTH(DATEVALUE(Demand!C12 &amp; "1"))</f>
        <v>6</v>
      </c>
      <c r="X19">
        <f>IF(Demand!$D$5="Actuals", 0, 1)</f>
        <v>0</v>
      </c>
      <c r="Y19">
        <f>Demand!E12</f>
        <v>0</v>
      </c>
    </row>
    <row r="20" spans="1:25" x14ac:dyDescent="0.3">
      <c r="A20" s="13"/>
      <c r="B20" s="13"/>
      <c r="C20" s="13"/>
      <c r="D20" s="13"/>
      <c r="E20" s="13"/>
      <c r="F20" s="13"/>
      <c r="G20" s="13"/>
      <c r="H20" s="13"/>
      <c r="I20" s="13"/>
      <c r="J20" s="13"/>
      <c r="K20" s="13"/>
      <c r="L20" s="13"/>
      <c r="M20" s="13"/>
      <c r="N20" s="13"/>
      <c r="O20" s="13"/>
      <c r="T20" s="18" t="str">
        <f>'Filing Information'!$O$2</f>
        <v>_2023</v>
      </c>
      <c r="U20">
        <f>VLOOKUP(Demand!$C$5,$Q$2:$R$5,2,0)</f>
        <v>6</v>
      </c>
      <c r="V20">
        <f>Demand!$E$6</f>
        <v>2023</v>
      </c>
      <c r="W20">
        <f>MONTH(DATEVALUE(Demand!C13 &amp; "1"))</f>
        <v>7</v>
      </c>
      <c r="X20">
        <f>IF(Demand!$D$5="Actuals", 0, 1)</f>
        <v>0</v>
      </c>
      <c r="Y20">
        <f>Demand!E13</f>
        <v>0</v>
      </c>
    </row>
    <row r="21" spans="1:25" x14ac:dyDescent="0.3">
      <c r="A21" s="13"/>
      <c r="B21" s="13"/>
      <c r="C21" s="13"/>
      <c r="D21" s="13"/>
      <c r="E21" s="13"/>
      <c r="F21" s="13"/>
      <c r="G21" s="13"/>
      <c r="H21" s="13"/>
      <c r="I21" s="13"/>
      <c r="J21" s="13"/>
      <c r="K21" s="13"/>
      <c r="L21" s="13"/>
      <c r="M21" s="13"/>
      <c r="N21" s="13"/>
      <c r="O21" s="13"/>
      <c r="T21" s="18" t="str">
        <f>'Filing Information'!$O$2</f>
        <v>_2023</v>
      </c>
      <c r="U21">
        <f>VLOOKUP(Demand!$C$5,$Q$2:$R$5,2,0)</f>
        <v>6</v>
      </c>
      <c r="V21">
        <f>Demand!$E$6</f>
        <v>2023</v>
      </c>
      <c r="W21">
        <f>MONTH(DATEVALUE(Demand!C14 &amp; "1"))</f>
        <v>8</v>
      </c>
      <c r="X21">
        <f>IF(Demand!$D$5="Actuals", 0, 1)</f>
        <v>0</v>
      </c>
      <c r="Y21">
        <f>Demand!E14</f>
        <v>0</v>
      </c>
    </row>
    <row r="22" spans="1:25" x14ac:dyDescent="0.3">
      <c r="A22" s="13"/>
      <c r="B22" s="13"/>
      <c r="C22" s="223" t="s">
        <v>346</v>
      </c>
      <c r="D22" s="222" t="s">
        <v>347</v>
      </c>
      <c r="E22" s="222"/>
      <c r="F22" s="222" t="s">
        <v>348</v>
      </c>
      <c r="G22" s="222"/>
      <c r="H22" s="13"/>
      <c r="I22" s="223" t="s">
        <v>349</v>
      </c>
      <c r="J22" s="222" t="s">
        <v>347</v>
      </c>
      <c r="K22" s="222"/>
      <c r="L22" s="222" t="s">
        <v>348</v>
      </c>
      <c r="M22" s="222"/>
      <c r="N22" s="13"/>
      <c r="O22" s="13"/>
      <c r="T22" s="18" t="str">
        <f>'Filing Information'!$O$2</f>
        <v>_2023</v>
      </c>
      <c r="U22">
        <f>VLOOKUP(Demand!$C$5,$Q$2:$R$5,2,0)</f>
        <v>6</v>
      </c>
      <c r="V22">
        <f>Demand!$E$6</f>
        <v>2023</v>
      </c>
      <c r="W22">
        <f>MONTH(DATEVALUE(Demand!C15 &amp; "1"))</f>
        <v>9</v>
      </c>
      <c r="X22">
        <f>IF(Demand!$D$5="Actuals", 0, 1)</f>
        <v>0</v>
      </c>
      <c r="Y22">
        <f>Demand!E15</f>
        <v>0</v>
      </c>
    </row>
    <row r="23" spans="1:25" x14ac:dyDescent="0.3">
      <c r="A23" s="13"/>
      <c r="B23" s="13"/>
      <c r="C23" s="224"/>
      <c r="D23" s="94">
        <f>IF(ISBLANK('Filing Information'!E27), "", 'Filing Information'!E27-1)</f>
        <v>2022</v>
      </c>
      <c r="E23" s="94">
        <f>IF(ISBLANK('Filing Information'!E27), "", 'Filing Information'!E27)</f>
        <v>2023</v>
      </c>
      <c r="F23" s="94">
        <f>IF(ISBLANK('Filing Information'!E27), "", 'Filing Information'!E27+1)</f>
        <v>2024</v>
      </c>
      <c r="G23" s="94">
        <f>IF(ISBLANK('Filing Information'!E27), "", 'Filing Information'!E27+2)</f>
        <v>2025</v>
      </c>
      <c r="H23" s="13"/>
      <c r="I23" s="224"/>
      <c r="J23" s="94">
        <f>IF(ISBLANK('Filing Information'!E27), "", 'Filing Information'!E27-1)</f>
        <v>2022</v>
      </c>
      <c r="K23" s="94">
        <f>IF(ISBLANK('Filing Information'!E27), "", 'Filing Information'!E27)</f>
        <v>2023</v>
      </c>
      <c r="L23" s="94">
        <f>IF(ISBLANK('Filing Information'!E27), "", 'Filing Information'!E27+1)</f>
        <v>2024</v>
      </c>
      <c r="M23" s="94">
        <f>IF(ISBLANK('Filing Information'!E27), "", 'Filing Information'!E27+2)</f>
        <v>2025</v>
      </c>
      <c r="N23" s="13"/>
      <c r="O23" s="13"/>
      <c r="T23" s="18" t="str">
        <f>'Filing Information'!$O$2</f>
        <v>_2023</v>
      </c>
      <c r="U23">
        <f>VLOOKUP(Demand!$C$5,$Q$2:$R$5,2,0)</f>
        <v>6</v>
      </c>
      <c r="V23">
        <f>Demand!$E$6</f>
        <v>2023</v>
      </c>
      <c r="W23">
        <f>MONTH(DATEVALUE(Demand!C16 &amp; "1"))</f>
        <v>10</v>
      </c>
      <c r="X23">
        <f>IF(Demand!$D$5="Actuals", 0, 1)</f>
        <v>0</v>
      </c>
      <c r="Y23">
        <f>Demand!E16</f>
        <v>0</v>
      </c>
    </row>
    <row r="24" spans="1:25" x14ac:dyDescent="0.3">
      <c r="A24" s="13"/>
      <c r="B24" s="13"/>
      <c r="C24" s="3" t="s">
        <v>350</v>
      </c>
      <c r="D24" s="64">
        <v>0</v>
      </c>
      <c r="E24" s="64">
        <v>0</v>
      </c>
      <c r="F24" s="64">
        <v>0</v>
      </c>
      <c r="G24" s="64">
        <v>0</v>
      </c>
      <c r="H24" s="13"/>
      <c r="I24" s="3" t="s">
        <v>350</v>
      </c>
      <c r="J24" s="64">
        <v>0</v>
      </c>
      <c r="K24" s="64">
        <v>0</v>
      </c>
      <c r="L24" s="64">
        <v>0</v>
      </c>
      <c r="M24" s="64">
        <v>0</v>
      </c>
      <c r="N24" s="13"/>
      <c r="O24" s="13"/>
      <c r="T24" s="18" t="str">
        <f>'Filing Information'!$O$2</f>
        <v>_2023</v>
      </c>
      <c r="U24">
        <f>VLOOKUP(Demand!$C$5,$Q$2:$R$5,2,0)</f>
        <v>6</v>
      </c>
      <c r="V24">
        <f>Demand!$E$6</f>
        <v>2023</v>
      </c>
      <c r="W24">
        <f>MONTH(DATEVALUE(Demand!C17 &amp; "1"))</f>
        <v>11</v>
      </c>
      <c r="X24">
        <f>IF(Demand!$D$5="Actuals", 0, 1)</f>
        <v>0</v>
      </c>
      <c r="Y24">
        <f>Demand!E17</f>
        <v>0</v>
      </c>
    </row>
    <row r="25" spans="1:25" x14ac:dyDescent="0.3">
      <c r="A25" s="13"/>
      <c r="B25" s="13"/>
      <c r="C25" s="3" t="s">
        <v>351</v>
      </c>
      <c r="D25" s="64">
        <v>0</v>
      </c>
      <c r="E25" s="64">
        <v>0</v>
      </c>
      <c r="F25" s="64">
        <v>0</v>
      </c>
      <c r="G25" s="64">
        <v>0</v>
      </c>
      <c r="H25" s="13"/>
      <c r="I25" s="3" t="s">
        <v>351</v>
      </c>
      <c r="J25" s="64">
        <v>0</v>
      </c>
      <c r="K25" s="64">
        <v>0</v>
      </c>
      <c r="L25" s="64">
        <v>0</v>
      </c>
      <c r="M25" s="64">
        <v>0</v>
      </c>
      <c r="N25" s="13"/>
      <c r="O25" s="13"/>
      <c r="T25" s="18" t="str">
        <f>'Filing Information'!$O$2</f>
        <v>_2023</v>
      </c>
      <c r="U25">
        <f>VLOOKUP(Demand!$C$5,$Q$2:$R$5,2,0)</f>
        <v>6</v>
      </c>
      <c r="V25">
        <f>Demand!$E$6</f>
        <v>2023</v>
      </c>
      <c r="W25">
        <f>MONTH(DATEVALUE(Demand!C18 &amp; "1"))</f>
        <v>12</v>
      </c>
      <c r="X25">
        <f>IF(Demand!$D$5="Actuals", 0, 1)</f>
        <v>0</v>
      </c>
      <c r="Y25">
        <f>Demand!E18</f>
        <v>0</v>
      </c>
    </row>
    <row r="26" spans="1:25" x14ac:dyDescent="0.3">
      <c r="A26" s="13"/>
      <c r="B26" s="13"/>
      <c r="C26" s="3" t="s">
        <v>352</v>
      </c>
      <c r="D26" s="64">
        <v>0</v>
      </c>
      <c r="E26" s="64">
        <v>0</v>
      </c>
      <c r="F26" s="64">
        <v>0</v>
      </c>
      <c r="G26" s="64">
        <v>0</v>
      </c>
      <c r="H26" s="13"/>
      <c r="I26" s="3" t="s">
        <v>352</v>
      </c>
      <c r="J26" s="64">
        <v>0</v>
      </c>
      <c r="K26" s="64">
        <v>0</v>
      </c>
      <c r="L26" s="64">
        <v>0</v>
      </c>
      <c r="M26" s="64">
        <v>0</v>
      </c>
      <c r="N26" s="13"/>
      <c r="O26" s="13"/>
      <c r="T26" s="18" t="str">
        <f>'Filing Information'!$O$2</f>
        <v>_2023</v>
      </c>
      <c r="U26">
        <f>VLOOKUP(Demand!$C$5,$Q$2:$R$5,2,0)</f>
        <v>6</v>
      </c>
      <c r="V26">
        <f>Demand!$F$6</f>
        <v>2024</v>
      </c>
      <c r="W26">
        <f>MONTH(DATEVALUE(Demand!C7 &amp; "1"))</f>
        <v>1</v>
      </c>
      <c r="X26">
        <f>IF(Demand!$G$5="Actuals", 0, 1)</f>
        <v>1</v>
      </c>
      <c r="Y26">
        <f>Demand!F7</f>
        <v>0</v>
      </c>
    </row>
    <row r="27" spans="1:25" x14ac:dyDescent="0.3">
      <c r="A27" s="13"/>
      <c r="B27" s="13"/>
      <c r="C27" s="3" t="s">
        <v>353</v>
      </c>
      <c r="D27" s="64">
        <v>0</v>
      </c>
      <c r="E27" s="64">
        <v>0</v>
      </c>
      <c r="F27" s="64">
        <v>0</v>
      </c>
      <c r="G27" s="64">
        <v>0</v>
      </c>
      <c r="H27" s="13"/>
      <c r="I27" s="3" t="s">
        <v>353</v>
      </c>
      <c r="J27" s="64">
        <v>0</v>
      </c>
      <c r="K27" s="64">
        <v>0</v>
      </c>
      <c r="L27" s="64">
        <v>0</v>
      </c>
      <c r="M27" s="64">
        <v>0</v>
      </c>
      <c r="N27" s="13"/>
      <c r="O27" s="13"/>
      <c r="T27" s="18" t="str">
        <f>'Filing Information'!$O$2</f>
        <v>_2023</v>
      </c>
      <c r="U27">
        <f>VLOOKUP(Demand!$C$5,$Q$2:$R$5,2,0)</f>
        <v>6</v>
      </c>
      <c r="V27">
        <f>Demand!$F$6</f>
        <v>2024</v>
      </c>
      <c r="W27">
        <f>MONTH(DATEVALUE(Demand!C8 &amp; "1"))</f>
        <v>2</v>
      </c>
      <c r="X27">
        <f>IF(Demand!$G$5="Actuals", 0, 1)</f>
        <v>1</v>
      </c>
      <c r="Y27">
        <f>Demand!F8</f>
        <v>0</v>
      </c>
    </row>
    <row r="28" spans="1:25" x14ac:dyDescent="0.3">
      <c r="A28" s="13"/>
      <c r="B28" s="13"/>
      <c r="C28" s="3" t="s">
        <v>354</v>
      </c>
      <c r="D28" s="64">
        <v>0</v>
      </c>
      <c r="E28" s="64">
        <v>0</v>
      </c>
      <c r="F28" s="64">
        <v>0</v>
      </c>
      <c r="G28" s="64">
        <v>0</v>
      </c>
      <c r="H28" s="13"/>
      <c r="I28" s="3" t="s">
        <v>354</v>
      </c>
      <c r="J28" s="64">
        <v>0</v>
      </c>
      <c r="K28" s="64">
        <v>0</v>
      </c>
      <c r="L28" s="64">
        <v>0</v>
      </c>
      <c r="M28" s="64">
        <v>0</v>
      </c>
      <c r="N28" s="13"/>
      <c r="O28" s="13"/>
      <c r="T28" s="18" t="str">
        <f>'Filing Information'!$O$2</f>
        <v>_2023</v>
      </c>
      <c r="U28">
        <f>VLOOKUP(Demand!$C$5,$Q$2:$R$5,2,0)</f>
        <v>6</v>
      </c>
      <c r="V28">
        <f>Demand!$F$6</f>
        <v>2024</v>
      </c>
      <c r="W28">
        <f>MONTH(DATEVALUE(Demand!C9 &amp; "1"))</f>
        <v>3</v>
      </c>
      <c r="X28">
        <f>IF(Demand!$G$5="Actuals", 0, 1)</f>
        <v>1</v>
      </c>
      <c r="Y28">
        <f>Demand!F9</f>
        <v>0</v>
      </c>
    </row>
    <row r="29" spans="1:25" x14ac:dyDescent="0.3">
      <c r="A29" s="13"/>
      <c r="B29" s="13"/>
      <c r="C29" s="3" t="s">
        <v>355</v>
      </c>
      <c r="D29" s="64">
        <v>0</v>
      </c>
      <c r="E29" s="64">
        <v>0</v>
      </c>
      <c r="F29" s="64">
        <v>0</v>
      </c>
      <c r="G29" s="64">
        <v>0</v>
      </c>
      <c r="H29" s="13"/>
      <c r="I29" s="3" t="s">
        <v>355</v>
      </c>
      <c r="J29" s="64">
        <v>0</v>
      </c>
      <c r="K29" s="64">
        <v>0</v>
      </c>
      <c r="L29" s="64">
        <v>0</v>
      </c>
      <c r="M29" s="64">
        <v>0</v>
      </c>
      <c r="N29" s="13"/>
      <c r="O29" s="13"/>
      <c r="T29" s="18" t="str">
        <f>'Filing Information'!$O$2</f>
        <v>_2023</v>
      </c>
      <c r="U29">
        <f>VLOOKUP(Demand!$C$5,$Q$2:$R$5,2,0)</f>
        <v>6</v>
      </c>
      <c r="V29">
        <f>Demand!$F$6</f>
        <v>2024</v>
      </c>
      <c r="W29">
        <f>MONTH(DATEVALUE(Demand!C10 &amp; "1"))</f>
        <v>4</v>
      </c>
      <c r="X29">
        <f>IF(Demand!$G$5="Actuals", 0, 1)</f>
        <v>1</v>
      </c>
      <c r="Y29">
        <f>Demand!F10</f>
        <v>0</v>
      </c>
    </row>
    <row r="30" spans="1:25" x14ac:dyDescent="0.3">
      <c r="A30" s="13"/>
      <c r="B30" s="13"/>
      <c r="C30" s="3" t="s">
        <v>356</v>
      </c>
      <c r="D30" s="64">
        <v>0</v>
      </c>
      <c r="E30" s="64">
        <v>0</v>
      </c>
      <c r="F30" s="64">
        <v>0</v>
      </c>
      <c r="G30" s="64">
        <v>0</v>
      </c>
      <c r="H30" s="13"/>
      <c r="I30" s="3" t="s">
        <v>356</v>
      </c>
      <c r="J30" s="64">
        <v>0</v>
      </c>
      <c r="K30" s="64">
        <v>0</v>
      </c>
      <c r="L30" s="64">
        <v>0</v>
      </c>
      <c r="M30" s="64">
        <v>0</v>
      </c>
      <c r="N30" s="13"/>
      <c r="O30" s="13"/>
      <c r="T30" s="18" t="str">
        <f>'Filing Information'!$O$2</f>
        <v>_2023</v>
      </c>
      <c r="U30">
        <f>VLOOKUP(Demand!$C$5,$Q$2:$R$5,2,0)</f>
        <v>6</v>
      </c>
      <c r="V30">
        <f>Demand!$F$6</f>
        <v>2024</v>
      </c>
      <c r="W30">
        <f>MONTH(DATEVALUE(Demand!C11 &amp; "1"))</f>
        <v>5</v>
      </c>
      <c r="X30">
        <f>IF(Demand!$G$5="Actuals", 0, 1)</f>
        <v>1</v>
      </c>
      <c r="Y30">
        <f>Demand!F11</f>
        <v>0</v>
      </c>
    </row>
    <row r="31" spans="1:25" x14ac:dyDescent="0.3">
      <c r="A31" s="13"/>
      <c r="B31" s="13"/>
      <c r="C31" s="3" t="s">
        <v>357</v>
      </c>
      <c r="D31" s="64">
        <v>0</v>
      </c>
      <c r="E31" s="64">
        <v>0</v>
      </c>
      <c r="F31" s="64">
        <v>0</v>
      </c>
      <c r="G31" s="64">
        <v>0</v>
      </c>
      <c r="H31" s="13"/>
      <c r="I31" s="3" t="s">
        <v>357</v>
      </c>
      <c r="J31" s="64">
        <v>0</v>
      </c>
      <c r="K31" s="64">
        <v>0</v>
      </c>
      <c r="L31" s="64">
        <v>0</v>
      </c>
      <c r="M31" s="64">
        <v>0</v>
      </c>
      <c r="N31" s="13"/>
      <c r="O31" s="13"/>
      <c r="T31" s="18" t="str">
        <f>'Filing Information'!$O$2</f>
        <v>_2023</v>
      </c>
      <c r="U31">
        <f>VLOOKUP(Demand!$C$5,$Q$2:$R$5,2,0)</f>
        <v>6</v>
      </c>
      <c r="V31">
        <f>Demand!$F$6</f>
        <v>2024</v>
      </c>
      <c r="W31">
        <f>MONTH(DATEVALUE(Demand!C12 &amp; "1"))</f>
        <v>6</v>
      </c>
      <c r="X31">
        <f>IF(Demand!$G$5="Actuals", 0, 1)</f>
        <v>1</v>
      </c>
      <c r="Y31">
        <f>Demand!F12</f>
        <v>0</v>
      </c>
    </row>
    <row r="32" spans="1:25" x14ac:dyDescent="0.3">
      <c r="A32" s="13"/>
      <c r="B32" s="13"/>
      <c r="C32" s="3" t="s">
        <v>358</v>
      </c>
      <c r="D32" s="64">
        <v>0</v>
      </c>
      <c r="E32" s="64">
        <v>0</v>
      </c>
      <c r="F32" s="64">
        <v>0</v>
      </c>
      <c r="G32" s="64">
        <v>0</v>
      </c>
      <c r="H32" s="13"/>
      <c r="I32" s="3" t="s">
        <v>358</v>
      </c>
      <c r="J32" s="64">
        <v>0</v>
      </c>
      <c r="K32" s="64">
        <v>0</v>
      </c>
      <c r="L32" s="64">
        <v>0</v>
      </c>
      <c r="M32" s="64">
        <v>0</v>
      </c>
      <c r="N32" s="13"/>
      <c r="O32" s="13"/>
      <c r="T32" s="18" t="str">
        <f>'Filing Information'!$O$2</f>
        <v>_2023</v>
      </c>
      <c r="U32">
        <f>VLOOKUP(Demand!$C$5,$Q$2:$R$5,2,0)</f>
        <v>6</v>
      </c>
      <c r="V32">
        <f>Demand!$F$6</f>
        <v>2024</v>
      </c>
      <c r="W32">
        <f>MONTH(DATEVALUE(Demand!C13 &amp; "1"))</f>
        <v>7</v>
      </c>
      <c r="X32">
        <f>IF(Demand!$G$5="Actuals", 0, 1)</f>
        <v>1</v>
      </c>
      <c r="Y32">
        <f>Demand!F13</f>
        <v>0</v>
      </c>
    </row>
    <row r="33" spans="1:25" x14ac:dyDescent="0.3">
      <c r="A33" s="13"/>
      <c r="B33" s="13"/>
      <c r="C33" s="3" t="s">
        <v>359</v>
      </c>
      <c r="D33" s="64">
        <v>0</v>
      </c>
      <c r="E33" s="64">
        <v>0</v>
      </c>
      <c r="F33" s="64">
        <v>0</v>
      </c>
      <c r="G33" s="64">
        <v>0</v>
      </c>
      <c r="H33" s="13"/>
      <c r="I33" s="3" t="s">
        <v>359</v>
      </c>
      <c r="J33" s="64">
        <v>0</v>
      </c>
      <c r="K33" s="64">
        <v>0</v>
      </c>
      <c r="L33" s="64">
        <v>0</v>
      </c>
      <c r="M33" s="64">
        <v>0</v>
      </c>
      <c r="N33" s="13"/>
      <c r="O33" s="13"/>
      <c r="T33" s="18" t="str">
        <f>'Filing Information'!$O$2</f>
        <v>_2023</v>
      </c>
      <c r="U33">
        <f>VLOOKUP(Demand!$C$5,$Q$2:$R$5,2,0)</f>
        <v>6</v>
      </c>
      <c r="V33">
        <f>Demand!$F$6</f>
        <v>2024</v>
      </c>
      <c r="W33">
        <f>MONTH(DATEVALUE(Demand!C14 &amp; "1"))</f>
        <v>8</v>
      </c>
      <c r="X33">
        <f>IF(Demand!$G$5="Actuals", 0, 1)</f>
        <v>1</v>
      </c>
      <c r="Y33">
        <f>Demand!F14</f>
        <v>0</v>
      </c>
    </row>
    <row r="34" spans="1:25" x14ac:dyDescent="0.3">
      <c r="A34" s="13"/>
      <c r="B34" s="13"/>
      <c r="C34" s="3" t="s">
        <v>360</v>
      </c>
      <c r="D34" s="64">
        <v>0</v>
      </c>
      <c r="E34" s="64">
        <v>0</v>
      </c>
      <c r="F34" s="64">
        <v>0</v>
      </c>
      <c r="G34" s="64">
        <v>0</v>
      </c>
      <c r="H34" s="13"/>
      <c r="I34" s="3" t="s">
        <v>360</v>
      </c>
      <c r="J34" s="64">
        <v>0</v>
      </c>
      <c r="K34" s="64">
        <v>0</v>
      </c>
      <c r="L34" s="64">
        <v>0</v>
      </c>
      <c r="M34" s="64">
        <v>0</v>
      </c>
      <c r="N34" s="13"/>
      <c r="O34" s="13"/>
      <c r="T34" s="18" t="str">
        <f>'Filing Information'!$O$2</f>
        <v>_2023</v>
      </c>
      <c r="U34">
        <f>VLOOKUP(Demand!$C$5,$Q$2:$R$5,2,0)</f>
        <v>6</v>
      </c>
      <c r="V34">
        <f>Demand!$F$6</f>
        <v>2024</v>
      </c>
      <c r="W34">
        <f>MONTH(DATEVALUE(Demand!C15 &amp; "1"))</f>
        <v>9</v>
      </c>
      <c r="X34">
        <f>IF(Demand!$G$5="Actuals", 0, 1)</f>
        <v>1</v>
      </c>
      <c r="Y34">
        <f>Demand!F15</f>
        <v>0</v>
      </c>
    </row>
    <row r="35" spans="1:25" x14ac:dyDescent="0.3">
      <c r="A35" s="13"/>
      <c r="B35" s="13"/>
      <c r="C35" s="3" t="s">
        <v>361</v>
      </c>
      <c r="D35" s="64">
        <v>0</v>
      </c>
      <c r="E35" s="64">
        <v>0</v>
      </c>
      <c r="F35" s="64">
        <v>0</v>
      </c>
      <c r="G35" s="64">
        <v>0</v>
      </c>
      <c r="H35" s="13"/>
      <c r="I35" s="3" t="s">
        <v>361</v>
      </c>
      <c r="J35" s="64">
        <v>0</v>
      </c>
      <c r="K35" s="64">
        <v>0</v>
      </c>
      <c r="L35" s="64">
        <v>0</v>
      </c>
      <c r="M35" s="64">
        <v>0</v>
      </c>
      <c r="N35" s="13"/>
      <c r="O35" s="13"/>
      <c r="T35" s="18" t="str">
        <f>'Filing Information'!$O$2</f>
        <v>_2023</v>
      </c>
      <c r="U35">
        <f>VLOOKUP(Demand!$C$5,$Q$2:$R$5,2,0)</f>
        <v>6</v>
      </c>
      <c r="V35">
        <f>Demand!$F$6</f>
        <v>2024</v>
      </c>
      <c r="W35">
        <f>MONTH(DATEVALUE(Demand!C16 &amp; "1"))</f>
        <v>10</v>
      </c>
      <c r="X35">
        <f>IF(Demand!$G$5="Actuals", 0, 1)</f>
        <v>1</v>
      </c>
      <c r="Y35">
        <f>Demand!F16</f>
        <v>0</v>
      </c>
    </row>
    <row r="36" spans="1:25" x14ac:dyDescent="0.3">
      <c r="A36" s="13"/>
      <c r="B36" s="13"/>
      <c r="C36" s="16" t="s">
        <v>362</v>
      </c>
      <c r="D36" s="16">
        <f>SUM(D24:D35)</f>
        <v>0</v>
      </c>
      <c r="E36" s="16">
        <f>SUM(E24:E35)</f>
        <v>0</v>
      </c>
      <c r="F36" s="16">
        <f>SUM(F24:F35)</f>
        <v>0</v>
      </c>
      <c r="G36" s="16">
        <f>SUM(G24:G35)</f>
        <v>0</v>
      </c>
      <c r="H36" s="13"/>
      <c r="I36" s="16" t="s">
        <v>362</v>
      </c>
      <c r="J36" s="16">
        <f>SUM(J24:J35)</f>
        <v>0</v>
      </c>
      <c r="K36" s="16">
        <f>SUM(K24:K35)</f>
        <v>0</v>
      </c>
      <c r="L36" s="16">
        <f>SUM(L24:L35)</f>
        <v>0</v>
      </c>
      <c r="M36" s="16">
        <f>SUM(M24:M35)</f>
        <v>0</v>
      </c>
      <c r="N36" s="13"/>
      <c r="O36" s="13"/>
      <c r="T36" s="18" t="str">
        <f>'Filing Information'!$O$2</f>
        <v>_2023</v>
      </c>
      <c r="U36">
        <f>VLOOKUP(Demand!$C$5,$Q$2:$R$5,2,0)</f>
        <v>6</v>
      </c>
      <c r="V36">
        <f>Demand!$F$6</f>
        <v>2024</v>
      </c>
      <c r="W36">
        <f>MONTH(DATEVALUE(Demand!C17 &amp; "1"))</f>
        <v>11</v>
      </c>
      <c r="X36">
        <f>IF(Demand!$G$5="Actuals", 0, 1)</f>
        <v>1</v>
      </c>
      <c r="Y36">
        <f>Demand!F17</f>
        <v>0</v>
      </c>
    </row>
    <row r="37" spans="1:25" x14ac:dyDescent="0.3">
      <c r="A37" s="13"/>
      <c r="B37" s="13"/>
      <c r="C37" s="13"/>
      <c r="D37" s="13"/>
      <c r="E37" s="13"/>
      <c r="F37" s="13"/>
      <c r="G37" s="13"/>
      <c r="H37" s="13"/>
      <c r="I37" s="13"/>
      <c r="J37" s="13"/>
      <c r="K37" s="13"/>
      <c r="L37" s="13"/>
      <c r="M37" s="13"/>
      <c r="N37" s="13"/>
      <c r="O37" s="13"/>
      <c r="T37" s="18" t="str">
        <f>'Filing Information'!$O$2</f>
        <v>_2023</v>
      </c>
      <c r="U37">
        <f>VLOOKUP(Demand!$C$5,$Q$2:$R$5,2,0)</f>
        <v>6</v>
      </c>
      <c r="V37">
        <f>Demand!$F$6</f>
        <v>2024</v>
      </c>
      <c r="W37">
        <f>MONTH(DATEVALUE(Demand!C18 &amp; "1"))</f>
        <v>12</v>
      </c>
      <c r="X37">
        <f>IF(Demand!$G$5="Actuals", 0, 1)</f>
        <v>1</v>
      </c>
      <c r="Y37">
        <f>Demand!F18</f>
        <v>0</v>
      </c>
    </row>
    <row r="38" spans="1:25" x14ac:dyDescent="0.3">
      <c r="A38" s="13"/>
      <c r="B38" s="13"/>
      <c r="C38" s="13"/>
      <c r="D38" s="13"/>
      <c r="E38" s="13"/>
      <c r="F38" s="13"/>
      <c r="G38" s="13"/>
      <c r="H38" s="13"/>
      <c r="I38" s="13"/>
      <c r="J38" s="13"/>
      <c r="K38" s="13"/>
      <c r="L38" s="13"/>
      <c r="M38" s="13"/>
      <c r="N38" s="13"/>
      <c r="O38" s="13"/>
      <c r="T38" s="18" t="str">
        <f>'Filing Information'!$O$2</f>
        <v>_2023</v>
      </c>
      <c r="U38">
        <f>VLOOKUP(Demand!$C$5,$Q$2:$R$5,2,0)</f>
        <v>6</v>
      </c>
      <c r="V38">
        <f>Demand!$G$6</f>
        <v>2025</v>
      </c>
      <c r="W38">
        <f>MONTH(DATEVALUE(Demand!C7 &amp; "1"))</f>
        <v>1</v>
      </c>
      <c r="X38">
        <f>IF(Demand!$G$5="Actuals", 0, 1)</f>
        <v>1</v>
      </c>
      <c r="Y38">
        <f>Demand!G7</f>
        <v>0</v>
      </c>
    </row>
    <row r="39" spans="1:25" hidden="1" x14ac:dyDescent="0.3">
      <c r="T39" s="18" t="str">
        <f>'Filing Information'!$O$2</f>
        <v>_2023</v>
      </c>
      <c r="U39">
        <f>VLOOKUP(Demand!$C$5,$Q$2:$R$5,2,0)</f>
        <v>6</v>
      </c>
      <c r="V39">
        <f>Demand!$G$6</f>
        <v>2025</v>
      </c>
      <c r="W39">
        <f>MONTH(DATEVALUE(Demand!C8 &amp; "1"))</f>
        <v>2</v>
      </c>
      <c r="X39">
        <f>IF(Demand!$G$5="Actuals", 0, 1)</f>
        <v>1</v>
      </c>
      <c r="Y39">
        <f>Demand!G8</f>
        <v>0</v>
      </c>
    </row>
    <row r="40" spans="1:25" hidden="1" x14ac:dyDescent="0.3">
      <c r="T40" s="18" t="str">
        <f>'Filing Information'!$O$2</f>
        <v>_2023</v>
      </c>
      <c r="U40">
        <f>VLOOKUP(Demand!$C$5,$Q$2:$R$5,2,0)</f>
        <v>6</v>
      </c>
      <c r="V40">
        <f>Demand!$G$6</f>
        <v>2025</v>
      </c>
      <c r="W40">
        <f>MONTH(DATEVALUE(Demand!C9 &amp; "1"))</f>
        <v>3</v>
      </c>
      <c r="X40">
        <f>IF(Demand!$G$5="Actuals", 0, 1)</f>
        <v>1</v>
      </c>
      <c r="Y40">
        <f>Demand!G9</f>
        <v>0</v>
      </c>
    </row>
    <row r="41" spans="1:25" hidden="1" x14ac:dyDescent="0.3">
      <c r="T41" s="18" t="str">
        <f>'Filing Information'!$O$2</f>
        <v>_2023</v>
      </c>
      <c r="U41">
        <f>VLOOKUP(Demand!$C$5,$Q$2:$R$5,2,0)</f>
        <v>6</v>
      </c>
      <c r="V41">
        <f>Demand!$G$6</f>
        <v>2025</v>
      </c>
      <c r="W41">
        <f>MONTH(DATEVALUE(Demand!C10 &amp; "1"))</f>
        <v>4</v>
      </c>
      <c r="X41">
        <f>IF(Demand!$G$5="Actuals", 0, 1)</f>
        <v>1</v>
      </c>
      <c r="Y41">
        <f>Demand!G10</f>
        <v>0</v>
      </c>
    </row>
    <row r="42" spans="1:25" hidden="1" x14ac:dyDescent="0.3">
      <c r="T42" s="18" t="str">
        <f>'Filing Information'!$O$2</f>
        <v>_2023</v>
      </c>
      <c r="U42">
        <f>VLOOKUP(Demand!$C$5,$Q$2:$R$5,2,0)</f>
        <v>6</v>
      </c>
      <c r="V42">
        <f>Demand!$G$6</f>
        <v>2025</v>
      </c>
      <c r="W42">
        <f>MONTH(DATEVALUE(Demand!C11 &amp; "1"))</f>
        <v>5</v>
      </c>
      <c r="X42">
        <f>IF(Demand!$G$5="Actuals", 0, 1)</f>
        <v>1</v>
      </c>
      <c r="Y42">
        <f>Demand!G11</f>
        <v>0</v>
      </c>
    </row>
    <row r="43" spans="1:25" hidden="1" x14ac:dyDescent="0.3">
      <c r="T43" s="18" t="str">
        <f>'Filing Information'!$O$2</f>
        <v>_2023</v>
      </c>
      <c r="U43">
        <f>VLOOKUP(Demand!$C$5,$Q$2:$R$5,2,0)</f>
        <v>6</v>
      </c>
      <c r="V43">
        <f>Demand!$G$6</f>
        <v>2025</v>
      </c>
      <c r="W43">
        <f>MONTH(DATEVALUE(Demand!C12 &amp; "1"))</f>
        <v>6</v>
      </c>
      <c r="X43">
        <f>IF(Demand!$G$5="Actuals", 0, 1)</f>
        <v>1</v>
      </c>
      <c r="Y43">
        <f>Demand!G12</f>
        <v>0</v>
      </c>
    </row>
    <row r="44" spans="1:25" hidden="1" x14ac:dyDescent="0.3">
      <c r="T44" s="18" t="str">
        <f>'Filing Information'!$O$2</f>
        <v>_2023</v>
      </c>
      <c r="U44">
        <f>VLOOKUP(Demand!$C$5,$Q$2:$R$5,2,0)</f>
        <v>6</v>
      </c>
      <c r="V44">
        <f>Demand!$G$6</f>
        <v>2025</v>
      </c>
      <c r="W44">
        <f>MONTH(DATEVALUE(Demand!C13 &amp; "1"))</f>
        <v>7</v>
      </c>
      <c r="X44">
        <f>IF(Demand!$G$5="Actuals", 0, 1)</f>
        <v>1</v>
      </c>
      <c r="Y44">
        <f>Demand!G13</f>
        <v>0</v>
      </c>
    </row>
    <row r="45" spans="1:25" hidden="1" x14ac:dyDescent="0.3">
      <c r="T45" s="18" t="str">
        <f>'Filing Information'!$O$2</f>
        <v>_2023</v>
      </c>
      <c r="U45">
        <f>VLOOKUP(Demand!$C$5,$Q$2:$R$5,2,0)</f>
        <v>6</v>
      </c>
      <c r="V45">
        <f>Demand!$G$6</f>
        <v>2025</v>
      </c>
      <c r="W45">
        <f>MONTH(DATEVALUE(Demand!C14 &amp; "1"))</f>
        <v>8</v>
      </c>
      <c r="X45">
        <f>IF(Demand!$G$5="Actuals", 0, 1)</f>
        <v>1</v>
      </c>
      <c r="Y45">
        <f>Demand!G14</f>
        <v>0</v>
      </c>
    </row>
    <row r="46" spans="1:25" hidden="1" x14ac:dyDescent="0.3">
      <c r="T46" s="18" t="str">
        <f>'Filing Information'!$O$2</f>
        <v>_2023</v>
      </c>
      <c r="U46">
        <f>VLOOKUP(Demand!$C$5,$Q$2:$R$5,2,0)</f>
        <v>6</v>
      </c>
      <c r="V46">
        <f>Demand!$G$6</f>
        <v>2025</v>
      </c>
      <c r="W46">
        <f>MONTH(DATEVALUE(Demand!C15 &amp; "1"))</f>
        <v>9</v>
      </c>
      <c r="X46">
        <f>IF(Demand!$G$5="Actuals", 0, 1)</f>
        <v>1</v>
      </c>
      <c r="Y46">
        <f>Demand!G15</f>
        <v>0</v>
      </c>
    </row>
    <row r="47" spans="1:25" hidden="1" x14ac:dyDescent="0.3">
      <c r="T47" s="18" t="str">
        <f>'Filing Information'!$O$2</f>
        <v>_2023</v>
      </c>
      <c r="U47">
        <f>VLOOKUP(Demand!$C$5,$Q$2:$R$5,2,0)</f>
        <v>6</v>
      </c>
      <c r="V47">
        <f>Demand!$G$6</f>
        <v>2025</v>
      </c>
      <c r="W47">
        <f>MONTH(DATEVALUE(Demand!C16 &amp; "1"))</f>
        <v>10</v>
      </c>
      <c r="X47">
        <f>IF(Demand!$G$5="Actuals", 0, 1)</f>
        <v>1</v>
      </c>
      <c r="Y47">
        <f>Demand!G16</f>
        <v>0</v>
      </c>
    </row>
    <row r="48" spans="1:25" hidden="1" x14ac:dyDescent="0.3">
      <c r="T48" s="18" t="str">
        <f>'Filing Information'!$O$2</f>
        <v>_2023</v>
      </c>
      <c r="U48">
        <f>VLOOKUP(Demand!$C$5,$Q$2:$R$5,2,0)</f>
        <v>6</v>
      </c>
      <c r="V48">
        <f>Demand!$G$6</f>
        <v>2025</v>
      </c>
      <c r="W48">
        <f>MONTH(DATEVALUE(Demand!C17 &amp; "1"))</f>
        <v>11</v>
      </c>
      <c r="X48">
        <f>IF(Demand!$G$5="Actuals", 0, 1)</f>
        <v>1</v>
      </c>
      <c r="Y48">
        <f>Demand!G17</f>
        <v>0</v>
      </c>
    </row>
    <row r="49" spans="20:25" hidden="1" x14ac:dyDescent="0.3">
      <c r="T49" s="18" t="str">
        <f>'Filing Information'!$O$2</f>
        <v>_2023</v>
      </c>
      <c r="U49">
        <f>VLOOKUP(Demand!$C$5,$Q$2:$R$5,2,0)</f>
        <v>6</v>
      </c>
      <c r="V49">
        <f>Demand!$G$6</f>
        <v>2025</v>
      </c>
      <c r="W49">
        <f>MONTH(DATEVALUE(Demand!C18 &amp; "1"))</f>
        <v>12</v>
      </c>
      <c r="X49">
        <f>IF(Demand!$G$5="Actuals", 0, 1)</f>
        <v>1</v>
      </c>
      <c r="Y49">
        <f>Demand!G18</f>
        <v>0</v>
      </c>
    </row>
    <row r="50" spans="20:25" hidden="1" x14ac:dyDescent="0.3">
      <c r="T50" s="18" t="str">
        <f>'Filing Information'!$O$2</f>
        <v>_2023</v>
      </c>
      <c r="U50">
        <f>VLOOKUP(Demand!$I$5,$Q$2:$R$5,2,0)</f>
        <v>4</v>
      </c>
      <c r="V50">
        <f>Demand!$J$6</f>
        <v>2022</v>
      </c>
      <c r="W50">
        <f>MONTH(DATEVALUE(Demand!I7 &amp; "1"))</f>
        <v>1</v>
      </c>
      <c r="X50">
        <f>IF(Demand!$J$5="Actuals", 0, 1)</f>
        <v>0</v>
      </c>
      <c r="Y50">
        <f>Demand!J7</f>
        <v>0</v>
      </c>
    </row>
    <row r="51" spans="20:25" hidden="1" x14ac:dyDescent="0.3">
      <c r="T51" s="18" t="str">
        <f>'Filing Information'!$O$2</f>
        <v>_2023</v>
      </c>
      <c r="U51">
        <f>VLOOKUP(Demand!$I$5,$Q$2:$R$5,2,0)</f>
        <v>4</v>
      </c>
      <c r="V51">
        <f>Demand!$J$6</f>
        <v>2022</v>
      </c>
      <c r="W51">
        <f>MONTH(DATEVALUE(Demand!I8 &amp; "1"))</f>
        <v>2</v>
      </c>
      <c r="X51">
        <f>IF(Demand!$J$5="Actuals", 0, 1)</f>
        <v>0</v>
      </c>
      <c r="Y51">
        <f>Demand!J8</f>
        <v>0</v>
      </c>
    </row>
    <row r="52" spans="20:25" hidden="1" x14ac:dyDescent="0.3">
      <c r="T52" s="18" t="str">
        <f>'Filing Information'!$O$2</f>
        <v>_2023</v>
      </c>
      <c r="U52">
        <f>VLOOKUP(Demand!$I$5,$Q$2:$R$5,2,0)</f>
        <v>4</v>
      </c>
      <c r="V52">
        <f>Demand!$J$6</f>
        <v>2022</v>
      </c>
      <c r="W52">
        <f>MONTH(DATEVALUE(Demand!I9 &amp; "1"))</f>
        <v>3</v>
      </c>
      <c r="X52">
        <f>IF(Demand!$J$5="Actuals", 0, 1)</f>
        <v>0</v>
      </c>
      <c r="Y52">
        <f>Demand!J9</f>
        <v>0</v>
      </c>
    </row>
    <row r="53" spans="20:25" hidden="1" x14ac:dyDescent="0.3">
      <c r="T53" s="18" t="str">
        <f>'Filing Information'!$O$2</f>
        <v>_2023</v>
      </c>
      <c r="U53">
        <f>VLOOKUP(Demand!$I$5,$Q$2:$R$5,2,0)</f>
        <v>4</v>
      </c>
      <c r="V53">
        <f>Demand!$J$6</f>
        <v>2022</v>
      </c>
      <c r="W53">
        <f>MONTH(DATEVALUE(Demand!I10 &amp; "1"))</f>
        <v>4</v>
      </c>
      <c r="X53">
        <f>IF(Demand!$J$5="Actuals", 0, 1)</f>
        <v>0</v>
      </c>
      <c r="Y53">
        <f>Demand!J10</f>
        <v>0</v>
      </c>
    </row>
    <row r="54" spans="20:25" hidden="1" x14ac:dyDescent="0.3">
      <c r="T54" s="18" t="str">
        <f>'Filing Information'!$O$2</f>
        <v>_2023</v>
      </c>
      <c r="U54">
        <f>VLOOKUP(Demand!$I$5,$Q$2:$R$5,2,0)</f>
        <v>4</v>
      </c>
      <c r="V54">
        <f>Demand!$J$6</f>
        <v>2022</v>
      </c>
      <c r="W54">
        <f>MONTH(DATEVALUE(Demand!I11 &amp; "1"))</f>
        <v>5</v>
      </c>
      <c r="X54">
        <f>IF(Demand!$J$5="Actuals", 0, 1)</f>
        <v>0</v>
      </c>
      <c r="Y54">
        <f>Demand!J11</f>
        <v>0</v>
      </c>
    </row>
    <row r="55" spans="20:25" hidden="1" x14ac:dyDescent="0.3">
      <c r="T55" s="18" t="str">
        <f>'Filing Information'!$O$2</f>
        <v>_2023</v>
      </c>
      <c r="U55">
        <f>VLOOKUP(Demand!$I$5,$Q$2:$R$5,2,0)</f>
        <v>4</v>
      </c>
      <c r="V55">
        <f>Demand!$J$6</f>
        <v>2022</v>
      </c>
      <c r="W55">
        <f>MONTH(DATEVALUE(Demand!I12 &amp; "1"))</f>
        <v>6</v>
      </c>
      <c r="X55">
        <f>IF(Demand!$J$5="Actuals", 0, 1)</f>
        <v>0</v>
      </c>
      <c r="Y55">
        <f>Demand!J12</f>
        <v>0</v>
      </c>
    </row>
    <row r="56" spans="20:25" hidden="1" x14ac:dyDescent="0.3">
      <c r="T56" s="18" t="str">
        <f>'Filing Information'!$O$2</f>
        <v>_2023</v>
      </c>
      <c r="U56">
        <f>VLOOKUP(Demand!$I$5,$Q$2:$R$5,2,0)</f>
        <v>4</v>
      </c>
      <c r="V56">
        <f>Demand!$J$6</f>
        <v>2022</v>
      </c>
      <c r="W56">
        <f>MONTH(DATEVALUE(Demand!I13 &amp; "1"))</f>
        <v>7</v>
      </c>
      <c r="X56">
        <f>IF(Demand!$J$5="Actuals", 0, 1)</f>
        <v>0</v>
      </c>
      <c r="Y56">
        <f>Demand!J13</f>
        <v>0</v>
      </c>
    </row>
    <row r="57" spans="20:25" hidden="1" x14ac:dyDescent="0.3">
      <c r="T57" s="18" t="str">
        <f>'Filing Information'!$O$2</f>
        <v>_2023</v>
      </c>
      <c r="U57">
        <f>VLOOKUP(Demand!$I$5,$Q$2:$R$5,2,0)</f>
        <v>4</v>
      </c>
      <c r="V57">
        <f>Demand!$J$6</f>
        <v>2022</v>
      </c>
      <c r="W57">
        <f>MONTH(DATEVALUE(Demand!I14 &amp; "1"))</f>
        <v>8</v>
      </c>
      <c r="X57">
        <f>IF(Demand!$J$5="Actuals", 0, 1)</f>
        <v>0</v>
      </c>
      <c r="Y57">
        <f>Demand!J14</f>
        <v>0</v>
      </c>
    </row>
    <row r="58" spans="20:25" hidden="1" x14ac:dyDescent="0.3">
      <c r="T58" s="18" t="str">
        <f>'Filing Information'!$O$2</f>
        <v>_2023</v>
      </c>
      <c r="U58">
        <f>VLOOKUP(Demand!$I$5,$Q$2:$R$5,2,0)</f>
        <v>4</v>
      </c>
      <c r="V58">
        <f>Demand!$J$6</f>
        <v>2022</v>
      </c>
      <c r="W58">
        <f>MONTH(DATEVALUE(Demand!I15 &amp; "1"))</f>
        <v>9</v>
      </c>
      <c r="X58">
        <f>IF(Demand!$J$5="Actuals", 0, 1)</f>
        <v>0</v>
      </c>
      <c r="Y58">
        <f>Demand!J15</f>
        <v>0</v>
      </c>
    </row>
    <row r="59" spans="20:25" hidden="1" x14ac:dyDescent="0.3">
      <c r="T59" s="18" t="str">
        <f>'Filing Information'!$O$2</f>
        <v>_2023</v>
      </c>
      <c r="U59">
        <f>VLOOKUP(Demand!$I$5,$Q$2:$R$5,2,0)</f>
        <v>4</v>
      </c>
      <c r="V59">
        <f>Demand!$J$6</f>
        <v>2022</v>
      </c>
      <c r="W59">
        <f>MONTH(DATEVALUE(Demand!I16 &amp; "1"))</f>
        <v>10</v>
      </c>
      <c r="X59">
        <f>IF(Demand!$J$5="Actuals", 0, 1)</f>
        <v>0</v>
      </c>
      <c r="Y59">
        <f>Demand!J16</f>
        <v>0</v>
      </c>
    </row>
    <row r="60" spans="20:25" hidden="1" x14ac:dyDescent="0.3">
      <c r="T60" s="18" t="str">
        <f>'Filing Information'!$O$2</f>
        <v>_2023</v>
      </c>
      <c r="U60">
        <f>VLOOKUP(Demand!$I$5,$Q$2:$R$5,2,0)</f>
        <v>4</v>
      </c>
      <c r="V60">
        <f>Demand!$J$6</f>
        <v>2022</v>
      </c>
      <c r="W60">
        <f>MONTH(DATEVALUE(Demand!I17 &amp; "1"))</f>
        <v>11</v>
      </c>
      <c r="X60">
        <f>IF(Demand!$J$5="Actuals", 0, 1)</f>
        <v>0</v>
      </c>
      <c r="Y60">
        <f>Demand!J17</f>
        <v>0</v>
      </c>
    </row>
    <row r="61" spans="20:25" hidden="1" x14ac:dyDescent="0.3">
      <c r="T61" s="18" t="str">
        <f>'Filing Information'!$O$2</f>
        <v>_2023</v>
      </c>
      <c r="U61">
        <f>VLOOKUP(Demand!$I$5,$Q$2:$R$5,2,0)</f>
        <v>4</v>
      </c>
      <c r="V61">
        <f>Demand!$J$6</f>
        <v>2022</v>
      </c>
      <c r="W61">
        <f>MONTH(DATEVALUE(Demand!I18 &amp; "1"))</f>
        <v>12</v>
      </c>
      <c r="X61">
        <f>IF(Demand!$J$5="Actuals", 0, 1)</f>
        <v>0</v>
      </c>
      <c r="Y61">
        <f>Demand!J18</f>
        <v>0</v>
      </c>
    </row>
    <row r="62" spans="20:25" hidden="1" x14ac:dyDescent="0.3">
      <c r="T62" s="18" t="str">
        <f>'Filing Information'!$O$2</f>
        <v>_2023</v>
      </c>
      <c r="U62">
        <f>VLOOKUP(Demand!$I$5,$Q$2:$R$5,2,0)</f>
        <v>4</v>
      </c>
      <c r="V62">
        <f>Demand!$K$6</f>
        <v>2023</v>
      </c>
      <c r="W62">
        <f>MONTH(DATEVALUE(Demand!I7 &amp; "1"))</f>
        <v>1</v>
      </c>
      <c r="X62">
        <f>IF(Demand!$J$5="Actuals", 0, 1)</f>
        <v>0</v>
      </c>
      <c r="Y62">
        <f>Demand!K7</f>
        <v>0</v>
      </c>
    </row>
    <row r="63" spans="20:25" hidden="1" x14ac:dyDescent="0.3">
      <c r="T63" s="18" t="str">
        <f>'Filing Information'!$O$2</f>
        <v>_2023</v>
      </c>
      <c r="U63">
        <f>VLOOKUP(Demand!$I$5,$Q$2:$R$5,2,0)</f>
        <v>4</v>
      </c>
      <c r="V63">
        <f>Demand!$K$6</f>
        <v>2023</v>
      </c>
      <c r="W63">
        <f>MONTH(DATEVALUE(Demand!I8 &amp; "1"))</f>
        <v>2</v>
      </c>
      <c r="X63">
        <f>IF(Demand!$J$5="Actuals", 0, 1)</f>
        <v>0</v>
      </c>
      <c r="Y63">
        <f>Demand!K8</f>
        <v>0</v>
      </c>
    </row>
    <row r="64" spans="20:25" hidden="1" x14ac:dyDescent="0.3">
      <c r="T64" s="18" t="str">
        <f>'Filing Information'!$O$2</f>
        <v>_2023</v>
      </c>
      <c r="U64">
        <f>VLOOKUP(Demand!$I$5,$Q$2:$R$5,2,0)</f>
        <v>4</v>
      </c>
      <c r="V64">
        <f>Demand!$K$6</f>
        <v>2023</v>
      </c>
      <c r="W64">
        <f>MONTH(DATEVALUE(Demand!I9 &amp; "1"))</f>
        <v>3</v>
      </c>
      <c r="X64">
        <f>IF(Demand!$J$5="Actuals", 0, 1)</f>
        <v>0</v>
      </c>
      <c r="Y64">
        <f>Demand!K9</f>
        <v>0</v>
      </c>
    </row>
    <row r="65" spans="20:25" hidden="1" x14ac:dyDescent="0.3">
      <c r="T65" s="18" t="str">
        <f>'Filing Information'!$O$2</f>
        <v>_2023</v>
      </c>
      <c r="U65">
        <f>VLOOKUP(Demand!$I$5,$Q$2:$R$5,2,0)</f>
        <v>4</v>
      </c>
      <c r="V65">
        <f>Demand!$K$6</f>
        <v>2023</v>
      </c>
      <c r="W65">
        <f>MONTH(DATEVALUE(Demand!I10 &amp; "1"))</f>
        <v>4</v>
      </c>
      <c r="X65">
        <f>IF(Demand!$J$5="Actuals", 0, 1)</f>
        <v>0</v>
      </c>
      <c r="Y65">
        <f>Demand!K10</f>
        <v>0</v>
      </c>
    </row>
    <row r="66" spans="20:25" hidden="1" x14ac:dyDescent="0.3">
      <c r="T66" s="18" t="str">
        <f>'Filing Information'!$O$2</f>
        <v>_2023</v>
      </c>
      <c r="U66">
        <f>VLOOKUP(Demand!$I$5,$Q$2:$R$5,2,0)</f>
        <v>4</v>
      </c>
      <c r="V66">
        <f>Demand!$K$6</f>
        <v>2023</v>
      </c>
      <c r="W66">
        <f>MONTH(DATEVALUE(Demand!I11 &amp; "1"))</f>
        <v>5</v>
      </c>
      <c r="X66">
        <f>IF(Demand!$J$5="Actuals", 0, 1)</f>
        <v>0</v>
      </c>
      <c r="Y66">
        <f>Demand!K11</f>
        <v>0</v>
      </c>
    </row>
    <row r="67" spans="20:25" hidden="1" x14ac:dyDescent="0.3">
      <c r="T67" s="18" t="str">
        <f>'Filing Information'!$O$2</f>
        <v>_2023</v>
      </c>
      <c r="U67">
        <f>VLOOKUP(Demand!$I$5,$Q$2:$R$5,2,0)</f>
        <v>4</v>
      </c>
      <c r="V67">
        <f>Demand!$K$6</f>
        <v>2023</v>
      </c>
      <c r="W67">
        <f>MONTH(DATEVALUE(Demand!I12 &amp; "1"))</f>
        <v>6</v>
      </c>
      <c r="X67">
        <f>IF(Demand!$J$5="Actuals", 0, 1)</f>
        <v>0</v>
      </c>
      <c r="Y67">
        <f>Demand!K12</f>
        <v>0</v>
      </c>
    </row>
    <row r="68" spans="20:25" hidden="1" x14ac:dyDescent="0.3">
      <c r="T68" s="18" t="str">
        <f>'Filing Information'!$O$2</f>
        <v>_2023</v>
      </c>
      <c r="U68">
        <f>VLOOKUP(Demand!$I$5,$Q$2:$R$5,2,0)</f>
        <v>4</v>
      </c>
      <c r="V68">
        <f>Demand!$K$6</f>
        <v>2023</v>
      </c>
      <c r="W68">
        <f>MONTH(DATEVALUE(Demand!I13 &amp; "1"))</f>
        <v>7</v>
      </c>
      <c r="X68">
        <f>IF(Demand!$J$5="Actuals", 0, 1)</f>
        <v>0</v>
      </c>
      <c r="Y68">
        <f>Demand!K13</f>
        <v>0</v>
      </c>
    </row>
    <row r="69" spans="20:25" hidden="1" x14ac:dyDescent="0.3">
      <c r="T69" s="18" t="str">
        <f>'Filing Information'!$O$2</f>
        <v>_2023</v>
      </c>
      <c r="U69">
        <f>VLOOKUP(Demand!$I$5,$Q$2:$R$5,2,0)</f>
        <v>4</v>
      </c>
      <c r="V69">
        <f>Demand!$K$6</f>
        <v>2023</v>
      </c>
      <c r="W69">
        <f>MONTH(DATEVALUE(Demand!I14 &amp; "1"))</f>
        <v>8</v>
      </c>
      <c r="X69">
        <f>IF(Demand!$J$5="Actuals", 0, 1)</f>
        <v>0</v>
      </c>
      <c r="Y69">
        <f>Demand!K14</f>
        <v>0</v>
      </c>
    </row>
    <row r="70" spans="20:25" hidden="1" x14ac:dyDescent="0.3">
      <c r="T70" s="18" t="str">
        <f>'Filing Information'!$O$2</f>
        <v>_2023</v>
      </c>
      <c r="U70">
        <f>VLOOKUP(Demand!$I$5,$Q$2:$R$5,2,0)</f>
        <v>4</v>
      </c>
      <c r="V70">
        <f>Demand!$K$6</f>
        <v>2023</v>
      </c>
      <c r="W70">
        <f>MONTH(DATEVALUE(Demand!I15 &amp; "1"))</f>
        <v>9</v>
      </c>
      <c r="X70">
        <f>IF(Demand!$J$5="Actuals", 0, 1)</f>
        <v>0</v>
      </c>
      <c r="Y70">
        <f>Demand!K15</f>
        <v>0</v>
      </c>
    </row>
    <row r="71" spans="20:25" hidden="1" x14ac:dyDescent="0.3">
      <c r="T71" s="18" t="str">
        <f>'Filing Information'!$O$2</f>
        <v>_2023</v>
      </c>
      <c r="U71">
        <f>VLOOKUP(Demand!$I$5,$Q$2:$R$5,2,0)</f>
        <v>4</v>
      </c>
      <c r="V71">
        <f>Demand!$K$6</f>
        <v>2023</v>
      </c>
      <c r="W71">
        <f>MONTH(DATEVALUE(Demand!I16 &amp; "1"))</f>
        <v>10</v>
      </c>
      <c r="X71">
        <f>IF(Demand!$J$5="Actuals", 0, 1)</f>
        <v>0</v>
      </c>
      <c r="Y71">
        <f>Demand!K16</f>
        <v>0</v>
      </c>
    </row>
    <row r="72" spans="20:25" hidden="1" x14ac:dyDescent="0.3">
      <c r="T72" s="18" t="str">
        <f>'Filing Information'!$O$2</f>
        <v>_2023</v>
      </c>
      <c r="U72">
        <f>VLOOKUP(Demand!$I$5,$Q$2:$R$5,2,0)</f>
        <v>4</v>
      </c>
      <c r="V72">
        <f>Demand!$K$6</f>
        <v>2023</v>
      </c>
      <c r="W72">
        <f>MONTH(DATEVALUE(Demand!I17 &amp; "1"))</f>
        <v>11</v>
      </c>
      <c r="X72">
        <f>IF(Demand!$J$5="Actuals", 0, 1)</f>
        <v>0</v>
      </c>
      <c r="Y72">
        <f>Demand!K17</f>
        <v>0</v>
      </c>
    </row>
    <row r="73" spans="20:25" hidden="1" x14ac:dyDescent="0.3">
      <c r="T73" s="18" t="str">
        <f>'Filing Information'!$O$2</f>
        <v>_2023</v>
      </c>
      <c r="U73">
        <f>VLOOKUP(Demand!$I$5,$Q$2:$R$5,2,0)</f>
        <v>4</v>
      </c>
      <c r="V73">
        <f>Demand!$K$6</f>
        <v>2023</v>
      </c>
      <c r="W73">
        <f>MONTH(DATEVALUE(Demand!I18 &amp; "1"))</f>
        <v>12</v>
      </c>
      <c r="X73">
        <f>IF(Demand!$J$5="Actuals", 0, 1)</f>
        <v>0</v>
      </c>
      <c r="Y73">
        <f>Demand!K18</f>
        <v>0</v>
      </c>
    </row>
    <row r="74" spans="20:25" hidden="1" x14ac:dyDescent="0.3">
      <c r="T74" s="18" t="str">
        <f>'Filing Information'!$O$2</f>
        <v>_2023</v>
      </c>
      <c r="U74">
        <f>VLOOKUP(Demand!$I$5,$Q$2:$R$5,2,0)</f>
        <v>4</v>
      </c>
      <c r="V74">
        <f>Demand!$L$6</f>
        <v>2024</v>
      </c>
      <c r="W74">
        <f>MONTH(DATEVALUE(Demand!I7 &amp; "1"))</f>
        <v>1</v>
      </c>
      <c r="X74">
        <f>IF(Demand!$L$5="Actuals", 0, 1)</f>
        <v>1</v>
      </c>
      <c r="Y74">
        <f>Demand!L7</f>
        <v>0</v>
      </c>
    </row>
    <row r="75" spans="20:25" hidden="1" x14ac:dyDescent="0.3">
      <c r="T75" s="18" t="str">
        <f>'Filing Information'!$O$2</f>
        <v>_2023</v>
      </c>
      <c r="U75">
        <f>VLOOKUP(Demand!$I$5,$Q$2:$R$5,2,0)</f>
        <v>4</v>
      </c>
      <c r="V75">
        <f>Demand!$L$6</f>
        <v>2024</v>
      </c>
      <c r="W75">
        <f>MONTH(DATEVALUE(Demand!I8 &amp; "1"))</f>
        <v>2</v>
      </c>
      <c r="X75">
        <f>IF(Demand!$L$5="Actuals", 0, 1)</f>
        <v>1</v>
      </c>
      <c r="Y75">
        <f>Demand!L8</f>
        <v>0</v>
      </c>
    </row>
    <row r="76" spans="20:25" hidden="1" x14ac:dyDescent="0.3">
      <c r="T76" s="18" t="str">
        <f>'Filing Information'!$O$2</f>
        <v>_2023</v>
      </c>
      <c r="U76">
        <f>VLOOKUP(Demand!$I$5,$Q$2:$R$5,2,0)</f>
        <v>4</v>
      </c>
      <c r="V76">
        <f>Demand!$L$6</f>
        <v>2024</v>
      </c>
      <c r="W76">
        <f>MONTH(DATEVALUE(Demand!I9 &amp; "1"))</f>
        <v>3</v>
      </c>
      <c r="X76">
        <f>IF(Demand!$L$5="Actuals", 0, 1)</f>
        <v>1</v>
      </c>
      <c r="Y76">
        <f>Demand!L9</f>
        <v>0</v>
      </c>
    </row>
    <row r="77" spans="20:25" hidden="1" x14ac:dyDescent="0.3">
      <c r="T77" s="18" t="str">
        <f>'Filing Information'!$O$2</f>
        <v>_2023</v>
      </c>
      <c r="U77">
        <f>VLOOKUP(Demand!$I$5,$Q$2:$R$5,2,0)</f>
        <v>4</v>
      </c>
      <c r="V77">
        <f>Demand!$L$6</f>
        <v>2024</v>
      </c>
      <c r="W77">
        <f>MONTH(DATEVALUE(Demand!I10 &amp; "1"))</f>
        <v>4</v>
      </c>
      <c r="X77">
        <f>IF(Demand!$L$5="Actuals", 0, 1)</f>
        <v>1</v>
      </c>
      <c r="Y77">
        <f>Demand!L10</f>
        <v>0</v>
      </c>
    </row>
    <row r="78" spans="20:25" hidden="1" x14ac:dyDescent="0.3">
      <c r="T78" s="18" t="str">
        <f>'Filing Information'!$O$2</f>
        <v>_2023</v>
      </c>
      <c r="U78">
        <f>VLOOKUP(Demand!$I$5,$Q$2:$R$5,2,0)</f>
        <v>4</v>
      </c>
      <c r="V78">
        <f>Demand!$L$6</f>
        <v>2024</v>
      </c>
      <c r="W78">
        <f>MONTH(DATEVALUE(Demand!I11 &amp; "1"))</f>
        <v>5</v>
      </c>
      <c r="X78">
        <f>IF(Demand!$L$5="Actuals", 0, 1)</f>
        <v>1</v>
      </c>
      <c r="Y78">
        <f>Demand!L11</f>
        <v>0</v>
      </c>
    </row>
    <row r="79" spans="20:25" hidden="1" x14ac:dyDescent="0.3">
      <c r="T79" s="18" t="str">
        <f>'Filing Information'!$O$2</f>
        <v>_2023</v>
      </c>
      <c r="U79">
        <f>VLOOKUP(Demand!$I$5,$Q$2:$R$5,2,0)</f>
        <v>4</v>
      </c>
      <c r="V79">
        <f>Demand!$L$6</f>
        <v>2024</v>
      </c>
      <c r="W79">
        <f>MONTH(DATEVALUE(Demand!I12 &amp; "1"))</f>
        <v>6</v>
      </c>
      <c r="X79">
        <f>IF(Demand!$L$5="Actuals", 0, 1)</f>
        <v>1</v>
      </c>
      <c r="Y79">
        <f>Demand!L12</f>
        <v>0</v>
      </c>
    </row>
    <row r="80" spans="20:25" hidden="1" x14ac:dyDescent="0.3">
      <c r="T80" s="18" t="str">
        <f>'Filing Information'!$O$2</f>
        <v>_2023</v>
      </c>
      <c r="U80">
        <f>VLOOKUP(Demand!$I$5,$Q$2:$R$5,2,0)</f>
        <v>4</v>
      </c>
      <c r="V80">
        <f>Demand!$L$6</f>
        <v>2024</v>
      </c>
      <c r="W80">
        <f>MONTH(DATEVALUE(Demand!I13 &amp; "1"))</f>
        <v>7</v>
      </c>
      <c r="X80">
        <f>IF(Demand!$L$5="Actuals", 0, 1)</f>
        <v>1</v>
      </c>
      <c r="Y80">
        <f>Demand!L13</f>
        <v>0</v>
      </c>
    </row>
    <row r="81" spans="20:25" hidden="1" x14ac:dyDescent="0.3">
      <c r="T81" s="18" t="str">
        <f>'Filing Information'!$O$2</f>
        <v>_2023</v>
      </c>
      <c r="U81">
        <f>VLOOKUP(Demand!$I$5,$Q$2:$R$5,2,0)</f>
        <v>4</v>
      </c>
      <c r="V81">
        <f>Demand!$L$6</f>
        <v>2024</v>
      </c>
      <c r="W81">
        <f>MONTH(DATEVALUE(Demand!I14 &amp; "1"))</f>
        <v>8</v>
      </c>
      <c r="X81">
        <f>IF(Demand!$L$5="Actuals", 0, 1)</f>
        <v>1</v>
      </c>
      <c r="Y81">
        <f>Demand!L14</f>
        <v>0</v>
      </c>
    </row>
    <row r="82" spans="20:25" hidden="1" x14ac:dyDescent="0.3">
      <c r="T82" s="18" t="str">
        <f>'Filing Information'!$O$2</f>
        <v>_2023</v>
      </c>
      <c r="U82">
        <f>VLOOKUP(Demand!$I$5,$Q$2:$R$5,2,0)</f>
        <v>4</v>
      </c>
      <c r="V82">
        <f>Demand!$L$6</f>
        <v>2024</v>
      </c>
      <c r="W82">
        <f>MONTH(DATEVALUE(Demand!I15 &amp; "1"))</f>
        <v>9</v>
      </c>
      <c r="X82">
        <f>IF(Demand!$L$5="Actuals", 0, 1)</f>
        <v>1</v>
      </c>
      <c r="Y82">
        <f>Demand!L15</f>
        <v>0</v>
      </c>
    </row>
    <row r="83" spans="20:25" hidden="1" x14ac:dyDescent="0.3">
      <c r="T83" s="18" t="str">
        <f>'Filing Information'!$O$2</f>
        <v>_2023</v>
      </c>
      <c r="U83">
        <f>VLOOKUP(Demand!$I$5,$Q$2:$R$5,2,0)</f>
        <v>4</v>
      </c>
      <c r="V83">
        <f>Demand!$L$6</f>
        <v>2024</v>
      </c>
      <c r="W83">
        <f>MONTH(DATEVALUE(Demand!I16 &amp; "1"))</f>
        <v>10</v>
      </c>
      <c r="X83">
        <f>IF(Demand!$L$5="Actuals", 0, 1)</f>
        <v>1</v>
      </c>
      <c r="Y83">
        <f>Demand!L16</f>
        <v>0</v>
      </c>
    </row>
    <row r="84" spans="20:25" hidden="1" x14ac:dyDescent="0.3">
      <c r="T84" s="18" t="str">
        <f>'Filing Information'!$O$2</f>
        <v>_2023</v>
      </c>
      <c r="U84">
        <f>VLOOKUP(Demand!$I$5,$Q$2:$R$5,2,0)</f>
        <v>4</v>
      </c>
      <c r="V84">
        <f>Demand!$L$6</f>
        <v>2024</v>
      </c>
      <c r="W84">
        <f>MONTH(DATEVALUE(Demand!I17 &amp; "1"))</f>
        <v>11</v>
      </c>
      <c r="X84">
        <f>IF(Demand!$L$5="Actuals", 0, 1)</f>
        <v>1</v>
      </c>
      <c r="Y84">
        <f>Demand!L17</f>
        <v>0</v>
      </c>
    </row>
    <row r="85" spans="20:25" hidden="1" x14ac:dyDescent="0.3">
      <c r="T85" s="18" t="str">
        <f>'Filing Information'!$O$2</f>
        <v>_2023</v>
      </c>
      <c r="U85">
        <f>VLOOKUP(Demand!$I$5,$Q$2:$R$5,2,0)</f>
        <v>4</v>
      </c>
      <c r="V85">
        <f>Demand!$L$6</f>
        <v>2024</v>
      </c>
      <c r="W85">
        <f>MONTH(DATEVALUE(Demand!I18 &amp; "1"))</f>
        <v>12</v>
      </c>
      <c r="X85">
        <f>IF(Demand!$L$5="Actuals", 0, 1)</f>
        <v>1</v>
      </c>
      <c r="Y85">
        <f>Demand!L18</f>
        <v>0</v>
      </c>
    </row>
    <row r="86" spans="20:25" hidden="1" x14ac:dyDescent="0.3">
      <c r="T86" s="18" t="str">
        <f>'Filing Information'!$O$2</f>
        <v>_2023</v>
      </c>
      <c r="U86">
        <f>VLOOKUP(Demand!$I$5,$Q$2:$R$5,2,0)</f>
        <v>4</v>
      </c>
      <c r="V86">
        <f>Demand!$M$6</f>
        <v>2025</v>
      </c>
      <c r="W86">
        <f>MONTH(DATEVALUE(Demand!I7 &amp; "1"))</f>
        <v>1</v>
      </c>
      <c r="X86">
        <f>IF(Demand!$L$5="Actuals", 0, 1)</f>
        <v>1</v>
      </c>
      <c r="Y86">
        <f>Demand!M7</f>
        <v>0</v>
      </c>
    </row>
    <row r="87" spans="20:25" hidden="1" x14ac:dyDescent="0.3">
      <c r="T87" s="18" t="str">
        <f>'Filing Information'!$O$2</f>
        <v>_2023</v>
      </c>
      <c r="U87">
        <f>VLOOKUP(Demand!$I$5,$Q$2:$R$5,2,0)</f>
        <v>4</v>
      </c>
      <c r="V87">
        <f>Demand!$M$6</f>
        <v>2025</v>
      </c>
      <c r="W87">
        <f>MONTH(DATEVALUE(Demand!I8 &amp; "1"))</f>
        <v>2</v>
      </c>
      <c r="X87">
        <f>IF(Demand!$L$5="Actuals", 0, 1)</f>
        <v>1</v>
      </c>
      <c r="Y87">
        <f>Demand!M8</f>
        <v>0</v>
      </c>
    </row>
    <row r="88" spans="20:25" hidden="1" x14ac:dyDescent="0.3">
      <c r="T88" s="18" t="str">
        <f>'Filing Information'!$O$2</f>
        <v>_2023</v>
      </c>
      <c r="U88">
        <f>VLOOKUP(Demand!$I$5,$Q$2:$R$5,2,0)</f>
        <v>4</v>
      </c>
      <c r="V88">
        <f>Demand!$M$6</f>
        <v>2025</v>
      </c>
      <c r="W88">
        <f>MONTH(DATEVALUE(Demand!I9 &amp; "1"))</f>
        <v>3</v>
      </c>
      <c r="X88">
        <f>IF(Demand!$L$5="Actuals", 0, 1)</f>
        <v>1</v>
      </c>
      <c r="Y88">
        <f>Demand!M9</f>
        <v>0</v>
      </c>
    </row>
    <row r="89" spans="20:25" hidden="1" x14ac:dyDescent="0.3">
      <c r="T89" s="18" t="str">
        <f>'Filing Information'!$O$2</f>
        <v>_2023</v>
      </c>
      <c r="U89">
        <f>VLOOKUP(Demand!$I$5,$Q$2:$R$5,2,0)</f>
        <v>4</v>
      </c>
      <c r="V89">
        <f>Demand!$M$6</f>
        <v>2025</v>
      </c>
      <c r="W89">
        <f>MONTH(DATEVALUE(Demand!I10 &amp; "1"))</f>
        <v>4</v>
      </c>
      <c r="X89">
        <f>IF(Demand!$L$5="Actuals", 0, 1)</f>
        <v>1</v>
      </c>
      <c r="Y89">
        <f>Demand!M10</f>
        <v>0</v>
      </c>
    </row>
    <row r="90" spans="20:25" hidden="1" x14ac:dyDescent="0.3">
      <c r="T90" s="18" t="str">
        <f>'Filing Information'!$O$2</f>
        <v>_2023</v>
      </c>
      <c r="U90">
        <f>VLOOKUP(Demand!$I$5,$Q$2:$R$5,2,0)</f>
        <v>4</v>
      </c>
      <c r="V90">
        <f>Demand!$M$6</f>
        <v>2025</v>
      </c>
      <c r="W90">
        <f>MONTH(DATEVALUE(Demand!I11 &amp; "1"))</f>
        <v>5</v>
      </c>
      <c r="X90">
        <f>IF(Demand!$L$5="Actuals", 0, 1)</f>
        <v>1</v>
      </c>
      <c r="Y90">
        <f>Demand!M11</f>
        <v>0</v>
      </c>
    </row>
    <row r="91" spans="20:25" hidden="1" x14ac:dyDescent="0.3">
      <c r="T91" s="18" t="str">
        <f>'Filing Information'!$O$2</f>
        <v>_2023</v>
      </c>
      <c r="U91">
        <f>VLOOKUP(Demand!$I$5,$Q$2:$R$5,2,0)</f>
        <v>4</v>
      </c>
      <c r="V91">
        <f>Demand!$M$6</f>
        <v>2025</v>
      </c>
      <c r="W91">
        <f>MONTH(DATEVALUE(Demand!I12 &amp; "1"))</f>
        <v>6</v>
      </c>
      <c r="X91">
        <f>IF(Demand!$L$5="Actuals", 0, 1)</f>
        <v>1</v>
      </c>
      <c r="Y91">
        <f>Demand!M12</f>
        <v>0</v>
      </c>
    </row>
    <row r="92" spans="20:25" hidden="1" x14ac:dyDescent="0.3">
      <c r="T92" s="18" t="str">
        <f>'Filing Information'!$O$2</f>
        <v>_2023</v>
      </c>
      <c r="U92">
        <f>VLOOKUP(Demand!$I$5,$Q$2:$R$5,2,0)</f>
        <v>4</v>
      </c>
      <c r="V92">
        <f>Demand!$M$6</f>
        <v>2025</v>
      </c>
      <c r="W92">
        <f>MONTH(DATEVALUE(Demand!I13 &amp; "1"))</f>
        <v>7</v>
      </c>
      <c r="X92">
        <f>IF(Demand!$L$5="Actuals", 0, 1)</f>
        <v>1</v>
      </c>
      <c r="Y92">
        <f>Demand!M13</f>
        <v>0</v>
      </c>
    </row>
    <row r="93" spans="20:25" hidden="1" x14ac:dyDescent="0.3">
      <c r="T93" s="18" t="str">
        <f>'Filing Information'!$O$2</f>
        <v>_2023</v>
      </c>
      <c r="U93">
        <f>VLOOKUP(Demand!$I$5,$Q$2:$R$5,2,0)</f>
        <v>4</v>
      </c>
      <c r="V93">
        <f>Demand!$M$6</f>
        <v>2025</v>
      </c>
      <c r="W93">
        <f>MONTH(DATEVALUE(Demand!I14 &amp; "1"))</f>
        <v>8</v>
      </c>
      <c r="X93">
        <f>IF(Demand!$L$5="Actuals", 0, 1)</f>
        <v>1</v>
      </c>
      <c r="Y93">
        <f>Demand!M14</f>
        <v>0</v>
      </c>
    </row>
    <row r="94" spans="20:25" hidden="1" x14ac:dyDescent="0.3">
      <c r="T94" s="18" t="str">
        <f>'Filing Information'!$O$2</f>
        <v>_2023</v>
      </c>
      <c r="U94">
        <f>VLOOKUP(Demand!$I$5,$Q$2:$R$5,2,0)</f>
        <v>4</v>
      </c>
      <c r="V94">
        <f>Demand!$M$6</f>
        <v>2025</v>
      </c>
      <c r="W94">
        <f>MONTH(DATEVALUE(Demand!I15 &amp; "1"))</f>
        <v>9</v>
      </c>
      <c r="X94">
        <f>IF(Demand!$L$5="Actuals", 0, 1)</f>
        <v>1</v>
      </c>
      <c r="Y94">
        <f>Demand!M15</f>
        <v>0</v>
      </c>
    </row>
    <row r="95" spans="20:25" hidden="1" x14ac:dyDescent="0.3">
      <c r="T95" s="18" t="str">
        <f>'Filing Information'!$O$2</f>
        <v>_2023</v>
      </c>
      <c r="U95">
        <f>VLOOKUP(Demand!$I$5,$Q$2:$R$5,2,0)</f>
        <v>4</v>
      </c>
      <c r="V95">
        <f>Demand!$M$6</f>
        <v>2025</v>
      </c>
      <c r="W95">
        <f>MONTH(DATEVALUE(Demand!I16 &amp; "1"))</f>
        <v>10</v>
      </c>
      <c r="X95">
        <f>IF(Demand!$L$5="Actuals", 0, 1)</f>
        <v>1</v>
      </c>
      <c r="Y95">
        <f>Demand!M16</f>
        <v>0</v>
      </c>
    </row>
    <row r="96" spans="20:25" hidden="1" x14ac:dyDescent="0.3">
      <c r="T96" s="18" t="str">
        <f>'Filing Information'!$O$2</f>
        <v>_2023</v>
      </c>
      <c r="U96">
        <f>VLOOKUP(Demand!$I$5,$Q$2:$R$5,2,0)</f>
        <v>4</v>
      </c>
      <c r="V96">
        <f>Demand!$M$6</f>
        <v>2025</v>
      </c>
      <c r="W96">
        <f>MONTH(DATEVALUE(Demand!I17 &amp; "1"))</f>
        <v>11</v>
      </c>
      <c r="X96">
        <f>IF(Demand!$L$5="Actuals", 0, 1)</f>
        <v>1</v>
      </c>
      <c r="Y96">
        <f>Demand!M17</f>
        <v>0</v>
      </c>
    </row>
    <row r="97" spans="20:25" hidden="1" x14ac:dyDescent="0.3">
      <c r="T97" s="18" t="str">
        <f>'Filing Information'!$O$2</f>
        <v>_2023</v>
      </c>
      <c r="U97" s="4">
        <f>VLOOKUP(Demand!$I$5,$Q$2:$R$5,2,0)</f>
        <v>4</v>
      </c>
      <c r="V97" s="4">
        <f>Demand!$M$6</f>
        <v>2025</v>
      </c>
      <c r="W97" s="4">
        <f>MONTH(DATEVALUE(Demand!I18 &amp; "1"))</f>
        <v>12</v>
      </c>
      <c r="X97" s="4">
        <f>IF(Demand!$L$5="Actuals", 0, 1)</f>
        <v>1</v>
      </c>
      <c r="Y97" s="4">
        <f>Demand!M18</f>
        <v>0</v>
      </c>
    </row>
    <row r="98" spans="20:25" hidden="1" x14ac:dyDescent="0.3">
      <c r="T98" s="18" t="str">
        <f>'Filing Information'!$O$2</f>
        <v>_2023</v>
      </c>
      <c r="U98">
        <f>VLOOKUP(Demand!$C$22,$Q$2:$R$5,2,0)</f>
        <v>5</v>
      </c>
      <c r="V98">
        <f>Demand!$D$23</f>
        <v>2022</v>
      </c>
      <c r="W98">
        <f>MONTH(DATEVALUE(Demand!C24 &amp; "1"))</f>
        <v>1</v>
      </c>
      <c r="X98">
        <f>IF(Demand!$D$22="Actuals", 0, 1)</f>
        <v>0</v>
      </c>
      <c r="Y98">
        <f>Demand!D24</f>
        <v>0</v>
      </c>
    </row>
    <row r="99" spans="20:25" hidden="1" x14ac:dyDescent="0.3">
      <c r="T99" s="18" t="str">
        <f>'Filing Information'!$O$2</f>
        <v>_2023</v>
      </c>
      <c r="U99">
        <f>VLOOKUP(Demand!$C$22,$Q$2:$R$5,2,0)</f>
        <v>5</v>
      </c>
      <c r="V99">
        <f>Demand!$D$23</f>
        <v>2022</v>
      </c>
      <c r="W99">
        <f>MONTH(DATEVALUE(Demand!C25 &amp; "1"))</f>
        <v>2</v>
      </c>
      <c r="X99">
        <f>IF(Demand!$D$22="Actuals", 0, 1)</f>
        <v>0</v>
      </c>
      <c r="Y99">
        <f>Demand!D25</f>
        <v>0</v>
      </c>
    </row>
    <row r="100" spans="20:25" hidden="1" x14ac:dyDescent="0.3">
      <c r="T100" s="18" t="str">
        <f>'Filing Information'!$O$2</f>
        <v>_2023</v>
      </c>
      <c r="U100">
        <f>VLOOKUP(Demand!$C$22,$Q$2:$R$5,2,0)</f>
        <v>5</v>
      </c>
      <c r="V100">
        <f>Demand!$D$23</f>
        <v>2022</v>
      </c>
      <c r="W100">
        <f>MONTH(DATEVALUE(Demand!C26 &amp; "1"))</f>
        <v>3</v>
      </c>
      <c r="X100">
        <f>IF(Demand!$D$22="Actuals", 0, 1)</f>
        <v>0</v>
      </c>
      <c r="Y100">
        <f>Demand!D26</f>
        <v>0</v>
      </c>
    </row>
    <row r="101" spans="20:25" hidden="1" x14ac:dyDescent="0.3">
      <c r="T101" s="18" t="str">
        <f>'Filing Information'!$O$2</f>
        <v>_2023</v>
      </c>
      <c r="U101">
        <f>VLOOKUP(Demand!$C$22,$Q$2:$R$5,2,0)</f>
        <v>5</v>
      </c>
      <c r="V101">
        <f>Demand!$D$23</f>
        <v>2022</v>
      </c>
      <c r="W101">
        <f>MONTH(DATEVALUE(Demand!C27 &amp; "1"))</f>
        <v>4</v>
      </c>
      <c r="X101">
        <f>IF(Demand!$D$22="Actuals", 0, 1)</f>
        <v>0</v>
      </c>
      <c r="Y101">
        <f>Demand!D27</f>
        <v>0</v>
      </c>
    </row>
    <row r="102" spans="20:25" hidden="1" x14ac:dyDescent="0.3">
      <c r="T102" s="18" t="str">
        <f>'Filing Information'!$O$2</f>
        <v>_2023</v>
      </c>
      <c r="U102">
        <f>VLOOKUP(Demand!$C$22,$Q$2:$R$5,2,0)</f>
        <v>5</v>
      </c>
      <c r="V102">
        <f>Demand!$D$23</f>
        <v>2022</v>
      </c>
      <c r="W102">
        <f>MONTH(DATEVALUE(Demand!C28 &amp; "1"))</f>
        <v>5</v>
      </c>
      <c r="X102">
        <f>IF(Demand!$D$22="Actuals", 0, 1)</f>
        <v>0</v>
      </c>
      <c r="Y102">
        <f>Demand!D28</f>
        <v>0</v>
      </c>
    </row>
    <row r="103" spans="20:25" hidden="1" x14ac:dyDescent="0.3">
      <c r="T103" s="18" t="str">
        <f>'Filing Information'!$O$2</f>
        <v>_2023</v>
      </c>
      <c r="U103">
        <f>VLOOKUP(Demand!$C$22,$Q$2:$R$5,2,0)</f>
        <v>5</v>
      </c>
      <c r="V103">
        <f>Demand!$D$23</f>
        <v>2022</v>
      </c>
      <c r="W103">
        <f>MONTH(DATEVALUE(Demand!C29 &amp; "1"))</f>
        <v>6</v>
      </c>
      <c r="X103">
        <f>IF(Demand!$D$22="Actuals", 0, 1)</f>
        <v>0</v>
      </c>
      <c r="Y103">
        <f>Demand!D29</f>
        <v>0</v>
      </c>
    </row>
    <row r="104" spans="20:25" hidden="1" x14ac:dyDescent="0.3">
      <c r="T104" s="18" t="str">
        <f>'Filing Information'!$O$2</f>
        <v>_2023</v>
      </c>
      <c r="U104">
        <f>VLOOKUP(Demand!$C$22,$Q$2:$R$5,2,0)</f>
        <v>5</v>
      </c>
      <c r="V104">
        <f>Demand!$D$23</f>
        <v>2022</v>
      </c>
      <c r="W104">
        <f>MONTH(DATEVALUE(Demand!C30 &amp; "1"))</f>
        <v>7</v>
      </c>
      <c r="X104">
        <f>IF(Demand!$D$22="Actuals", 0, 1)</f>
        <v>0</v>
      </c>
      <c r="Y104">
        <f>Demand!D30</f>
        <v>0</v>
      </c>
    </row>
    <row r="105" spans="20:25" hidden="1" x14ac:dyDescent="0.3">
      <c r="T105" s="18" t="str">
        <f>'Filing Information'!$O$2</f>
        <v>_2023</v>
      </c>
      <c r="U105">
        <f>VLOOKUP(Demand!$C$22,$Q$2:$R$5,2,0)</f>
        <v>5</v>
      </c>
      <c r="V105">
        <f>Demand!$D$23</f>
        <v>2022</v>
      </c>
      <c r="W105">
        <f>MONTH(DATEVALUE(Demand!C31 &amp; "1"))</f>
        <v>8</v>
      </c>
      <c r="X105">
        <f>IF(Demand!$D$22="Actuals", 0, 1)</f>
        <v>0</v>
      </c>
      <c r="Y105">
        <f>Demand!D31</f>
        <v>0</v>
      </c>
    </row>
    <row r="106" spans="20:25" hidden="1" x14ac:dyDescent="0.3">
      <c r="T106" s="18" t="str">
        <f>'Filing Information'!$O$2</f>
        <v>_2023</v>
      </c>
      <c r="U106">
        <f>VLOOKUP(Demand!$C$22,$Q$2:$R$5,2,0)</f>
        <v>5</v>
      </c>
      <c r="V106">
        <f>Demand!$D$23</f>
        <v>2022</v>
      </c>
      <c r="W106">
        <f>MONTH(DATEVALUE(Demand!C32 &amp; "1"))</f>
        <v>9</v>
      </c>
      <c r="X106">
        <f>IF(Demand!$D$22="Actuals", 0, 1)</f>
        <v>0</v>
      </c>
      <c r="Y106">
        <f>Demand!D32</f>
        <v>0</v>
      </c>
    </row>
    <row r="107" spans="20:25" hidden="1" x14ac:dyDescent="0.3">
      <c r="T107" s="18" t="str">
        <f>'Filing Information'!$O$2</f>
        <v>_2023</v>
      </c>
      <c r="U107">
        <f>VLOOKUP(Demand!$C$22,$Q$2:$R$5,2,0)</f>
        <v>5</v>
      </c>
      <c r="V107">
        <f>Demand!$D$23</f>
        <v>2022</v>
      </c>
      <c r="W107">
        <f>MONTH(DATEVALUE(Demand!C33 &amp; "1"))</f>
        <v>10</v>
      </c>
      <c r="X107">
        <f>IF(Demand!$D$22="Actuals", 0, 1)</f>
        <v>0</v>
      </c>
      <c r="Y107">
        <f>Demand!D33</f>
        <v>0</v>
      </c>
    </row>
    <row r="108" spans="20:25" hidden="1" x14ac:dyDescent="0.3">
      <c r="T108" s="18" t="str">
        <f>'Filing Information'!$O$2</f>
        <v>_2023</v>
      </c>
      <c r="U108">
        <f>VLOOKUP(Demand!$C$22,$Q$2:$R$5,2,0)</f>
        <v>5</v>
      </c>
      <c r="V108">
        <f>Demand!$D$23</f>
        <v>2022</v>
      </c>
      <c r="W108">
        <f>MONTH(DATEVALUE(Demand!C34 &amp; "1"))</f>
        <v>11</v>
      </c>
      <c r="X108">
        <f>IF(Demand!$D$22="Actuals", 0, 1)</f>
        <v>0</v>
      </c>
      <c r="Y108">
        <f>Demand!D34</f>
        <v>0</v>
      </c>
    </row>
    <row r="109" spans="20:25" hidden="1" x14ac:dyDescent="0.3">
      <c r="T109" s="18" t="str">
        <f>'Filing Information'!$O$2</f>
        <v>_2023</v>
      </c>
      <c r="U109">
        <f>VLOOKUP(Demand!$C$22,$Q$2:$R$5,2,0)</f>
        <v>5</v>
      </c>
      <c r="V109">
        <f>Demand!$D$23</f>
        <v>2022</v>
      </c>
      <c r="W109">
        <f>MONTH(DATEVALUE(Demand!C35 &amp; "1"))</f>
        <v>12</v>
      </c>
      <c r="X109">
        <f>IF(Demand!$D$22="Actuals", 0, 1)</f>
        <v>0</v>
      </c>
      <c r="Y109">
        <f>Demand!D35</f>
        <v>0</v>
      </c>
    </row>
    <row r="110" spans="20:25" hidden="1" x14ac:dyDescent="0.3">
      <c r="T110" s="18" t="str">
        <f>'Filing Information'!$O$2</f>
        <v>_2023</v>
      </c>
      <c r="U110">
        <f>VLOOKUP(Demand!$C$22,$Q$2:$R$5,2,0)</f>
        <v>5</v>
      </c>
      <c r="V110">
        <f>Demand!$E$23</f>
        <v>2023</v>
      </c>
      <c r="W110">
        <f>MONTH(DATEVALUE(Demand!C24 &amp; "1"))</f>
        <v>1</v>
      </c>
      <c r="X110">
        <f>IF(Demand!$D$22="Actuals", 0, 1)</f>
        <v>0</v>
      </c>
      <c r="Y110">
        <f>Demand!E24</f>
        <v>0</v>
      </c>
    </row>
    <row r="111" spans="20:25" hidden="1" x14ac:dyDescent="0.3">
      <c r="T111" s="18" t="str">
        <f>'Filing Information'!$O$2</f>
        <v>_2023</v>
      </c>
      <c r="U111">
        <f>VLOOKUP(Demand!$C$22,$Q$2:$R$5,2,0)</f>
        <v>5</v>
      </c>
      <c r="V111">
        <f>Demand!$E$23</f>
        <v>2023</v>
      </c>
      <c r="W111">
        <f>MONTH(DATEVALUE(Demand!C25 &amp; "1"))</f>
        <v>2</v>
      </c>
      <c r="X111">
        <f>IF(Demand!$D$22="Actuals", 0, 1)</f>
        <v>0</v>
      </c>
      <c r="Y111">
        <f>Demand!E25</f>
        <v>0</v>
      </c>
    </row>
    <row r="112" spans="20:25" hidden="1" x14ac:dyDescent="0.3">
      <c r="T112" s="18" t="str">
        <f>'Filing Information'!$O$2</f>
        <v>_2023</v>
      </c>
      <c r="U112">
        <f>VLOOKUP(Demand!$C$22,$Q$2:$R$5,2,0)</f>
        <v>5</v>
      </c>
      <c r="V112">
        <f>Demand!$E$23</f>
        <v>2023</v>
      </c>
      <c r="W112">
        <f>MONTH(DATEVALUE(Demand!C26 &amp; "1"))</f>
        <v>3</v>
      </c>
      <c r="X112">
        <f>IF(Demand!$D$22="Actuals", 0, 1)</f>
        <v>0</v>
      </c>
      <c r="Y112">
        <f>Demand!E26</f>
        <v>0</v>
      </c>
    </row>
    <row r="113" spans="20:25" hidden="1" x14ac:dyDescent="0.3">
      <c r="T113" s="18" t="str">
        <f>'Filing Information'!$O$2</f>
        <v>_2023</v>
      </c>
      <c r="U113">
        <f>VLOOKUP(Demand!$C$22,$Q$2:$R$5,2,0)</f>
        <v>5</v>
      </c>
      <c r="V113">
        <f>Demand!$E$23</f>
        <v>2023</v>
      </c>
      <c r="W113">
        <f>MONTH(DATEVALUE(Demand!C27 &amp; "1"))</f>
        <v>4</v>
      </c>
      <c r="X113">
        <f>IF(Demand!$D$22="Actuals", 0, 1)</f>
        <v>0</v>
      </c>
      <c r="Y113">
        <f>Demand!E27</f>
        <v>0</v>
      </c>
    </row>
    <row r="114" spans="20:25" hidden="1" x14ac:dyDescent="0.3">
      <c r="T114" s="18" t="str">
        <f>'Filing Information'!$O$2</f>
        <v>_2023</v>
      </c>
      <c r="U114">
        <f>VLOOKUP(Demand!$C$22,$Q$2:$R$5,2,0)</f>
        <v>5</v>
      </c>
      <c r="V114">
        <f>Demand!$E$23</f>
        <v>2023</v>
      </c>
      <c r="W114">
        <f>MONTH(DATEVALUE(Demand!C28 &amp; "1"))</f>
        <v>5</v>
      </c>
      <c r="X114">
        <f>IF(Demand!$D$22="Actuals", 0, 1)</f>
        <v>0</v>
      </c>
      <c r="Y114">
        <f>Demand!E28</f>
        <v>0</v>
      </c>
    </row>
    <row r="115" spans="20:25" hidden="1" x14ac:dyDescent="0.3">
      <c r="T115" s="18" t="str">
        <f>'Filing Information'!$O$2</f>
        <v>_2023</v>
      </c>
      <c r="U115">
        <f>VLOOKUP(Demand!$C$22,$Q$2:$R$5,2,0)</f>
        <v>5</v>
      </c>
      <c r="V115">
        <f>Demand!$E$23</f>
        <v>2023</v>
      </c>
      <c r="W115">
        <f>MONTH(DATEVALUE(Demand!C29 &amp; "1"))</f>
        <v>6</v>
      </c>
      <c r="X115">
        <f>IF(Demand!$D$22="Actuals", 0, 1)</f>
        <v>0</v>
      </c>
      <c r="Y115">
        <f>Demand!E29</f>
        <v>0</v>
      </c>
    </row>
    <row r="116" spans="20:25" hidden="1" x14ac:dyDescent="0.3">
      <c r="T116" s="18" t="str">
        <f>'Filing Information'!$O$2</f>
        <v>_2023</v>
      </c>
      <c r="U116">
        <f>VLOOKUP(Demand!$C$22,$Q$2:$R$5,2,0)</f>
        <v>5</v>
      </c>
      <c r="V116">
        <f>Demand!$E$23</f>
        <v>2023</v>
      </c>
      <c r="W116">
        <f>MONTH(DATEVALUE(Demand!C30 &amp; "1"))</f>
        <v>7</v>
      </c>
      <c r="X116">
        <f>IF(Demand!$D$22="Actuals", 0, 1)</f>
        <v>0</v>
      </c>
      <c r="Y116">
        <f>Demand!E30</f>
        <v>0</v>
      </c>
    </row>
    <row r="117" spans="20:25" hidden="1" x14ac:dyDescent="0.3">
      <c r="T117" s="18" t="str">
        <f>'Filing Information'!$O$2</f>
        <v>_2023</v>
      </c>
      <c r="U117">
        <f>VLOOKUP(Demand!$C$22,$Q$2:$R$5,2,0)</f>
        <v>5</v>
      </c>
      <c r="V117">
        <f>Demand!$E$23</f>
        <v>2023</v>
      </c>
      <c r="W117">
        <f>MONTH(DATEVALUE(Demand!C31 &amp; "1"))</f>
        <v>8</v>
      </c>
      <c r="X117">
        <f>IF(Demand!$D$22="Actuals", 0, 1)</f>
        <v>0</v>
      </c>
      <c r="Y117">
        <f>Demand!E31</f>
        <v>0</v>
      </c>
    </row>
    <row r="118" spans="20:25" hidden="1" x14ac:dyDescent="0.3">
      <c r="T118" s="18" t="str">
        <f>'Filing Information'!$O$2</f>
        <v>_2023</v>
      </c>
      <c r="U118">
        <f>VLOOKUP(Demand!$C$22,$Q$2:$R$5,2,0)</f>
        <v>5</v>
      </c>
      <c r="V118">
        <f>Demand!$E$23</f>
        <v>2023</v>
      </c>
      <c r="W118">
        <f>MONTH(DATEVALUE(Demand!C32 &amp; "1"))</f>
        <v>9</v>
      </c>
      <c r="X118">
        <f>IF(Demand!$D$22="Actuals", 0, 1)</f>
        <v>0</v>
      </c>
      <c r="Y118">
        <f>Demand!E32</f>
        <v>0</v>
      </c>
    </row>
    <row r="119" spans="20:25" hidden="1" x14ac:dyDescent="0.3">
      <c r="T119" s="18" t="str">
        <f>'Filing Information'!$O$2</f>
        <v>_2023</v>
      </c>
      <c r="U119">
        <f>VLOOKUP(Demand!$C$22,$Q$2:$R$5,2,0)</f>
        <v>5</v>
      </c>
      <c r="V119">
        <f>Demand!$E$23</f>
        <v>2023</v>
      </c>
      <c r="W119">
        <f>MONTH(DATEVALUE(Demand!C33 &amp; "1"))</f>
        <v>10</v>
      </c>
      <c r="X119">
        <f>IF(Demand!$D$22="Actuals", 0, 1)</f>
        <v>0</v>
      </c>
      <c r="Y119">
        <f>Demand!E33</f>
        <v>0</v>
      </c>
    </row>
    <row r="120" spans="20:25" hidden="1" x14ac:dyDescent="0.3">
      <c r="T120" s="18" t="str">
        <f>'Filing Information'!$O$2</f>
        <v>_2023</v>
      </c>
      <c r="U120">
        <f>VLOOKUP(Demand!$C$22,$Q$2:$R$5,2,0)</f>
        <v>5</v>
      </c>
      <c r="V120">
        <f>Demand!$E$23</f>
        <v>2023</v>
      </c>
      <c r="W120">
        <f>MONTH(DATEVALUE(Demand!C34 &amp; "1"))</f>
        <v>11</v>
      </c>
      <c r="X120">
        <f>IF(Demand!$D$22="Actuals", 0, 1)</f>
        <v>0</v>
      </c>
      <c r="Y120">
        <f>Demand!E34</f>
        <v>0</v>
      </c>
    </row>
    <row r="121" spans="20:25" hidden="1" x14ac:dyDescent="0.3">
      <c r="T121" s="18" t="str">
        <f>'Filing Information'!$O$2</f>
        <v>_2023</v>
      </c>
      <c r="U121">
        <f>VLOOKUP(Demand!$C$22,$Q$2:$R$5,2,0)</f>
        <v>5</v>
      </c>
      <c r="V121">
        <f>Demand!$E$23</f>
        <v>2023</v>
      </c>
      <c r="W121">
        <f>MONTH(DATEVALUE(Demand!C35 &amp; "1"))</f>
        <v>12</v>
      </c>
      <c r="X121">
        <f>IF(Demand!$D$22="Actuals", 0, 1)</f>
        <v>0</v>
      </c>
      <c r="Y121">
        <f>Demand!E35</f>
        <v>0</v>
      </c>
    </row>
    <row r="122" spans="20:25" hidden="1" x14ac:dyDescent="0.3">
      <c r="T122" s="18" t="str">
        <f>'Filing Information'!$O$2</f>
        <v>_2023</v>
      </c>
      <c r="U122">
        <f>VLOOKUP(Demand!$C$22,$Q$2:$R$5,2,0)</f>
        <v>5</v>
      </c>
      <c r="V122">
        <f>Demand!$F$23</f>
        <v>2024</v>
      </c>
      <c r="W122">
        <f>MONTH(DATEVALUE(Demand!C24 &amp; "1"))</f>
        <v>1</v>
      </c>
      <c r="X122">
        <f>IF(Demand!$G$22="Actuals", 0, 1)</f>
        <v>1</v>
      </c>
      <c r="Y122">
        <f>Demand!F24</f>
        <v>0</v>
      </c>
    </row>
    <row r="123" spans="20:25" hidden="1" x14ac:dyDescent="0.3">
      <c r="T123" s="18" t="str">
        <f>'Filing Information'!$O$2</f>
        <v>_2023</v>
      </c>
      <c r="U123">
        <f>VLOOKUP(Demand!$C$22,$Q$2:$R$5,2,0)</f>
        <v>5</v>
      </c>
      <c r="V123">
        <f>Demand!$F$23</f>
        <v>2024</v>
      </c>
      <c r="W123">
        <f>MONTH(DATEVALUE(Demand!C25 &amp; "1"))</f>
        <v>2</v>
      </c>
      <c r="X123">
        <f>IF(Demand!$G$22="Actuals", 0, 1)</f>
        <v>1</v>
      </c>
      <c r="Y123">
        <f>Demand!F25</f>
        <v>0</v>
      </c>
    </row>
    <row r="124" spans="20:25" hidden="1" x14ac:dyDescent="0.3">
      <c r="T124" s="18" t="str">
        <f>'Filing Information'!$O$2</f>
        <v>_2023</v>
      </c>
      <c r="U124">
        <f>VLOOKUP(Demand!$C$22,$Q$2:$R$5,2,0)</f>
        <v>5</v>
      </c>
      <c r="V124">
        <f>Demand!$F$23</f>
        <v>2024</v>
      </c>
      <c r="W124">
        <f>MONTH(DATEVALUE(Demand!C26 &amp; "1"))</f>
        <v>3</v>
      </c>
      <c r="X124">
        <f>IF(Demand!$G$22="Actuals", 0, 1)</f>
        <v>1</v>
      </c>
      <c r="Y124">
        <f>Demand!F26</f>
        <v>0</v>
      </c>
    </row>
    <row r="125" spans="20:25" hidden="1" x14ac:dyDescent="0.3">
      <c r="T125" s="18" t="str">
        <f>'Filing Information'!$O$2</f>
        <v>_2023</v>
      </c>
      <c r="U125">
        <f>VLOOKUP(Demand!$C$22,$Q$2:$R$5,2,0)</f>
        <v>5</v>
      </c>
      <c r="V125">
        <f>Demand!$F$23</f>
        <v>2024</v>
      </c>
      <c r="W125">
        <f>MONTH(DATEVALUE(Demand!C27 &amp; "1"))</f>
        <v>4</v>
      </c>
      <c r="X125">
        <f>IF(Demand!$G$22="Actuals", 0, 1)</f>
        <v>1</v>
      </c>
      <c r="Y125">
        <f>Demand!F27</f>
        <v>0</v>
      </c>
    </row>
    <row r="126" spans="20:25" hidden="1" x14ac:dyDescent="0.3">
      <c r="T126" s="18" t="str">
        <f>'Filing Information'!$O$2</f>
        <v>_2023</v>
      </c>
      <c r="U126">
        <f>VLOOKUP(Demand!$C$22,$Q$2:$R$5,2,0)</f>
        <v>5</v>
      </c>
      <c r="V126">
        <f>Demand!$F$23</f>
        <v>2024</v>
      </c>
      <c r="W126">
        <f>MONTH(DATEVALUE(Demand!C28 &amp; "1"))</f>
        <v>5</v>
      </c>
      <c r="X126">
        <f>IF(Demand!$G$22="Actuals", 0, 1)</f>
        <v>1</v>
      </c>
      <c r="Y126">
        <f>Demand!F28</f>
        <v>0</v>
      </c>
    </row>
    <row r="127" spans="20:25" hidden="1" x14ac:dyDescent="0.3">
      <c r="T127" s="18" t="str">
        <f>'Filing Information'!$O$2</f>
        <v>_2023</v>
      </c>
      <c r="U127">
        <f>VLOOKUP(Demand!$C$22,$Q$2:$R$5,2,0)</f>
        <v>5</v>
      </c>
      <c r="V127">
        <f>Demand!$F$23</f>
        <v>2024</v>
      </c>
      <c r="W127">
        <f>MONTH(DATEVALUE(Demand!C29 &amp; "1"))</f>
        <v>6</v>
      </c>
      <c r="X127">
        <f>IF(Demand!$G$22="Actuals", 0, 1)</f>
        <v>1</v>
      </c>
      <c r="Y127">
        <f>Demand!F29</f>
        <v>0</v>
      </c>
    </row>
    <row r="128" spans="20:25" hidden="1" x14ac:dyDescent="0.3">
      <c r="T128" s="18" t="str">
        <f>'Filing Information'!$O$2</f>
        <v>_2023</v>
      </c>
      <c r="U128">
        <f>VLOOKUP(Demand!$C$22,$Q$2:$R$5,2,0)</f>
        <v>5</v>
      </c>
      <c r="V128">
        <f>Demand!$F$23</f>
        <v>2024</v>
      </c>
      <c r="W128">
        <f>MONTH(DATEVALUE(Demand!C30 &amp; "1"))</f>
        <v>7</v>
      </c>
      <c r="X128">
        <f>IF(Demand!$G$22="Actuals", 0, 1)</f>
        <v>1</v>
      </c>
      <c r="Y128">
        <f>Demand!F30</f>
        <v>0</v>
      </c>
    </row>
    <row r="129" spans="20:25" hidden="1" x14ac:dyDescent="0.3">
      <c r="T129" s="18" t="str">
        <f>'Filing Information'!$O$2</f>
        <v>_2023</v>
      </c>
      <c r="U129">
        <f>VLOOKUP(Demand!$C$22,$Q$2:$R$5,2,0)</f>
        <v>5</v>
      </c>
      <c r="V129">
        <f>Demand!$F$23</f>
        <v>2024</v>
      </c>
      <c r="W129">
        <f>MONTH(DATEVALUE(Demand!C31 &amp; "1"))</f>
        <v>8</v>
      </c>
      <c r="X129">
        <f>IF(Demand!$G$22="Actuals", 0, 1)</f>
        <v>1</v>
      </c>
      <c r="Y129">
        <f>Demand!F31</f>
        <v>0</v>
      </c>
    </row>
    <row r="130" spans="20:25" hidden="1" x14ac:dyDescent="0.3">
      <c r="T130" s="18" t="str">
        <f>'Filing Information'!$O$2</f>
        <v>_2023</v>
      </c>
      <c r="U130">
        <f>VLOOKUP(Demand!$C$22,$Q$2:$R$5,2,0)</f>
        <v>5</v>
      </c>
      <c r="V130">
        <f>Demand!$F$23</f>
        <v>2024</v>
      </c>
      <c r="W130">
        <f>MONTH(DATEVALUE(Demand!C32 &amp; "1"))</f>
        <v>9</v>
      </c>
      <c r="X130">
        <f>IF(Demand!$G$22="Actuals", 0, 1)</f>
        <v>1</v>
      </c>
      <c r="Y130">
        <f>Demand!F32</f>
        <v>0</v>
      </c>
    </row>
    <row r="131" spans="20:25" hidden="1" x14ac:dyDescent="0.3">
      <c r="T131" s="18" t="str">
        <f>'Filing Information'!$O$2</f>
        <v>_2023</v>
      </c>
      <c r="U131">
        <f>VLOOKUP(Demand!$C$22,$Q$2:$R$5,2,0)</f>
        <v>5</v>
      </c>
      <c r="V131">
        <f>Demand!$F$23</f>
        <v>2024</v>
      </c>
      <c r="W131">
        <f>MONTH(DATEVALUE(Demand!C33 &amp; "1"))</f>
        <v>10</v>
      </c>
      <c r="X131">
        <f>IF(Demand!$G$22="Actuals", 0, 1)</f>
        <v>1</v>
      </c>
      <c r="Y131">
        <f>Demand!F33</f>
        <v>0</v>
      </c>
    </row>
    <row r="132" spans="20:25" hidden="1" x14ac:dyDescent="0.3">
      <c r="T132" s="18" t="str">
        <f>'Filing Information'!$O$2</f>
        <v>_2023</v>
      </c>
      <c r="U132">
        <f>VLOOKUP(Demand!$C$22,$Q$2:$R$5,2,0)</f>
        <v>5</v>
      </c>
      <c r="V132">
        <f>Demand!$F$23</f>
        <v>2024</v>
      </c>
      <c r="W132">
        <f>MONTH(DATEVALUE(Demand!C34 &amp; "1"))</f>
        <v>11</v>
      </c>
      <c r="X132">
        <f>IF(Demand!$G$22="Actuals", 0, 1)</f>
        <v>1</v>
      </c>
      <c r="Y132">
        <f>Demand!F34</f>
        <v>0</v>
      </c>
    </row>
    <row r="133" spans="20:25" hidden="1" x14ac:dyDescent="0.3">
      <c r="T133" s="18" t="str">
        <f>'Filing Information'!$O$2</f>
        <v>_2023</v>
      </c>
      <c r="U133">
        <f>VLOOKUP(Demand!$C$22,$Q$2:$R$5,2,0)</f>
        <v>5</v>
      </c>
      <c r="V133">
        <f>Demand!$F$23</f>
        <v>2024</v>
      </c>
      <c r="W133">
        <f>MONTH(DATEVALUE(Demand!C35 &amp; "1"))</f>
        <v>12</v>
      </c>
      <c r="X133">
        <f>IF(Demand!$G$22="Actuals", 0, 1)</f>
        <v>1</v>
      </c>
      <c r="Y133">
        <f>Demand!F35</f>
        <v>0</v>
      </c>
    </row>
    <row r="134" spans="20:25" hidden="1" x14ac:dyDescent="0.3">
      <c r="T134" s="18" t="str">
        <f>'Filing Information'!$O$2</f>
        <v>_2023</v>
      </c>
      <c r="U134">
        <f>VLOOKUP(Demand!$C$22,$Q$2:$R$5,2,0)</f>
        <v>5</v>
      </c>
      <c r="V134">
        <f>Demand!$G$23</f>
        <v>2025</v>
      </c>
      <c r="W134">
        <f>MONTH(DATEVALUE(Demand!C24 &amp; "1"))</f>
        <v>1</v>
      </c>
      <c r="X134">
        <f>IF(Demand!$G$22="Actuals", 0, 1)</f>
        <v>1</v>
      </c>
      <c r="Y134">
        <f>Demand!G24</f>
        <v>0</v>
      </c>
    </row>
    <row r="135" spans="20:25" hidden="1" x14ac:dyDescent="0.3">
      <c r="T135" s="18" t="str">
        <f>'Filing Information'!$O$2</f>
        <v>_2023</v>
      </c>
      <c r="U135">
        <f>VLOOKUP(Demand!$C$22,$Q$2:$R$5,2,0)</f>
        <v>5</v>
      </c>
      <c r="V135">
        <f>Demand!$G$23</f>
        <v>2025</v>
      </c>
      <c r="W135">
        <f>MONTH(DATEVALUE(Demand!C25 &amp; "1"))</f>
        <v>2</v>
      </c>
      <c r="X135">
        <f>IF(Demand!$G$22="Actuals", 0, 1)</f>
        <v>1</v>
      </c>
      <c r="Y135">
        <f>Demand!G25</f>
        <v>0</v>
      </c>
    </row>
    <row r="136" spans="20:25" hidden="1" x14ac:dyDescent="0.3">
      <c r="T136" s="18" t="str">
        <f>'Filing Information'!$O$2</f>
        <v>_2023</v>
      </c>
      <c r="U136">
        <f>VLOOKUP(Demand!$C$22,$Q$2:$R$5,2,0)</f>
        <v>5</v>
      </c>
      <c r="V136">
        <f>Demand!$G$23</f>
        <v>2025</v>
      </c>
      <c r="W136">
        <f>MONTH(DATEVALUE(Demand!C26 &amp; "1"))</f>
        <v>3</v>
      </c>
      <c r="X136">
        <f>IF(Demand!$G$22="Actuals", 0, 1)</f>
        <v>1</v>
      </c>
      <c r="Y136">
        <f>Demand!G26</f>
        <v>0</v>
      </c>
    </row>
    <row r="137" spans="20:25" hidden="1" x14ac:dyDescent="0.3">
      <c r="T137" s="18" t="str">
        <f>'Filing Information'!$O$2</f>
        <v>_2023</v>
      </c>
      <c r="U137">
        <f>VLOOKUP(Demand!$C$22,$Q$2:$R$5,2,0)</f>
        <v>5</v>
      </c>
      <c r="V137">
        <f>Demand!$G$23</f>
        <v>2025</v>
      </c>
      <c r="W137">
        <f>MONTH(DATEVALUE(Demand!C27 &amp; "1"))</f>
        <v>4</v>
      </c>
      <c r="X137">
        <f>IF(Demand!$G$22="Actuals", 0, 1)</f>
        <v>1</v>
      </c>
      <c r="Y137">
        <f>Demand!G27</f>
        <v>0</v>
      </c>
    </row>
    <row r="138" spans="20:25" hidden="1" x14ac:dyDescent="0.3">
      <c r="T138" s="18" t="str">
        <f>'Filing Information'!$O$2</f>
        <v>_2023</v>
      </c>
      <c r="U138">
        <f>VLOOKUP(Demand!$C$22,$Q$2:$R$5,2,0)</f>
        <v>5</v>
      </c>
      <c r="V138">
        <f>Demand!$G$23</f>
        <v>2025</v>
      </c>
      <c r="W138">
        <f>MONTH(DATEVALUE(Demand!C28 &amp; "1"))</f>
        <v>5</v>
      </c>
      <c r="X138">
        <f>IF(Demand!$G$22="Actuals", 0, 1)</f>
        <v>1</v>
      </c>
      <c r="Y138">
        <f>Demand!G28</f>
        <v>0</v>
      </c>
    </row>
    <row r="139" spans="20:25" hidden="1" x14ac:dyDescent="0.3">
      <c r="T139" s="18" t="str">
        <f>'Filing Information'!$O$2</f>
        <v>_2023</v>
      </c>
      <c r="U139">
        <f>VLOOKUP(Demand!$C$22,$Q$2:$R$5,2,0)</f>
        <v>5</v>
      </c>
      <c r="V139">
        <f>Demand!$G$23</f>
        <v>2025</v>
      </c>
      <c r="W139">
        <f>MONTH(DATEVALUE(Demand!C29 &amp; "1"))</f>
        <v>6</v>
      </c>
      <c r="X139">
        <f>IF(Demand!$G$22="Actuals", 0, 1)</f>
        <v>1</v>
      </c>
      <c r="Y139">
        <f>Demand!G29</f>
        <v>0</v>
      </c>
    </row>
    <row r="140" spans="20:25" hidden="1" x14ac:dyDescent="0.3">
      <c r="T140" s="18" t="str">
        <f>'Filing Information'!$O$2</f>
        <v>_2023</v>
      </c>
      <c r="U140">
        <f>VLOOKUP(Demand!$C$22,$Q$2:$R$5,2,0)</f>
        <v>5</v>
      </c>
      <c r="V140">
        <f>Demand!$G$23</f>
        <v>2025</v>
      </c>
      <c r="W140">
        <f>MONTH(DATEVALUE(Demand!C30 &amp; "1"))</f>
        <v>7</v>
      </c>
      <c r="X140">
        <f>IF(Demand!$G$22="Actuals", 0, 1)</f>
        <v>1</v>
      </c>
      <c r="Y140">
        <f>Demand!G30</f>
        <v>0</v>
      </c>
    </row>
    <row r="141" spans="20:25" hidden="1" x14ac:dyDescent="0.3">
      <c r="T141" s="18" t="str">
        <f>'Filing Information'!$O$2</f>
        <v>_2023</v>
      </c>
      <c r="U141">
        <f>VLOOKUP(Demand!$C$22,$Q$2:$R$5,2,0)</f>
        <v>5</v>
      </c>
      <c r="V141">
        <f>Demand!$G$23</f>
        <v>2025</v>
      </c>
      <c r="W141">
        <f>MONTH(DATEVALUE(Demand!C31 &amp; "1"))</f>
        <v>8</v>
      </c>
      <c r="X141">
        <f>IF(Demand!$G$22="Actuals", 0, 1)</f>
        <v>1</v>
      </c>
      <c r="Y141">
        <f>Demand!G31</f>
        <v>0</v>
      </c>
    </row>
    <row r="142" spans="20:25" hidden="1" x14ac:dyDescent="0.3">
      <c r="T142" s="18" t="str">
        <f>'Filing Information'!$O$2</f>
        <v>_2023</v>
      </c>
      <c r="U142">
        <f>VLOOKUP(Demand!$C$22,$Q$2:$R$5,2,0)</f>
        <v>5</v>
      </c>
      <c r="V142">
        <f>Demand!$G$23</f>
        <v>2025</v>
      </c>
      <c r="W142">
        <f>MONTH(DATEVALUE(Demand!C32 &amp; "1"))</f>
        <v>9</v>
      </c>
      <c r="X142">
        <f>IF(Demand!$G$22="Actuals", 0, 1)</f>
        <v>1</v>
      </c>
      <c r="Y142">
        <f>Demand!G32</f>
        <v>0</v>
      </c>
    </row>
    <row r="143" spans="20:25" hidden="1" x14ac:dyDescent="0.3">
      <c r="T143" s="18" t="str">
        <f>'Filing Information'!$O$2</f>
        <v>_2023</v>
      </c>
      <c r="U143">
        <f>VLOOKUP(Demand!$C$22,$Q$2:$R$5,2,0)</f>
        <v>5</v>
      </c>
      <c r="V143">
        <f>Demand!$G$23</f>
        <v>2025</v>
      </c>
      <c r="W143">
        <f>MONTH(DATEVALUE(Demand!C33 &amp; "1"))</f>
        <v>10</v>
      </c>
      <c r="X143">
        <f>IF(Demand!$G$22="Actuals", 0, 1)</f>
        <v>1</v>
      </c>
      <c r="Y143">
        <f>Demand!G33</f>
        <v>0</v>
      </c>
    </row>
    <row r="144" spans="20:25" hidden="1" x14ac:dyDescent="0.3">
      <c r="T144" s="18" t="str">
        <f>'Filing Information'!$O$2</f>
        <v>_2023</v>
      </c>
      <c r="U144">
        <f>VLOOKUP(Demand!$C$22,$Q$2:$R$5,2,0)</f>
        <v>5</v>
      </c>
      <c r="V144">
        <f>Demand!$G$23</f>
        <v>2025</v>
      </c>
      <c r="W144">
        <f>MONTH(DATEVALUE(Demand!C34 &amp; "1"))</f>
        <v>11</v>
      </c>
      <c r="X144">
        <f>IF(Demand!$G$22="Actuals", 0, 1)</f>
        <v>1</v>
      </c>
      <c r="Y144">
        <f>Demand!G34</f>
        <v>0</v>
      </c>
    </row>
    <row r="145" spans="20:25" hidden="1" x14ac:dyDescent="0.3">
      <c r="T145" s="18" t="str">
        <f>'Filing Information'!$O$2</f>
        <v>_2023</v>
      </c>
      <c r="U145">
        <f>VLOOKUP(Demand!$C$22,$Q$2:$R$5,2,0)</f>
        <v>5</v>
      </c>
      <c r="V145">
        <f>Demand!$G$23</f>
        <v>2025</v>
      </c>
      <c r="W145">
        <f>MONTH(DATEVALUE(Demand!C35 &amp; "1"))</f>
        <v>12</v>
      </c>
      <c r="X145">
        <f>IF(Demand!$G$22="Actuals", 0, 1)</f>
        <v>1</v>
      </c>
      <c r="Y145">
        <f>Demand!G35</f>
        <v>0</v>
      </c>
    </row>
    <row r="146" spans="20:25" hidden="1" x14ac:dyDescent="0.3">
      <c r="T146" s="18" t="str">
        <f>'Filing Information'!$O$2</f>
        <v>_2023</v>
      </c>
      <c r="U146">
        <f>VLOOKUP(Demand!$I$22,$Q$2:$R$5,2,0)</f>
        <v>7</v>
      </c>
      <c r="V146">
        <f>Demand!$J$23</f>
        <v>2022</v>
      </c>
      <c r="W146">
        <f>MONTH(DATEVALUE(Demand!I24 &amp; "1"))</f>
        <v>1</v>
      </c>
      <c r="X146">
        <f>IF(Demand!$J$22="Actuals", 0, 1)</f>
        <v>0</v>
      </c>
      <c r="Y146">
        <f>Demand!J24</f>
        <v>0</v>
      </c>
    </row>
    <row r="147" spans="20:25" hidden="1" x14ac:dyDescent="0.3">
      <c r="T147" s="18" t="str">
        <f>'Filing Information'!$O$2</f>
        <v>_2023</v>
      </c>
      <c r="U147">
        <f>VLOOKUP(Demand!$I$22,$Q$2:$R$5,2,0)</f>
        <v>7</v>
      </c>
      <c r="V147">
        <f>Demand!$J$23</f>
        <v>2022</v>
      </c>
      <c r="W147">
        <f>MONTH(DATEVALUE(Demand!I25 &amp; "1"))</f>
        <v>2</v>
      </c>
      <c r="X147">
        <f>IF(Demand!$J$22="Actuals", 0, 1)</f>
        <v>0</v>
      </c>
      <c r="Y147">
        <f>Demand!J25</f>
        <v>0</v>
      </c>
    </row>
    <row r="148" spans="20:25" hidden="1" x14ac:dyDescent="0.3">
      <c r="T148" s="18" t="str">
        <f>'Filing Information'!$O$2</f>
        <v>_2023</v>
      </c>
      <c r="U148">
        <f>VLOOKUP(Demand!$I$22,$Q$2:$R$5,2,0)</f>
        <v>7</v>
      </c>
      <c r="V148">
        <f>Demand!$J$23</f>
        <v>2022</v>
      </c>
      <c r="W148">
        <f>MONTH(DATEVALUE(Demand!I26 &amp; "1"))</f>
        <v>3</v>
      </c>
      <c r="X148">
        <f>IF(Demand!$J$22="Actuals", 0, 1)</f>
        <v>0</v>
      </c>
      <c r="Y148">
        <f>Demand!J26</f>
        <v>0</v>
      </c>
    </row>
    <row r="149" spans="20:25" hidden="1" x14ac:dyDescent="0.3">
      <c r="T149" s="18" t="str">
        <f>'Filing Information'!$O$2</f>
        <v>_2023</v>
      </c>
      <c r="U149">
        <f>VLOOKUP(Demand!$I$22,$Q$2:$R$5,2,0)</f>
        <v>7</v>
      </c>
      <c r="V149">
        <f>Demand!$J$23</f>
        <v>2022</v>
      </c>
      <c r="W149">
        <f>MONTH(DATEVALUE(Demand!I27 &amp; "1"))</f>
        <v>4</v>
      </c>
      <c r="X149">
        <f>IF(Demand!$J$22="Actuals", 0, 1)</f>
        <v>0</v>
      </c>
      <c r="Y149">
        <f>Demand!J27</f>
        <v>0</v>
      </c>
    </row>
    <row r="150" spans="20:25" hidden="1" x14ac:dyDescent="0.3">
      <c r="T150" s="18" t="str">
        <f>'Filing Information'!$O$2</f>
        <v>_2023</v>
      </c>
      <c r="U150">
        <f>VLOOKUP(Demand!$I$22,$Q$2:$R$5,2,0)</f>
        <v>7</v>
      </c>
      <c r="V150">
        <f>Demand!$J$23</f>
        <v>2022</v>
      </c>
      <c r="W150">
        <f>MONTH(DATEVALUE(Demand!I28 &amp; "1"))</f>
        <v>5</v>
      </c>
      <c r="X150">
        <f>IF(Demand!$J$22="Actuals", 0, 1)</f>
        <v>0</v>
      </c>
      <c r="Y150">
        <f>Demand!J28</f>
        <v>0</v>
      </c>
    </row>
    <row r="151" spans="20:25" hidden="1" x14ac:dyDescent="0.3">
      <c r="T151" s="18" t="str">
        <f>'Filing Information'!$O$2</f>
        <v>_2023</v>
      </c>
      <c r="U151">
        <f>VLOOKUP(Demand!$I$22,$Q$2:$R$5,2,0)</f>
        <v>7</v>
      </c>
      <c r="V151">
        <f>Demand!$J$23</f>
        <v>2022</v>
      </c>
      <c r="W151">
        <f>MONTH(DATEVALUE(Demand!I29 &amp; "1"))</f>
        <v>6</v>
      </c>
      <c r="X151">
        <f>IF(Demand!$J$22="Actuals", 0, 1)</f>
        <v>0</v>
      </c>
      <c r="Y151">
        <f>Demand!J29</f>
        <v>0</v>
      </c>
    </row>
    <row r="152" spans="20:25" hidden="1" x14ac:dyDescent="0.3">
      <c r="T152" s="18" t="str">
        <f>'Filing Information'!$O$2</f>
        <v>_2023</v>
      </c>
      <c r="U152">
        <f>VLOOKUP(Demand!$I$22,$Q$2:$R$5,2,0)</f>
        <v>7</v>
      </c>
      <c r="V152">
        <f>Demand!$J$23</f>
        <v>2022</v>
      </c>
      <c r="W152">
        <f>MONTH(DATEVALUE(Demand!I30 &amp; "1"))</f>
        <v>7</v>
      </c>
      <c r="X152">
        <f>IF(Demand!$J$22="Actuals", 0, 1)</f>
        <v>0</v>
      </c>
      <c r="Y152">
        <f>Demand!J30</f>
        <v>0</v>
      </c>
    </row>
    <row r="153" spans="20:25" hidden="1" x14ac:dyDescent="0.3">
      <c r="T153" s="18" t="str">
        <f>'Filing Information'!$O$2</f>
        <v>_2023</v>
      </c>
      <c r="U153">
        <f>VLOOKUP(Demand!$I$22,$Q$2:$R$5,2,0)</f>
        <v>7</v>
      </c>
      <c r="V153">
        <f>Demand!$J$23</f>
        <v>2022</v>
      </c>
      <c r="W153">
        <f>MONTH(DATEVALUE(Demand!I31 &amp; "1"))</f>
        <v>8</v>
      </c>
      <c r="X153">
        <f>IF(Demand!$J$22="Actuals", 0, 1)</f>
        <v>0</v>
      </c>
      <c r="Y153">
        <f>Demand!J31</f>
        <v>0</v>
      </c>
    </row>
    <row r="154" spans="20:25" hidden="1" x14ac:dyDescent="0.3">
      <c r="T154" s="18" t="str">
        <f>'Filing Information'!$O$2</f>
        <v>_2023</v>
      </c>
      <c r="U154">
        <f>VLOOKUP(Demand!$I$22,$Q$2:$R$5,2,0)</f>
        <v>7</v>
      </c>
      <c r="V154">
        <f>Demand!$J$23</f>
        <v>2022</v>
      </c>
      <c r="W154">
        <f>MONTH(DATEVALUE(Demand!I32 &amp; "1"))</f>
        <v>9</v>
      </c>
      <c r="X154">
        <f>IF(Demand!$J$22="Actuals", 0, 1)</f>
        <v>0</v>
      </c>
      <c r="Y154">
        <f>Demand!J32</f>
        <v>0</v>
      </c>
    </row>
    <row r="155" spans="20:25" hidden="1" x14ac:dyDescent="0.3">
      <c r="T155" s="18" t="str">
        <f>'Filing Information'!$O$2</f>
        <v>_2023</v>
      </c>
      <c r="U155">
        <f>VLOOKUP(Demand!$I$22,$Q$2:$R$5,2,0)</f>
        <v>7</v>
      </c>
      <c r="V155">
        <f>Demand!$J$23</f>
        <v>2022</v>
      </c>
      <c r="W155">
        <f>MONTH(DATEVALUE(Demand!I33 &amp; "1"))</f>
        <v>10</v>
      </c>
      <c r="X155">
        <f>IF(Demand!$J$22="Actuals", 0, 1)</f>
        <v>0</v>
      </c>
      <c r="Y155">
        <f>Demand!J33</f>
        <v>0</v>
      </c>
    </row>
    <row r="156" spans="20:25" hidden="1" x14ac:dyDescent="0.3">
      <c r="T156" s="18" t="str">
        <f>'Filing Information'!$O$2</f>
        <v>_2023</v>
      </c>
      <c r="U156">
        <f>VLOOKUP(Demand!$I$22,$Q$2:$R$5,2,0)</f>
        <v>7</v>
      </c>
      <c r="V156">
        <f>Demand!$J$23</f>
        <v>2022</v>
      </c>
      <c r="W156">
        <f>MONTH(DATEVALUE(Demand!I34 &amp; "1"))</f>
        <v>11</v>
      </c>
      <c r="X156">
        <f>IF(Demand!$J$22="Actuals", 0, 1)</f>
        <v>0</v>
      </c>
      <c r="Y156">
        <f>Demand!J34</f>
        <v>0</v>
      </c>
    </row>
    <row r="157" spans="20:25" hidden="1" x14ac:dyDescent="0.3">
      <c r="T157" s="18" t="str">
        <f>'Filing Information'!$O$2</f>
        <v>_2023</v>
      </c>
      <c r="U157">
        <f>VLOOKUP(Demand!$I$22,$Q$2:$R$5,2,0)</f>
        <v>7</v>
      </c>
      <c r="V157">
        <f>Demand!$J$23</f>
        <v>2022</v>
      </c>
      <c r="W157">
        <f>MONTH(DATEVALUE(Demand!I35 &amp; "1"))</f>
        <v>12</v>
      </c>
      <c r="X157">
        <f>IF(Demand!$J$22="Actuals", 0, 1)</f>
        <v>0</v>
      </c>
      <c r="Y157">
        <f>Demand!J35</f>
        <v>0</v>
      </c>
    </row>
    <row r="158" spans="20:25" hidden="1" x14ac:dyDescent="0.3">
      <c r="T158" s="18" t="str">
        <f>'Filing Information'!$O$2</f>
        <v>_2023</v>
      </c>
      <c r="U158">
        <f>VLOOKUP(Demand!$I$22,$Q$2:$R$5,2,0)</f>
        <v>7</v>
      </c>
      <c r="V158">
        <f>Demand!$K$23</f>
        <v>2023</v>
      </c>
      <c r="W158">
        <f>MONTH(DATEVALUE(Demand!I24 &amp; "1"))</f>
        <v>1</v>
      </c>
      <c r="X158">
        <f>IF(Demand!$J$22="Actuals", 0, 1)</f>
        <v>0</v>
      </c>
      <c r="Y158">
        <f>Demand!K24</f>
        <v>0</v>
      </c>
    </row>
    <row r="159" spans="20:25" hidden="1" x14ac:dyDescent="0.3">
      <c r="T159" s="18" t="str">
        <f>'Filing Information'!$O$2</f>
        <v>_2023</v>
      </c>
      <c r="U159">
        <f>VLOOKUP(Demand!$I$22,$Q$2:$R$5,2,0)</f>
        <v>7</v>
      </c>
      <c r="V159">
        <f>Demand!$K$23</f>
        <v>2023</v>
      </c>
      <c r="W159">
        <f>MONTH(DATEVALUE(Demand!I25 &amp; "1"))</f>
        <v>2</v>
      </c>
      <c r="X159">
        <f>IF(Demand!$J$22="Actuals", 0, 1)</f>
        <v>0</v>
      </c>
      <c r="Y159">
        <f>Demand!K25</f>
        <v>0</v>
      </c>
    </row>
    <row r="160" spans="20:25" hidden="1" x14ac:dyDescent="0.3">
      <c r="T160" s="18" t="str">
        <f>'Filing Information'!$O$2</f>
        <v>_2023</v>
      </c>
      <c r="U160">
        <f>VLOOKUP(Demand!$I$22,$Q$2:$R$5,2,0)</f>
        <v>7</v>
      </c>
      <c r="V160">
        <f>Demand!$K$23</f>
        <v>2023</v>
      </c>
      <c r="W160">
        <f>MONTH(DATEVALUE(Demand!I26 &amp; "1"))</f>
        <v>3</v>
      </c>
      <c r="X160">
        <f>IF(Demand!$J$22="Actuals", 0, 1)</f>
        <v>0</v>
      </c>
      <c r="Y160">
        <f>Demand!K26</f>
        <v>0</v>
      </c>
    </row>
    <row r="161" spans="20:25" hidden="1" x14ac:dyDescent="0.3">
      <c r="T161" s="18" t="str">
        <f>'Filing Information'!$O$2</f>
        <v>_2023</v>
      </c>
      <c r="U161">
        <f>VLOOKUP(Demand!$I$22,$Q$2:$R$5,2,0)</f>
        <v>7</v>
      </c>
      <c r="V161">
        <f>Demand!$K$23</f>
        <v>2023</v>
      </c>
      <c r="W161">
        <f>MONTH(DATEVALUE(Demand!I27 &amp; "1"))</f>
        <v>4</v>
      </c>
      <c r="X161">
        <f>IF(Demand!$J$22="Actuals", 0, 1)</f>
        <v>0</v>
      </c>
      <c r="Y161">
        <f>Demand!K27</f>
        <v>0</v>
      </c>
    </row>
    <row r="162" spans="20:25" hidden="1" x14ac:dyDescent="0.3">
      <c r="T162" s="18" t="str">
        <f>'Filing Information'!$O$2</f>
        <v>_2023</v>
      </c>
      <c r="U162">
        <f>VLOOKUP(Demand!$I$22,$Q$2:$R$5,2,0)</f>
        <v>7</v>
      </c>
      <c r="V162">
        <f>Demand!$K$23</f>
        <v>2023</v>
      </c>
      <c r="W162">
        <f>MONTH(DATEVALUE(Demand!I28 &amp; "1"))</f>
        <v>5</v>
      </c>
      <c r="X162">
        <f>IF(Demand!$J$22="Actuals", 0, 1)</f>
        <v>0</v>
      </c>
      <c r="Y162">
        <f>Demand!K28</f>
        <v>0</v>
      </c>
    </row>
    <row r="163" spans="20:25" hidden="1" x14ac:dyDescent="0.3">
      <c r="T163" s="18" t="str">
        <f>'Filing Information'!$O$2</f>
        <v>_2023</v>
      </c>
      <c r="U163">
        <f>VLOOKUP(Demand!$I$22,$Q$2:$R$5,2,0)</f>
        <v>7</v>
      </c>
      <c r="V163">
        <f>Demand!$K$23</f>
        <v>2023</v>
      </c>
      <c r="W163">
        <f>MONTH(DATEVALUE(Demand!I29 &amp; "1"))</f>
        <v>6</v>
      </c>
      <c r="X163">
        <f>IF(Demand!$J$22="Actuals", 0, 1)</f>
        <v>0</v>
      </c>
      <c r="Y163">
        <f>Demand!K29</f>
        <v>0</v>
      </c>
    </row>
    <row r="164" spans="20:25" hidden="1" x14ac:dyDescent="0.3">
      <c r="T164" s="18" t="str">
        <f>'Filing Information'!$O$2</f>
        <v>_2023</v>
      </c>
      <c r="U164">
        <f>VLOOKUP(Demand!$I$22,$Q$2:$R$5,2,0)</f>
        <v>7</v>
      </c>
      <c r="V164">
        <f>Demand!$K$23</f>
        <v>2023</v>
      </c>
      <c r="W164">
        <f>MONTH(DATEVALUE(Demand!I30 &amp; "1"))</f>
        <v>7</v>
      </c>
      <c r="X164">
        <f>IF(Demand!$J$22="Actuals", 0, 1)</f>
        <v>0</v>
      </c>
      <c r="Y164">
        <f>Demand!K30</f>
        <v>0</v>
      </c>
    </row>
    <row r="165" spans="20:25" hidden="1" x14ac:dyDescent="0.3">
      <c r="T165" s="18" t="str">
        <f>'Filing Information'!$O$2</f>
        <v>_2023</v>
      </c>
      <c r="U165">
        <f>VLOOKUP(Demand!$I$22,$Q$2:$R$5,2,0)</f>
        <v>7</v>
      </c>
      <c r="V165">
        <f>Demand!$K$23</f>
        <v>2023</v>
      </c>
      <c r="W165">
        <f>MONTH(DATEVALUE(Demand!I31 &amp; "1"))</f>
        <v>8</v>
      </c>
      <c r="X165">
        <f>IF(Demand!$J$22="Actuals", 0, 1)</f>
        <v>0</v>
      </c>
      <c r="Y165">
        <f>Demand!K31</f>
        <v>0</v>
      </c>
    </row>
    <row r="166" spans="20:25" hidden="1" x14ac:dyDescent="0.3">
      <c r="T166" s="18" t="str">
        <f>'Filing Information'!$O$2</f>
        <v>_2023</v>
      </c>
      <c r="U166">
        <f>VLOOKUP(Demand!$I$22,$Q$2:$R$5,2,0)</f>
        <v>7</v>
      </c>
      <c r="V166">
        <f>Demand!$K$23</f>
        <v>2023</v>
      </c>
      <c r="W166">
        <f>MONTH(DATEVALUE(Demand!I32 &amp; "1"))</f>
        <v>9</v>
      </c>
      <c r="X166">
        <f>IF(Demand!$J$22="Actuals", 0, 1)</f>
        <v>0</v>
      </c>
      <c r="Y166">
        <f>Demand!K32</f>
        <v>0</v>
      </c>
    </row>
    <row r="167" spans="20:25" hidden="1" x14ac:dyDescent="0.3">
      <c r="T167" s="18" t="str">
        <f>'Filing Information'!$O$2</f>
        <v>_2023</v>
      </c>
      <c r="U167">
        <f>VLOOKUP(Demand!$I$22,$Q$2:$R$5,2,0)</f>
        <v>7</v>
      </c>
      <c r="V167">
        <f>Demand!$K$23</f>
        <v>2023</v>
      </c>
      <c r="W167">
        <f>MONTH(DATEVALUE(Demand!I33 &amp; "1"))</f>
        <v>10</v>
      </c>
      <c r="X167">
        <f>IF(Demand!$J$22="Actuals", 0, 1)</f>
        <v>0</v>
      </c>
      <c r="Y167">
        <f>Demand!K33</f>
        <v>0</v>
      </c>
    </row>
    <row r="168" spans="20:25" hidden="1" x14ac:dyDescent="0.3">
      <c r="T168" s="18" t="str">
        <f>'Filing Information'!$O$2</f>
        <v>_2023</v>
      </c>
      <c r="U168">
        <f>VLOOKUP(Demand!$I$22,$Q$2:$R$5,2,0)</f>
        <v>7</v>
      </c>
      <c r="V168">
        <f>Demand!$K$23</f>
        <v>2023</v>
      </c>
      <c r="W168">
        <f>MONTH(DATEVALUE(Demand!I34 &amp; "1"))</f>
        <v>11</v>
      </c>
      <c r="X168">
        <f>IF(Demand!$J$22="Actuals", 0, 1)</f>
        <v>0</v>
      </c>
      <c r="Y168">
        <f>Demand!K34</f>
        <v>0</v>
      </c>
    </row>
    <row r="169" spans="20:25" hidden="1" x14ac:dyDescent="0.3">
      <c r="T169" s="18" t="str">
        <f>'Filing Information'!$O$2</f>
        <v>_2023</v>
      </c>
      <c r="U169">
        <f>VLOOKUP(Demand!$I$22,$Q$2:$R$5,2,0)</f>
        <v>7</v>
      </c>
      <c r="V169">
        <f>Demand!$K$23</f>
        <v>2023</v>
      </c>
      <c r="W169">
        <f>MONTH(DATEVALUE(Demand!I35 &amp; "1"))</f>
        <v>12</v>
      </c>
      <c r="X169">
        <f>IF(Demand!$J$22="Actuals", 0, 1)</f>
        <v>0</v>
      </c>
      <c r="Y169">
        <f>Demand!K35</f>
        <v>0</v>
      </c>
    </row>
    <row r="170" spans="20:25" hidden="1" x14ac:dyDescent="0.3">
      <c r="T170" s="18" t="str">
        <f>'Filing Information'!$O$2</f>
        <v>_2023</v>
      </c>
      <c r="U170">
        <f>VLOOKUP(Demand!$I$22,$Q$2:$R$5,2,0)</f>
        <v>7</v>
      </c>
      <c r="V170">
        <f>Demand!$L$23</f>
        <v>2024</v>
      </c>
      <c r="W170">
        <f>MONTH(DATEVALUE(Demand!I24 &amp; "1"))</f>
        <v>1</v>
      </c>
      <c r="X170">
        <f>IF(Demand!$L$22="Actuals", 0, 1)</f>
        <v>1</v>
      </c>
      <c r="Y170">
        <f>Demand!L24</f>
        <v>0</v>
      </c>
    </row>
    <row r="171" spans="20:25" hidden="1" x14ac:dyDescent="0.3">
      <c r="T171" s="18" t="str">
        <f>'Filing Information'!$O$2</f>
        <v>_2023</v>
      </c>
      <c r="U171">
        <f>VLOOKUP(Demand!$I$22,$Q$2:$R$5,2,0)</f>
        <v>7</v>
      </c>
      <c r="V171">
        <f>Demand!$L$23</f>
        <v>2024</v>
      </c>
      <c r="W171">
        <f>MONTH(DATEVALUE(Demand!I25 &amp; "1"))</f>
        <v>2</v>
      </c>
      <c r="X171">
        <f>IF(Demand!$L$22="Actuals", 0, 1)</f>
        <v>1</v>
      </c>
      <c r="Y171">
        <f>Demand!L25</f>
        <v>0</v>
      </c>
    </row>
    <row r="172" spans="20:25" hidden="1" x14ac:dyDescent="0.3">
      <c r="T172" s="18" t="str">
        <f>'Filing Information'!$O$2</f>
        <v>_2023</v>
      </c>
      <c r="U172">
        <f>VLOOKUP(Demand!$I$22,$Q$2:$R$5,2,0)</f>
        <v>7</v>
      </c>
      <c r="V172">
        <f>Demand!$L$23</f>
        <v>2024</v>
      </c>
      <c r="W172">
        <f>MONTH(DATEVALUE(Demand!I26 &amp; "1"))</f>
        <v>3</v>
      </c>
      <c r="X172">
        <f>IF(Demand!$L$22="Actuals", 0, 1)</f>
        <v>1</v>
      </c>
      <c r="Y172">
        <f>Demand!L26</f>
        <v>0</v>
      </c>
    </row>
    <row r="173" spans="20:25" hidden="1" x14ac:dyDescent="0.3">
      <c r="T173" s="18" t="str">
        <f>'Filing Information'!$O$2</f>
        <v>_2023</v>
      </c>
      <c r="U173">
        <f>VLOOKUP(Demand!$I$22,$Q$2:$R$5,2,0)</f>
        <v>7</v>
      </c>
      <c r="V173">
        <f>Demand!$L$23</f>
        <v>2024</v>
      </c>
      <c r="W173">
        <f>MONTH(DATEVALUE(Demand!I27 &amp; "1"))</f>
        <v>4</v>
      </c>
      <c r="X173">
        <f>IF(Demand!$L$22="Actuals", 0, 1)</f>
        <v>1</v>
      </c>
      <c r="Y173">
        <f>Demand!L27</f>
        <v>0</v>
      </c>
    </row>
    <row r="174" spans="20:25" hidden="1" x14ac:dyDescent="0.3">
      <c r="T174" s="18" t="str">
        <f>'Filing Information'!$O$2</f>
        <v>_2023</v>
      </c>
      <c r="U174">
        <f>VLOOKUP(Demand!$I$22,$Q$2:$R$5,2,0)</f>
        <v>7</v>
      </c>
      <c r="V174">
        <f>Demand!$L$23</f>
        <v>2024</v>
      </c>
      <c r="W174">
        <f>MONTH(DATEVALUE(Demand!I28 &amp; "1"))</f>
        <v>5</v>
      </c>
      <c r="X174">
        <f>IF(Demand!$L$22="Actuals", 0, 1)</f>
        <v>1</v>
      </c>
      <c r="Y174">
        <f>Demand!L28</f>
        <v>0</v>
      </c>
    </row>
    <row r="175" spans="20:25" hidden="1" x14ac:dyDescent="0.3">
      <c r="T175" s="18" t="str">
        <f>'Filing Information'!$O$2</f>
        <v>_2023</v>
      </c>
      <c r="U175">
        <f>VLOOKUP(Demand!$I$22,$Q$2:$R$5,2,0)</f>
        <v>7</v>
      </c>
      <c r="V175">
        <f>Demand!$L$23</f>
        <v>2024</v>
      </c>
      <c r="W175">
        <f>MONTH(DATEVALUE(Demand!I29 &amp; "1"))</f>
        <v>6</v>
      </c>
      <c r="X175">
        <f>IF(Demand!$L$22="Actuals", 0, 1)</f>
        <v>1</v>
      </c>
      <c r="Y175">
        <f>Demand!L29</f>
        <v>0</v>
      </c>
    </row>
    <row r="176" spans="20:25" hidden="1" x14ac:dyDescent="0.3">
      <c r="T176" s="18" t="str">
        <f>'Filing Information'!$O$2</f>
        <v>_2023</v>
      </c>
      <c r="U176">
        <f>VLOOKUP(Demand!$I$22,$Q$2:$R$5,2,0)</f>
        <v>7</v>
      </c>
      <c r="V176">
        <f>Demand!$L$23</f>
        <v>2024</v>
      </c>
      <c r="W176">
        <f>MONTH(DATEVALUE(Demand!I30 &amp; "1"))</f>
        <v>7</v>
      </c>
      <c r="X176">
        <f>IF(Demand!$L$22="Actuals", 0, 1)</f>
        <v>1</v>
      </c>
      <c r="Y176">
        <f>Demand!L30</f>
        <v>0</v>
      </c>
    </row>
    <row r="177" spans="20:25" hidden="1" x14ac:dyDescent="0.3">
      <c r="T177" s="18" t="str">
        <f>'Filing Information'!$O$2</f>
        <v>_2023</v>
      </c>
      <c r="U177">
        <f>VLOOKUP(Demand!$I$22,$Q$2:$R$5,2,0)</f>
        <v>7</v>
      </c>
      <c r="V177">
        <f>Demand!$L$23</f>
        <v>2024</v>
      </c>
      <c r="W177">
        <f>MONTH(DATEVALUE(Demand!I31 &amp; "1"))</f>
        <v>8</v>
      </c>
      <c r="X177">
        <f>IF(Demand!$L$22="Actuals", 0, 1)</f>
        <v>1</v>
      </c>
      <c r="Y177">
        <f>Demand!L31</f>
        <v>0</v>
      </c>
    </row>
    <row r="178" spans="20:25" hidden="1" x14ac:dyDescent="0.3">
      <c r="T178" s="18" t="str">
        <f>'Filing Information'!$O$2</f>
        <v>_2023</v>
      </c>
      <c r="U178">
        <f>VLOOKUP(Demand!$I$22,$Q$2:$R$5,2,0)</f>
        <v>7</v>
      </c>
      <c r="V178">
        <f>Demand!$L$23</f>
        <v>2024</v>
      </c>
      <c r="W178">
        <f>MONTH(DATEVALUE(Demand!I32 &amp; "1"))</f>
        <v>9</v>
      </c>
      <c r="X178">
        <f>IF(Demand!$L$22="Actuals", 0, 1)</f>
        <v>1</v>
      </c>
      <c r="Y178">
        <f>Demand!L32</f>
        <v>0</v>
      </c>
    </row>
    <row r="179" spans="20:25" hidden="1" x14ac:dyDescent="0.3">
      <c r="T179" s="18" t="str">
        <f>'Filing Information'!$O$2</f>
        <v>_2023</v>
      </c>
      <c r="U179">
        <f>VLOOKUP(Demand!$I$22,$Q$2:$R$5,2,0)</f>
        <v>7</v>
      </c>
      <c r="V179">
        <f>Demand!$L$23</f>
        <v>2024</v>
      </c>
      <c r="W179">
        <f>MONTH(DATEVALUE(Demand!I33 &amp; "1"))</f>
        <v>10</v>
      </c>
      <c r="X179">
        <f>IF(Demand!$L$22="Actuals", 0, 1)</f>
        <v>1</v>
      </c>
      <c r="Y179">
        <f>Demand!L33</f>
        <v>0</v>
      </c>
    </row>
    <row r="180" spans="20:25" hidden="1" x14ac:dyDescent="0.3">
      <c r="T180" s="18" t="str">
        <f>'Filing Information'!$O$2</f>
        <v>_2023</v>
      </c>
      <c r="U180">
        <f>VLOOKUP(Demand!$I$22,$Q$2:$R$5,2,0)</f>
        <v>7</v>
      </c>
      <c r="V180">
        <f>Demand!$L$23</f>
        <v>2024</v>
      </c>
      <c r="W180">
        <f>MONTH(DATEVALUE(Demand!I34 &amp; "1"))</f>
        <v>11</v>
      </c>
      <c r="X180">
        <f>IF(Demand!$L$22="Actuals", 0, 1)</f>
        <v>1</v>
      </c>
      <c r="Y180">
        <f>Demand!L34</f>
        <v>0</v>
      </c>
    </row>
    <row r="181" spans="20:25" hidden="1" x14ac:dyDescent="0.3">
      <c r="T181" s="18" t="str">
        <f>'Filing Information'!$O$2</f>
        <v>_2023</v>
      </c>
      <c r="U181">
        <f>VLOOKUP(Demand!$I$22,$Q$2:$R$5,2,0)</f>
        <v>7</v>
      </c>
      <c r="V181">
        <f>Demand!$L$23</f>
        <v>2024</v>
      </c>
      <c r="W181">
        <f>MONTH(DATEVALUE(Demand!I35 &amp; "1"))</f>
        <v>12</v>
      </c>
      <c r="X181">
        <f>IF(Demand!$L$22="Actuals", 0, 1)</f>
        <v>1</v>
      </c>
      <c r="Y181">
        <f>Demand!L35</f>
        <v>0</v>
      </c>
    </row>
    <row r="182" spans="20:25" hidden="1" x14ac:dyDescent="0.3">
      <c r="T182" s="18" t="str">
        <f>'Filing Information'!$O$2</f>
        <v>_2023</v>
      </c>
      <c r="U182">
        <f>VLOOKUP(Demand!$I$22,$Q$2:$R$5,2,0)</f>
        <v>7</v>
      </c>
      <c r="V182">
        <f>Demand!$M$23</f>
        <v>2025</v>
      </c>
      <c r="W182">
        <f>MONTH(DATEVALUE(Demand!I24 &amp; "1"))</f>
        <v>1</v>
      </c>
      <c r="X182">
        <f>IF(Demand!$L$22="Actuals", 0, 1)</f>
        <v>1</v>
      </c>
      <c r="Y182">
        <f>Demand!M24</f>
        <v>0</v>
      </c>
    </row>
    <row r="183" spans="20:25" hidden="1" x14ac:dyDescent="0.3">
      <c r="T183" s="18" t="str">
        <f>'Filing Information'!$O$2</f>
        <v>_2023</v>
      </c>
      <c r="U183">
        <f>VLOOKUP(Demand!$I$22,$Q$2:$R$5,2,0)</f>
        <v>7</v>
      </c>
      <c r="V183">
        <f>Demand!$M$23</f>
        <v>2025</v>
      </c>
      <c r="W183">
        <f>MONTH(DATEVALUE(Demand!I25 &amp; "1"))</f>
        <v>2</v>
      </c>
      <c r="X183">
        <f>IF(Demand!$L$22="Actuals", 0, 1)</f>
        <v>1</v>
      </c>
      <c r="Y183">
        <f>Demand!M25</f>
        <v>0</v>
      </c>
    </row>
    <row r="184" spans="20:25" hidden="1" x14ac:dyDescent="0.3">
      <c r="T184" s="18" t="str">
        <f>'Filing Information'!$O$2</f>
        <v>_2023</v>
      </c>
      <c r="U184">
        <f>VLOOKUP(Demand!$I$22,$Q$2:$R$5,2,0)</f>
        <v>7</v>
      </c>
      <c r="V184">
        <f>Demand!$M$23</f>
        <v>2025</v>
      </c>
      <c r="W184">
        <f>MONTH(DATEVALUE(Demand!I26 &amp; "1"))</f>
        <v>3</v>
      </c>
      <c r="X184">
        <f>IF(Demand!$L$22="Actuals", 0, 1)</f>
        <v>1</v>
      </c>
      <c r="Y184">
        <f>Demand!M26</f>
        <v>0</v>
      </c>
    </row>
    <row r="185" spans="20:25" hidden="1" x14ac:dyDescent="0.3">
      <c r="T185" s="18" t="str">
        <f>'Filing Information'!$O$2</f>
        <v>_2023</v>
      </c>
      <c r="U185">
        <f>VLOOKUP(Demand!$I$22,$Q$2:$R$5,2,0)</f>
        <v>7</v>
      </c>
      <c r="V185">
        <f>Demand!$M$23</f>
        <v>2025</v>
      </c>
      <c r="W185">
        <f>MONTH(DATEVALUE(Demand!I27 &amp; "1"))</f>
        <v>4</v>
      </c>
      <c r="X185">
        <f>IF(Demand!$L$22="Actuals", 0, 1)</f>
        <v>1</v>
      </c>
      <c r="Y185">
        <f>Demand!M27</f>
        <v>0</v>
      </c>
    </row>
    <row r="186" spans="20:25" hidden="1" x14ac:dyDescent="0.3">
      <c r="T186" s="18" t="str">
        <f>'Filing Information'!$O$2</f>
        <v>_2023</v>
      </c>
      <c r="U186">
        <f>VLOOKUP(Demand!$I$22,$Q$2:$R$5,2,0)</f>
        <v>7</v>
      </c>
      <c r="V186">
        <f>Demand!$M$23</f>
        <v>2025</v>
      </c>
      <c r="W186">
        <f>MONTH(DATEVALUE(Demand!I28 &amp; "1"))</f>
        <v>5</v>
      </c>
      <c r="X186">
        <f>IF(Demand!$L$22="Actuals", 0, 1)</f>
        <v>1</v>
      </c>
      <c r="Y186">
        <f>Demand!M28</f>
        <v>0</v>
      </c>
    </row>
    <row r="187" spans="20:25" hidden="1" x14ac:dyDescent="0.3">
      <c r="T187" s="18" t="str">
        <f>'Filing Information'!$O$2</f>
        <v>_2023</v>
      </c>
      <c r="U187">
        <f>VLOOKUP(Demand!$I$22,$Q$2:$R$5,2,0)</f>
        <v>7</v>
      </c>
      <c r="V187">
        <f>Demand!$M$23</f>
        <v>2025</v>
      </c>
      <c r="W187">
        <f>MONTH(DATEVALUE(Demand!I29 &amp; "1"))</f>
        <v>6</v>
      </c>
      <c r="X187">
        <f>IF(Demand!$L$22="Actuals", 0, 1)</f>
        <v>1</v>
      </c>
      <c r="Y187">
        <f>Demand!M29</f>
        <v>0</v>
      </c>
    </row>
    <row r="188" spans="20:25" hidden="1" x14ac:dyDescent="0.3">
      <c r="T188" s="18" t="str">
        <f>'Filing Information'!$O$2</f>
        <v>_2023</v>
      </c>
      <c r="U188">
        <f>VLOOKUP(Demand!$I$22,$Q$2:$R$5,2,0)</f>
        <v>7</v>
      </c>
      <c r="V188">
        <f>Demand!$M$23</f>
        <v>2025</v>
      </c>
      <c r="W188">
        <f>MONTH(DATEVALUE(Demand!I30 &amp; "1"))</f>
        <v>7</v>
      </c>
      <c r="X188">
        <f>IF(Demand!$L$22="Actuals", 0, 1)</f>
        <v>1</v>
      </c>
      <c r="Y188">
        <f>Demand!M30</f>
        <v>0</v>
      </c>
    </row>
    <row r="189" spans="20:25" hidden="1" x14ac:dyDescent="0.3">
      <c r="T189" s="18" t="str">
        <f>'Filing Information'!$O$2</f>
        <v>_2023</v>
      </c>
      <c r="U189">
        <f>VLOOKUP(Demand!$I$22,$Q$2:$R$5,2,0)</f>
        <v>7</v>
      </c>
      <c r="V189">
        <f>Demand!$M$23</f>
        <v>2025</v>
      </c>
      <c r="W189">
        <f>MONTH(DATEVALUE(Demand!I31 &amp; "1"))</f>
        <v>8</v>
      </c>
      <c r="X189">
        <f>IF(Demand!$L$22="Actuals", 0, 1)</f>
        <v>1</v>
      </c>
      <c r="Y189">
        <f>Demand!M31</f>
        <v>0</v>
      </c>
    </row>
    <row r="190" spans="20:25" hidden="1" x14ac:dyDescent="0.3">
      <c r="T190" s="18" t="str">
        <f>'Filing Information'!$O$2</f>
        <v>_2023</v>
      </c>
      <c r="U190">
        <f>VLOOKUP(Demand!$I$22,$Q$2:$R$5,2,0)</f>
        <v>7</v>
      </c>
      <c r="V190">
        <f>Demand!$M$23</f>
        <v>2025</v>
      </c>
      <c r="W190">
        <f>MONTH(DATEVALUE(Demand!I32 &amp; "1"))</f>
        <v>9</v>
      </c>
      <c r="X190">
        <f>IF(Demand!$L$22="Actuals", 0, 1)</f>
        <v>1</v>
      </c>
      <c r="Y190">
        <f>Demand!M32</f>
        <v>0</v>
      </c>
    </row>
    <row r="191" spans="20:25" hidden="1" x14ac:dyDescent="0.3">
      <c r="T191" s="18" t="str">
        <f>'Filing Information'!$O$2</f>
        <v>_2023</v>
      </c>
      <c r="U191">
        <f>VLOOKUP(Demand!$I$22,$Q$2:$R$5,2,0)</f>
        <v>7</v>
      </c>
      <c r="V191">
        <f>Demand!$M$23</f>
        <v>2025</v>
      </c>
      <c r="W191">
        <f>MONTH(DATEVALUE(Demand!I33 &amp; "1"))</f>
        <v>10</v>
      </c>
      <c r="X191">
        <f>IF(Demand!$L$22="Actuals", 0, 1)</f>
        <v>1</v>
      </c>
      <c r="Y191">
        <f>Demand!M33</f>
        <v>0</v>
      </c>
    </row>
    <row r="192" spans="20:25" hidden="1" x14ac:dyDescent="0.3">
      <c r="T192" s="18" t="str">
        <f>'Filing Information'!$O$2</f>
        <v>_2023</v>
      </c>
      <c r="U192">
        <f>VLOOKUP(Demand!$I$22,$Q$2:$R$5,2,0)</f>
        <v>7</v>
      </c>
      <c r="V192">
        <f>Demand!$M$23</f>
        <v>2025</v>
      </c>
      <c r="W192">
        <f>MONTH(DATEVALUE(Demand!I34 &amp; "1"))</f>
        <v>11</v>
      </c>
      <c r="X192">
        <f>IF(Demand!$L$22="Actuals", 0, 1)</f>
        <v>1</v>
      </c>
      <c r="Y192">
        <f>Demand!M34</f>
        <v>0</v>
      </c>
    </row>
    <row r="193" spans="20:25" hidden="1" x14ac:dyDescent="0.3">
      <c r="T193" s="18" t="str">
        <f>'Filing Information'!$O$2</f>
        <v>_2023</v>
      </c>
      <c r="U193">
        <f>VLOOKUP(Demand!$I$22,$Q$2:$R$5,2,0)</f>
        <v>7</v>
      </c>
      <c r="V193">
        <f>Demand!$M$23</f>
        <v>2025</v>
      </c>
      <c r="W193">
        <f>MONTH(DATEVALUE(Demand!I35 &amp; "1"))</f>
        <v>12</v>
      </c>
      <c r="X193" s="4">
        <f>IF(Demand!$L$22="Actuals", 0, 1)</f>
        <v>1</v>
      </c>
      <c r="Y193" s="4">
        <f>Demand!M35</f>
        <v>0</v>
      </c>
    </row>
  </sheetData>
  <sheetProtection selectLockedCells="1"/>
  <mergeCells count="15">
    <mergeCell ref="J1:O1"/>
    <mergeCell ref="L22:M22"/>
    <mergeCell ref="D5:E5"/>
    <mergeCell ref="F5:G5"/>
    <mergeCell ref="C2:M4"/>
    <mergeCell ref="I5:I6"/>
    <mergeCell ref="J5:K5"/>
    <mergeCell ref="L5:M5"/>
    <mergeCell ref="C5:C6"/>
    <mergeCell ref="C22:C23"/>
    <mergeCell ref="D22:E22"/>
    <mergeCell ref="F22:G22"/>
    <mergeCell ref="I22:I23"/>
    <mergeCell ref="J22:K22"/>
    <mergeCell ref="C1:I1"/>
  </mergeCells>
  <phoneticPr fontId="2" type="noConversion"/>
  <dataValidations count="1">
    <dataValidation type="decimal" operator="greaterThanOrEqual" allowBlank="1" showInputMessage="1" showErrorMessage="1" sqref="D7:G18 J7:M18 D24:G35 J24:M35" xr:uid="{E2C73AD9-9241-44EC-8CB7-7A32ED87A7E6}">
      <formula1>0</formula1>
    </dataValidation>
  </dataValidations>
  <pageMargins left="0.7" right="0.7" top="0.75" bottom="0.75" header="0.3" footer="0.3"/>
  <pageSetup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DEA12-3704-421A-9730-E14A72139B14}">
  <sheetPr codeName="Sheet8"/>
  <dimension ref="A1:V124"/>
  <sheetViews>
    <sheetView tabSelected="1" workbookViewId="0">
      <selection activeCell="A77" sqref="A77:XFD77"/>
    </sheetView>
  </sheetViews>
  <sheetFormatPr defaultColWidth="0" defaultRowHeight="14.4" zeroHeight="1" x14ac:dyDescent="0.3"/>
  <cols>
    <col min="1" max="1" width="5.44140625" style="13" customWidth="1"/>
    <col min="2" max="2" width="4" style="36" customWidth="1"/>
    <col min="3" max="3" width="19.33203125" customWidth="1"/>
    <col min="4" max="4" width="45.88671875" customWidth="1"/>
    <col min="5" max="5" width="20.6640625" customWidth="1"/>
    <col min="6" max="6" width="3.6640625" customWidth="1"/>
    <col min="7" max="7" width="20.6640625" customWidth="1"/>
    <col min="8" max="8" width="3.6640625" customWidth="1"/>
    <col min="9" max="9" width="20.6640625" customWidth="1"/>
    <col min="10" max="10" width="3.6640625" customWidth="1"/>
    <col min="11" max="11" width="20.6640625" customWidth="1"/>
    <col min="12" max="12" width="5.33203125" style="13" customWidth="1"/>
    <col min="13" max="13" width="6.33203125" style="13" customWidth="1"/>
    <col min="14" max="16384" width="8.88671875" hidden="1"/>
  </cols>
  <sheetData>
    <row r="1" spans="2:22" ht="72.599999999999994" customHeight="1" x14ac:dyDescent="0.3">
      <c r="C1" s="185" t="s">
        <v>363</v>
      </c>
      <c r="D1" s="185"/>
      <c r="E1" s="185"/>
      <c r="F1" s="185"/>
      <c r="G1" s="185"/>
      <c r="H1" s="185"/>
      <c r="I1" s="186" t="s">
        <v>417</v>
      </c>
      <c r="J1" s="186"/>
      <c r="K1" s="186"/>
      <c r="L1" s="186"/>
      <c r="M1" s="186"/>
      <c r="Q1" t="s">
        <v>176</v>
      </c>
      <c r="R1" t="s">
        <v>295</v>
      </c>
      <c r="S1" t="s">
        <v>364</v>
      </c>
      <c r="T1" t="s">
        <v>342</v>
      </c>
      <c r="U1" t="s">
        <v>365</v>
      </c>
      <c r="V1" t="s">
        <v>293</v>
      </c>
    </row>
    <row r="2" spans="2:22" x14ac:dyDescent="0.3">
      <c r="C2" s="225" t="s">
        <v>366</v>
      </c>
      <c r="D2" s="225"/>
      <c r="E2" s="225"/>
      <c r="F2" s="225"/>
      <c r="G2" s="225"/>
      <c r="H2" s="225"/>
      <c r="I2" s="225"/>
      <c r="J2" s="225"/>
      <c r="K2" s="225"/>
      <c r="Q2" s="18" t="str">
        <f>'Filing Information'!$O$2</f>
        <v>_2023</v>
      </c>
      <c r="R2">
        <v>6</v>
      </c>
      <c r="S2">
        <f>'VRS Expenses'!E6</f>
        <v>2022</v>
      </c>
      <c r="T2">
        <v>0</v>
      </c>
      <c r="U2">
        <f>'VRS Expenses'!B9</f>
        <v>1</v>
      </c>
      <c r="V2" s="50">
        <f>'VRS Expenses'!E9</f>
        <v>0</v>
      </c>
    </row>
    <row r="3" spans="2:22" x14ac:dyDescent="0.3">
      <c r="C3" s="225"/>
      <c r="D3" s="225"/>
      <c r="E3" s="225"/>
      <c r="F3" s="225"/>
      <c r="G3" s="225"/>
      <c r="H3" s="225"/>
      <c r="I3" s="225"/>
      <c r="J3" s="225"/>
      <c r="K3" s="225"/>
      <c r="Q3" s="18" t="str">
        <f>'Filing Information'!$O$2</f>
        <v>_2023</v>
      </c>
      <c r="R3">
        <v>6</v>
      </c>
      <c r="S3">
        <f>'VRS Expenses'!E6</f>
        <v>2022</v>
      </c>
      <c r="T3">
        <v>0</v>
      </c>
      <c r="U3">
        <f>'VRS Expenses'!B10</f>
        <v>2</v>
      </c>
      <c r="V3" s="50">
        <f>'VRS Expenses'!E10</f>
        <v>0</v>
      </c>
    </row>
    <row r="4" spans="2:22" x14ac:dyDescent="0.3">
      <c r="C4" s="225"/>
      <c r="D4" s="225"/>
      <c r="E4" s="225"/>
      <c r="F4" s="225"/>
      <c r="G4" s="225"/>
      <c r="H4" s="225"/>
      <c r="I4" s="225"/>
      <c r="J4" s="225"/>
      <c r="K4" s="225"/>
      <c r="Q4" s="18" t="str">
        <f>'Filing Information'!$O$2</f>
        <v>_2023</v>
      </c>
      <c r="R4">
        <v>6</v>
      </c>
      <c r="S4">
        <f>'VRS Expenses'!E6</f>
        <v>2022</v>
      </c>
      <c r="T4">
        <v>0</v>
      </c>
      <c r="U4">
        <f>'VRS Expenses'!B11</f>
        <v>3</v>
      </c>
      <c r="V4" s="50">
        <f>'VRS Expenses'!E11</f>
        <v>0</v>
      </c>
    </row>
    <row r="5" spans="2:22" ht="15.6" x14ac:dyDescent="0.3">
      <c r="C5" s="238"/>
      <c r="D5" s="238"/>
      <c r="E5" s="237" t="s">
        <v>347</v>
      </c>
      <c r="F5" s="237"/>
      <c r="G5" s="237"/>
      <c r="H5" s="27"/>
      <c r="I5" s="237" t="s">
        <v>348</v>
      </c>
      <c r="J5" s="237"/>
      <c r="K5" s="237"/>
      <c r="Q5" s="18" t="str">
        <f>'Filing Information'!$O$2</f>
        <v>_2023</v>
      </c>
      <c r="R5">
        <v>6</v>
      </c>
      <c r="S5">
        <f>'VRS Expenses'!E6</f>
        <v>2022</v>
      </c>
      <c r="T5">
        <v>0</v>
      </c>
      <c r="U5">
        <f>'VRS Expenses'!B12</f>
        <v>4</v>
      </c>
      <c r="V5" s="50">
        <f>'VRS Expenses'!E12</f>
        <v>0</v>
      </c>
    </row>
    <row r="6" spans="2:22" ht="15.6" x14ac:dyDescent="0.3">
      <c r="C6" s="238"/>
      <c r="D6" s="238"/>
      <c r="E6" s="99">
        <f>IF(ISBLANK('Filing Information'!E27), "", 'Filing Information'!E27-1)</f>
        <v>2022</v>
      </c>
      <c r="F6" s="99"/>
      <c r="G6" s="99">
        <f>IF(ISBLANK('Filing Information'!E27), "", 'Filing Information'!E27)</f>
        <v>2023</v>
      </c>
      <c r="H6" s="99"/>
      <c r="I6" s="99">
        <f>IF(ISBLANK('Filing Information'!E27), "", 'Filing Information'!E27+1)</f>
        <v>2024</v>
      </c>
      <c r="J6" s="99"/>
      <c r="K6" s="99">
        <f>IF(ISBLANK('Filing Information'!E27), "", 'Filing Information'!E27+2)</f>
        <v>2025</v>
      </c>
      <c r="Q6" s="18" t="str">
        <f>'Filing Information'!$O$2</f>
        <v>_2023</v>
      </c>
      <c r="R6">
        <v>6</v>
      </c>
      <c r="S6">
        <f>'VRS Expenses'!E6</f>
        <v>2022</v>
      </c>
      <c r="T6">
        <v>0</v>
      </c>
      <c r="U6">
        <f>'VRS Expenses'!B13</f>
        <v>5</v>
      </c>
      <c r="V6" s="50">
        <f>'VRS Expenses'!E13</f>
        <v>0</v>
      </c>
    </row>
    <row r="7" spans="2:22" ht="15.6" x14ac:dyDescent="0.3">
      <c r="C7" s="235" t="s">
        <v>116</v>
      </c>
      <c r="D7" s="235"/>
      <c r="E7" s="235"/>
      <c r="F7" s="235"/>
      <c r="G7" s="235"/>
      <c r="H7" s="235"/>
      <c r="I7" s="235"/>
      <c r="J7" s="235"/>
      <c r="K7" s="235"/>
      <c r="Q7" s="18" t="str">
        <f>'Filing Information'!$O$2</f>
        <v>_2023</v>
      </c>
      <c r="R7">
        <v>6</v>
      </c>
      <c r="S7">
        <f>'VRS Expenses'!E6</f>
        <v>2022</v>
      </c>
      <c r="T7">
        <v>0</v>
      </c>
      <c r="U7">
        <f>'VRS Expenses'!B14</f>
        <v>6</v>
      </c>
      <c r="V7" s="50">
        <f>'VRS Expenses'!E14</f>
        <v>0</v>
      </c>
    </row>
    <row r="8" spans="2:22" ht="6" customHeight="1" x14ac:dyDescent="0.3">
      <c r="C8" s="22"/>
      <c r="D8" s="22"/>
      <c r="E8" s="22"/>
      <c r="F8" s="22"/>
      <c r="G8" s="22"/>
      <c r="H8" s="22"/>
      <c r="I8" s="22"/>
      <c r="J8" s="22"/>
      <c r="K8" s="22"/>
      <c r="Q8" s="18" t="str">
        <f>'Filing Information'!$O$2</f>
        <v>_2023</v>
      </c>
      <c r="R8">
        <v>6</v>
      </c>
      <c r="S8">
        <f>'VRS Expenses'!E6</f>
        <v>2022</v>
      </c>
      <c r="T8">
        <v>0</v>
      </c>
      <c r="U8">
        <f>'VRS Expenses'!B20</f>
        <v>7</v>
      </c>
      <c r="V8" s="50">
        <f>'VRS Expenses'!E20</f>
        <v>0</v>
      </c>
    </row>
    <row r="9" spans="2:22" ht="14.4" customHeight="1" x14ac:dyDescent="0.3">
      <c r="B9" s="36">
        <v>1</v>
      </c>
      <c r="C9" s="233" t="s">
        <v>38</v>
      </c>
      <c r="D9" s="233"/>
      <c r="E9" s="70">
        <v>0</v>
      </c>
      <c r="F9" s="24"/>
      <c r="G9" s="70">
        <v>0</v>
      </c>
      <c r="H9" s="24"/>
      <c r="I9" s="70">
        <v>0</v>
      </c>
      <c r="J9" s="24"/>
      <c r="K9" s="70">
        <v>0</v>
      </c>
      <c r="Q9" s="18" t="str">
        <f>'Filing Information'!$O$2</f>
        <v>_2023</v>
      </c>
      <c r="R9">
        <v>6</v>
      </c>
      <c r="S9">
        <f>'VRS Expenses'!E6</f>
        <v>2022</v>
      </c>
      <c r="T9">
        <v>0</v>
      </c>
      <c r="U9">
        <f>'VRS Expenses'!B21</f>
        <v>8</v>
      </c>
      <c r="V9" s="50">
        <f>'VRS Expenses'!E21</f>
        <v>0</v>
      </c>
    </row>
    <row r="10" spans="2:22" x14ac:dyDescent="0.3">
      <c r="B10" s="36">
        <v>2</v>
      </c>
      <c r="C10" s="233" t="s">
        <v>40</v>
      </c>
      <c r="D10" s="233"/>
      <c r="E10" s="70">
        <v>0</v>
      </c>
      <c r="F10" s="24"/>
      <c r="G10" s="70">
        <v>0</v>
      </c>
      <c r="H10" s="24"/>
      <c r="I10" s="70">
        <v>0</v>
      </c>
      <c r="J10" s="24"/>
      <c r="K10" s="70">
        <v>0</v>
      </c>
      <c r="Q10" s="18" t="str">
        <f>'Filing Information'!$O$2</f>
        <v>_2023</v>
      </c>
      <c r="R10">
        <v>6</v>
      </c>
      <c r="S10">
        <f>'VRS Expenses'!E6</f>
        <v>2022</v>
      </c>
      <c r="T10">
        <v>0</v>
      </c>
      <c r="U10">
        <f>'VRS Expenses'!B23</f>
        <v>10</v>
      </c>
      <c r="V10" s="50">
        <f>'VRS Expenses'!E23</f>
        <v>0</v>
      </c>
    </row>
    <row r="11" spans="2:22" x14ac:dyDescent="0.3">
      <c r="B11" s="36">
        <v>3</v>
      </c>
      <c r="C11" s="233" t="s">
        <v>42</v>
      </c>
      <c r="D11" s="233"/>
      <c r="E11" s="70">
        <v>0</v>
      </c>
      <c r="F11" s="24"/>
      <c r="G11" s="70">
        <v>0</v>
      </c>
      <c r="H11" s="24"/>
      <c r="I11" s="70">
        <v>0</v>
      </c>
      <c r="J11" s="24"/>
      <c r="K11" s="70">
        <v>0</v>
      </c>
      <c r="Q11" s="18" t="str">
        <f>'Filing Information'!$O$2</f>
        <v>_2023</v>
      </c>
      <c r="R11">
        <v>6</v>
      </c>
      <c r="S11">
        <f>'VRS Expenses'!E6</f>
        <v>2022</v>
      </c>
      <c r="T11">
        <v>0</v>
      </c>
      <c r="U11">
        <f>'VRS Expenses'!B30</f>
        <v>12</v>
      </c>
      <c r="V11" s="50">
        <f>'VRS Expenses'!E30</f>
        <v>0</v>
      </c>
    </row>
    <row r="12" spans="2:22" x14ac:dyDescent="0.3">
      <c r="B12" s="36">
        <v>4</v>
      </c>
      <c r="C12" s="233" t="s">
        <v>367</v>
      </c>
      <c r="D12" s="233"/>
      <c r="E12" s="70">
        <v>0</v>
      </c>
      <c r="F12" s="24"/>
      <c r="G12" s="70">
        <v>0</v>
      </c>
      <c r="H12" s="24"/>
      <c r="I12" s="70">
        <v>0</v>
      </c>
      <c r="J12" s="24"/>
      <c r="K12" s="70">
        <v>0</v>
      </c>
      <c r="Q12" s="18" t="str">
        <f>'Filing Information'!$O$2</f>
        <v>_2023</v>
      </c>
      <c r="R12">
        <v>6</v>
      </c>
      <c r="S12">
        <f>'VRS Expenses'!E6</f>
        <v>2022</v>
      </c>
      <c r="T12">
        <v>0</v>
      </c>
      <c r="U12">
        <f>'VRS Expenses'!B32</f>
        <v>14</v>
      </c>
      <c r="V12" s="50">
        <f>'VRS Expenses'!E32</f>
        <v>0</v>
      </c>
    </row>
    <row r="13" spans="2:22" x14ac:dyDescent="0.3">
      <c r="B13" s="36">
        <v>5</v>
      </c>
      <c r="C13" s="233" t="s">
        <v>368</v>
      </c>
      <c r="D13" s="233"/>
      <c r="E13" s="70">
        <v>0</v>
      </c>
      <c r="F13" s="24"/>
      <c r="G13" s="70">
        <v>0</v>
      </c>
      <c r="H13" s="24"/>
      <c r="I13" s="70">
        <v>0</v>
      </c>
      <c r="J13" s="24"/>
      <c r="K13" s="70">
        <v>0</v>
      </c>
      <c r="Q13" s="18" t="str">
        <f>'Filing Information'!$O$2</f>
        <v>_2023</v>
      </c>
      <c r="R13">
        <v>6</v>
      </c>
      <c r="S13">
        <f>'VRS Expenses'!E6</f>
        <v>2022</v>
      </c>
      <c r="T13">
        <v>0</v>
      </c>
      <c r="U13">
        <f>'VRS Expenses'!B34</f>
        <v>16</v>
      </c>
      <c r="V13" s="50">
        <f>'VRS Expenses'!E34</f>
        <v>0</v>
      </c>
    </row>
    <row r="14" spans="2:22" x14ac:dyDescent="0.3">
      <c r="B14" s="36">
        <v>6</v>
      </c>
      <c r="C14" s="233" t="s">
        <v>369</v>
      </c>
      <c r="D14" s="233"/>
      <c r="E14" s="70">
        <v>0</v>
      </c>
      <c r="F14" s="24"/>
      <c r="G14" s="70">
        <v>0</v>
      </c>
      <c r="H14" s="24"/>
      <c r="I14" s="70">
        <v>0</v>
      </c>
      <c r="J14" s="24"/>
      <c r="K14" s="70">
        <v>0</v>
      </c>
      <c r="Q14" s="18" t="str">
        <f>'Filing Information'!$O$2</f>
        <v>_2023</v>
      </c>
      <c r="R14">
        <v>6</v>
      </c>
      <c r="S14">
        <f>'VRS Expenses'!E6</f>
        <v>2022</v>
      </c>
      <c r="T14">
        <v>0</v>
      </c>
      <c r="U14">
        <f>'VRS Expenses'!B36</f>
        <v>18</v>
      </c>
      <c r="V14" s="50">
        <f>'VRS Expenses'!E36</f>
        <v>0</v>
      </c>
    </row>
    <row r="15" spans="2:22" ht="6" customHeight="1" x14ac:dyDescent="0.3">
      <c r="C15" s="97"/>
      <c r="D15" s="97"/>
      <c r="E15" s="24"/>
      <c r="F15" s="24"/>
      <c r="G15" s="24"/>
      <c r="H15" s="24"/>
      <c r="I15" s="24"/>
      <c r="J15" s="24"/>
      <c r="K15" s="24"/>
      <c r="Q15" s="18" t="str">
        <f>'Filing Information'!$O$2</f>
        <v>_2023</v>
      </c>
      <c r="R15">
        <v>6</v>
      </c>
      <c r="S15">
        <f>'VRS Expenses'!E6</f>
        <v>2022</v>
      </c>
      <c r="T15">
        <v>0</v>
      </c>
      <c r="U15">
        <f>'VRS Expenses'!B37</f>
        <v>19</v>
      </c>
      <c r="V15" s="50">
        <f>'VRS Expenses'!E37</f>
        <v>0</v>
      </c>
    </row>
    <row r="16" spans="2:22" ht="16.2" customHeight="1" x14ac:dyDescent="0.3">
      <c r="C16" s="236" t="s">
        <v>370</v>
      </c>
      <c r="D16" s="236"/>
      <c r="E16" s="25">
        <f>SUM(E9,E10,E11,E12,E13,E14)</f>
        <v>0</v>
      </c>
      <c r="F16" s="26"/>
      <c r="G16" s="25">
        <f>SUM(G9,G10,G11,G12,G13,G14)</f>
        <v>0</v>
      </c>
      <c r="H16" s="26"/>
      <c r="I16" s="25">
        <f>SUM(I9,I10,I11,I12,I13,I14)</f>
        <v>0</v>
      </c>
      <c r="J16" s="26"/>
      <c r="K16" s="25">
        <f>SUM(K9,K10,K11,K12,K13,K14)</f>
        <v>0</v>
      </c>
      <c r="Q16" s="18" t="str">
        <f>'Filing Information'!$O$2</f>
        <v>_2023</v>
      </c>
      <c r="R16">
        <v>6</v>
      </c>
      <c r="S16">
        <f>'VRS Expenses'!E6</f>
        <v>2022</v>
      </c>
      <c r="T16">
        <v>0</v>
      </c>
      <c r="U16">
        <f>'VRS Expenses'!B38</f>
        <v>20</v>
      </c>
      <c r="V16" s="50">
        <f>'VRS Expenses'!E38</f>
        <v>0</v>
      </c>
    </row>
    <row r="17" spans="2:22" ht="6" customHeight="1" x14ac:dyDescent="0.3">
      <c r="C17" s="23"/>
      <c r="D17" s="23"/>
      <c r="E17" s="13"/>
      <c r="F17" s="13"/>
      <c r="G17" s="13"/>
      <c r="H17" s="13"/>
      <c r="I17" s="13"/>
      <c r="J17" s="13"/>
      <c r="K17" s="13"/>
      <c r="Q17" s="18" t="str">
        <f>'Filing Information'!$O$2</f>
        <v>_2023</v>
      </c>
      <c r="R17">
        <v>6</v>
      </c>
      <c r="S17">
        <f>'VRS Expenses'!E6</f>
        <v>2022</v>
      </c>
      <c r="T17">
        <v>0</v>
      </c>
      <c r="U17">
        <f>'VRS Expenses'!B39</f>
        <v>21</v>
      </c>
      <c r="V17" s="50">
        <f>'VRS Expenses'!E39</f>
        <v>0</v>
      </c>
    </row>
    <row r="18" spans="2:22" ht="15.6" x14ac:dyDescent="0.3">
      <c r="C18" s="235" t="s">
        <v>128</v>
      </c>
      <c r="D18" s="235"/>
      <c r="E18" s="235"/>
      <c r="F18" s="235"/>
      <c r="G18" s="235"/>
      <c r="H18" s="235"/>
      <c r="I18" s="235"/>
      <c r="J18" s="235"/>
      <c r="K18" s="235"/>
      <c r="Q18" s="18" t="str">
        <f>'Filing Information'!$O$2</f>
        <v>_2023</v>
      </c>
      <c r="R18">
        <v>6</v>
      </c>
      <c r="S18">
        <f>'VRS Expenses'!E6</f>
        <v>2022</v>
      </c>
      <c r="T18">
        <v>0</v>
      </c>
      <c r="U18">
        <f>'VRS Expenses'!B45</f>
        <v>22</v>
      </c>
      <c r="V18" s="50">
        <f>'VRS Expenses'!E45</f>
        <v>0</v>
      </c>
    </row>
    <row r="19" spans="2:22" ht="6" customHeight="1" x14ac:dyDescent="0.3">
      <c r="C19" s="28"/>
      <c r="D19" s="28"/>
      <c r="E19" s="24"/>
      <c r="F19" s="24"/>
      <c r="G19" s="24"/>
      <c r="H19" s="24"/>
      <c r="I19" s="24"/>
      <c r="J19" s="24"/>
      <c r="K19" s="24"/>
      <c r="Q19" s="18" t="str">
        <f>'Filing Information'!$O$2</f>
        <v>_2023</v>
      </c>
      <c r="R19">
        <v>6</v>
      </c>
      <c r="S19">
        <f>'VRS Expenses'!E6</f>
        <v>2022</v>
      </c>
      <c r="T19">
        <v>0</v>
      </c>
      <c r="U19">
        <f>'VRS Expenses'!B46</f>
        <v>23</v>
      </c>
      <c r="V19" s="50">
        <f>'VRS Expenses'!E46</f>
        <v>0</v>
      </c>
    </row>
    <row r="20" spans="2:22" x14ac:dyDescent="0.3">
      <c r="B20" s="36">
        <v>7</v>
      </c>
      <c r="C20" s="234" t="s">
        <v>371</v>
      </c>
      <c r="D20" s="234"/>
      <c r="E20" s="70">
        <v>0</v>
      </c>
      <c r="F20" s="24"/>
      <c r="G20" s="70">
        <v>0</v>
      </c>
      <c r="H20" s="24"/>
      <c r="I20" s="70">
        <v>0</v>
      </c>
      <c r="J20" s="24"/>
      <c r="K20" s="70">
        <v>0</v>
      </c>
      <c r="Q20" s="18" t="str">
        <f>'Filing Information'!$O$2</f>
        <v>_2023</v>
      </c>
      <c r="R20">
        <v>6</v>
      </c>
      <c r="S20">
        <f>'VRS Expenses'!E6</f>
        <v>2022</v>
      </c>
      <c r="T20">
        <v>0</v>
      </c>
      <c r="U20">
        <f>'VRS Expenses'!B47</f>
        <v>24</v>
      </c>
      <c r="V20" s="50">
        <f>'VRS Expenses'!E47</f>
        <v>0</v>
      </c>
    </row>
    <row r="21" spans="2:22" x14ac:dyDescent="0.3">
      <c r="B21" s="36">
        <v>8</v>
      </c>
      <c r="C21" s="234" t="s">
        <v>372</v>
      </c>
      <c r="D21" s="234"/>
      <c r="E21" s="70">
        <v>0</v>
      </c>
      <c r="F21" s="24"/>
      <c r="G21" s="70">
        <v>0</v>
      </c>
      <c r="H21" s="24"/>
      <c r="I21" s="70">
        <v>0</v>
      </c>
      <c r="J21" s="24"/>
      <c r="K21" s="70">
        <v>0</v>
      </c>
      <c r="Q21" s="18" t="str">
        <f>'Filing Information'!$O$2</f>
        <v>_2023</v>
      </c>
      <c r="R21">
        <v>6</v>
      </c>
      <c r="S21">
        <f>'VRS Expenses'!E6</f>
        <v>2022</v>
      </c>
      <c r="T21">
        <v>0</v>
      </c>
      <c r="U21">
        <f>'VRS Expenses'!B49</f>
        <v>26</v>
      </c>
      <c r="V21" s="50">
        <f>'VRS Expenses'!E49</f>
        <v>0</v>
      </c>
    </row>
    <row r="22" spans="2:22" x14ac:dyDescent="0.3">
      <c r="B22" s="36">
        <v>9</v>
      </c>
      <c r="C22" s="234" t="s">
        <v>373</v>
      </c>
      <c r="D22" s="234"/>
      <c r="E22" s="70">
        <v>0</v>
      </c>
      <c r="F22" s="24"/>
      <c r="G22" s="70">
        <v>0</v>
      </c>
      <c r="H22" s="24"/>
      <c r="I22" s="70">
        <v>0</v>
      </c>
      <c r="J22" s="24"/>
      <c r="K22" s="70">
        <v>0</v>
      </c>
      <c r="Q22" s="18" t="str">
        <f>'Filing Information'!$O$2</f>
        <v>_2023</v>
      </c>
      <c r="R22">
        <v>6</v>
      </c>
      <c r="S22">
        <f>'VRS Expenses'!E6</f>
        <v>2022</v>
      </c>
      <c r="T22">
        <v>0</v>
      </c>
      <c r="U22">
        <f>'VRS Expenses'!B56</f>
        <v>28</v>
      </c>
      <c r="V22" s="50">
        <f>'VRS Expenses'!E56</f>
        <v>0</v>
      </c>
    </row>
    <row r="23" spans="2:22" x14ac:dyDescent="0.3">
      <c r="B23" s="36">
        <v>10</v>
      </c>
      <c r="C23" s="234" t="s">
        <v>374</v>
      </c>
      <c r="D23" s="234"/>
      <c r="E23" s="70">
        <v>0</v>
      </c>
      <c r="F23" s="24"/>
      <c r="G23" s="70">
        <v>0</v>
      </c>
      <c r="H23" s="24"/>
      <c r="I23" s="70">
        <v>0</v>
      </c>
      <c r="J23" s="24"/>
      <c r="K23" s="70">
        <v>0</v>
      </c>
      <c r="Q23" s="18" t="str">
        <f>'Filing Information'!$O$2</f>
        <v>_2023</v>
      </c>
      <c r="R23">
        <v>6</v>
      </c>
      <c r="S23">
        <f>'VRS Expenses'!E6</f>
        <v>2022</v>
      </c>
      <c r="T23">
        <v>0</v>
      </c>
      <c r="U23">
        <f>'VRS Expenses'!B58</f>
        <v>30</v>
      </c>
      <c r="V23" s="50">
        <f>'VRS Expenses'!E58</f>
        <v>0</v>
      </c>
    </row>
    <row r="24" spans="2:22" x14ac:dyDescent="0.3">
      <c r="B24" s="36">
        <v>11</v>
      </c>
      <c r="C24" s="234" t="s">
        <v>58</v>
      </c>
      <c r="D24" s="239"/>
      <c r="E24" s="70">
        <v>0</v>
      </c>
      <c r="F24" s="24"/>
      <c r="G24" s="70">
        <v>0</v>
      </c>
      <c r="H24" s="24"/>
      <c r="I24" s="70">
        <v>0</v>
      </c>
      <c r="J24" s="24"/>
      <c r="K24" s="70">
        <v>0</v>
      </c>
      <c r="Q24" s="18" t="str">
        <f>'Filing Information'!$O$2</f>
        <v>_2023</v>
      </c>
      <c r="R24">
        <v>6</v>
      </c>
      <c r="S24">
        <f>'VRS Expenses'!E6</f>
        <v>2022</v>
      </c>
      <c r="T24">
        <v>0</v>
      </c>
      <c r="U24">
        <f>'VRS Expenses'!B60</f>
        <v>32</v>
      </c>
      <c r="V24" s="50">
        <f>'VRS Expenses'!E60</f>
        <v>0</v>
      </c>
    </row>
    <row r="25" spans="2:22" ht="6" customHeight="1" x14ac:dyDescent="0.3">
      <c r="C25" s="29"/>
      <c r="D25" s="13"/>
      <c r="E25" s="24"/>
      <c r="F25" s="24"/>
      <c r="G25" s="24"/>
      <c r="H25" s="24"/>
      <c r="I25" s="24"/>
      <c r="J25" s="24"/>
      <c r="K25" s="24"/>
      <c r="Q25" s="18" t="str">
        <f>'Filing Information'!$O$2</f>
        <v>_2023</v>
      </c>
      <c r="R25">
        <v>6</v>
      </c>
      <c r="S25">
        <f>'VRS Expenses'!E6</f>
        <v>2022</v>
      </c>
      <c r="T25">
        <v>0</v>
      </c>
      <c r="U25">
        <f>'VRS Expenses'!B61</f>
        <v>33</v>
      </c>
      <c r="V25" s="50">
        <f>'VRS Expenses'!E61</f>
        <v>0</v>
      </c>
    </row>
    <row r="26" spans="2:22" ht="15.6" x14ac:dyDescent="0.3">
      <c r="C26" s="236" t="s">
        <v>370</v>
      </c>
      <c r="D26" s="236" t="s">
        <v>375</v>
      </c>
      <c r="E26" s="25">
        <f>SUM(E20,E21,E22,E23,E24)</f>
        <v>0</v>
      </c>
      <c r="F26" s="26"/>
      <c r="G26" s="25">
        <f>SUM(G20,G21,G22,G23,G24)</f>
        <v>0</v>
      </c>
      <c r="H26" s="26"/>
      <c r="I26" s="25">
        <f>SUM(I20,I21,I22,I23,I24)</f>
        <v>0</v>
      </c>
      <c r="J26" s="26"/>
      <c r="K26" s="25">
        <f>SUM(K20,K21,K22,K23,K24)</f>
        <v>0</v>
      </c>
      <c r="Q26" s="18" t="str">
        <f>'Filing Information'!$O$2</f>
        <v>_2023</v>
      </c>
      <c r="R26">
        <v>6</v>
      </c>
      <c r="S26">
        <f>'VRS Expenses'!E6</f>
        <v>2022</v>
      </c>
      <c r="T26">
        <v>0</v>
      </c>
      <c r="U26">
        <f>'VRS Expenses'!B62</f>
        <v>34</v>
      </c>
      <c r="V26" s="50">
        <f>'VRS Expenses'!E62</f>
        <v>0</v>
      </c>
    </row>
    <row r="27" spans="2:22" ht="6" customHeight="1" x14ac:dyDescent="0.3">
      <c r="C27" s="29"/>
      <c r="D27" s="13"/>
      <c r="E27" s="26"/>
      <c r="F27" s="26"/>
      <c r="G27" s="26"/>
      <c r="H27" s="26"/>
      <c r="I27" s="26"/>
      <c r="J27" s="26"/>
      <c r="K27" s="26"/>
      <c r="Q27" s="18" t="str">
        <f>'Filing Information'!$O$2</f>
        <v>_2023</v>
      </c>
      <c r="R27">
        <v>6</v>
      </c>
      <c r="S27">
        <f>'VRS Expenses'!E6</f>
        <v>2022</v>
      </c>
      <c r="T27">
        <v>0</v>
      </c>
      <c r="U27">
        <f>'VRS Expenses'!B68</f>
        <v>35</v>
      </c>
      <c r="V27" s="50">
        <f>'VRS Expenses'!E68</f>
        <v>0</v>
      </c>
    </row>
    <row r="28" spans="2:22" ht="15.6" x14ac:dyDescent="0.3">
      <c r="C28" s="235" t="s">
        <v>136</v>
      </c>
      <c r="D28" s="235"/>
      <c r="E28" s="235"/>
      <c r="F28" s="235"/>
      <c r="G28" s="235"/>
      <c r="H28" s="235"/>
      <c r="I28" s="235"/>
      <c r="J28" s="235"/>
      <c r="K28" s="235"/>
      <c r="Q28" s="18" t="str">
        <f>'Filing Information'!$O$2</f>
        <v>_2023</v>
      </c>
      <c r="R28">
        <v>6</v>
      </c>
      <c r="S28">
        <f>'VRS Expenses'!E6</f>
        <v>2022</v>
      </c>
      <c r="T28">
        <v>0</v>
      </c>
      <c r="U28">
        <f>'VRS Expenses'!B69</f>
        <v>36</v>
      </c>
      <c r="V28" s="50">
        <f>'VRS Expenses'!E69</f>
        <v>0</v>
      </c>
    </row>
    <row r="29" spans="2:22" ht="6" customHeight="1" x14ac:dyDescent="0.3">
      <c r="C29" s="29"/>
      <c r="D29" s="13"/>
      <c r="E29" s="24"/>
      <c r="F29" s="24"/>
      <c r="G29" s="24"/>
      <c r="H29" s="24"/>
      <c r="I29" s="24"/>
      <c r="J29" s="24"/>
      <c r="K29" s="24"/>
      <c r="Q29" s="18" t="str">
        <f>'Filing Information'!$O$2</f>
        <v>_2023</v>
      </c>
      <c r="R29">
        <v>6</v>
      </c>
      <c r="S29">
        <f>'VRS Expenses'!E6</f>
        <v>2022</v>
      </c>
      <c r="T29">
        <v>0</v>
      </c>
      <c r="U29">
        <f>'VRS Expenses'!B70</f>
        <v>37</v>
      </c>
      <c r="V29" s="50">
        <f>'VRS Expenses'!E70</f>
        <v>0</v>
      </c>
    </row>
    <row r="30" spans="2:22" x14ac:dyDescent="0.3">
      <c r="B30" s="36">
        <v>12</v>
      </c>
      <c r="C30" s="234" t="s">
        <v>61</v>
      </c>
      <c r="D30" s="239"/>
      <c r="E30" s="70">
        <v>0</v>
      </c>
      <c r="F30" s="24"/>
      <c r="G30" s="70">
        <v>0</v>
      </c>
      <c r="H30" s="24"/>
      <c r="I30" s="70">
        <v>0</v>
      </c>
      <c r="J30" s="24"/>
      <c r="K30" s="70">
        <v>0</v>
      </c>
      <c r="Q30" s="18" t="str">
        <f>'Filing Information'!$O$2</f>
        <v>_2023</v>
      </c>
      <c r="R30">
        <v>6</v>
      </c>
      <c r="S30">
        <f>'VRS Expenses'!E6</f>
        <v>2022</v>
      </c>
      <c r="T30">
        <v>0</v>
      </c>
      <c r="U30">
        <f>'VRS Expenses'!B71</f>
        <v>38</v>
      </c>
      <c r="V30" s="50">
        <f>'VRS Expenses'!E71</f>
        <v>0</v>
      </c>
    </row>
    <row r="31" spans="2:22" x14ac:dyDescent="0.3">
      <c r="B31" s="36">
        <v>13</v>
      </c>
      <c r="C31" s="234" t="s">
        <v>63</v>
      </c>
      <c r="D31" s="239"/>
      <c r="E31" s="70">
        <v>0</v>
      </c>
      <c r="F31" s="24"/>
      <c r="G31" s="70">
        <v>0</v>
      </c>
      <c r="H31" s="24"/>
      <c r="I31" s="70">
        <v>0</v>
      </c>
      <c r="J31" s="24"/>
      <c r="K31" s="70">
        <v>0</v>
      </c>
      <c r="Q31" s="18" t="str">
        <f>'Filing Information'!$O$2</f>
        <v>_2023</v>
      </c>
      <c r="R31">
        <v>6</v>
      </c>
      <c r="S31">
        <f>'VRS Expenses'!G6</f>
        <v>2023</v>
      </c>
      <c r="T31">
        <v>1</v>
      </c>
      <c r="U31">
        <f>'VRS Expenses'!B9</f>
        <v>1</v>
      </c>
      <c r="V31" s="50">
        <f>'VRS Expenses'!G9</f>
        <v>0</v>
      </c>
    </row>
    <row r="32" spans="2:22" x14ac:dyDescent="0.3">
      <c r="B32" s="36">
        <v>14</v>
      </c>
      <c r="C32" s="234" t="s">
        <v>376</v>
      </c>
      <c r="D32" s="239"/>
      <c r="E32" s="70">
        <v>0</v>
      </c>
      <c r="F32" s="24"/>
      <c r="G32" s="70">
        <v>0</v>
      </c>
      <c r="H32" s="24"/>
      <c r="I32" s="70">
        <v>0</v>
      </c>
      <c r="J32" s="24"/>
      <c r="K32" s="70">
        <v>0</v>
      </c>
      <c r="Q32" s="18" t="str">
        <f>'Filing Information'!$O$2</f>
        <v>_2023</v>
      </c>
      <c r="R32">
        <v>6</v>
      </c>
      <c r="S32">
        <f>'VRS Expenses'!G6</f>
        <v>2023</v>
      </c>
      <c r="T32">
        <v>1</v>
      </c>
      <c r="U32">
        <f>'VRS Expenses'!B11</f>
        <v>3</v>
      </c>
      <c r="V32" s="50">
        <f>'VRS Expenses'!G11</f>
        <v>0</v>
      </c>
    </row>
    <row r="33" spans="2:22" x14ac:dyDescent="0.3">
      <c r="B33" s="36">
        <v>15</v>
      </c>
      <c r="C33" s="234" t="s">
        <v>67</v>
      </c>
      <c r="D33" s="239"/>
      <c r="E33" s="70">
        <v>0</v>
      </c>
      <c r="F33" s="24"/>
      <c r="G33" s="70">
        <v>0</v>
      </c>
      <c r="H33" s="24"/>
      <c r="I33" s="70">
        <v>0</v>
      </c>
      <c r="J33" s="24"/>
      <c r="K33" s="70">
        <v>0</v>
      </c>
      <c r="Q33" s="18" t="str">
        <f>'Filing Information'!$O$2</f>
        <v>_2023</v>
      </c>
      <c r="R33">
        <v>6</v>
      </c>
      <c r="S33">
        <f>'VRS Expenses'!G6</f>
        <v>2023</v>
      </c>
      <c r="T33">
        <v>1</v>
      </c>
      <c r="U33">
        <f>'VRS Expenses'!B13</f>
        <v>5</v>
      </c>
      <c r="V33" s="50">
        <f>'VRS Expenses'!G13</f>
        <v>0</v>
      </c>
    </row>
    <row r="34" spans="2:22" x14ac:dyDescent="0.3">
      <c r="B34" s="36">
        <v>16</v>
      </c>
      <c r="C34" s="234" t="s">
        <v>69</v>
      </c>
      <c r="D34" s="239"/>
      <c r="E34" s="70">
        <v>0</v>
      </c>
      <c r="F34" s="24"/>
      <c r="G34" s="70">
        <v>0</v>
      </c>
      <c r="H34" s="24"/>
      <c r="I34" s="70">
        <v>0</v>
      </c>
      <c r="J34" s="24"/>
      <c r="K34" s="70">
        <v>0</v>
      </c>
      <c r="Q34" s="18" t="str">
        <f>'Filing Information'!$O$2</f>
        <v>_2023</v>
      </c>
      <c r="R34">
        <v>6</v>
      </c>
      <c r="S34">
        <f>'VRS Expenses'!G6</f>
        <v>2023</v>
      </c>
      <c r="T34">
        <v>1</v>
      </c>
      <c r="U34">
        <f>'VRS Expenses'!B20</f>
        <v>7</v>
      </c>
      <c r="V34" s="50">
        <f>'VRS Expenses'!G20</f>
        <v>0</v>
      </c>
    </row>
    <row r="35" spans="2:22" x14ac:dyDescent="0.3">
      <c r="B35" s="36">
        <v>17</v>
      </c>
      <c r="C35" s="234" t="s">
        <v>71</v>
      </c>
      <c r="D35" s="239"/>
      <c r="E35" s="70">
        <v>0</v>
      </c>
      <c r="F35" s="24"/>
      <c r="G35" s="70">
        <v>0</v>
      </c>
      <c r="H35" s="24"/>
      <c r="I35" s="70">
        <v>0</v>
      </c>
      <c r="J35" s="24"/>
      <c r="K35" s="70">
        <v>0</v>
      </c>
      <c r="Q35" s="18" t="str">
        <f>'Filing Information'!$O$2</f>
        <v>_2023</v>
      </c>
      <c r="R35">
        <v>6</v>
      </c>
      <c r="S35">
        <f>'VRS Expenses'!G6</f>
        <v>2023</v>
      </c>
      <c r="T35">
        <v>1</v>
      </c>
      <c r="U35">
        <f>'VRS Expenses'!B22</f>
        <v>9</v>
      </c>
      <c r="V35" s="50">
        <f>'VRS Expenses'!G22</f>
        <v>0</v>
      </c>
    </row>
    <row r="36" spans="2:22" x14ac:dyDescent="0.3">
      <c r="B36" s="36">
        <v>18</v>
      </c>
      <c r="C36" s="234" t="s">
        <v>73</v>
      </c>
      <c r="D36" s="239"/>
      <c r="E36" s="70">
        <v>0</v>
      </c>
      <c r="F36" s="24"/>
      <c r="G36" s="70">
        <v>0</v>
      </c>
      <c r="H36" s="24"/>
      <c r="I36" s="70">
        <v>0</v>
      </c>
      <c r="J36" s="24"/>
      <c r="K36" s="70">
        <v>0</v>
      </c>
      <c r="Q36" s="18" t="str">
        <f>'Filing Information'!$O$2</f>
        <v>_2023</v>
      </c>
      <c r="R36">
        <v>6</v>
      </c>
      <c r="S36">
        <f>'VRS Expenses'!G6</f>
        <v>2023</v>
      </c>
      <c r="T36">
        <v>1</v>
      </c>
      <c r="U36">
        <f>'VRS Expenses'!B24</f>
        <v>11</v>
      </c>
      <c r="V36" s="50">
        <f>'VRS Expenses'!G24</f>
        <v>0</v>
      </c>
    </row>
    <row r="37" spans="2:22" x14ac:dyDescent="0.3">
      <c r="B37" s="36">
        <v>19</v>
      </c>
      <c r="C37" s="234" t="s">
        <v>75</v>
      </c>
      <c r="D37" s="239"/>
      <c r="E37" s="70">
        <v>0</v>
      </c>
      <c r="F37" s="24"/>
      <c r="G37" s="70">
        <v>0</v>
      </c>
      <c r="H37" s="24"/>
      <c r="I37" s="70">
        <v>0</v>
      </c>
      <c r="J37" s="24"/>
      <c r="K37" s="70">
        <v>0</v>
      </c>
      <c r="Q37" s="18" t="str">
        <f>'Filing Information'!$O$2</f>
        <v>_2023</v>
      </c>
      <c r="R37">
        <v>6</v>
      </c>
      <c r="S37">
        <f>'VRS Expenses'!G6</f>
        <v>2023</v>
      </c>
      <c r="T37">
        <v>1</v>
      </c>
      <c r="U37">
        <f>'VRS Expenses'!B31</f>
        <v>13</v>
      </c>
      <c r="V37" s="50">
        <f>'VRS Expenses'!G31</f>
        <v>0</v>
      </c>
    </row>
    <row r="38" spans="2:22" x14ac:dyDescent="0.3">
      <c r="B38" s="36">
        <v>20</v>
      </c>
      <c r="C38" s="234" t="s">
        <v>77</v>
      </c>
      <c r="D38" s="239"/>
      <c r="E38" s="70">
        <v>0</v>
      </c>
      <c r="F38" s="24"/>
      <c r="G38" s="70">
        <v>0</v>
      </c>
      <c r="H38" s="24"/>
      <c r="I38" s="70">
        <v>0</v>
      </c>
      <c r="J38" s="24"/>
      <c r="K38" s="70">
        <v>0</v>
      </c>
      <c r="Q38" s="18" t="str">
        <f>'Filing Information'!$O$2</f>
        <v>_2023</v>
      </c>
      <c r="R38">
        <v>6</v>
      </c>
      <c r="S38">
        <f>'VRS Expenses'!G6</f>
        <v>2023</v>
      </c>
      <c r="T38">
        <v>1</v>
      </c>
      <c r="U38">
        <f>'VRS Expenses'!B33</f>
        <v>15</v>
      </c>
      <c r="V38" s="50">
        <f>'VRS Expenses'!G33</f>
        <v>0</v>
      </c>
    </row>
    <row r="39" spans="2:22" x14ac:dyDescent="0.3">
      <c r="B39" s="36">
        <v>21</v>
      </c>
      <c r="C39" s="234" t="s">
        <v>79</v>
      </c>
      <c r="D39" s="239"/>
      <c r="E39" s="70">
        <v>0</v>
      </c>
      <c r="F39" s="24"/>
      <c r="G39" s="70">
        <v>0</v>
      </c>
      <c r="H39" s="24"/>
      <c r="I39" s="70">
        <v>0</v>
      </c>
      <c r="J39" s="24"/>
      <c r="K39" s="70">
        <v>0</v>
      </c>
      <c r="Q39" s="18" t="str">
        <f>'Filing Information'!$O$2</f>
        <v>_2023</v>
      </c>
      <c r="R39">
        <v>6</v>
      </c>
      <c r="S39">
        <f>'VRS Expenses'!G6</f>
        <v>2023</v>
      </c>
      <c r="T39">
        <v>1</v>
      </c>
      <c r="U39">
        <f>'VRS Expenses'!B35</f>
        <v>17</v>
      </c>
      <c r="V39" s="50">
        <f>'VRS Expenses'!G35</f>
        <v>0</v>
      </c>
    </row>
    <row r="40" spans="2:22" ht="6" customHeight="1" x14ac:dyDescent="0.3">
      <c r="C40" s="30"/>
      <c r="D40" s="13"/>
      <c r="E40" s="24"/>
      <c r="F40" s="24"/>
      <c r="G40" s="24"/>
      <c r="H40" s="24"/>
      <c r="I40" s="24"/>
      <c r="J40" s="24"/>
      <c r="K40" s="24"/>
      <c r="Q40" s="18" t="str">
        <f>'Filing Information'!$O$2</f>
        <v>_2023</v>
      </c>
      <c r="R40">
        <v>6</v>
      </c>
      <c r="S40">
        <f>'VRS Expenses'!G6</f>
        <v>2023</v>
      </c>
      <c r="T40">
        <v>1</v>
      </c>
      <c r="U40">
        <f>'VRS Expenses'!B36</f>
        <v>18</v>
      </c>
      <c r="V40" s="50">
        <f>'VRS Expenses'!G36</f>
        <v>0</v>
      </c>
    </row>
    <row r="41" spans="2:22" ht="15.6" x14ac:dyDescent="0.3">
      <c r="C41" s="240" t="s">
        <v>370</v>
      </c>
      <c r="D41" s="241"/>
      <c r="E41" s="25">
        <f>SUM(E30,E31,E32,E33,E34,E35,E36,E37,E38,E39)</f>
        <v>0</v>
      </c>
      <c r="F41" s="26"/>
      <c r="G41" s="25">
        <f>SUM(G30,G31,G32,G33,G34,G35,G36,G37,G38,G39)</f>
        <v>0</v>
      </c>
      <c r="H41" s="26"/>
      <c r="I41" s="25">
        <f>SUM(I30,I31,I32,I33,I34,I35,I36,I37,I38,I39)</f>
        <v>0</v>
      </c>
      <c r="J41" s="26"/>
      <c r="K41" s="25">
        <f>SUM(K30,K31,K32,K33,K34,K35,K36,K37,K38,K39)</f>
        <v>0</v>
      </c>
      <c r="Q41" s="18" t="str">
        <f>'Filing Information'!$O$2</f>
        <v>_2023</v>
      </c>
      <c r="R41">
        <v>6</v>
      </c>
      <c r="S41">
        <f>'VRS Expenses'!G6</f>
        <v>2023</v>
      </c>
      <c r="T41">
        <v>1</v>
      </c>
      <c r="U41">
        <f>'VRS Expenses'!B37</f>
        <v>19</v>
      </c>
      <c r="V41" s="50">
        <f>'VRS Expenses'!G37</f>
        <v>0</v>
      </c>
    </row>
    <row r="42" spans="2:22" ht="6" customHeight="1" x14ac:dyDescent="0.3">
      <c r="C42" s="30"/>
      <c r="D42" s="13"/>
      <c r="E42" s="26"/>
      <c r="F42" s="26"/>
      <c r="G42" s="26"/>
      <c r="H42" s="26"/>
      <c r="I42" s="26"/>
      <c r="J42" s="26"/>
      <c r="K42" s="26"/>
      <c r="Q42" s="18" t="str">
        <f>'Filing Information'!$O$2</f>
        <v>_2023</v>
      </c>
      <c r="R42">
        <v>6</v>
      </c>
      <c r="S42">
        <f>'VRS Expenses'!G6</f>
        <v>2023</v>
      </c>
      <c r="T42">
        <v>1</v>
      </c>
      <c r="U42">
        <f>'VRS Expenses'!B38</f>
        <v>20</v>
      </c>
      <c r="V42" s="50">
        <f>'VRS Expenses'!G38</f>
        <v>0</v>
      </c>
    </row>
    <row r="43" spans="2:22" ht="15.6" x14ac:dyDescent="0.3">
      <c r="C43" s="235" t="s">
        <v>377</v>
      </c>
      <c r="D43" s="235"/>
      <c r="E43" s="235"/>
      <c r="F43" s="235"/>
      <c r="G43" s="235"/>
      <c r="H43" s="235"/>
      <c r="I43" s="235"/>
      <c r="J43" s="235"/>
      <c r="K43" s="235"/>
      <c r="Q43" s="18" t="str">
        <f>'Filing Information'!$O$2</f>
        <v>_2023</v>
      </c>
      <c r="R43">
        <v>6</v>
      </c>
      <c r="S43">
        <f>'VRS Expenses'!G6</f>
        <v>2023</v>
      </c>
      <c r="T43">
        <v>1</v>
      </c>
      <c r="U43">
        <f>'VRS Expenses'!B39</f>
        <v>21</v>
      </c>
      <c r="V43" s="50">
        <f>'VRS Expenses'!G39</f>
        <v>0</v>
      </c>
    </row>
    <row r="44" spans="2:22" ht="6" customHeight="1" x14ac:dyDescent="0.3">
      <c r="C44" s="30"/>
      <c r="D44" s="13"/>
      <c r="E44" s="24"/>
      <c r="F44" s="24"/>
      <c r="G44" s="24"/>
      <c r="H44" s="24"/>
      <c r="I44" s="24"/>
      <c r="J44" s="24"/>
      <c r="K44" s="24"/>
      <c r="Q44" s="18" t="str">
        <f>'Filing Information'!$O$2</f>
        <v>_2023</v>
      </c>
      <c r="R44">
        <v>6</v>
      </c>
      <c r="S44">
        <f>'VRS Expenses'!G6</f>
        <v>2023</v>
      </c>
      <c r="T44">
        <v>1</v>
      </c>
      <c r="U44">
        <f>'VRS Expenses'!B45</f>
        <v>22</v>
      </c>
      <c r="V44" s="50">
        <f>'VRS Expenses'!G45</f>
        <v>0</v>
      </c>
    </row>
    <row r="45" spans="2:22" ht="14.4" customHeight="1" x14ac:dyDescent="0.3">
      <c r="B45" s="36">
        <v>22</v>
      </c>
      <c r="C45" s="234" t="s">
        <v>82</v>
      </c>
      <c r="D45" s="239"/>
      <c r="E45" s="70">
        <v>0</v>
      </c>
      <c r="F45" s="24"/>
      <c r="G45" s="70">
        <v>0</v>
      </c>
      <c r="H45" s="24"/>
      <c r="I45" s="70">
        <v>0</v>
      </c>
      <c r="J45" s="24"/>
      <c r="K45" s="70">
        <v>0</v>
      </c>
      <c r="Q45" s="18" t="str">
        <f>'Filing Information'!$O$2</f>
        <v>_2023</v>
      </c>
      <c r="R45">
        <v>6</v>
      </c>
      <c r="S45">
        <f>'VRS Expenses'!G6</f>
        <v>2023</v>
      </c>
      <c r="T45">
        <v>1</v>
      </c>
      <c r="U45">
        <f>'VRS Expenses'!B46</f>
        <v>23</v>
      </c>
      <c r="V45" s="50">
        <f>'VRS Expenses'!G46</f>
        <v>0</v>
      </c>
    </row>
    <row r="46" spans="2:22" x14ac:dyDescent="0.3">
      <c r="B46" s="36">
        <v>23</v>
      </c>
      <c r="C46" s="234" t="s">
        <v>84</v>
      </c>
      <c r="D46" s="239"/>
      <c r="E46" s="70">
        <v>0</v>
      </c>
      <c r="F46" s="24"/>
      <c r="G46" s="70">
        <v>0</v>
      </c>
      <c r="H46" s="24"/>
      <c r="I46" s="70">
        <v>0</v>
      </c>
      <c r="J46" s="24"/>
      <c r="K46" s="70">
        <v>0</v>
      </c>
      <c r="Q46" s="18" t="str">
        <f>'Filing Information'!$O$2</f>
        <v>_2023</v>
      </c>
      <c r="R46">
        <v>6</v>
      </c>
      <c r="S46">
        <f>'VRS Expenses'!G6</f>
        <v>2023</v>
      </c>
      <c r="T46">
        <v>1</v>
      </c>
      <c r="U46">
        <f>'VRS Expenses'!B48</f>
        <v>25</v>
      </c>
      <c r="V46" s="50">
        <f>'VRS Expenses'!G48</f>
        <v>0</v>
      </c>
    </row>
    <row r="47" spans="2:22" x14ac:dyDescent="0.3">
      <c r="B47" s="36">
        <v>24</v>
      </c>
      <c r="C47" s="234" t="s">
        <v>86</v>
      </c>
      <c r="D47" s="239"/>
      <c r="E47" s="70">
        <v>0</v>
      </c>
      <c r="F47" s="24"/>
      <c r="G47" s="70">
        <v>0</v>
      </c>
      <c r="H47" s="24"/>
      <c r="I47" s="70">
        <v>0</v>
      </c>
      <c r="J47" s="24"/>
      <c r="K47" s="70">
        <v>0</v>
      </c>
      <c r="Q47" s="18" t="str">
        <f>'Filing Information'!$O$2</f>
        <v>_2023</v>
      </c>
      <c r="R47">
        <v>6</v>
      </c>
      <c r="S47">
        <f>'VRS Expenses'!G6</f>
        <v>2023</v>
      </c>
      <c r="T47">
        <v>1</v>
      </c>
      <c r="U47">
        <f>'VRS Expenses'!B55</f>
        <v>27</v>
      </c>
      <c r="V47" s="50">
        <f>'VRS Expenses'!G55</f>
        <v>0</v>
      </c>
    </row>
    <row r="48" spans="2:22" x14ac:dyDescent="0.3">
      <c r="B48" s="36">
        <v>25</v>
      </c>
      <c r="C48" s="234" t="s">
        <v>88</v>
      </c>
      <c r="D48" s="239"/>
      <c r="E48" s="70">
        <v>0</v>
      </c>
      <c r="F48" s="24"/>
      <c r="G48" s="70">
        <v>0</v>
      </c>
      <c r="H48" s="24"/>
      <c r="I48" s="70">
        <v>0</v>
      </c>
      <c r="J48" s="24"/>
      <c r="K48" s="70">
        <v>0</v>
      </c>
      <c r="Q48" s="18" t="str">
        <f>'Filing Information'!$O$2</f>
        <v>_2023</v>
      </c>
      <c r="R48">
        <v>6</v>
      </c>
      <c r="S48">
        <f>'VRS Expenses'!G6</f>
        <v>2023</v>
      </c>
      <c r="T48">
        <v>1</v>
      </c>
      <c r="U48">
        <f>'VRS Expenses'!B57</f>
        <v>29</v>
      </c>
      <c r="V48" s="50">
        <f>'VRS Expenses'!G57</f>
        <v>0</v>
      </c>
    </row>
    <row r="49" spans="2:22" x14ac:dyDescent="0.3">
      <c r="B49" s="36">
        <v>26</v>
      </c>
      <c r="C49" s="234" t="s">
        <v>90</v>
      </c>
      <c r="D49" s="239"/>
      <c r="E49" s="70">
        <v>0</v>
      </c>
      <c r="F49" s="24"/>
      <c r="G49" s="70">
        <v>0</v>
      </c>
      <c r="H49" s="24"/>
      <c r="I49" s="70">
        <v>0</v>
      </c>
      <c r="J49" s="24"/>
      <c r="K49" s="70">
        <v>0</v>
      </c>
      <c r="Q49" s="18" t="str">
        <f>'Filing Information'!$O$2</f>
        <v>_2023</v>
      </c>
      <c r="R49">
        <v>6</v>
      </c>
      <c r="S49">
        <f>'VRS Expenses'!G6</f>
        <v>2023</v>
      </c>
      <c r="T49">
        <v>1</v>
      </c>
      <c r="U49">
        <f>'VRS Expenses'!B59</f>
        <v>31</v>
      </c>
      <c r="V49" s="50">
        <f>'VRS Expenses'!G59</f>
        <v>0</v>
      </c>
    </row>
    <row r="50" spans="2:22" ht="6" customHeight="1" x14ac:dyDescent="0.3">
      <c r="C50" s="30"/>
      <c r="D50" s="13"/>
      <c r="E50" s="24"/>
      <c r="F50" s="24"/>
      <c r="G50" s="24"/>
      <c r="H50" s="24"/>
      <c r="I50" s="24"/>
      <c r="J50" s="24"/>
      <c r="K50" s="24"/>
      <c r="Q50" s="18" t="str">
        <f>'Filing Information'!$O$2</f>
        <v>_2023</v>
      </c>
      <c r="R50">
        <v>6</v>
      </c>
      <c r="S50">
        <f>'VRS Expenses'!G6</f>
        <v>2023</v>
      </c>
      <c r="T50">
        <v>1</v>
      </c>
      <c r="U50">
        <f>'VRS Expenses'!B60</f>
        <v>32</v>
      </c>
      <c r="V50" s="50">
        <f>'VRS Expenses'!G60</f>
        <v>0</v>
      </c>
    </row>
    <row r="51" spans="2:22" ht="15.6" x14ac:dyDescent="0.3">
      <c r="C51" s="236" t="s">
        <v>370</v>
      </c>
      <c r="D51" s="242"/>
      <c r="E51" s="25">
        <f>SUM(E45,E46,E47,E48,E49)</f>
        <v>0</v>
      </c>
      <c r="F51" s="26"/>
      <c r="G51" s="25">
        <f>SUM(G45,G46,G47,G48,G49)</f>
        <v>0</v>
      </c>
      <c r="H51" s="26"/>
      <c r="I51" s="25">
        <f>SUM(I45,I46,I47,I48,I49)</f>
        <v>0</v>
      </c>
      <c r="J51" s="26"/>
      <c r="K51" s="25">
        <f>SUM(K45,K46,K47,K48,K49)</f>
        <v>0</v>
      </c>
      <c r="Q51" s="18" t="str">
        <f>'Filing Information'!$O$2</f>
        <v>_2023</v>
      </c>
      <c r="R51">
        <v>6</v>
      </c>
      <c r="S51">
        <f>'VRS Expenses'!G6</f>
        <v>2023</v>
      </c>
      <c r="T51">
        <v>1</v>
      </c>
      <c r="U51">
        <f>'VRS Expenses'!B61</f>
        <v>33</v>
      </c>
      <c r="V51" s="50">
        <f>'VRS Expenses'!G61</f>
        <v>0</v>
      </c>
    </row>
    <row r="52" spans="2:22" ht="6" customHeight="1" x14ac:dyDescent="0.3">
      <c r="C52" s="30"/>
      <c r="D52" s="13"/>
      <c r="E52" s="26"/>
      <c r="F52" s="26"/>
      <c r="G52" s="26"/>
      <c r="H52" s="26"/>
      <c r="I52" s="26"/>
      <c r="J52" s="26"/>
      <c r="K52" s="26"/>
      <c r="Q52" s="18" t="str">
        <f>'Filing Information'!$O$2</f>
        <v>_2023</v>
      </c>
      <c r="R52">
        <v>6</v>
      </c>
      <c r="S52">
        <f>'VRS Expenses'!G6</f>
        <v>2023</v>
      </c>
      <c r="T52">
        <v>1</v>
      </c>
      <c r="U52">
        <f>'VRS Expenses'!B62</f>
        <v>34</v>
      </c>
      <c r="V52" s="50">
        <f>'VRS Expenses'!G62</f>
        <v>0</v>
      </c>
    </row>
    <row r="53" spans="2:22" ht="15.6" x14ac:dyDescent="0.3">
      <c r="C53" s="235" t="s">
        <v>92</v>
      </c>
      <c r="D53" s="235"/>
      <c r="E53" s="235"/>
      <c r="F53" s="235"/>
      <c r="G53" s="235"/>
      <c r="H53" s="235"/>
      <c r="I53" s="235"/>
      <c r="J53" s="235"/>
      <c r="K53" s="235"/>
      <c r="Q53" s="18" t="str">
        <f>'Filing Information'!$O$2</f>
        <v>_2023</v>
      </c>
      <c r="R53">
        <v>6</v>
      </c>
      <c r="S53">
        <f>'VRS Expenses'!G6</f>
        <v>2023</v>
      </c>
      <c r="T53">
        <v>1</v>
      </c>
      <c r="U53">
        <f>'VRS Expenses'!B68</f>
        <v>35</v>
      </c>
      <c r="V53" s="50">
        <f>'VRS Expenses'!G68</f>
        <v>0</v>
      </c>
    </row>
    <row r="54" spans="2:22" ht="6" customHeight="1" x14ac:dyDescent="0.3">
      <c r="C54" s="30"/>
      <c r="D54" s="13"/>
      <c r="E54" s="24"/>
      <c r="F54" s="24"/>
      <c r="G54" s="24"/>
      <c r="H54" s="24"/>
      <c r="I54" s="24"/>
      <c r="J54" s="24"/>
      <c r="K54" s="24"/>
      <c r="Q54" s="18" t="str">
        <f>'Filing Information'!$O$2</f>
        <v>_2023</v>
      </c>
      <c r="R54">
        <v>6</v>
      </c>
      <c r="S54">
        <f>'VRS Expenses'!G6</f>
        <v>2023</v>
      </c>
      <c r="T54">
        <v>1</v>
      </c>
      <c r="U54">
        <f>'VRS Expenses'!B69</f>
        <v>36</v>
      </c>
      <c r="V54" s="50">
        <f>'VRS Expenses'!G69</f>
        <v>0</v>
      </c>
    </row>
    <row r="55" spans="2:22" ht="14.4" customHeight="1" x14ac:dyDescent="0.3">
      <c r="B55" s="36">
        <v>27</v>
      </c>
      <c r="C55" s="234" t="s">
        <v>93</v>
      </c>
      <c r="D55" s="234"/>
      <c r="E55" s="70">
        <v>0</v>
      </c>
      <c r="F55" s="24"/>
      <c r="G55" s="70">
        <v>0</v>
      </c>
      <c r="H55" s="24"/>
      <c r="I55" s="70">
        <v>0</v>
      </c>
      <c r="J55" s="24"/>
      <c r="K55" s="70">
        <v>0</v>
      </c>
      <c r="Q55" s="18" t="str">
        <f>'Filing Information'!$O$2</f>
        <v>_2023</v>
      </c>
      <c r="R55">
        <v>6</v>
      </c>
      <c r="S55">
        <f>'VRS Expenses'!G6</f>
        <v>2023</v>
      </c>
      <c r="T55">
        <v>1</v>
      </c>
      <c r="U55">
        <f>'VRS Expenses'!B70</f>
        <v>37</v>
      </c>
      <c r="V55" s="50">
        <f>'VRS Expenses'!G70</f>
        <v>0</v>
      </c>
    </row>
    <row r="56" spans="2:22" x14ac:dyDescent="0.3">
      <c r="B56" s="36">
        <v>28</v>
      </c>
      <c r="C56" s="234" t="s">
        <v>95</v>
      </c>
      <c r="D56" s="234"/>
      <c r="E56" s="70">
        <v>0</v>
      </c>
      <c r="F56" s="24"/>
      <c r="G56" s="70">
        <v>0</v>
      </c>
      <c r="H56" s="24"/>
      <c r="I56" s="70">
        <v>0</v>
      </c>
      <c r="J56" s="24"/>
      <c r="K56" s="70">
        <v>0</v>
      </c>
      <c r="Q56" s="18" t="str">
        <f>'Filing Information'!$O$2</f>
        <v>_2023</v>
      </c>
      <c r="R56">
        <v>6</v>
      </c>
      <c r="S56">
        <f>'VRS Expenses'!G6</f>
        <v>2023</v>
      </c>
      <c r="T56">
        <v>1</v>
      </c>
      <c r="U56">
        <f>'VRS Expenses'!B72</f>
        <v>39</v>
      </c>
      <c r="V56" s="50">
        <f>'VRS Expenses'!G72</f>
        <v>0</v>
      </c>
    </row>
    <row r="57" spans="2:22" x14ac:dyDescent="0.3">
      <c r="B57" s="36">
        <v>29</v>
      </c>
      <c r="C57" s="234" t="s">
        <v>97</v>
      </c>
      <c r="D57" s="234"/>
      <c r="E57" s="70">
        <v>0</v>
      </c>
      <c r="F57" s="24"/>
      <c r="G57" s="70">
        <v>0</v>
      </c>
      <c r="H57" s="24"/>
      <c r="I57" s="70">
        <v>0</v>
      </c>
      <c r="J57" s="24"/>
      <c r="K57" s="70">
        <v>0</v>
      </c>
      <c r="Q57" s="18" t="str">
        <f>'Filing Information'!$O$2</f>
        <v>_2023</v>
      </c>
      <c r="R57">
        <v>6</v>
      </c>
      <c r="S57">
        <f>'VRS Expenses'!I6</f>
        <v>2024</v>
      </c>
      <c r="T57">
        <v>0</v>
      </c>
      <c r="U57">
        <f>'VRS Expenses'!B10</f>
        <v>2</v>
      </c>
      <c r="V57" s="50">
        <f>'VRS Expenses'!I10</f>
        <v>0</v>
      </c>
    </row>
    <row r="58" spans="2:22" x14ac:dyDescent="0.3">
      <c r="B58" s="36">
        <v>30</v>
      </c>
      <c r="C58" s="234" t="s">
        <v>98</v>
      </c>
      <c r="D58" s="234"/>
      <c r="E58" s="70">
        <v>0</v>
      </c>
      <c r="F58" s="24"/>
      <c r="G58" s="70">
        <v>0</v>
      </c>
      <c r="H58" s="24"/>
      <c r="I58" s="70">
        <v>0</v>
      </c>
      <c r="J58" s="24"/>
      <c r="K58" s="70">
        <v>0</v>
      </c>
      <c r="Q58" s="18" t="str">
        <f>'Filing Information'!$O$2</f>
        <v>_2023</v>
      </c>
      <c r="R58">
        <v>6</v>
      </c>
      <c r="S58">
        <f>'VRS Expenses'!I6</f>
        <v>2024</v>
      </c>
      <c r="T58">
        <v>0</v>
      </c>
      <c r="U58">
        <f>'VRS Expenses'!B12</f>
        <v>4</v>
      </c>
      <c r="V58" s="50">
        <f>'VRS Expenses'!I12</f>
        <v>0</v>
      </c>
    </row>
    <row r="59" spans="2:22" x14ac:dyDescent="0.3">
      <c r="B59" s="36">
        <v>31</v>
      </c>
      <c r="C59" s="234" t="s">
        <v>99</v>
      </c>
      <c r="D59" s="234"/>
      <c r="E59" s="70">
        <v>0</v>
      </c>
      <c r="F59" s="24"/>
      <c r="G59" s="70">
        <v>0</v>
      </c>
      <c r="H59" s="24"/>
      <c r="I59" s="70">
        <v>0</v>
      </c>
      <c r="J59" s="24"/>
      <c r="K59" s="70">
        <v>0</v>
      </c>
      <c r="Q59" s="18" t="str">
        <f>'Filing Information'!$O$2</f>
        <v>_2023</v>
      </c>
      <c r="R59">
        <v>6</v>
      </c>
      <c r="S59">
        <f>'VRS Expenses'!I6</f>
        <v>2024</v>
      </c>
      <c r="T59">
        <v>0</v>
      </c>
      <c r="U59">
        <f>'VRS Expenses'!B14</f>
        <v>6</v>
      </c>
      <c r="V59" s="50">
        <f>'VRS Expenses'!I14</f>
        <v>0</v>
      </c>
    </row>
    <row r="60" spans="2:22" x14ac:dyDescent="0.3">
      <c r="B60" s="36">
        <v>32</v>
      </c>
      <c r="C60" s="234" t="s">
        <v>100</v>
      </c>
      <c r="D60" s="234"/>
      <c r="E60" s="70">
        <v>0</v>
      </c>
      <c r="F60" s="24"/>
      <c r="G60" s="70">
        <v>0</v>
      </c>
      <c r="H60" s="24"/>
      <c r="I60" s="70">
        <v>0</v>
      </c>
      <c r="J60" s="24"/>
      <c r="K60" s="70">
        <v>0</v>
      </c>
      <c r="Q60" s="18" t="str">
        <f>'Filing Information'!$O$2</f>
        <v>_2023</v>
      </c>
      <c r="R60">
        <v>6</v>
      </c>
      <c r="S60">
        <f>'VRS Expenses'!I6</f>
        <v>2024</v>
      </c>
      <c r="T60">
        <v>0</v>
      </c>
      <c r="U60">
        <f>'VRS Expenses'!B21</f>
        <v>8</v>
      </c>
      <c r="V60" s="50">
        <f>'VRS Expenses'!I21</f>
        <v>0</v>
      </c>
    </row>
    <row r="61" spans="2:22" x14ac:dyDescent="0.3">
      <c r="B61" s="36">
        <v>33</v>
      </c>
      <c r="C61" s="234" t="s">
        <v>378</v>
      </c>
      <c r="D61" s="234"/>
      <c r="E61" s="70">
        <v>0</v>
      </c>
      <c r="F61" s="24"/>
      <c r="G61" s="70">
        <v>0</v>
      </c>
      <c r="H61" s="24"/>
      <c r="I61" s="70">
        <v>0</v>
      </c>
      <c r="J61" s="24"/>
      <c r="K61" s="70">
        <v>0</v>
      </c>
      <c r="Q61" s="18" t="str">
        <f>'Filing Information'!$O$2</f>
        <v>_2023</v>
      </c>
      <c r="R61">
        <v>6</v>
      </c>
      <c r="S61">
        <f>'VRS Expenses'!I6</f>
        <v>2024</v>
      </c>
      <c r="T61">
        <v>0</v>
      </c>
      <c r="U61">
        <f>'VRS Expenses'!B23</f>
        <v>10</v>
      </c>
      <c r="V61" s="50">
        <f>'VRS Expenses'!I23</f>
        <v>0</v>
      </c>
    </row>
    <row r="62" spans="2:22" x14ac:dyDescent="0.3">
      <c r="B62" s="36">
        <v>34</v>
      </c>
      <c r="C62" s="234" t="s">
        <v>104</v>
      </c>
      <c r="D62" s="234"/>
      <c r="E62" s="70">
        <v>0</v>
      </c>
      <c r="F62" s="24"/>
      <c r="G62" s="70">
        <v>0</v>
      </c>
      <c r="H62" s="24"/>
      <c r="I62" s="70">
        <v>0</v>
      </c>
      <c r="J62" s="24"/>
      <c r="K62" s="70">
        <v>0</v>
      </c>
      <c r="Q62" s="18" t="str">
        <f>'Filing Information'!$O$2</f>
        <v>_2023</v>
      </c>
      <c r="R62">
        <v>6</v>
      </c>
      <c r="S62">
        <f>'VRS Expenses'!I6</f>
        <v>2024</v>
      </c>
      <c r="T62">
        <v>0</v>
      </c>
      <c r="U62">
        <f>'VRS Expenses'!B30</f>
        <v>12</v>
      </c>
      <c r="V62" s="50">
        <f>'VRS Expenses'!I30</f>
        <v>0</v>
      </c>
    </row>
    <row r="63" spans="2:22" ht="6" customHeight="1" x14ac:dyDescent="0.3">
      <c r="C63" s="30"/>
      <c r="D63" s="13"/>
      <c r="E63" s="24"/>
      <c r="F63" s="24"/>
      <c r="G63" s="24"/>
      <c r="H63" s="24"/>
      <c r="I63" s="24"/>
      <c r="J63" s="24"/>
      <c r="K63" s="24"/>
      <c r="Q63" s="18" t="str">
        <f>'Filing Information'!$O$2</f>
        <v>_2023</v>
      </c>
      <c r="R63">
        <v>6</v>
      </c>
      <c r="S63">
        <f>'VRS Expenses'!I6</f>
        <v>2024</v>
      </c>
      <c r="T63">
        <v>0</v>
      </c>
      <c r="U63">
        <f>'VRS Expenses'!B31</f>
        <v>13</v>
      </c>
      <c r="V63" s="50">
        <f>'VRS Expenses'!I31</f>
        <v>0</v>
      </c>
    </row>
    <row r="64" spans="2:22" ht="15.6" x14ac:dyDescent="0.3">
      <c r="C64" s="236" t="s">
        <v>370</v>
      </c>
      <c r="D64" s="236"/>
      <c r="E64" s="25">
        <f>SUM(E55,E56,E57,E58,E59,E60,E61,E62)</f>
        <v>0</v>
      </c>
      <c r="F64" s="26"/>
      <c r="G64" s="25">
        <f>SUM(G55,G56,G57,G58,G59,G60,G61,G62)</f>
        <v>0</v>
      </c>
      <c r="H64" s="26"/>
      <c r="I64" s="25">
        <f>SUM(I55,I56,I57,I58,I59,I60,I61,I62)</f>
        <v>0</v>
      </c>
      <c r="J64" s="26"/>
      <c r="K64" s="25">
        <f>SUM(K55,K56,K57,K58,K59,K60,K61,K62)</f>
        <v>0</v>
      </c>
      <c r="Q64" s="18" t="str">
        <f>'Filing Information'!$O$2</f>
        <v>_2023</v>
      </c>
      <c r="R64">
        <v>6</v>
      </c>
      <c r="S64">
        <f>'VRS Expenses'!I6</f>
        <v>2024</v>
      </c>
      <c r="T64">
        <v>0</v>
      </c>
      <c r="U64">
        <f>'VRS Expenses'!B32</f>
        <v>14</v>
      </c>
      <c r="V64" s="50">
        <f>'VRS Expenses'!I32</f>
        <v>0</v>
      </c>
    </row>
    <row r="65" spans="2:22" ht="6" customHeight="1" x14ac:dyDescent="0.3">
      <c r="C65" s="30"/>
      <c r="D65" s="13"/>
      <c r="E65" s="13"/>
      <c r="F65" s="13"/>
      <c r="G65" s="13"/>
      <c r="H65" s="13"/>
      <c r="I65" s="13"/>
      <c r="J65" s="13"/>
      <c r="K65" s="13"/>
      <c r="Q65" s="18" t="str">
        <f>'Filing Information'!$O$2</f>
        <v>_2023</v>
      </c>
      <c r="R65">
        <v>6</v>
      </c>
      <c r="S65">
        <f>'VRS Expenses'!I6</f>
        <v>2024</v>
      </c>
      <c r="T65">
        <v>0</v>
      </c>
      <c r="U65">
        <f>'VRS Expenses'!B33</f>
        <v>15</v>
      </c>
      <c r="V65" s="50">
        <f>'VRS Expenses'!I33</f>
        <v>0</v>
      </c>
    </row>
    <row r="66" spans="2:22" ht="15.6" x14ac:dyDescent="0.3">
      <c r="C66" s="235" t="s">
        <v>170</v>
      </c>
      <c r="D66" s="235"/>
      <c r="E66" s="235"/>
      <c r="F66" s="235"/>
      <c r="G66" s="235"/>
      <c r="H66" s="235"/>
      <c r="I66" s="235"/>
      <c r="J66" s="235"/>
      <c r="K66" s="235"/>
      <c r="Q66" s="18" t="str">
        <f>'Filing Information'!$O$2</f>
        <v>_2023</v>
      </c>
      <c r="R66">
        <v>6</v>
      </c>
      <c r="S66">
        <f>'VRS Expenses'!I6</f>
        <v>2024</v>
      </c>
      <c r="T66">
        <v>0</v>
      </c>
      <c r="U66">
        <f>'VRS Expenses'!B34</f>
        <v>16</v>
      </c>
      <c r="V66" s="50">
        <f>'VRS Expenses'!I34</f>
        <v>0</v>
      </c>
    </row>
    <row r="67" spans="2:22" ht="6" customHeight="1" x14ac:dyDescent="0.3">
      <c r="C67" s="31"/>
      <c r="D67" s="98"/>
      <c r="E67" s="24"/>
      <c r="F67" s="24"/>
      <c r="G67" s="24"/>
      <c r="H67" s="24"/>
      <c r="I67" s="24"/>
      <c r="J67" s="24"/>
      <c r="K67" s="24"/>
      <c r="Q67" s="18" t="str">
        <f>'Filing Information'!$O$2</f>
        <v>_2023</v>
      </c>
      <c r="R67">
        <v>6</v>
      </c>
      <c r="S67">
        <f>'VRS Expenses'!I6</f>
        <v>2024</v>
      </c>
      <c r="T67">
        <v>0</v>
      </c>
      <c r="U67">
        <f>'VRS Expenses'!B35</f>
        <v>17</v>
      </c>
      <c r="V67" s="50">
        <f>'VRS Expenses'!I35</f>
        <v>0</v>
      </c>
    </row>
    <row r="68" spans="2:22" ht="14.4" customHeight="1" x14ac:dyDescent="0.3">
      <c r="B68" s="36">
        <v>35</v>
      </c>
      <c r="C68" s="234" t="s">
        <v>82</v>
      </c>
      <c r="D68" s="234"/>
      <c r="E68" s="70">
        <v>0</v>
      </c>
      <c r="F68" s="24"/>
      <c r="G68" s="70">
        <v>0</v>
      </c>
      <c r="H68" s="24"/>
      <c r="I68" s="70">
        <v>0</v>
      </c>
      <c r="J68" s="24"/>
      <c r="K68" s="70">
        <v>0</v>
      </c>
      <c r="Q68" s="18" t="str">
        <f>'Filing Information'!$O$2</f>
        <v>_2023</v>
      </c>
      <c r="R68">
        <v>6</v>
      </c>
      <c r="S68">
        <f>'VRS Expenses'!I6</f>
        <v>2024</v>
      </c>
      <c r="T68">
        <v>0</v>
      </c>
      <c r="U68">
        <f>'VRS Expenses'!B36</f>
        <v>18</v>
      </c>
      <c r="V68" s="50">
        <f>'VRS Expenses'!I36</f>
        <v>0</v>
      </c>
    </row>
    <row r="69" spans="2:22" x14ac:dyDescent="0.3">
      <c r="B69" s="36">
        <v>36</v>
      </c>
      <c r="C69" s="234" t="s">
        <v>84</v>
      </c>
      <c r="D69" s="234"/>
      <c r="E69" s="70">
        <v>0</v>
      </c>
      <c r="F69" s="24"/>
      <c r="G69" s="70">
        <v>0</v>
      </c>
      <c r="H69" s="24"/>
      <c r="I69" s="70">
        <v>0</v>
      </c>
      <c r="J69" s="24"/>
      <c r="K69" s="70">
        <v>0</v>
      </c>
      <c r="Q69" s="18" t="str">
        <f>'Filing Information'!$O$2</f>
        <v>_2023</v>
      </c>
      <c r="R69">
        <v>6</v>
      </c>
      <c r="S69">
        <f>'VRS Expenses'!I6</f>
        <v>2024</v>
      </c>
      <c r="T69">
        <v>0</v>
      </c>
      <c r="U69">
        <f>'VRS Expenses'!B38</f>
        <v>20</v>
      </c>
      <c r="V69" s="50">
        <f>'VRS Expenses'!I38</f>
        <v>0</v>
      </c>
    </row>
    <row r="70" spans="2:22" x14ac:dyDescent="0.3">
      <c r="B70" s="36">
        <v>37</v>
      </c>
      <c r="C70" s="234" t="s">
        <v>86</v>
      </c>
      <c r="D70" s="234"/>
      <c r="E70" s="70">
        <v>0</v>
      </c>
      <c r="F70" s="24"/>
      <c r="G70" s="70">
        <v>0</v>
      </c>
      <c r="H70" s="24"/>
      <c r="I70" s="70">
        <v>0</v>
      </c>
      <c r="J70" s="24"/>
      <c r="K70" s="70">
        <v>0</v>
      </c>
      <c r="Q70" s="18" t="str">
        <f>'Filing Information'!$O$2</f>
        <v>_2023</v>
      </c>
      <c r="R70">
        <v>6</v>
      </c>
      <c r="S70">
        <f>'VRS Expenses'!I6</f>
        <v>2024</v>
      </c>
      <c r="T70">
        <v>0</v>
      </c>
      <c r="U70">
        <f>'VRS Expenses'!B45</f>
        <v>22</v>
      </c>
      <c r="V70" s="50">
        <f>'VRS Expenses'!I45</f>
        <v>0</v>
      </c>
    </row>
    <row r="71" spans="2:22" x14ac:dyDescent="0.3">
      <c r="B71" s="36">
        <v>38</v>
      </c>
      <c r="C71" s="234" t="s">
        <v>88</v>
      </c>
      <c r="D71" s="234"/>
      <c r="E71" s="70">
        <v>0</v>
      </c>
      <c r="F71" s="24"/>
      <c r="G71" s="70">
        <v>0</v>
      </c>
      <c r="H71" s="24"/>
      <c r="I71" s="70">
        <v>0</v>
      </c>
      <c r="J71" s="24"/>
      <c r="K71" s="70">
        <v>0</v>
      </c>
      <c r="Q71" s="18" t="str">
        <f>'Filing Information'!$O$2</f>
        <v>_2023</v>
      </c>
      <c r="R71">
        <v>6</v>
      </c>
      <c r="S71">
        <f>'VRS Expenses'!I6</f>
        <v>2024</v>
      </c>
      <c r="T71">
        <v>0</v>
      </c>
      <c r="U71">
        <f>'VRS Expenses'!B47</f>
        <v>24</v>
      </c>
      <c r="V71" s="50">
        <f>'VRS Expenses'!I47</f>
        <v>0</v>
      </c>
    </row>
    <row r="72" spans="2:22" x14ac:dyDescent="0.3">
      <c r="B72" s="36">
        <v>39</v>
      </c>
      <c r="C72" s="234" t="s">
        <v>90</v>
      </c>
      <c r="D72" s="234"/>
      <c r="E72" s="70">
        <v>0</v>
      </c>
      <c r="F72" s="24"/>
      <c r="G72" s="70">
        <v>0</v>
      </c>
      <c r="H72" s="24"/>
      <c r="I72" s="70">
        <v>0</v>
      </c>
      <c r="J72" s="24"/>
      <c r="K72" s="70">
        <v>0</v>
      </c>
      <c r="Q72" s="18" t="str">
        <f>'Filing Information'!$O$2</f>
        <v>_2023</v>
      </c>
      <c r="R72">
        <v>6</v>
      </c>
      <c r="S72">
        <f>'VRS Expenses'!I6</f>
        <v>2024</v>
      </c>
      <c r="T72">
        <v>0</v>
      </c>
      <c r="U72">
        <f>'VRS Expenses'!B49</f>
        <v>26</v>
      </c>
      <c r="V72" s="50">
        <f>'VRS Expenses'!I49</f>
        <v>0</v>
      </c>
    </row>
    <row r="73" spans="2:22" ht="6" customHeight="1" x14ac:dyDescent="0.3">
      <c r="C73" s="30"/>
      <c r="D73" s="13"/>
      <c r="E73" s="24"/>
      <c r="F73" s="24"/>
      <c r="G73" s="24"/>
      <c r="H73" s="24"/>
      <c r="I73" s="24"/>
      <c r="J73" s="24"/>
      <c r="K73" s="24"/>
      <c r="Q73" s="18" t="str">
        <f>'Filing Information'!$O$2</f>
        <v>_2023</v>
      </c>
      <c r="R73">
        <v>6</v>
      </c>
      <c r="S73">
        <f>'VRS Expenses'!I6</f>
        <v>2024</v>
      </c>
      <c r="T73">
        <v>0</v>
      </c>
      <c r="U73">
        <f>'VRS Expenses'!B55</f>
        <v>27</v>
      </c>
      <c r="V73" s="50">
        <f>'VRS Expenses'!I55</f>
        <v>0</v>
      </c>
    </row>
    <row r="74" spans="2:22" ht="15.6" x14ac:dyDescent="0.3">
      <c r="C74" s="236" t="s">
        <v>370</v>
      </c>
      <c r="D74" s="236"/>
      <c r="E74" s="25">
        <f>SUM(E68,E69,E70,E71,E72)</f>
        <v>0</v>
      </c>
      <c r="F74" s="26"/>
      <c r="G74" s="25">
        <f>SUM(G68,G69,G70,G71,G72)</f>
        <v>0</v>
      </c>
      <c r="H74" s="26"/>
      <c r="I74" s="25">
        <f>SUM(I68,I69,I70,I71,I72)</f>
        <v>0</v>
      </c>
      <c r="J74" s="26"/>
      <c r="K74" s="25">
        <f>SUM(K68,K69,K70,K71,K72)</f>
        <v>0</v>
      </c>
      <c r="Q74" s="18" t="str">
        <f>'Filing Information'!$O$2</f>
        <v>_2023</v>
      </c>
      <c r="R74">
        <v>6</v>
      </c>
      <c r="S74">
        <f>'VRS Expenses'!I6</f>
        <v>2024</v>
      </c>
      <c r="T74">
        <v>0</v>
      </c>
      <c r="U74">
        <f>'VRS Expenses'!B56</f>
        <v>28</v>
      </c>
      <c r="V74" s="50">
        <f>'VRS Expenses'!I56</f>
        <v>0</v>
      </c>
    </row>
    <row r="75" spans="2:22" ht="6" customHeight="1" x14ac:dyDescent="0.3">
      <c r="C75" s="30"/>
      <c r="D75" s="13"/>
      <c r="E75" s="13"/>
      <c r="F75" s="13"/>
      <c r="G75" s="13"/>
      <c r="H75" s="13"/>
      <c r="I75" s="13"/>
      <c r="J75" s="13"/>
      <c r="K75" s="13"/>
      <c r="Q75" s="18" t="str">
        <f>'Filing Information'!$O$2</f>
        <v>_2023</v>
      </c>
      <c r="R75">
        <v>6</v>
      </c>
      <c r="S75">
        <f>'VRS Expenses'!I6</f>
        <v>2024</v>
      </c>
      <c r="T75">
        <v>0</v>
      </c>
      <c r="U75">
        <f>'VRS Expenses'!B57</f>
        <v>29</v>
      </c>
      <c r="V75" s="50">
        <f>'VRS Expenses'!I57</f>
        <v>0</v>
      </c>
    </row>
    <row r="76" spans="2:22" x14ac:dyDescent="0.3">
      <c r="C76" s="13"/>
      <c r="D76" s="13"/>
      <c r="E76" s="13"/>
      <c r="F76" s="13"/>
      <c r="G76" s="13"/>
      <c r="H76" s="13"/>
      <c r="I76" s="13"/>
      <c r="J76" s="13"/>
      <c r="K76" s="13"/>
      <c r="Q76" s="18" t="str">
        <f>'Filing Information'!$O$2</f>
        <v>_2023</v>
      </c>
      <c r="R76">
        <v>6</v>
      </c>
      <c r="S76">
        <f>'VRS Expenses'!I6</f>
        <v>2024</v>
      </c>
      <c r="T76">
        <v>0</v>
      </c>
      <c r="U76">
        <f>'VRS Expenses'!B58</f>
        <v>30</v>
      </c>
      <c r="V76" s="50">
        <f>'VRS Expenses'!I58</f>
        <v>0</v>
      </c>
    </row>
    <row r="77" spans="2:22" hidden="1" x14ac:dyDescent="0.3">
      <c r="C77" s="13"/>
      <c r="D77" s="13"/>
      <c r="E77" s="13"/>
      <c r="F77" s="13"/>
      <c r="G77" s="13"/>
      <c r="H77" s="13"/>
      <c r="I77" s="13"/>
      <c r="J77" s="13"/>
      <c r="K77" s="13"/>
      <c r="Q77" s="18" t="str">
        <f>'Filing Information'!$O$2</f>
        <v>_2023</v>
      </c>
      <c r="R77">
        <v>6</v>
      </c>
      <c r="S77">
        <f>'VRS Expenses'!I6</f>
        <v>2024</v>
      </c>
      <c r="T77">
        <v>0</v>
      </c>
      <c r="U77">
        <f>'VRS Expenses'!B59</f>
        <v>31</v>
      </c>
      <c r="V77" s="50">
        <f>'VRS Expenses'!I59</f>
        <v>0</v>
      </c>
    </row>
    <row r="78" spans="2:22" hidden="1" x14ac:dyDescent="0.3">
      <c r="Q78" s="18" t="str">
        <f>'Filing Information'!$O$2</f>
        <v>_2023</v>
      </c>
      <c r="R78">
        <v>6</v>
      </c>
      <c r="S78">
        <f>'VRS Expenses'!I6</f>
        <v>2024</v>
      </c>
      <c r="T78">
        <v>0</v>
      </c>
      <c r="U78">
        <f>'VRS Expenses'!B60</f>
        <v>32</v>
      </c>
      <c r="V78" s="50">
        <f>'VRS Expenses'!I60</f>
        <v>0</v>
      </c>
    </row>
    <row r="79" spans="2:22" hidden="1" x14ac:dyDescent="0.3">
      <c r="Q79" s="18" t="str">
        <f>'Filing Information'!$O$2</f>
        <v>_2023</v>
      </c>
      <c r="R79">
        <v>6</v>
      </c>
      <c r="S79">
        <f>'VRS Expenses'!I6</f>
        <v>2024</v>
      </c>
      <c r="T79">
        <v>0</v>
      </c>
      <c r="U79">
        <f>'VRS Expenses'!B61</f>
        <v>33</v>
      </c>
      <c r="V79" s="50">
        <f>'VRS Expenses'!I61</f>
        <v>0</v>
      </c>
    </row>
    <row r="80" spans="2:22" hidden="1" x14ac:dyDescent="0.3">
      <c r="Q80" s="18" t="str">
        <f>'Filing Information'!$O$2</f>
        <v>_2023</v>
      </c>
      <c r="R80">
        <v>6</v>
      </c>
      <c r="S80">
        <f>'VRS Expenses'!I6</f>
        <v>2024</v>
      </c>
      <c r="T80">
        <v>0</v>
      </c>
      <c r="U80">
        <f>'VRS Expenses'!B62</f>
        <v>34</v>
      </c>
      <c r="V80" s="50">
        <f>'VRS Expenses'!I62</f>
        <v>0</v>
      </c>
    </row>
    <row r="81" spans="17:22" hidden="1" x14ac:dyDescent="0.3">
      <c r="Q81" s="18" t="str">
        <f>'Filing Information'!$O$2</f>
        <v>_2023</v>
      </c>
      <c r="R81">
        <v>6</v>
      </c>
      <c r="S81">
        <f>'VRS Expenses'!I6</f>
        <v>2024</v>
      </c>
      <c r="T81">
        <v>0</v>
      </c>
      <c r="U81">
        <f>'VRS Expenses'!B68</f>
        <v>35</v>
      </c>
      <c r="V81" s="50">
        <f>'VRS Expenses'!I68</f>
        <v>0</v>
      </c>
    </row>
    <row r="82" spans="17:22" hidden="1" x14ac:dyDescent="0.3">
      <c r="Q82" s="18" t="str">
        <f>'Filing Information'!$O$2</f>
        <v>_2023</v>
      </c>
      <c r="R82">
        <v>6</v>
      </c>
      <c r="S82">
        <f>'VRS Expenses'!I6</f>
        <v>2024</v>
      </c>
      <c r="T82">
        <v>0</v>
      </c>
      <c r="U82">
        <f>'VRS Expenses'!B69</f>
        <v>36</v>
      </c>
      <c r="V82" s="50">
        <f>'VRS Expenses'!I69</f>
        <v>0</v>
      </c>
    </row>
    <row r="83" spans="17:22" hidden="1" x14ac:dyDescent="0.3">
      <c r="Q83" s="18" t="str">
        <f>'Filing Information'!$O$2</f>
        <v>_2023</v>
      </c>
      <c r="R83">
        <v>6</v>
      </c>
      <c r="S83">
        <f>'VRS Expenses'!I6</f>
        <v>2024</v>
      </c>
      <c r="T83">
        <v>0</v>
      </c>
      <c r="U83">
        <f>'VRS Expenses'!B70</f>
        <v>37</v>
      </c>
      <c r="V83" s="50">
        <f>'VRS Expenses'!I70</f>
        <v>0</v>
      </c>
    </row>
    <row r="84" spans="17:22" hidden="1" x14ac:dyDescent="0.3">
      <c r="Q84" s="18" t="str">
        <f>'Filing Information'!$O$2</f>
        <v>_2023</v>
      </c>
      <c r="R84">
        <v>6</v>
      </c>
      <c r="S84">
        <f>'VRS Expenses'!I6</f>
        <v>2024</v>
      </c>
      <c r="T84">
        <v>0</v>
      </c>
      <c r="U84">
        <f>'VRS Expenses'!B71</f>
        <v>38</v>
      </c>
      <c r="V84" s="50">
        <f>'VRS Expenses'!I71</f>
        <v>0</v>
      </c>
    </row>
    <row r="85" spans="17:22" hidden="1" x14ac:dyDescent="0.3">
      <c r="Q85" s="18" t="str">
        <f>'Filing Information'!$O$2</f>
        <v>_2023</v>
      </c>
      <c r="R85">
        <v>6</v>
      </c>
      <c r="S85">
        <f>'VRS Expenses'!I6</f>
        <v>2024</v>
      </c>
      <c r="T85">
        <v>0</v>
      </c>
      <c r="U85">
        <f>'VRS Expenses'!B72</f>
        <v>39</v>
      </c>
      <c r="V85" s="50">
        <f>'VRS Expenses'!I72</f>
        <v>0</v>
      </c>
    </row>
    <row r="86" spans="17:22" hidden="1" x14ac:dyDescent="0.3">
      <c r="Q86" s="18" t="str">
        <f>'Filing Information'!$O$2</f>
        <v>_2023</v>
      </c>
      <c r="R86">
        <v>6</v>
      </c>
      <c r="S86">
        <f>'VRS Expenses'!K6</f>
        <v>2025</v>
      </c>
      <c r="T86">
        <v>1</v>
      </c>
      <c r="U86">
        <f>'VRS Expenses'!B9</f>
        <v>1</v>
      </c>
      <c r="V86" s="50">
        <f>'VRS Expenses'!K9</f>
        <v>0</v>
      </c>
    </row>
    <row r="87" spans="17:22" hidden="1" x14ac:dyDescent="0.3">
      <c r="Q87" s="18" t="str">
        <f>'Filing Information'!$O$2</f>
        <v>_2023</v>
      </c>
      <c r="R87">
        <v>6</v>
      </c>
      <c r="S87">
        <f>'VRS Expenses'!K6</f>
        <v>2025</v>
      </c>
      <c r="T87">
        <v>1</v>
      </c>
      <c r="U87">
        <f>'VRS Expenses'!B10</f>
        <v>2</v>
      </c>
      <c r="V87" s="50">
        <f>'VRS Expenses'!K10</f>
        <v>0</v>
      </c>
    </row>
    <row r="88" spans="17:22" hidden="1" x14ac:dyDescent="0.3">
      <c r="Q88" s="18" t="str">
        <f>'Filing Information'!$O$2</f>
        <v>_2023</v>
      </c>
      <c r="R88">
        <v>6</v>
      </c>
      <c r="S88">
        <f>'VRS Expenses'!K6</f>
        <v>2025</v>
      </c>
      <c r="T88">
        <v>1</v>
      </c>
      <c r="U88">
        <f>'VRS Expenses'!B11</f>
        <v>3</v>
      </c>
      <c r="V88" s="50">
        <f>'VRS Expenses'!K11</f>
        <v>0</v>
      </c>
    </row>
    <row r="89" spans="17:22" hidden="1" x14ac:dyDescent="0.3">
      <c r="Q89" s="18" t="str">
        <f>'Filing Information'!$O$2</f>
        <v>_2023</v>
      </c>
      <c r="R89">
        <v>6</v>
      </c>
      <c r="S89">
        <f>'VRS Expenses'!K6</f>
        <v>2025</v>
      </c>
      <c r="T89">
        <v>1</v>
      </c>
      <c r="U89">
        <f>'VRS Expenses'!B12</f>
        <v>4</v>
      </c>
      <c r="V89" s="50">
        <f>'VRS Expenses'!K12</f>
        <v>0</v>
      </c>
    </row>
    <row r="90" spans="17:22" hidden="1" x14ac:dyDescent="0.3">
      <c r="Q90" s="18" t="str">
        <f>'Filing Information'!$O$2</f>
        <v>_2023</v>
      </c>
      <c r="R90">
        <v>6</v>
      </c>
      <c r="S90">
        <f>'VRS Expenses'!K6</f>
        <v>2025</v>
      </c>
      <c r="T90">
        <v>1</v>
      </c>
      <c r="U90">
        <f>'VRS Expenses'!B13</f>
        <v>5</v>
      </c>
      <c r="V90" s="50">
        <f>'VRS Expenses'!K13</f>
        <v>0</v>
      </c>
    </row>
    <row r="91" spans="17:22" hidden="1" x14ac:dyDescent="0.3">
      <c r="Q91" s="18" t="str">
        <f>'Filing Information'!$O$2</f>
        <v>_2023</v>
      </c>
      <c r="R91">
        <v>6</v>
      </c>
      <c r="S91">
        <f>'VRS Expenses'!K6</f>
        <v>2025</v>
      </c>
      <c r="T91">
        <v>1</v>
      </c>
      <c r="U91">
        <f>'VRS Expenses'!B14</f>
        <v>6</v>
      </c>
      <c r="V91" s="50">
        <f>'VRS Expenses'!K14</f>
        <v>0</v>
      </c>
    </row>
    <row r="92" spans="17:22" hidden="1" x14ac:dyDescent="0.3">
      <c r="Q92" s="18" t="str">
        <f>'Filing Information'!$O$2</f>
        <v>_2023</v>
      </c>
      <c r="R92">
        <v>6</v>
      </c>
      <c r="S92">
        <f>'VRS Expenses'!K6</f>
        <v>2025</v>
      </c>
      <c r="T92">
        <v>1</v>
      </c>
      <c r="U92">
        <f>'VRS Expenses'!B20</f>
        <v>7</v>
      </c>
      <c r="V92" s="50">
        <f>'VRS Expenses'!K20</f>
        <v>0</v>
      </c>
    </row>
    <row r="93" spans="17:22" hidden="1" x14ac:dyDescent="0.3">
      <c r="Q93" s="18" t="str">
        <f>'Filing Information'!$O$2</f>
        <v>_2023</v>
      </c>
      <c r="R93">
        <v>6</v>
      </c>
      <c r="S93">
        <f>'VRS Expenses'!K6</f>
        <v>2025</v>
      </c>
      <c r="T93">
        <v>1</v>
      </c>
      <c r="U93">
        <f>'VRS Expenses'!B21</f>
        <v>8</v>
      </c>
      <c r="V93" s="50">
        <f>'VRS Expenses'!K21</f>
        <v>0</v>
      </c>
    </row>
    <row r="94" spans="17:22" hidden="1" x14ac:dyDescent="0.3">
      <c r="Q94" s="18" t="str">
        <f>'Filing Information'!$O$2</f>
        <v>_2023</v>
      </c>
      <c r="R94">
        <v>6</v>
      </c>
      <c r="S94">
        <f>'VRS Expenses'!K6</f>
        <v>2025</v>
      </c>
      <c r="T94">
        <v>1</v>
      </c>
      <c r="U94">
        <f>'VRS Expenses'!B22</f>
        <v>9</v>
      </c>
      <c r="V94" s="50">
        <f>'VRS Expenses'!K22</f>
        <v>0</v>
      </c>
    </row>
    <row r="95" spans="17:22" hidden="1" x14ac:dyDescent="0.3">
      <c r="Q95" s="18" t="str">
        <f>'Filing Information'!$O$2</f>
        <v>_2023</v>
      </c>
      <c r="R95">
        <v>6</v>
      </c>
      <c r="S95">
        <f>'VRS Expenses'!K6</f>
        <v>2025</v>
      </c>
      <c r="T95">
        <v>1</v>
      </c>
      <c r="U95">
        <f>'VRS Expenses'!B23</f>
        <v>10</v>
      </c>
      <c r="V95" s="50">
        <f>'VRS Expenses'!K23</f>
        <v>0</v>
      </c>
    </row>
    <row r="96" spans="17:22" hidden="1" x14ac:dyDescent="0.3">
      <c r="Q96" s="18" t="str">
        <f>'Filing Information'!$O$2</f>
        <v>_2023</v>
      </c>
      <c r="R96">
        <v>6</v>
      </c>
      <c r="S96">
        <f>'VRS Expenses'!K6</f>
        <v>2025</v>
      </c>
      <c r="T96">
        <v>1</v>
      </c>
      <c r="U96">
        <f>'VRS Expenses'!B24</f>
        <v>11</v>
      </c>
      <c r="V96" s="50">
        <f>'VRS Expenses'!K24</f>
        <v>0</v>
      </c>
    </row>
    <row r="97" spans="17:22" hidden="1" x14ac:dyDescent="0.3">
      <c r="Q97" s="18" t="str">
        <f>'Filing Information'!$O$2</f>
        <v>_2023</v>
      </c>
      <c r="R97">
        <v>6</v>
      </c>
      <c r="S97">
        <f>'VRS Expenses'!K6</f>
        <v>2025</v>
      </c>
      <c r="T97">
        <v>1</v>
      </c>
      <c r="U97">
        <f>'VRS Expenses'!B30</f>
        <v>12</v>
      </c>
      <c r="V97" s="50">
        <f>'VRS Expenses'!K30</f>
        <v>0</v>
      </c>
    </row>
    <row r="98" spans="17:22" hidden="1" x14ac:dyDescent="0.3">
      <c r="Q98" s="18" t="str">
        <f>'Filing Information'!$O$2</f>
        <v>_2023</v>
      </c>
      <c r="R98">
        <v>6</v>
      </c>
      <c r="S98">
        <f>'VRS Expenses'!K6</f>
        <v>2025</v>
      </c>
      <c r="T98">
        <v>1</v>
      </c>
      <c r="U98">
        <f>'VRS Expenses'!B31</f>
        <v>13</v>
      </c>
      <c r="V98" s="50">
        <f>'VRS Expenses'!K31</f>
        <v>0</v>
      </c>
    </row>
    <row r="99" spans="17:22" hidden="1" x14ac:dyDescent="0.3">
      <c r="Q99" s="18" t="str">
        <f>'Filing Information'!$O$2</f>
        <v>_2023</v>
      </c>
      <c r="R99">
        <v>6</v>
      </c>
      <c r="S99">
        <f>'VRS Expenses'!K6</f>
        <v>2025</v>
      </c>
      <c r="T99">
        <v>1</v>
      </c>
      <c r="U99">
        <f>'VRS Expenses'!B32</f>
        <v>14</v>
      </c>
      <c r="V99" s="50">
        <f>'VRS Expenses'!K32</f>
        <v>0</v>
      </c>
    </row>
    <row r="100" spans="17:22" hidden="1" x14ac:dyDescent="0.3">
      <c r="Q100" s="18" t="str">
        <f>'Filing Information'!$O$2</f>
        <v>_2023</v>
      </c>
      <c r="R100">
        <v>6</v>
      </c>
      <c r="S100">
        <f>'VRS Expenses'!K6</f>
        <v>2025</v>
      </c>
      <c r="T100">
        <v>1</v>
      </c>
      <c r="U100">
        <f>'VRS Expenses'!B33</f>
        <v>15</v>
      </c>
      <c r="V100" s="50">
        <f>'VRS Expenses'!K33</f>
        <v>0</v>
      </c>
    </row>
    <row r="101" spans="17:22" hidden="1" x14ac:dyDescent="0.3">
      <c r="Q101" s="18" t="str">
        <f>'Filing Information'!$O$2</f>
        <v>_2023</v>
      </c>
      <c r="R101">
        <v>6</v>
      </c>
      <c r="S101">
        <f>'VRS Expenses'!K6</f>
        <v>2025</v>
      </c>
      <c r="T101">
        <v>1</v>
      </c>
      <c r="U101">
        <f>'VRS Expenses'!B34</f>
        <v>16</v>
      </c>
      <c r="V101" s="50">
        <f>'VRS Expenses'!K34</f>
        <v>0</v>
      </c>
    </row>
    <row r="102" spans="17:22" hidden="1" x14ac:dyDescent="0.3">
      <c r="Q102" s="18" t="str">
        <f>'Filing Information'!$O$2</f>
        <v>_2023</v>
      </c>
      <c r="R102">
        <v>6</v>
      </c>
      <c r="S102">
        <f>'VRS Expenses'!K6</f>
        <v>2025</v>
      </c>
      <c r="T102">
        <v>1</v>
      </c>
      <c r="U102">
        <f>'VRS Expenses'!B35</f>
        <v>17</v>
      </c>
      <c r="V102" s="50">
        <f>'VRS Expenses'!K35</f>
        <v>0</v>
      </c>
    </row>
    <row r="103" spans="17:22" hidden="1" x14ac:dyDescent="0.3">
      <c r="Q103" s="18" t="str">
        <f>'Filing Information'!$O$2</f>
        <v>_2023</v>
      </c>
      <c r="R103">
        <v>6</v>
      </c>
      <c r="S103">
        <f>'VRS Expenses'!K6</f>
        <v>2025</v>
      </c>
      <c r="T103">
        <v>1</v>
      </c>
      <c r="U103">
        <f>'VRS Expenses'!B36</f>
        <v>18</v>
      </c>
      <c r="V103" s="50">
        <f>'VRS Expenses'!K36</f>
        <v>0</v>
      </c>
    </row>
    <row r="104" spans="17:22" hidden="1" x14ac:dyDescent="0.3">
      <c r="Q104" s="18" t="str">
        <f>'Filing Information'!$O$2</f>
        <v>_2023</v>
      </c>
      <c r="R104">
        <v>6</v>
      </c>
      <c r="S104">
        <f>'VRS Expenses'!K6</f>
        <v>2025</v>
      </c>
      <c r="T104">
        <v>1</v>
      </c>
      <c r="U104">
        <f>'VRS Expenses'!B37</f>
        <v>19</v>
      </c>
      <c r="V104" s="50">
        <f>'VRS Expenses'!K37</f>
        <v>0</v>
      </c>
    </row>
    <row r="105" spans="17:22" hidden="1" x14ac:dyDescent="0.3">
      <c r="Q105" s="18" t="str">
        <f>'Filing Information'!$O$2</f>
        <v>_2023</v>
      </c>
      <c r="R105">
        <v>6</v>
      </c>
      <c r="S105">
        <f>'VRS Expenses'!K6</f>
        <v>2025</v>
      </c>
      <c r="T105">
        <v>1</v>
      </c>
      <c r="U105">
        <f>'VRS Expenses'!B38</f>
        <v>20</v>
      </c>
      <c r="V105" s="50">
        <f>'VRS Expenses'!K38</f>
        <v>0</v>
      </c>
    </row>
    <row r="106" spans="17:22" hidden="1" x14ac:dyDescent="0.3">
      <c r="Q106" s="18" t="str">
        <f>'Filing Information'!$O$2</f>
        <v>_2023</v>
      </c>
      <c r="R106">
        <v>6</v>
      </c>
      <c r="S106">
        <f>'VRS Expenses'!K6</f>
        <v>2025</v>
      </c>
      <c r="T106">
        <v>1</v>
      </c>
      <c r="U106">
        <f>'VRS Expenses'!B39</f>
        <v>21</v>
      </c>
      <c r="V106" s="50">
        <f>'VRS Expenses'!K39</f>
        <v>0</v>
      </c>
    </row>
    <row r="107" spans="17:22" hidden="1" x14ac:dyDescent="0.3">
      <c r="Q107" s="18" t="str">
        <f>'Filing Information'!$O$2</f>
        <v>_2023</v>
      </c>
      <c r="R107">
        <v>6</v>
      </c>
      <c r="S107">
        <f>'VRS Expenses'!K6</f>
        <v>2025</v>
      </c>
      <c r="T107">
        <v>1</v>
      </c>
      <c r="U107">
        <f>'VRS Expenses'!B45</f>
        <v>22</v>
      </c>
      <c r="V107" s="50">
        <f>'VRS Expenses'!K45</f>
        <v>0</v>
      </c>
    </row>
    <row r="108" spans="17:22" hidden="1" x14ac:dyDescent="0.3">
      <c r="Q108" s="18" t="str">
        <f>'Filing Information'!$O$2</f>
        <v>_2023</v>
      </c>
      <c r="R108">
        <v>6</v>
      </c>
      <c r="S108">
        <f>'VRS Expenses'!K6</f>
        <v>2025</v>
      </c>
      <c r="T108">
        <v>1</v>
      </c>
      <c r="U108">
        <f>'VRS Expenses'!B46</f>
        <v>23</v>
      </c>
      <c r="V108" s="50">
        <f>'VRS Expenses'!K46</f>
        <v>0</v>
      </c>
    </row>
    <row r="109" spans="17:22" hidden="1" x14ac:dyDescent="0.3">
      <c r="Q109" s="18" t="str">
        <f>'Filing Information'!$O$2</f>
        <v>_2023</v>
      </c>
      <c r="R109">
        <v>6</v>
      </c>
      <c r="S109">
        <f>'VRS Expenses'!K6</f>
        <v>2025</v>
      </c>
      <c r="T109">
        <v>1</v>
      </c>
      <c r="U109">
        <f>'VRS Expenses'!B47</f>
        <v>24</v>
      </c>
      <c r="V109" s="50">
        <f>'VRS Expenses'!K47</f>
        <v>0</v>
      </c>
    </row>
    <row r="110" spans="17:22" hidden="1" x14ac:dyDescent="0.3">
      <c r="Q110" s="18" t="str">
        <f>'Filing Information'!$O$2</f>
        <v>_2023</v>
      </c>
      <c r="R110">
        <v>6</v>
      </c>
      <c r="S110">
        <f>'VRS Expenses'!K6</f>
        <v>2025</v>
      </c>
      <c r="T110">
        <v>1</v>
      </c>
      <c r="U110">
        <f>'VRS Expenses'!B48</f>
        <v>25</v>
      </c>
      <c r="V110" s="50">
        <f>'VRS Expenses'!K48</f>
        <v>0</v>
      </c>
    </row>
    <row r="111" spans="17:22" hidden="1" x14ac:dyDescent="0.3">
      <c r="Q111" s="18" t="str">
        <f>'Filing Information'!$O$2</f>
        <v>_2023</v>
      </c>
      <c r="R111">
        <v>6</v>
      </c>
      <c r="S111">
        <f>'VRS Expenses'!K6</f>
        <v>2025</v>
      </c>
      <c r="T111">
        <v>1</v>
      </c>
      <c r="U111">
        <f>'VRS Expenses'!B49</f>
        <v>26</v>
      </c>
      <c r="V111" s="50">
        <f>'VRS Expenses'!K49</f>
        <v>0</v>
      </c>
    </row>
    <row r="112" spans="17:22" hidden="1" x14ac:dyDescent="0.3">
      <c r="Q112" s="18" t="str">
        <f>'Filing Information'!$O$2</f>
        <v>_2023</v>
      </c>
      <c r="R112">
        <v>6</v>
      </c>
      <c r="S112">
        <f>'VRS Expenses'!K6</f>
        <v>2025</v>
      </c>
      <c r="T112">
        <v>1</v>
      </c>
      <c r="U112">
        <f>'VRS Expenses'!B55</f>
        <v>27</v>
      </c>
      <c r="V112" s="50">
        <f>'VRS Expenses'!K55</f>
        <v>0</v>
      </c>
    </row>
    <row r="113" spans="17:22" hidden="1" x14ac:dyDescent="0.3">
      <c r="Q113" s="18" t="str">
        <f>'Filing Information'!$O$2</f>
        <v>_2023</v>
      </c>
      <c r="R113">
        <v>6</v>
      </c>
      <c r="S113">
        <f>'VRS Expenses'!K6</f>
        <v>2025</v>
      </c>
      <c r="T113">
        <v>1</v>
      </c>
      <c r="U113">
        <f>'VRS Expenses'!B56</f>
        <v>28</v>
      </c>
      <c r="V113" s="50">
        <f>'VRS Expenses'!K56</f>
        <v>0</v>
      </c>
    </row>
    <row r="114" spans="17:22" hidden="1" x14ac:dyDescent="0.3">
      <c r="Q114" s="18" t="str">
        <f>'Filing Information'!$O$2</f>
        <v>_2023</v>
      </c>
      <c r="R114">
        <v>6</v>
      </c>
      <c r="S114">
        <f>'VRS Expenses'!K6</f>
        <v>2025</v>
      </c>
      <c r="T114">
        <v>1</v>
      </c>
      <c r="U114">
        <f>'VRS Expenses'!B57</f>
        <v>29</v>
      </c>
      <c r="V114" s="50">
        <f>'VRS Expenses'!K57</f>
        <v>0</v>
      </c>
    </row>
    <row r="115" spans="17:22" hidden="1" x14ac:dyDescent="0.3">
      <c r="Q115" s="18" t="str">
        <f>'Filing Information'!$O$2</f>
        <v>_2023</v>
      </c>
      <c r="R115">
        <v>6</v>
      </c>
      <c r="S115">
        <f>'VRS Expenses'!K6</f>
        <v>2025</v>
      </c>
      <c r="T115">
        <v>1</v>
      </c>
      <c r="U115">
        <f>'VRS Expenses'!B58</f>
        <v>30</v>
      </c>
      <c r="V115" s="50">
        <f>'VRS Expenses'!K58</f>
        <v>0</v>
      </c>
    </row>
    <row r="116" spans="17:22" hidden="1" x14ac:dyDescent="0.3">
      <c r="Q116" s="18" t="str">
        <f>'Filing Information'!$O$2</f>
        <v>_2023</v>
      </c>
      <c r="R116">
        <v>6</v>
      </c>
      <c r="S116">
        <f>'VRS Expenses'!K6</f>
        <v>2025</v>
      </c>
      <c r="T116">
        <v>1</v>
      </c>
      <c r="U116">
        <f>'VRS Expenses'!B59</f>
        <v>31</v>
      </c>
      <c r="V116" s="50">
        <f>'VRS Expenses'!K59</f>
        <v>0</v>
      </c>
    </row>
    <row r="117" spans="17:22" hidden="1" x14ac:dyDescent="0.3">
      <c r="Q117" s="18" t="str">
        <f>'Filing Information'!$O$2</f>
        <v>_2023</v>
      </c>
      <c r="R117">
        <v>6</v>
      </c>
      <c r="S117">
        <f>'VRS Expenses'!K6</f>
        <v>2025</v>
      </c>
      <c r="T117">
        <v>1</v>
      </c>
      <c r="U117">
        <f>'VRS Expenses'!B60</f>
        <v>32</v>
      </c>
      <c r="V117" s="50">
        <f>'VRS Expenses'!K60</f>
        <v>0</v>
      </c>
    </row>
    <row r="118" spans="17:22" hidden="1" x14ac:dyDescent="0.3">
      <c r="Q118" s="18" t="str">
        <f>'Filing Information'!$O$2</f>
        <v>_2023</v>
      </c>
      <c r="R118">
        <v>6</v>
      </c>
      <c r="S118">
        <f>'VRS Expenses'!K6</f>
        <v>2025</v>
      </c>
      <c r="T118">
        <v>1</v>
      </c>
      <c r="U118">
        <f>'VRS Expenses'!B61</f>
        <v>33</v>
      </c>
      <c r="V118" s="50">
        <f>'VRS Expenses'!K61</f>
        <v>0</v>
      </c>
    </row>
    <row r="119" spans="17:22" hidden="1" x14ac:dyDescent="0.3">
      <c r="Q119" s="18" t="str">
        <f>'Filing Information'!$O$2</f>
        <v>_2023</v>
      </c>
      <c r="R119">
        <v>6</v>
      </c>
      <c r="S119">
        <f>'VRS Expenses'!K6</f>
        <v>2025</v>
      </c>
      <c r="T119">
        <v>1</v>
      </c>
      <c r="U119">
        <f>'VRS Expenses'!B62</f>
        <v>34</v>
      </c>
      <c r="V119" s="50">
        <f>'VRS Expenses'!K62</f>
        <v>0</v>
      </c>
    </row>
    <row r="120" spans="17:22" hidden="1" x14ac:dyDescent="0.3">
      <c r="Q120" s="18" t="str">
        <f>'Filing Information'!$O$2</f>
        <v>_2023</v>
      </c>
      <c r="R120">
        <v>6</v>
      </c>
      <c r="S120">
        <f>'VRS Expenses'!K6</f>
        <v>2025</v>
      </c>
      <c r="T120">
        <v>1</v>
      </c>
      <c r="U120">
        <f>'VRS Expenses'!B68</f>
        <v>35</v>
      </c>
      <c r="V120" s="50">
        <f>'VRS Expenses'!K68</f>
        <v>0</v>
      </c>
    </row>
    <row r="121" spans="17:22" hidden="1" x14ac:dyDescent="0.3">
      <c r="Q121" s="18" t="str">
        <f>'Filing Information'!$O$2</f>
        <v>_2023</v>
      </c>
      <c r="R121">
        <v>6</v>
      </c>
      <c r="S121">
        <f>'VRS Expenses'!K6</f>
        <v>2025</v>
      </c>
      <c r="T121">
        <v>1</v>
      </c>
      <c r="U121">
        <f>'VRS Expenses'!B69</f>
        <v>36</v>
      </c>
      <c r="V121" s="50">
        <f>'VRS Expenses'!K69</f>
        <v>0</v>
      </c>
    </row>
    <row r="122" spans="17:22" hidden="1" x14ac:dyDescent="0.3">
      <c r="Q122" s="18" t="str">
        <f>'Filing Information'!$O$2</f>
        <v>_2023</v>
      </c>
      <c r="R122">
        <v>6</v>
      </c>
      <c r="S122">
        <f>'VRS Expenses'!K6</f>
        <v>2025</v>
      </c>
      <c r="T122">
        <v>1</v>
      </c>
      <c r="U122">
        <f>'VRS Expenses'!B70</f>
        <v>37</v>
      </c>
      <c r="V122" s="50">
        <f>'VRS Expenses'!K70</f>
        <v>0</v>
      </c>
    </row>
    <row r="123" spans="17:22" hidden="1" x14ac:dyDescent="0.3">
      <c r="Q123" s="18" t="str">
        <f>'Filing Information'!$O$2</f>
        <v>_2023</v>
      </c>
      <c r="R123">
        <v>6</v>
      </c>
      <c r="S123">
        <f>'VRS Expenses'!K6</f>
        <v>2025</v>
      </c>
      <c r="T123">
        <v>1</v>
      </c>
      <c r="U123">
        <f>'VRS Expenses'!B71</f>
        <v>38</v>
      </c>
      <c r="V123" s="50">
        <f>'VRS Expenses'!K71</f>
        <v>0</v>
      </c>
    </row>
    <row r="124" spans="17:22" hidden="1" x14ac:dyDescent="0.3">
      <c r="Q124" s="18" t="str">
        <f>'Filing Information'!$O$2</f>
        <v>_2023</v>
      </c>
      <c r="R124">
        <v>6</v>
      </c>
      <c r="S124">
        <f>'VRS Expenses'!K6</f>
        <v>2025</v>
      </c>
      <c r="T124">
        <v>1</v>
      </c>
      <c r="U124">
        <f>'VRS Expenses'!B72</f>
        <v>39</v>
      </c>
      <c r="V124" s="50">
        <f>'VRS Expenses'!K72</f>
        <v>0</v>
      </c>
    </row>
  </sheetData>
  <sheetProtection selectLockedCells="1"/>
  <mergeCells count="58">
    <mergeCell ref="C72:D72"/>
    <mergeCell ref="C74:D74"/>
    <mergeCell ref="C66:K66"/>
    <mergeCell ref="C68:D68"/>
    <mergeCell ref="C69:D69"/>
    <mergeCell ref="C70:D70"/>
    <mergeCell ref="C60:D60"/>
    <mergeCell ref="C61:D61"/>
    <mergeCell ref="C62:D62"/>
    <mergeCell ref="C64:D64"/>
    <mergeCell ref="C71:D71"/>
    <mergeCell ref="C37:D37"/>
    <mergeCell ref="C38:D38"/>
    <mergeCell ref="C39:D39"/>
    <mergeCell ref="C41:D41"/>
    <mergeCell ref="C59:D59"/>
    <mergeCell ref="C57:D57"/>
    <mergeCell ref="C58:D58"/>
    <mergeCell ref="C51:D51"/>
    <mergeCell ref="C45:D45"/>
    <mergeCell ref="C46:D46"/>
    <mergeCell ref="C47:D47"/>
    <mergeCell ref="C48:D48"/>
    <mergeCell ref="C49:D49"/>
    <mergeCell ref="C1:H1"/>
    <mergeCell ref="I1:M1"/>
    <mergeCell ref="C53:K53"/>
    <mergeCell ref="C55:D55"/>
    <mergeCell ref="C56:D56"/>
    <mergeCell ref="C28:K28"/>
    <mergeCell ref="C43:K43"/>
    <mergeCell ref="C24:D24"/>
    <mergeCell ref="C26:D26"/>
    <mergeCell ref="C30:D30"/>
    <mergeCell ref="C31:D31"/>
    <mergeCell ref="C32:D32"/>
    <mergeCell ref="C33:D33"/>
    <mergeCell ref="C34:D34"/>
    <mergeCell ref="C35:D35"/>
    <mergeCell ref="C36:D36"/>
    <mergeCell ref="C7:K7"/>
    <mergeCell ref="I5:K5"/>
    <mergeCell ref="C2:K4"/>
    <mergeCell ref="E5:G5"/>
    <mergeCell ref="C5:C6"/>
    <mergeCell ref="D5:D6"/>
    <mergeCell ref="C14:D14"/>
    <mergeCell ref="C20:D20"/>
    <mergeCell ref="C21:D21"/>
    <mergeCell ref="C22:D22"/>
    <mergeCell ref="C23:D23"/>
    <mergeCell ref="C18:K18"/>
    <mergeCell ref="C16:D16"/>
    <mergeCell ref="C9:D9"/>
    <mergeCell ref="C10:D10"/>
    <mergeCell ref="C11:D11"/>
    <mergeCell ref="C12:D12"/>
    <mergeCell ref="C13:D13"/>
  </mergeCells>
  <dataValidations count="1">
    <dataValidation type="decimal" operator="greaterThanOrEqual" allowBlank="1" showInputMessage="1" showErrorMessage="1" sqref="E9:K14 E20:K24 E30:K39 E45:K49 E55:K62 E68:K72" xr:uid="{4A7EAEBD-3AE9-43E9-AEB4-49B24C779D5D}">
      <formula1>0</formula1>
    </dataValidation>
  </dataValidations>
  <pageMargins left="0.7" right="0.7" top="0.75" bottom="0.75" header="0.3" footer="0.3"/>
  <pageSetup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555F2-8551-4B83-B4E0-702F1D190086}">
  <sheetPr codeName="Sheet9"/>
  <dimension ref="A1:V124"/>
  <sheetViews>
    <sheetView workbookViewId="0">
      <selection activeCell="C1" sqref="C1:H1"/>
    </sheetView>
  </sheetViews>
  <sheetFormatPr defaultColWidth="0" defaultRowHeight="14.4" customHeight="1" zeroHeight="1" x14ac:dyDescent="0.3"/>
  <cols>
    <col min="1" max="1" width="5.44140625" style="13" customWidth="1"/>
    <col min="2" max="2" width="4" style="36" customWidth="1"/>
    <col min="3" max="3" width="15" customWidth="1"/>
    <col min="4" max="4" width="43.33203125" bestFit="1" customWidth="1"/>
    <col min="5" max="5" width="20.6640625" customWidth="1"/>
    <col min="6" max="6" width="3.6640625" customWidth="1"/>
    <col min="7" max="7" width="20.6640625" customWidth="1"/>
    <col min="8" max="8" width="3.6640625" customWidth="1"/>
    <col min="9" max="9" width="20.6640625" customWidth="1"/>
    <col min="10" max="10" width="3.6640625" customWidth="1"/>
    <col min="11" max="11" width="20.6640625" customWidth="1"/>
    <col min="12" max="12" width="5.33203125" style="13" customWidth="1"/>
    <col min="13" max="13" width="6.33203125" style="13" customWidth="1"/>
    <col min="14" max="16384" width="8.88671875" hidden="1"/>
  </cols>
  <sheetData>
    <row r="1" spans="2:22" ht="72.599999999999994" customHeight="1" x14ac:dyDescent="0.3">
      <c r="C1" s="185" t="s">
        <v>379</v>
      </c>
      <c r="D1" s="185"/>
      <c r="E1" s="185"/>
      <c r="F1" s="185"/>
      <c r="G1" s="185"/>
      <c r="H1" s="185"/>
      <c r="I1" s="186" t="s">
        <v>416</v>
      </c>
      <c r="J1" s="186"/>
      <c r="K1" s="186"/>
      <c r="L1" s="186"/>
      <c r="M1" s="186"/>
      <c r="Q1" t="s">
        <v>176</v>
      </c>
      <c r="R1" t="s">
        <v>295</v>
      </c>
      <c r="S1" t="s">
        <v>364</v>
      </c>
      <c r="T1" t="s">
        <v>342</v>
      </c>
      <c r="U1" t="s">
        <v>365</v>
      </c>
      <c r="V1" t="s">
        <v>293</v>
      </c>
    </row>
    <row r="2" spans="2:22" x14ac:dyDescent="0.3">
      <c r="C2" s="225" t="s">
        <v>380</v>
      </c>
      <c r="D2" s="225"/>
      <c r="E2" s="225"/>
      <c r="F2" s="225"/>
      <c r="G2" s="225"/>
      <c r="H2" s="225"/>
      <c r="I2" s="225"/>
      <c r="J2" s="225"/>
      <c r="K2" s="225"/>
      <c r="Q2" s="18" t="str">
        <f>'Filing Information'!$O$2</f>
        <v>_2023</v>
      </c>
      <c r="R2">
        <v>4</v>
      </c>
      <c r="S2">
        <f>'IP Relay Expenses'!E6</f>
        <v>2022</v>
      </c>
      <c r="T2">
        <v>0</v>
      </c>
      <c r="U2">
        <f>'IP Relay Expenses'!B9</f>
        <v>1</v>
      </c>
      <c r="V2" s="50">
        <f>'IP Relay Expenses'!E9</f>
        <v>0</v>
      </c>
    </row>
    <row r="3" spans="2:22" x14ac:dyDescent="0.3">
      <c r="C3" s="225"/>
      <c r="D3" s="225"/>
      <c r="E3" s="225"/>
      <c r="F3" s="225"/>
      <c r="G3" s="225"/>
      <c r="H3" s="225"/>
      <c r="I3" s="225"/>
      <c r="J3" s="225"/>
      <c r="K3" s="225"/>
      <c r="Q3" s="18" t="str">
        <f>'Filing Information'!$O$2</f>
        <v>_2023</v>
      </c>
      <c r="R3">
        <v>4</v>
      </c>
      <c r="S3">
        <f>'IP Relay Expenses'!E6</f>
        <v>2022</v>
      </c>
      <c r="T3">
        <v>0</v>
      </c>
      <c r="U3">
        <f>'IP Relay Expenses'!B10</f>
        <v>2</v>
      </c>
      <c r="V3" s="50">
        <f>'IP Relay Expenses'!E10</f>
        <v>0</v>
      </c>
    </row>
    <row r="4" spans="2:22" x14ac:dyDescent="0.3">
      <c r="C4" s="225"/>
      <c r="D4" s="225"/>
      <c r="E4" s="225"/>
      <c r="F4" s="225"/>
      <c r="G4" s="225"/>
      <c r="H4" s="225"/>
      <c r="I4" s="225"/>
      <c r="J4" s="225"/>
      <c r="K4" s="225"/>
      <c r="Q4" s="18" t="str">
        <f>'Filing Information'!$O$2</f>
        <v>_2023</v>
      </c>
      <c r="R4">
        <v>4</v>
      </c>
      <c r="S4">
        <f>'IP Relay Expenses'!E6</f>
        <v>2022</v>
      </c>
      <c r="T4">
        <v>0</v>
      </c>
      <c r="U4">
        <f>'IP Relay Expenses'!B11</f>
        <v>3</v>
      </c>
      <c r="V4" s="50">
        <f>'IP Relay Expenses'!E11</f>
        <v>0</v>
      </c>
    </row>
    <row r="5" spans="2:22" ht="15.6" x14ac:dyDescent="0.3">
      <c r="C5" s="238"/>
      <c r="D5" s="238"/>
      <c r="E5" s="237" t="s">
        <v>347</v>
      </c>
      <c r="F5" s="237"/>
      <c r="G5" s="237"/>
      <c r="H5" s="27"/>
      <c r="I5" s="237" t="s">
        <v>348</v>
      </c>
      <c r="J5" s="237"/>
      <c r="K5" s="237"/>
      <c r="Q5" s="18" t="str">
        <f>'Filing Information'!$O$2</f>
        <v>_2023</v>
      </c>
      <c r="R5">
        <v>4</v>
      </c>
      <c r="S5">
        <f>'IP Relay Expenses'!E6</f>
        <v>2022</v>
      </c>
      <c r="T5">
        <v>0</v>
      </c>
      <c r="U5">
        <f>'IP Relay Expenses'!B12</f>
        <v>4</v>
      </c>
      <c r="V5" s="50">
        <f>'IP Relay Expenses'!E12</f>
        <v>0</v>
      </c>
    </row>
    <row r="6" spans="2:22" ht="15.6" x14ac:dyDescent="0.3">
      <c r="C6" s="238"/>
      <c r="D6" s="238"/>
      <c r="E6" s="99">
        <f>IF(ISBLANK('Filing Information'!E27), "", 'Filing Information'!E27-1)</f>
        <v>2022</v>
      </c>
      <c r="F6" s="99"/>
      <c r="G6" s="99">
        <f>IF(ISBLANK('Filing Information'!E27), "", 'Filing Information'!E27)</f>
        <v>2023</v>
      </c>
      <c r="H6" s="99"/>
      <c r="I6" s="99">
        <f>IF(ISBLANK('Filing Information'!E27), "", 'Filing Information'!E27+1)</f>
        <v>2024</v>
      </c>
      <c r="J6" s="99"/>
      <c r="K6" s="99">
        <f>IF(ISBLANK('Filing Information'!E27), "", 'Filing Information'!E27+2)</f>
        <v>2025</v>
      </c>
      <c r="Q6" s="18" t="str">
        <f>'Filing Information'!$O$2</f>
        <v>_2023</v>
      </c>
      <c r="R6">
        <v>4</v>
      </c>
      <c r="S6">
        <f>'IP Relay Expenses'!E6</f>
        <v>2022</v>
      </c>
      <c r="T6">
        <v>0</v>
      </c>
      <c r="U6">
        <f>'IP Relay Expenses'!B13</f>
        <v>5</v>
      </c>
      <c r="V6" s="50">
        <f>'IP Relay Expenses'!E13</f>
        <v>0</v>
      </c>
    </row>
    <row r="7" spans="2:22" ht="15.6" x14ac:dyDescent="0.3">
      <c r="C7" s="235" t="s">
        <v>116</v>
      </c>
      <c r="D7" s="235"/>
      <c r="E7" s="235"/>
      <c r="F7" s="235"/>
      <c r="G7" s="235"/>
      <c r="H7" s="235"/>
      <c r="I7" s="235"/>
      <c r="J7" s="235"/>
      <c r="K7" s="235"/>
      <c r="Q7" s="18" t="str">
        <f>'Filing Information'!$O$2</f>
        <v>_2023</v>
      </c>
      <c r="R7">
        <v>4</v>
      </c>
      <c r="S7">
        <f>'IP Relay Expenses'!E6</f>
        <v>2022</v>
      </c>
      <c r="T7">
        <v>0</v>
      </c>
      <c r="U7">
        <f>'IP Relay Expenses'!B14</f>
        <v>6</v>
      </c>
      <c r="V7" s="50">
        <f>'IP Relay Expenses'!E14</f>
        <v>0</v>
      </c>
    </row>
    <row r="8" spans="2:22" ht="6" customHeight="1" x14ac:dyDescent="0.3">
      <c r="C8" s="22"/>
      <c r="D8" s="22"/>
      <c r="E8" s="22"/>
      <c r="F8" s="22"/>
      <c r="G8" s="22"/>
      <c r="H8" s="22"/>
      <c r="I8" s="22"/>
      <c r="J8" s="22"/>
      <c r="K8" s="22"/>
      <c r="Q8" s="18" t="str">
        <f>'Filing Information'!$O$2</f>
        <v>_2023</v>
      </c>
      <c r="R8">
        <v>4</v>
      </c>
      <c r="S8">
        <f>'IP Relay Expenses'!E6</f>
        <v>2022</v>
      </c>
      <c r="T8">
        <v>0</v>
      </c>
      <c r="U8">
        <f>'IP Relay Expenses'!B20</f>
        <v>7</v>
      </c>
      <c r="V8" s="50">
        <f>'IP Relay Expenses'!E20</f>
        <v>0</v>
      </c>
    </row>
    <row r="9" spans="2:22" ht="14.4" customHeight="1" x14ac:dyDescent="0.3">
      <c r="B9" s="36">
        <v>1</v>
      </c>
      <c r="C9" s="233" t="s">
        <v>38</v>
      </c>
      <c r="D9" s="233"/>
      <c r="E9" s="70">
        <v>0</v>
      </c>
      <c r="F9" s="24"/>
      <c r="G9" s="70">
        <v>0</v>
      </c>
      <c r="H9" s="24"/>
      <c r="I9" s="70">
        <v>0</v>
      </c>
      <c r="J9" s="24"/>
      <c r="K9" s="70">
        <v>0</v>
      </c>
      <c r="Q9" s="18" t="str">
        <f>'Filing Information'!$O$2</f>
        <v>_2023</v>
      </c>
      <c r="R9">
        <v>4</v>
      </c>
      <c r="S9">
        <f>'IP Relay Expenses'!E6</f>
        <v>2022</v>
      </c>
      <c r="T9">
        <v>0</v>
      </c>
      <c r="U9">
        <f>'IP Relay Expenses'!B21</f>
        <v>8</v>
      </c>
      <c r="V9" s="50">
        <f>'IP Relay Expenses'!E21</f>
        <v>0</v>
      </c>
    </row>
    <row r="10" spans="2:22" x14ac:dyDescent="0.3">
      <c r="B10" s="36">
        <v>2</v>
      </c>
      <c r="C10" s="233" t="s">
        <v>40</v>
      </c>
      <c r="D10" s="233"/>
      <c r="E10" s="70">
        <v>0</v>
      </c>
      <c r="F10" s="24"/>
      <c r="G10" s="70">
        <v>0</v>
      </c>
      <c r="H10" s="24"/>
      <c r="I10" s="70">
        <v>0</v>
      </c>
      <c r="J10" s="24"/>
      <c r="K10" s="70">
        <v>0</v>
      </c>
      <c r="Q10" s="18" t="str">
        <f>'Filing Information'!$O$2</f>
        <v>_2023</v>
      </c>
      <c r="R10">
        <v>4</v>
      </c>
      <c r="S10">
        <f>'IP Relay Expenses'!E6</f>
        <v>2022</v>
      </c>
      <c r="T10">
        <v>0</v>
      </c>
      <c r="U10">
        <f>'IP Relay Expenses'!B23</f>
        <v>10</v>
      </c>
      <c r="V10" s="50">
        <f>'IP Relay Expenses'!E23</f>
        <v>0</v>
      </c>
    </row>
    <row r="11" spans="2:22" x14ac:dyDescent="0.3">
      <c r="B11" s="36">
        <v>3</v>
      </c>
      <c r="C11" s="233" t="s">
        <v>42</v>
      </c>
      <c r="D11" s="233"/>
      <c r="E11" s="70">
        <v>0</v>
      </c>
      <c r="F11" s="24"/>
      <c r="G11" s="70">
        <v>0</v>
      </c>
      <c r="H11" s="24"/>
      <c r="I11" s="70">
        <v>0</v>
      </c>
      <c r="J11" s="24"/>
      <c r="K11" s="70">
        <v>0</v>
      </c>
      <c r="Q11" s="18" t="str">
        <f>'Filing Information'!$O$2</f>
        <v>_2023</v>
      </c>
      <c r="R11">
        <v>4</v>
      </c>
      <c r="S11">
        <f>'IP Relay Expenses'!E6</f>
        <v>2022</v>
      </c>
      <c r="T11">
        <v>0</v>
      </c>
      <c r="U11">
        <f>'IP Relay Expenses'!B30</f>
        <v>12</v>
      </c>
      <c r="V11" s="50">
        <f>'IP Relay Expenses'!E30</f>
        <v>0</v>
      </c>
    </row>
    <row r="12" spans="2:22" x14ac:dyDescent="0.3">
      <c r="B12" s="36">
        <v>4</v>
      </c>
      <c r="C12" s="233" t="s">
        <v>367</v>
      </c>
      <c r="D12" s="233"/>
      <c r="E12" s="70">
        <v>0</v>
      </c>
      <c r="F12" s="24"/>
      <c r="G12" s="70">
        <v>0</v>
      </c>
      <c r="H12" s="24"/>
      <c r="I12" s="70">
        <v>0</v>
      </c>
      <c r="J12" s="24"/>
      <c r="K12" s="70">
        <v>0</v>
      </c>
      <c r="Q12" s="18" t="str">
        <f>'Filing Information'!$O$2</f>
        <v>_2023</v>
      </c>
      <c r="R12">
        <v>4</v>
      </c>
      <c r="S12">
        <f>'IP Relay Expenses'!E6</f>
        <v>2022</v>
      </c>
      <c r="T12">
        <v>0</v>
      </c>
      <c r="U12">
        <f>'IP Relay Expenses'!B32</f>
        <v>14</v>
      </c>
      <c r="V12" s="50">
        <f>'IP Relay Expenses'!E32</f>
        <v>0</v>
      </c>
    </row>
    <row r="13" spans="2:22" x14ac:dyDescent="0.3">
      <c r="B13" s="36">
        <v>5</v>
      </c>
      <c r="C13" s="233" t="s">
        <v>368</v>
      </c>
      <c r="D13" s="233"/>
      <c r="E13" s="70">
        <v>0</v>
      </c>
      <c r="F13" s="24"/>
      <c r="G13" s="70">
        <v>0</v>
      </c>
      <c r="H13" s="24"/>
      <c r="I13" s="70">
        <v>0</v>
      </c>
      <c r="J13" s="24"/>
      <c r="K13" s="70">
        <v>0</v>
      </c>
      <c r="Q13" s="18" t="str">
        <f>'Filing Information'!$O$2</f>
        <v>_2023</v>
      </c>
      <c r="R13">
        <v>4</v>
      </c>
      <c r="S13">
        <f>'IP Relay Expenses'!E6</f>
        <v>2022</v>
      </c>
      <c r="T13">
        <v>0</v>
      </c>
      <c r="U13">
        <f>'IP Relay Expenses'!B34</f>
        <v>16</v>
      </c>
      <c r="V13" s="50">
        <f>'IP Relay Expenses'!E34</f>
        <v>0</v>
      </c>
    </row>
    <row r="14" spans="2:22" x14ac:dyDescent="0.3">
      <c r="B14" s="36">
        <v>6</v>
      </c>
      <c r="C14" s="233" t="s">
        <v>369</v>
      </c>
      <c r="D14" s="233"/>
      <c r="E14" s="70">
        <v>0</v>
      </c>
      <c r="F14" s="24"/>
      <c r="G14" s="70">
        <v>0</v>
      </c>
      <c r="H14" s="24"/>
      <c r="I14" s="70">
        <v>0</v>
      </c>
      <c r="J14" s="24"/>
      <c r="K14" s="70">
        <v>0</v>
      </c>
      <c r="Q14" s="18" t="str">
        <f>'Filing Information'!$O$2</f>
        <v>_2023</v>
      </c>
      <c r="R14">
        <v>4</v>
      </c>
      <c r="S14">
        <f>'IP Relay Expenses'!E6</f>
        <v>2022</v>
      </c>
      <c r="T14">
        <v>0</v>
      </c>
      <c r="U14">
        <f>'IP Relay Expenses'!B36</f>
        <v>18</v>
      </c>
      <c r="V14" s="50">
        <f>'IP Relay Expenses'!E36</f>
        <v>0</v>
      </c>
    </row>
    <row r="15" spans="2:22" ht="6" customHeight="1" x14ac:dyDescent="0.3">
      <c r="C15" s="97"/>
      <c r="D15" s="97"/>
      <c r="E15" s="24"/>
      <c r="F15" s="24"/>
      <c r="G15" s="24"/>
      <c r="H15" s="24"/>
      <c r="I15" s="24"/>
      <c r="J15" s="24"/>
      <c r="K15" s="24"/>
      <c r="Q15" s="18" t="str">
        <f>'Filing Information'!$O$2</f>
        <v>_2023</v>
      </c>
      <c r="R15">
        <v>4</v>
      </c>
      <c r="S15">
        <f>'IP Relay Expenses'!E6</f>
        <v>2022</v>
      </c>
      <c r="T15">
        <v>0</v>
      </c>
      <c r="U15">
        <f>'IP Relay Expenses'!B37</f>
        <v>19</v>
      </c>
      <c r="V15" s="50">
        <f>'IP Relay Expenses'!E37</f>
        <v>0</v>
      </c>
    </row>
    <row r="16" spans="2:22" ht="15.6" x14ac:dyDescent="0.3">
      <c r="C16" s="236" t="s">
        <v>370</v>
      </c>
      <c r="D16" s="236"/>
      <c r="E16" s="25">
        <f>SUM(E9,E10,E11,E12,E13,E14)</f>
        <v>0</v>
      </c>
      <c r="F16" s="26"/>
      <c r="G16" s="25">
        <f>SUM(G9,G10,G11,G12,G13,G14)</f>
        <v>0</v>
      </c>
      <c r="H16" s="26"/>
      <c r="I16" s="25">
        <f>SUM(I9,I10,I11,I12,I13,I14)</f>
        <v>0</v>
      </c>
      <c r="J16" s="26"/>
      <c r="K16" s="25">
        <f>SUM(K9,K10,K11,K12,K13,K14)</f>
        <v>0</v>
      </c>
      <c r="Q16" s="18" t="str">
        <f>'Filing Information'!$O$2</f>
        <v>_2023</v>
      </c>
      <c r="R16">
        <v>4</v>
      </c>
      <c r="S16">
        <f>'IP Relay Expenses'!E6</f>
        <v>2022</v>
      </c>
      <c r="T16">
        <v>0</v>
      </c>
      <c r="U16">
        <f>'IP Relay Expenses'!B38</f>
        <v>20</v>
      </c>
      <c r="V16" s="50">
        <f>'IP Relay Expenses'!E38</f>
        <v>0</v>
      </c>
    </row>
    <row r="17" spans="2:22" ht="6" customHeight="1" x14ac:dyDescent="0.3">
      <c r="C17" s="23"/>
      <c r="D17" s="23"/>
      <c r="E17" s="13"/>
      <c r="F17" s="13"/>
      <c r="G17" s="13"/>
      <c r="H17" s="13"/>
      <c r="I17" s="13"/>
      <c r="J17" s="13"/>
      <c r="K17" s="13"/>
      <c r="Q17" s="18" t="str">
        <f>'Filing Information'!$O$2</f>
        <v>_2023</v>
      </c>
      <c r="R17">
        <v>4</v>
      </c>
      <c r="S17">
        <f>'IP Relay Expenses'!E6</f>
        <v>2022</v>
      </c>
      <c r="T17">
        <v>0</v>
      </c>
      <c r="U17">
        <f>'IP Relay Expenses'!B39</f>
        <v>21</v>
      </c>
      <c r="V17" s="50">
        <f>'IP Relay Expenses'!E39</f>
        <v>0</v>
      </c>
    </row>
    <row r="18" spans="2:22" ht="15.6" x14ac:dyDescent="0.3">
      <c r="C18" s="235" t="s">
        <v>128</v>
      </c>
      <c r="D18" s="235"/>
      <c r="E18" s="235"/>
      <c r="F18" s="235"/>
      <c r="G18" s="235"/>
      <c r="H18" s="235"/>
      <c r="I18" s="235"/>
      <c r="J18" s="235"/>
      <c r="K18" s="235"/>
      <c r="Q18" s="18" t="str">
        <f>'Filing Information'!$O$2</f>
        <v>_2023</v>
      </c>
      <c r="R18">
        <v>4</v>
      </c>
      <c r="S18">
        <f>'IP Relay Expenses'!E6</f>
        <v>2022</v>
      </c>
      <c r="T18">
        <v>0</v>
      </c>
      <c r="U18">
        <f>'IP Relay Expenses'!B45</f>
        <v>22</v>
      </c>
      <c r="V18" s="50">
        <f>'IP Relay Expenses'!E45</f>
        <v>0</v>
      </c>
    </row>
    <row r="19" spans="2:22" ht="6" customHeight="1" x14ac:dyDescent="0.3">
      <c r="C19" s="28"/>
      <c r="D19" s="28"/>
      <c r="E19" s="24"/>
      <c r="F19" s="24"/>
      <c r="G19" s="24"/>
      <c r="H19" s="24"/>
      <c r="I19" s="24"/>
      <c r="J19" s="24"/>
      <c r="K19" s="24"/>
      <c r="Q19" s="18" t="str">
        <f>'Filing Information'!$O$2</f>
        <v>_2023</v>
      </c>
      <c r="R19">
        <v>4</v>
      </c>
      <c r="S19">
        <f>'IP Relay Expenses'!E6</f>
        <v>2022</v>
      </c>
      <c r="T19">
        <v>0</v>
      </c>
      <c r="U19">
        <f>'IP Relay Expenses'!B46</f>
        <v>23</v>
      </c>
      <c r="V19" s="50">
        <f>'IP Relay Expenses'!E46</f>
        <v>0</v>
      </c>
    </row>
    <row r="20" spans="2:22" x14ac:dyDescent="0.3">
      <c r="B20" s="36">
        <v>7</v>
      </c>
      <c r="C20" s="234" t="s">
        <v>371</v>
      </c>
      <c r="D20" s="234"/>
      <c r="E20" s="70">
        <v>0</v>
      </c>
      <c r="F20" s="24"/>
      <c r="G20" s="70">
        <v>0</v>
      </c>
      <c r="H20" s="24"/>
      <c r="I20" s="70">
        <v>0</v>
      </c>
      <c r="J20" s="24"/>
      <c r="K20" s="70">
        <v>0</v>
      </c>
      <c r="Q20" s="18" t="str">
        <f>'Filing Information'!$O$2</f>
        <v>_2023</v>
      </c>
      <c r="R20">
        <v>4</v>
      </c>
      <c r="S20">
        <f>'IP Relay Expenses'!E6</f>
        <v>2022</v>
      </c>
      <c r="T20">
        <v>0</v>
      </c>
      <c r="U20">
        <f>'IP Relay Expenses'!B47</f>
        <v>24</v>
      </c>
      <c r="V20" s="50">
        <f>'IP Relay Expenses'!E47</f>
        <v>0</v>
      </c>
    </row>
    <row r="21" spans="2:22" x14ac:dyDescent="0.3">
      <c r="B21" s="36">
        <v>8</v>
      </c>
      <c r="C21" s="234" t="s">
        <v>372</v>
      </c>
      <c r="D21" s="234"/>
      <c r="E21" s="70">
        <v>0</v>
      </c>
      <c r="F21" s="24"/>
      <c r="G21" s="70">
        <v>0</v>
      </c>
      <c r="H21" s="24"/>
      <c r="I21" s="70">
        <v>0</v>
      </c>
      <c r="J21" s="24"/>
      <c r="K21" s="70">
        <v>0</v>
      </c>
      <c r="Q21" s="18" t="str">
        <f>'Filing Information'!$O$2</f>
        <v>_2023</v>
      </c>
      <c r="R21">
        <v>4</v>
      </c>
      <c r="S21">
        <f>'IP Relay Expenses'!E6</f>
        <v>2022</v>
      </c>
      <c r="T21">
        <v>0</v>
      </c>
      <c r="U21">
        <f>'IP Relay Expenses'!B49</f>
        <v>26</v>
      </c>
      <c r="V21" s="50">
        <f>'IP Relay Expenses'!E49</f>
        <v>0</v>
      </c>
    </row>
    <row r="22" spans="2:22" x14ac:dyDescent="0.3">
      <c r="B22" s="36">
        <v>9</v>
      </c>
      <c r="C22" s="234" t="s">
        <v>373</v>
      </c>
      <c r="D22" s="234"/>
      <c r="E22" s="70">
        <v>0</v>
      </c>
      <c r="F22" s="24"/>
      <c r="G22" s="70">
        <v>0</v>
      </c>
      <c r="H22" s="24"/>
      <c r="I22" s="70">
        <v>0</v>
      </c>
      <c r="J22" s="24"/>
      <c r="K22" s="70">
        <v>0</v>
      </c>
      <c r="Q22" s="18" t="str">
        <f>'Filing Information'!$O$2</f>
        <v>_2023</v>
      </c>
      <c r="R22">
        <v>4</v>
      </c>
      <c r="S22">
        <f>'IP Relay Expenses'!E6</f>
        <v>2022</v>
      </c>
      <c r="T22">
        <v>0</v>
      </c>
      <c r="U22">
        <f>'IP Relay Expenses'!B56</f>
        <v>28</v>
      </c>
      <c r="V22" s="50">
        <f>'IP Relay Expenses'!E56</f>
        <v>0</v>
      </c>
    </row>
    <row r="23" spans="2:22" x14ac:dyDescent="0.3">
      <c r="B23" s="36">
        <v>10</v>
      </c>
      <c r="C23" s="234" t="s">
        <v>374</v>
      </c>
      <c r="D23" s="234"/>
      <c r="E23" s="70">
        <v>0</v>
      </c>
      <c r="F23" s="24"/>
      <c r="G23" s="70">
        <v>0</v>
      </c>
      <c r="H23" s="24"/>
      <c r="I23" s="70">
        <v>0</v>
      </c>
      <c r="J23" s="24"/>
      <c r="K23" s="70">
        <v>0</v>
      </c>
      <c r="Q23" s="18" t="str">
        <f>'Filing Information'!$O$2</f>
        <v>_2023</v>
      </c>
      <c r="R23">
        <v>4</v>
      </c>
      <c r="S23">
        <f>'IP Relay Expenses'!E6</f>
        <v>2022</v>
      </c>
      <c r="T23">
        <v>0</v>
      </c>
      <c r="U23">
        <f>'IP Relay Expenses'!B58</f>
        <v>30</v>
      </c>
      <c r="V23" s="50">
        <f>'IP Relay Expenses'!E58</f>
        <v>0</v>
      </c>
    </row>
    <row r="24" spans="2:22" x14ac:dyDescent="0.3">
      <c r="B24" s="36">
        <v>11</v>
      </c>
      <c r="C24" s="234" t="s">
        <v>58</v>
      </c>
      <c r="D24" s="239"/>
      <c r="E24" s="70">
        <v>0</v>
      </c>
      <c r="F24" s="24"/>
      <c r="G24" s="70">
        <v>0</v>
      </c>
      <c r="H24" s="24"/>
      <c r="I24" s="70">
        <v>0</v>
      </c>
      <c r="J24" s="24"/>
      <c r="K24" s="70">
        <v>0</v>
      </c>
      <c r="Q24" s="18" t="str">
        <f>'Filing Information'!$O$2</f>
        <v>_2023</v>
      </c>
      <c r="R24">
        <v>4</v>
      </c>
      <c r="S24">
        <f>'IP Relay Expenses'!E6</f>
        <v>2022</v>
      </c>
      <c r="T24">
        <v>0</v>
      </c>
      <c r="U24">
        <f>'IP Relay Expenses'!B60</f>
        <v>32</v>
      </c>
      <c r="V24" s="50">
        <f>'IP Relay Expenses'!E60</f>
        <v>0</v>
      </c>
    </row>
    <row r="25" spans="2:22" ht="6" customHeight="1" x14ac:dyDescent="0.3">
      <c r="C25" s="29"/>
      <c r="D25" s="13"/>
      <c r="E25" s="24"/>
      <c r="F25" s="24"/>
      <c r="G25" s="24"/>
      <c r="H25" s="24"/>
      <c r="I25" s="24"/>
      <c r="J25" s="24"/>
      <c r="K25" s="24"/>
      <c r="Q25" s="18" t="str">
        <f>'Filing Information'!$O$2</f>
        <v>_2023</v>
      </c>
      <c r="R25">
        <v>4</v>
      </c>
      <c r="S25">
        <f>'IP Relay Expenses'!E6</f>
        <v>2022</v>
      </c>
      <c r="T25">
        <v>0</v>
      </c>
      <c r="U25">
        <f>'IP Relay Expenses'!B61</f>
        <v>33</v>
      </c>
      <c r="V25" s="50">
        <f>'IP Relay Expenses'!E61</f>
        <v>0</v>
      </c>
    </row>
    <row r="26" spans="2:22" ht="15.6" x14ac:dyDescent="0.3">
      <c r="C26" s="236" t="s">
        <v>370</v>
      </c>
      <c r="D26" s="236" t="s">
        <v>375</v>
      </c>
      <c r="E26" s="25">
        <f>SUM(E20,E21,E22,E23,E24)</f>
        <v>0</v>
      </c>
      <c r="F26" s="26"/>
      <c r="G26" s="25">
        <f>SUM(G20,G21,G22,G23,G24)</f>
        <v>0</v>
      </c>
      <c r="H26" s="26"/>
      <c r="I26" s="25">
        <f>SUM(I20,I21,I22,I23,I24)</f>
        <v>0</v>
      </c>
      <c r="J26" s="26"/>
      <c r="K26" s="25">
        <f>SUM(K20,K21,K22,K23,K24)</f>
        <v>0</v>
      </c>
      <c r="Q26" s="18" t="str">
        <f>'Filing Information'!$O$2</f>
        <v>_2023</v>
      </c>
      <c r="R26">
        <v>4</v>
      </c>
      <c r="S26">
        <f>'IP Relay Expenses'!E6</f>
        <v>2022</v>
      </c>
      <c r="T26">
        <v>0</v>
      </c>
      <c r="U26">
        <f>'IP Relay Expenses'!B62</f>
        <v>34</v>
      </c>
      <c r="V26" s="50">
        <f>'IP Relay Expenses'!E62</f>
        <v>0</v>
      </c>
    </row>
    <row r="27" spans="2:22" ht="6" customHeight="1" x14ac:dyDescent="0.3">
      <c r="C27" s="29"/>
      <c r="D27" s="13"/>
      <c r="E27" s="26"/>
      <c r="F27" s="26"/>
      <c r="G27" s="26"/>
      <c r="H27" s="26"/>
      <c r="I27" s="26"/>
      <c r="J27" s="26"/>
      <c r="K27" s="26"/>
      <c r="Q27" s="18" t="str">
        <f>'Filing Information'!$O$2</f>
        <v>_2023</v>
      </c>
      <c r="R27">
        <v>4</v>
      </c>
      <c r="S27">
        <f>'IP Relay Expenses'!E6</f>
        <v>2022</v>
      </c>
      <c r="T27">
        <v>0</v>
      </c>
      <c r="U27">
        <f>'IP Relay Expenses'!B68</f>
        <v>35</v>
      </c>
      <c r="V27" s="50">
        <f>'IP Relay Expenses'!E68</f>
        <v>0</v>
      </c>
    </row>
    <row r="28" spans="2:22" ht="15.6" x14ac:dyDescent="0.3">
      <c r="C28" s="235" t="s">
        <v>136</v>
      </c>
      <c r="D28" s="235"/>
      <c r="E28" s="235"/>
      <c r="F28" s="235"/>
      <c r="G28" s="235"/>
      <c r="H28" s="235"/>
      <c r="I28" s="235"/>
      <c r="J28" s="235"/>
      <c r="K28" s="235"/>
      <c r="Q28" s="18" t="str">
        <f>'Filing Information'!$O$2</f>
        <v>_2023</v>
      </c>
      <c r="R28">
        <v>4</v>
      </c>
      <c r="S28">
        <f>'IP Relay Expenses'!E6</f>
        <v>2022</v>
      </c>
      <c r="T28">
        <v>0</v>
      </c>
      <c r="U28">
        <f>'IP Relay Expenses'!B69</f>
        <v>36</v>
      </c>
      <c r="V28" s="50">
        <f>'IP Relay Expenses'!E69</f>
        <v>0</v>
      </c>
    </row>
    <row r="29" spans="2:22" ht="6" customHeight="1" x14ac:dyDescent="0.3">
      <c r="C29" s="29"/>
      <c r="D29" s="13"/>
      <c r="E29" s="24"/>
      <c r="F29" s="24"/>
      <c r="G29" s="24"/>
      <c r="H29" s="24"/>
      <c r="I29" s="24"/>
      <c r="J29" s="24"/>
      <c r="K29" s="24"/>
      <c r="Q29" s="18" t="str">
        <f>'Filing Information'!$O$2</f>
        <v>_2023</v>
      </c>
      <c r="R29">
        <v>4</v>
      </c>
      <c r="S29">
        <f>'IP Relay Expenses'!E6</f>
        <v>2022</v>
      </c>
      <c r="T29">
        <v>0</v>
      </c>
      <c r="U29">
        <f>'IP Relay Expenses'!B70</f>
        <v>37</v>
      </c>
      <c r="V29" s="50">
        <f>'IP Relay Expenses'!E70</f>
        <v>0</v>
      </c>
    </row>
    <row r="30" spans="2:22" x14ac:dyDescent="0.3">
      <c r="B30" s="36">
        <v>12</v>
      </c>
      <c r="C30" s="234" t="s">
        <v>61</v>
      </c>
      <c r="D30" s="239"/>
      <c r="E30" s="70">
        <v>0</v>
      </c>
      <c r="F30" s="24"/>
      <c r="G30" s="70">
        <v>0</v>
      </c>
      <c r="H30" s="24"/>
      <c r="I30" s="70">
        <v>0</v>
      </c>
      <c r="J30" s="24"/>
      <c r="K30" s="70">
        <v>0</v>
      </c>
      <c r="Q30" s="18" t="str">
        <f>'Filing Information'!$O$2</f>
        <v>_2023</v>
      </c>
      <c r="R30">
        <v>4</v>
      </c>
      <c r="S30">
        <f>'IP Relay Expenses'!E6</f>
        <v>2022</v>
      </c>
      <c r="T30">
        <v>0</v>
      </c>
      <c r="U30">
        <f>'IP Relay Expenses'!B71</f>
        <v>38</v>
      </c>
      <c r="V30" s="50">
        <f>'IP Relay Expenses'!E71</f>
        <v>0</v>
      </c>
    </row>
    <row r="31" spans="2:22" x14ac:dyDescent="0.3">
      <c r="B31" s="36">
        <v>13</v>
      </c>
      <c r="C31" s="234" t="s">
        <v>63</v>
      </c>
      <c r="D31" s="239"/>
      <c r="E31" s="70">
        <v>0</v>
      </c>
      <c r="F31" s="24"/>
      <c r="G31" s="70">
        <v>0</v>
      </c>
      <c r="H31" s="24"/>
      <c r="I31" s="70">
        <v>0</v>
      </c>
      <c r="J31" s="24"/>
      <c r="K31" s="70">
        <v>0</v>
      </c>
      <c r="Q31" s="18" t="str">
        <f>'Filing Information'!$O$2</f>
        <v>_2023</v>
      </c>
      <c r="R31">
        <v>4</v>
      </c>
      <c r="S31">
        <f>'IP Relay Expenses'!G6</f>
        <v>2023</v>
      </c>
      <c r="T31">
        <v>1</v>
      </c>
      <c r="U31">
        <f>'IP Relay Expenses'!B9</f>
        <v>1</v>
      </c>
      <c r="V31" s="50">
        <f>'IP Relay Expenses'!G9</f>
        <v>0</v>
      </c>
    </row>
    <row r="32" spans="2:22" x14ac:dyDescent="0.3">
      <c r="B32" s="36">
        <v>14</v>
      </c>
      <c r="C32" s="234" t="s">
        <v>376</v>
      </c>
      <c r="D32" s="239"/>
      <c r="E32" s="70">
        <v>0</v>
      </c>
      <c r="F32" s="24"/>
      <c r="G32" s="70">
        <v>0</v>
      </c>
      <c r="H32" s="24"/>
      <c r="I32" s="70">
        <v>0</v>
      </c>
      <c r="J32" s="24"/>
      <c r="K32" s="70">
        <v>0</v>
      </c>
      <c r="Q32" s="18" t="str">
        <f>'Filing Information'!$O$2</f>
        <v>_2023</v>
      </c>
      <c r="R32">
        <v>4</v>
      </c>
      <c r="S32">
        <f>'IP Relay Expenses'!G6</f>
        <v>2023</v>
      </c>
      <c r="T32">
        <v>1</v>
      </c>
      <c r="U32">
        <f>'IP Relay Expenses'!B11</f>
        <v>3</v>
      </c>
      <c r="V32" s="50">
        <f>'IP Relay Expenses'!G11</f>
        <v>0</v>
      </c>
    </row>
    <row r="33" spans="2:22" x14ac:dyDescent="0.3">
      <c r="B33" s="36">
        <v>15</v>
      </c>
      <c r="C33" s="234" t="s">
        <v>67</v>
      </c>
      <c r="D33" s="239"/>
      <c r="E33" s="70">
        <v>0</v>
      </c>
      <c r="F33" s="24"/>
      <c r="G33" s="70">
        <v>0</v>
      </c>
      <c r="H33" s="24"/>
      <c r="I33" s="70">
        <v>0</v>
      </c>
      <c r="J33" s="24"/>
      <c r="K33" s="70">
        <v>0</v>
      </c>
      <c r="Q33" s="18" t="str">
        <f>'Filing Information'!$O$2</f>
        <v>_2023</v>
      </c>
      <c r="R33">
        <v>4</v>
      </c>
      <c r="S33">
        <f>'IP Relay Expenses'!G6</f>
        <v>2023</v>
      </c>
      <c r="T33">
        <v>1</v>
      </c>
      <c r="U33">
        <f>'IP Relay Expenses'!B13</f>
        <v>5</v>
      </c>
      <c r="V33" s="50">
        <f>'IP Relay Expenses'!G13</f>
        <v>0</v>
      </c>
    </row>
    <row r="34" spans="2:22" x14ac:dyDescent="0.3">
      <c r="B34" s="36">
        <v>16</v>
      </c>
      <c r="C34" s="234" t="s">
        <v>69</v>
      </c>
      <c r="D34" s="239"/>
      <c r="E34" s="70">
        <v>0</v>
      </c>
      <c r="F34" s="24"/>
      <c r="G34" s="70">
        <v>0</v>
      </c>
      <c r="H34" s="24"/>
      <c r="I34" s="70">
        <v>0</v>
      </c>
      <c r="J34" s="24"/>
      <c r="K34" s="70">
        <v>0</v>
      </c>
      <c r="Q34" s="18" t="str">
        <f>'Filing Information'!$O$2</f>
        <v>_2023</v>
      </c>
      <c r="R34">
        <v>4</v>
      </c>
      <c r="S34">
        <f>'IP Relay Expenses'!G6</f>
        <v>2023</v>
      </c>
      <c r="T34">
        <v>1</v>
      </c>
      <c r="U34">
        <f>'IP Relay Expenses'!B20</f>
        <v>7</v>
      </c>
      <c r="V34" s="50">
        <f>'IP Relay Expenses'!G20</f>
        <v>0</v>
      </c>
    </row>
    <row r="35" spans="2:22" x14ac:dyDescent="0.3">
      <c r="B35" s="36">
        <v>17</v>
      </c>
      <c r="C35" s="234" t="s">
        <v>71</v>
      </c>
      <c r="D35" s="239"/>
      <c r="E35" s="70">
        <v>0</v>
      </c>
      <c r="F35" s="24"/>
      <c r="G35" s="70">
        <v>0</v>
      </c>
      <c r="H35" s="24"/>
      <c r="I35" s="70">
        <v>0</v>
      </c>
      <c r="J35" s="24"/>
      <c r="K35" s="70">
        <v>0</v>
      </c>
      <c r="Q35" s="18" t="str">
        <f>'Filing Information'!$O$2</f>
        <v>_2023</v>
      </c>
      <c r="R35">
        <v>4</v>
      </c>
      <c r="S35">
        <f>'IP Relay Expenses'!G6</f>
        <v>2023</v>
      </c>
      <c r="T35">
        <v>1</v>
      </c>
      <c r="U35">
        <f>'IP Relay Expenses'!B22</f>
        <v>9</v>
      </c>
      <c r="V35" s="50">
        <f>'IP Relay Expenses'!G22</f>
        <v>0</v>
      </c>
    </row>
    <row r="36" spans="2:22" x14ac:dyDescent="0.3">
      <c r="B36" s="36">
        <v>18</v>
      </c>
      <c r="C36" s="234" t="s">
        <v>73</v>
      </c>
      <c r="D36" s="239"/>
      <c r="E36" s="70">
        <v>0</v>
      </c>
      <c r="F36" s="24"/>
      <c r="G36" s="70">
        <v>0</v>
      </c>
      <c r="H36" s="24"/>
      <c r="I36" s="70">
        <v>0</v>
      </c>
      <c r="J36" s="24"/>
      <c r="K36" s="70">
        <v>0</v>
      </c>
      <c r="Q36" s="18" t="str">
        <f>'Filing Information'!$O$2</f>
        <v>_2023</v>
      </c>
      <c r="R36">
        <v>4</v>
      </c>
      <c r="S36">
        <f>'IP Relay Expenses'!G6</f>
        <v>2023</v>
      </c>
      <c r="T36">
        <v>1</v>
      </c>
      <c r="U36">
        <f>'IP Relay Expenses'!B24</f>
        <v>11</v>
      </c>
      <c r="V36" s="50">
        <f>'IP Relay Expenses'!G24</f>
        <v>0</v>
      </c>
    </row>
    <row r="37" spans="2:22" x14ac:dyDescent="0.3">
      <c r="B37" s="36">
        <v>19</v>
      </c>
      <c r="C37" s="234" t="s">
        <v>75</v>
      </c>
      <c r="D37" s="239"/>
      <c r="E37" s="70">
        <v>0</v>
      </c>
      <c r="F37" s="24"/>
      <c r="G37" s="70">
        <v>0</v>
      </c>
      <c r="H37" s="24"/>
      <c r="I37" s="70">
        <v>0</v>
      </c>
      <c r="J37" s="24"/>
      <c r="K37" s="70">
        <v>0</v>
      </c>
      <c r="Q37" s="18" t="str">
        <f>'Filing Information'!$O$2</f>
        <v>_2023</v>
      </c>
      <c r="R37">
        <v>4</v>
      </c>
      <c r="S37">
        <f>'IP Relay Expenses'!G6</f>
        <v>2023</v>
      </c>
      <c r="T37">
        <v>1</v>
      </c>
      <c r="U37">
        <f>'IP Relay Expenses'!B31</f>
        <v>13</v>
      </c>
      <c r="V37" s="50">
        <f>'IP Relay Expenses'!G31</f>
        <v>0</v>
      </c>
    </row>
    <row r="38" spans="2:22" x14ac:dyDescent="0.3">
      <c r="B38" s="36">
        <v>20</v>
      </c>
      <c r="C38" s="234" t="s">
        <v>77</v>
      </c>
      <c r="D38" s="239"/>
      <c r="E38" s="70">
        <v>0</v>
      </c>
      <c r="F38" s="24"/>
      <c r="G38" s="70">
        <v>0</v>
      </c>
      <c r="H38" s="24"/>
      <c r="I38" s="70">
        <v>0</v>
      </c>
      <c r="J38" s="24"/>
      <c r="K38" s="70">
        <v>0</v>
      </c>
      <c r="Q38" s="18" t="str">
        <f>'Filing Information'!$O$2</f>
        <v>_2023</v>
      </c>
      <c r="R38">
        <v>4</v>
      </c>
      <c r="S38">
        <f>'IP Relay Expenses'!G6</f>
        <v>2023</v>
      </c>
      <c r="T38">
        <v>1</v>
      </c>
      <c r="U38">
        <f>'IP Relay Expenses'!B33</f>
        <v>15</v>
      </c>
      <c r="V38" s="50">
        <f>'IP Relay Expenses'!G33</f>
        <v>0</v>
      </c>
    </row>
    <row r="39" spans="2:22" x14ac:dyDescent="0.3">
      <c r="B39" s="36">
        <v>21</v>
      </c>
      <c r="C39" s="234" t="s">
        <v>79</v>
      </c>
      <c r="D39" s="239"/>
      <c r="E39" s="70">
        <v>0</v>
      </c>
      <c r="F39" s="24"/>
      <c r="G39" s="70">
        <v>0</v>
      </c>
      <c r="H39" s="24"/>
      <c r="I39" s="70">
        <v>0</v>
      </c>
      <c r="J39" s="24"/>
      <c r="K39" s="70">
        <v>0</v>
      </c>
      <c r="Q39" s="18" t="str">
        <f>'Filing Information'!$O$2</f>
        <v>_2023</v>
      </c>
      <c r="R39">
        <v>4</v>
      </c>
      <c r="S39">
        <f>'IP Relay Expenses'!G6</f>
        <v>2023</v>
      </c>
      <c r="T39">
        <v>1</v>
      </c>
      <c r="U39">
        <f>'IP Relay Expenses'!B35</f>
        <v>17</v>
      </c>
      <c r="V39" s="50">
        <f>'IP Relay Expenses'!G35</f>
        <v>0</v>
      </c>
    </row>
    <row r="40" spans="2:22" ht="6" customHeight="1" x14ac:dyDescent="0.3">
      <c r="C40" s="30"/>
      <c r="D40" s="13"/>
      <c r="E40" s="24"/>
      <c r="F40" s="24"/>
      <c r="G40" s="24"/>
      <c r="H40" s="24"/>
      <c r="I40" s="24"/>
      <c r="J40" s="24"/>
      <c r="K40" s="24"/>
      <c r="Q40" s="18" t="str">
        <f>'Filing Information'!$O$2</f>
        <v>_2023</v>
      </c>
      <c r="R40">
        <v>4</v>
      </c>
      <c r="S40">
        <f>'IP Relay Expenses'!G6</f>
        <v>2023</v>
      </c>
      <c r="T40">
        <v>1</v>
      </c>
      <c r="U40">
        <f>'IP Relay Expenses'!B36</f>
        <v>18</v>
      </c>
      <c r="V40" s="50">
        <f>'IP Relay Expenses'!G36</f>
        <v>0</v>
      </c>
    </row>
    <row r="41" spans="2:22" ht="15.6" x14ac:dyDescent="0.3">
      <c r="C41" s="240" t="s">
        <v>370</v>
      </c>
      <c r="D41" s="241"/>
      <c r="E41" s="25">
        <f>SUM(E30,E31,E32,E33,E34,E35,E36,E37,E38,E39)</f>
        <v>0</v>
      </c>
      <c r="F41" s="26"/>
      <c r="G41" s="25">
        <f>SUM(G30,G31,G32,G33,G34,G35,G36,G37,G38,G39)</f>
        <v>0</v>
      </c>
      <c r="H41" s="26"/>
      <c r="I41" s="25">
        <f>SUM(I30,I31,I32,I33,I34,I35,I36,I37,I38,I39)</f>
        <v>0</v>
      </c>
      <c r="J41" s="26"/>
      <c r="K41" s="25">
        <f>SUM(K30,K31,K32,K33,K34,K35,K36,K37,K38,K39)</f>
        <v>0</v>
      </c>
      <c r="Q41" s="18" t="str">
        <f>'Filing Information'!$O$2</f>
        <v>_2023</v>
      </c>
      <c r="R41">
        <v>4</v>
      </c>
      <c r="S41">
        <f>'IP Relay Expenses'!G6</f>
        <v>2023</v>
      </c>
      <c r="T41">
        <v>1</v>
      </c>
      <c r="U41">
        <f>'IP Relay Expenses'!B37</f>
        <v>19</v>
      </c>
      <c r="V41" s="50">
        <f>'IP Relay Expenses'!G37</f>
        <v>0</v>
      </c>
    </row>
    <row r="42" spans="2:22" ht="6" customHeight="1" x14ac:dyDescent="0.3">
      <c r="C42" s="30"/>
      <c r="D42" s="13"/>
      <c r="E42" s="26"/>
      <c r="F42" s="26"/>
      <c r="G42" s="26"/>
      <c r="H42" s="26"/>
      <c r="I42" s="26"/>
      <c r="J42" s="26"/>
      <c r="K42" s="26"/>
      <c r="Q42" s="18" t="str">
        <f>'Filing Information'!$O$2</f>
        <v>_2023</v>
      </c>
      <c r="R42">
        <v>4</v>
      </c>
      <c r="S42">
        <f>'IP Relay Expenses'!G6</f>
        <v>2023</v>
      </c>
      <c r="T42">
        <v>1</v>
      </c>
      <c r="U42">
        <f>'IP Relay Expenses'!B38</f>
        <v>20</v>
      </c>
      <c r="V42" s="50">
        <f>'IP Relay Expenses'!G38</f>
        <v>0</v>
      </c>
    </row>
    <row r="43" spans="2:22" ht="15.6" x14ac:dyDescent="0.3">
      <c r="C43" s="235" t="s">
        <v>377</v>
      </c>
      <c r="D43" s="235"/>
      <c r="E43" s="235"/>
      <c r="F43" s="235"/>
      <c r="G43" s="235"/>
      <c r="H43" s="235"/>
      <c r="I43" s="235"/>
      <c r="J43" s="235"/>
      <c r="K43" s="235"/>
      <c r="Q43" s="18" t="str">
        <f>'Filing Information'!$O$2</f>
        <v>_2023</v>
      </c>
      <c r="R43">
        <v>4</v>
      </c>
      <c r="S43">
        <f>'IP Relay Expenses'!G6</f>
        <v>2023</v>
      </c>
      <c r="T43">
        <v>1</v>
      </c>
      <c r="U43">
        <f>'IP Relay Expenses'!B39</f>
        <v>21</v>
      </c>
      <c r="V43" s="50">
        <f>'IP Relay Expenses'!G39</f>
        <v>0</v>
      </c>
    </row>
    <row r="44" spans="2:22" ht="6" customHeight="1" x14ac:dyDescent="0.3">
      <c r="C44" s="30"/>
      <c r="D44" s="13"/>
      <c r="E44" s="24"/>
      <c r="F44" s="24"/>
      <c r="G44" s="24"/>
      <c r="H44" s="24"/>
      <c r="I44" s="24"/>
      <c r="J44" s="24"/>
      <c r="K44" s="24"/>
      <c r="Q44" s="18" t="str">
        <f>'Filing Information'!$O$2</f>
        <v>_2023</v>
      </c>
      <c r="R44">
        <v>4</v>
      </c>
      <c r="S44">
        <f>'IP Relay Expenses'!G6</f>
        <v>2023</v>
      </c>
      <c r="T44">
        <v>1</v>
      </c>
      <c r="U44">
        <f>'IP Relay Expenses'!B45</f>
        <v>22</v>
      </c>
      <c r="V44" s="50">
        <f>'IP Relay Expenses'!G45</f>
        <v>0</v>
      </c>
    </row>
    <row r="45" spans="2:22" ht="14.4" customHeight="1" x14ac:dyDescent="0.3">
      <c r="B45" s="36">
        <v>22</v>
      </c>
      <c r="C45" s="234" t="s">
        <v>82</v>
      </c>
      <c r="D45" s="239"/>
      <c r="E45" s="70">
        <v>0</v>
      </c>
      <c r="F45" s="24"/>
      <c r="G45" s="70">
        <v>0</v>
      </c>
      <c r="H45" s="24"/>
      <c r="I45" s="70">
        <v>0</v>
      </c>
      <c r="J45" s="24"/>
      <c r="K45" s="70">
        <v>0</v>
      </c>
      <c r="Q45" s="18" t="str">
        <f>'Filing Information'!$O$2</f>
        <v>_2023</v>
      </c>
      <c r="R45">
        <v>4</v>
      </c>
      <c r="S45">
        <f>'IP Relay Expenses'!G6</f>
        <v>2023</v>
      </c>
      <c r="T45">
        <v>1</v>
      </c>
      <c r="U45">
        <f>'IP Relay Expenses'!B46</f>
        <v>23</v>
      </c>
      <c r="V45" s="50">
        <f>'IP Relay Expenses'!G46</f>
        <v>0</v>
      </c>
    </row>
    <row r="46" spans="2:22" x14ac:dyDescent="0.3">
      <c r="B46" s="36">
        <v>23</v>
      </c>
      <c r="C46" s="234" t="s">
        <v>84</v>
      </c>
      <c r="D46" s="239"/>
      <c r="E46" s="70">
        <v>0</v>
      </c>
      <c r="F46" s="24"/>
      <c r="G46" s="70">
        <v>0</v>
      </c>
      <c r="H46" s="24"/>
      <c r="I46" s="70">
        <v>0</v>
      </c>
      <c r="J46" s="24"/>
      <c r="K46" s="70">
        <v>0</v>
      </c>
      <c r="Q46" s="18" t="str">
        <f>'Filing Information'!$O$2</f>
        <v>_2023</v>
      </c>
      <c r="R46">
        <v>4</v>
      </c>
      <c r="S46">
        <f>'IP Relay Expenses'!G6</f>
        <v>2023</v>
      </c>
      <c r="T46">
        <v>1</v>
      </c>
      <c r="U46">
        <f>'IP Relay Expenses'!B48</f>
        <v>25</v>
      </c>
      <c r="V46" s="50">
        <f>'IP Relay Expenses'!G48</f>
        <v>0</v>
      </c>
    </row>
    <row r="47" spans="2:22" x14ac:dyDescent="0.3">
      <c r="B47" s="36">
        <v>24</v>
      </c>
      <c r="C47" s="234" t="s">
        <v>86</v>
      </c>
      <c r="D47" s="239"/>
      <c r="E47" s="70">
        <v>0</v>
      </c>
      <c r="F47" s="24"/>
      <c r="G47" s="70">
        <v>0</v>
      </c>
      <c r="H47" s="24"/>
      <c r="I47" s="70">
        <v>0</v>
      </c>
      <c r="J47" s="24"/>
      <c r="K47" s="70">
        <v>0</v>
      </c>
      <c r="Q47" s="18" t="str">
        <f>'Filing Information'!$O$2</f>
        <v>_2023</v>
      </c>
      <c r="R47">
        <v>4</v>
      </c>
      <c r="S47">
        <f>'IP Relay Expenses'!G6</f>
        <v>2023</v>
      </c>
      <c r="T47">
        <v>1</v>
      </c>
      <c r="U47">
        <f>'IP Relay Expenses'!B55</f>
        <v>27</v>
      </c>
      <c r="V47" s="50">
        <f>'IP Relay Expenses'!G55</f>
        <v>0</v>
      </c>
    </row>
    <row r="48" spans="2:22" x14ac:dyDescent="0.3">
      <c r="B48" s="36">
        <v>25</v>
      </c>
      <c r="C48" s="234" t="s">
        <v>88</v>
      </c>
      <c r="D48" s="239"/>
      <c r="E48" s="70">
        <v>0</v>
      </c>
      <c r="F48" s="24"/>
      <c r="G48" s="70">
        <v>0</v>
      </c>
      <c r="H48" s="24"/>
      <c r="I48" s="70">
        <v>0</v>
      </c>
      <c r="J48" s="24"/>
      <c r="K48" s="70">
        <v>0</v>
      </c>
      <c r="Q48" s="18" t="str">
        <f>'Filing Information'!$O$2</f>
        <v>_2023</v>
      </c>
      <c r="R48">
        <v>4</v>
      </c>
      <c r="S48">
        <f>'IP Relay Expenses'!G6</f>
        <v>2023</v>
      </c>
      <c r="T48">
        <v>1</v>
      </c>
      <c r="U48">
        <f>'IP Relay Expenses'!B57</f>
        <v>29</v>
      </c>
      <c r="V48" s="50">
        <f>'IP Relay Expenses'!G57</f>
        <v>0</v>
      </c>
    </row>
    <row r="49" spans="2:22" x14ac:dyDescent="0.3">
      <c r="B49" s="36">
        <v>26</v>
      </c>
      <c r="C49" s="234" t="s">
        <v>90</v>
      </c>
      <c r="D49" s="239"/>
      <c r="E49" s="70">
        <v>0</v>
      </c>
      <c r="F49" s="24"/>
      <c r="G49" s="70">
        <v>0</v>
      </c>
      <c r="H49" s="24"/>
      <c r="I49" s="70">
        <v>0</v>
      </c>
      <c r="J49" s="24"/>
      <c r="K49" s="70">
        <v>0</v>
      </c>
      <c r="Q49" s="18" t="str">
        <f>'Filing Information'!$O$2</f>
        <v>_2023</v>
      </c>
      <c r="R49">
        <v>4</v>
      </c>
      <c r="S49">
        <f>'IP Relay Expenses'!G6</f>
        <v>2023</v>
      </c>
      <c r="T49">
        <v>1</v>
      </c>
      <c r="U49">
        <f>'IP Relay Expenses'!B59</f>
        <v>31</v>
      </c>
      <c r="V49" s="50">
        <f>'IP Relay Expenses'!G59</f>
        <v>0</v>
      </c>
    </row>
    <row r="50" spans="2:22" ht="6" customHeight="1" x14ac:dyDescent="0.3">
      <c r="C50" s="30"/>
      <c r="D50" s="13"/>
      <c r="E50" s="24"/>
      <c r="F50" s="24"/>
      <c r="G50" s="24"/>
      <c r="H50" s="24"/>
      <c r="I50" s="24"/>
      <c r="J50" s="24"/>
      <c r="K50" s="24"/>
      <c r="Q50" s="18" t="str">
        <f>'Filing Information'!$O$2</f>
        <v>_2023</v>
      </c>
      <c r="R50">
        <v>4</v>
      </c>
      <c r="S50">
        <f>'IP Relay Expenses'!G6</f>
        <v>2023</v>
      </c>
      <c r="T50">
        <v>1</v>
      </c>
      <c r="U50">
        <f>'IP Relay Expenses'!B60</f>
        <v>32</v>
      </c>
      <c r="V50" s="50">
        <f>'IP Relay Expenses'!G60</f>
        <v>0</v>
      </c>
    </row>
    <row r="51" spans="2:22" ht="15.6" x14ac:dyDescent="0.3">
      <c r="C51" s="236" t="s">
        <v>370</v>
      </c>
      <c r="D51" s="242"/>
      <c r="E51" s="25">
        <f>SUM(E45,E46,E47,E48,E49)</f>
        <v>0</v>
      </c>
      <c r="F51" s="26"/>
      <c r="G51" s="25">
        <f>SUM(G45,G46,G47,G48,G49)</f>
        <v>0</v>
      </c>
      <c r="H51" s="26"/>
      <c r="I51" s="25">
        <f>SUM(I45,I46,I47,I48,I49)</f>
        <v>0</v>
      </c>
      <c r="J51" s="26"/>
      <c r="K51" s="25">
        <f>SUM(K45,K46,K47,K48,K49)</f>
        <v>0</v>
      </c>
      <c r="Q51" s="18" t="str">
        <f>'Filing Information'!$O$2</f>
        <v>_2023</v>
      </c>
      <c r="R51">
        <v>4</v>
      </c>
      <c r="S51">
        <f>'IP Relay Expenses'!G6</f>
        <v>2023</v>
      </c>
      <c r="T51">
        <v>1</v>
      </c>
      <c r="U51">
        <f>'IP Relay Expenses'!B61</f>
        <v>33</v>
      </c>
      <c r="V51" s="50">
        <f>'IP Relay Expenses'!G61</f>
        <v>0</v>
      </c>
    </row>
    <row r="52" spans="2:22" ht="6" customHeight="1" x14ac:dyDescent="0.3">
      <c r="C52" s="30"/>
      <c r="D52" s="13"/>
      <c r="E52" s="26"/>
      <c r="F52" s="26"/>
      <c r="G52" s="26"/>
      <c r="H52" s="26"/>
      <c r="I52" s="26"/>
      <c r="J52" s="26"/>
      <c r="K52" s="26"/>
      <c r="Q52" s="18" t="str">
        <f>'Filing Information'!$O$2</f>
        <v>_2023</v>
      </c>
      <c r="R52">
        <v>4</v>
      </c>
      <c r="S52">
        <f>'IP Relay Expenses'!G6</f>
        <v>2023</v>
      </c>
      <c r="T52">
        <v>1</v>
      </c>
      <c r="U52">
        <f>'IP Relay Expenses'!B62</f>
        <v>34</v>
      </c>
      <c r="V52" s="50">
        <f>'IP Relay Expenses'!G62</f>
        <v>0</v>
      </c>
    </row>
    <row r="53" spans="2:22" ht="15.6" x14ac:dyDescent="0.3">
      <c r="C53" s="235" t="s">
        <v>92</v>
      </c>
      <c r="D53" s="235"/>
      <c r="E53" s="235"/>
      <c r="F53" s="235"/>
      <c r="G53" s="235"/>
      <c r="H53" s="235"/>
      <c r="I53" s="235"/>
      <c r="J53" s="235"/>
      <c r="K53" s="235"/>
      <c r="Q53" s="18" t="str">
        <f>'Filing Information'!$O$2</f>
        <v>_2023</v>
      </c>
      <c r="R53">
        <v>4</v>
      </c>
      <c r="S53">
        <f>'IP Relay Expenses'!G6</f>
        <v>2023</v>
      </c>
      <c r="T53">
        <v>1</v>
      </c>
      <c r="U53">
        <f>'IP Relay Expenses'!B68</f>
        <v>35</v>
      </c>
      <c r="V53" s="50">
        <f>'IP Relay Expenses'!G68</f>
        <v>0</v>
      </c>
    </row>
    <row r="54" spans="2:22" ht="6" customHeight="1" x14ac:dyDescent="0.3">
      <c r="C54" s="30"/>
      <c r="D54" s="13"/>
      <c r="E54" s="24"/>
      <c r="F54" s="24"/>
      <c r="G54" s="24"/>
      <c r="H54" s="24"/>
      <c r="I54" s="24"/>
      <c r="J54" s="24"/>
      <c r="K54" s="24"/>
      <c r="Q54" s="18" t="str">
        <f>'Filing Information'!$O$2</f>
        <v>_2023</v>
      </c>
      <c r="R54">
        <v>4</v>
      </c>
      <c r="S54">
        <f>'IP Relay Expenses'!G6</f>
        <v>2023</v>
      </c>
      <c r="T54">
        <v>1</v>
      </c>
      <c r="U54">
        <f>'IP Relay Expenses'!B69</f>
        <v>36</v>
      </c>
      <c r="V54" s="50">
        <f>'IP Relay Expenses'!G69</f>
        <v>0</v>
      </c>
    </row>
    <row r="55" spans="2:22" ht="14.4" customHeight="1" x14ac:dyDescent="0.3">
      <c r="B55" s="36">
        <v>27</v>
      </c>
      <c r="C55" s="234" t="s">
        <v>93</v>
      </c>
      <c r="D55" s="234"/>
      <c r="E55" s="70">
        <v>0</v>
      </c>
      <c r="F55" s="24"/>
      <c r="G55" s="70">
        <v>0</v>
      </c>
      <c r="H55" s="24"/>
      <c r="I55" s="70">
        <v>0</v>
      </c>
      <c r="J55" s="24"/>
      <c r="K55" s="70">
        <v>0</v>
      </c>
      <c r="Q55" s="18" t="str">
        <f>'Filing Information'!$O$2</f>
        <v>_2023</v>
      </c>
      <c r="R55">
        <v>4</v>
      </c>
      <c r="S55">
        <f>'IP Relay Expenses'!G6</f>
        <v>2023</v>
      </c>
      <c r="T55">
        <v>1</v>
      </c>
      <c r="U55">
        <f>'IP Relay Expenses'!B70</f>
        <v>37</v>
      </c>
      <c r="V55" s="50">
        <f>'IP Relay Expenses'!G70</f>
        <v>0</v>
      </c>
    </row>
    <row r="56" spans="2:22" x14ac:dyDescent="0.3">
      <c r="B56" s="36">
        <v>28</v>
      </c>
      <c r="C56" s="234" t="s">
        <v>95</v>
      </c>
      <c r="D56" s="234"/>
      <c r="E56" s="70">
        <v>0</v>
      </c>
      <c r="F56" s="24"/>
      <c r="G56" s="70">
        <v>0</v>
      </c>
      <c r="H56" s="24"/>
      <c r="I56" s="70">
        <v>0</v>
      </c>
      <c r="J56" s="24"/>
      <c r="K56" s="70">
        <v>0</v>
      </c>
      <c r="Q56" s="18" t="str">
        <f>'Filing Information'!$O$2</f>
        <v>_2023</v>
      </c>
      <c r="R56">
        <v>4</v>
      </c>
      <c r="S56">
        <f>'IP Relay Expenses'!G6</f>
        <v>2023</v>
      </c>
      <c r="T56">
        <v>1</v>
      </c>
      <c r="U56">
        <f>'IP Relay Expenses'!B72</f>
        <v>39</v>
      </c>
      <c r="V56" s="50">
        <f>'IP Relay Expenses'!G72</f>
        <v>0</v>
      </c>
    </row>
    <row r="57" spans="2:22" x14ac:dyDescent="0.3">
      <c r="B57" s="36">
        <v>29</v>
      </c>
      <c r="C57" s="234" t="s">
        <v>97</v>
      </c>
      <c r="D57" s="234"/>
      <c r="E57" s="70">
        <v>0</v>
      </c>
      <c r="F57" s="24"/>
      <c r="G57" s="70">
        <v>0</v>
      </c>
      <c r="H57" s="24"/>
      <c r="I57" s="70">
        <v>0</v>
      </c>
      <c r="J57" s="24"/>
      <c r="K57" s="70">
        <v>0</v>
      </c>
      <c r="Q57" s="18" t="str">
        <f>'Filing Information'!$O$2</f>
        <v>_2023</v>
      </c>
      <c r="R57">
        <v>4</v>
      </c>
      <c r="S57">
        <f>'IP Relay Expenses'!I6</f>
        <v>2024</v>
      </c>
      <c r="T57">
        <v>0</v>
      </c>
      <c r="U57">
        <f>'IP Relay Expenses'!B10</f>
        <v>2</v>
      </c>
      <c r="V57" s="50">
        <f>'IP Relay Expenses'!I10</f>
        <v>0</v>
      </c>
    </row>
    <row r="58" spans="2:22" x14ac:dyDescent="0.3">
      <c r="B58" s="36">
        <v>30</v>
      </c>
      <c r="C58" s="234" t="s">
        <v>98</v>
      </c>
      <c r="D58" s="234"/>
      <c r="E58" s="70">
        <v>0</v>
      </c>
      <c r="F58" s="24"/>
      <c r="G58" s="70">
        <v>0</v>
      </c>
      <c r="H58" s="24"/>
      <c r="I58" s="70">
        <v>0</v>
      </c>
      <c r="J58" s="24"/>
      <c r="K58" s="70">
        <v>0</v>
      </c>
      <c r="Q58" s="18" t="str">
        <f>'Filing Information'!$O$2</f>
        <v>_2023</v>
      </c>
      <c r="R58">
        <v>4</v>
      </c>
      <c r="S58">
        <f>'IP Relay Expenses'!I6</f>
        <v>2024</v>
      </c>
      <c r="T58">
        <v>0</v>
      </c>
      <c r="U58">
        <f>'IP Relay Expenses'!B12</f>
        <v>4</v>
      </c>
      <c r="V58" s="50">
        <f>'IP Relay Expenses'!I12</f>
        <v>0</v>
      </c>
    </row>
    <row r="59" spans="2:22" x14ac:dyDescent="0.3">
      <c r="B59" s="36">
        <v>31</v>
      </c>
      <c r="C59" s="234" t="s">
        <v>99</v>
      </c>
      <c r="D59" s="234"/>
      <c r="E59" s="70">
        <v>0</v>
      </c>
      <c r="F59" s="24"/>
      <c r="G59" s="70">
        <v>0</v>
      </c>
      <c r="H59" s="24"/>
      <c r="I59" s="70">
        <v>0</v>
      </c>
      <c r="J59" s="24"/>
      <c r="K59" s="70">
        <v>0</v>
      </c>
      <c r="Q59" s="18" t="str">
        <f>'Filing Information'!$O$2</f>
        <v>_2023</v>
      </c>
      <c r="R59">
        <v>4</v>
      </c>
      <c r="S59">
        <f>'IP Relay Expenses'!I6</f>
        <v>2024</v>
      </c>
      <c r="T59">
        <v>0</v>
      </c>
      <c r="U59">
        <f>'IP Relay Expenses'!B14</f>
        <v>6</v>
      </c>
      <c r="V59" s="50">
        <f>'IP Relay Expenses'!I14</f>
        <v>0</v>
      </c>
    </row>
    <row r="60" spans="2:22" x14ac:dyDescent="0.3">
      <c r="B60" s="36">
        <v>32</v>
      </c>
      <c r="C60" s="234" t="s">
        <v>100</v>
      </c>
      <c r="D60" s="234"/>
      <c r="E60" s="70">
        <v>0</v>
      </c>
      <c r="F60" s="24"/>
      <c r="G60" s="70">
        <v>0</v>
      </c>
      <c r="H60" s="24"/>
      <c r="I60" s="70">
        <v>0</v>
      </c>
      <c r="J60" s="24"/>
      <c r="K60" s="70">
        <v>0</v>
      </c>
      <c r="Q60" s="18" t="str">
        <f>'Filing Information'!$O$2</f>
        <v>_2023</v>
      </c>
      <c r="R60">
        <v>4</v>
      </c>
      <c r="S60">
        <f>'IP Relay Expenses'!I6</f>
        <v>2024</v>
      </c>
      <c r="T60">
        <v>0</v>
      </c>
      <c r="U60">
        <f>'IP Relay Expenses'!B21</f>
        <v>8</v>
      </c>
      <c r="V60" s="50">
        <f>'IP Relay Expenses'!I21</f>
        <v>0</v>
      </c>
    </row>
    <row r="61" spans="2:22" x14ac:dyDescent="0.3">
      <c r="B61" s="36">
        <v>33</v>
      </c>
      <c r="C61" s="234" t="s">
        <v>378</v>
      </c>
      <c r="D61" s="234"/>
      <c r="E61" s="70">
        <v>0</v>
      </c>
      <c r="F61" s="24"/>
      <c r="G61" s="70">
        <v>0</v>
      </c>
      <c r="H61" s="24"/>
      <c r="I61" s="70">
        <v>0</v>
      </c>
      <c r="J61" s="24"/>
      <c r="K61" s="70">
        <v>0</v>
      </c>
      <c r="Q61" s="18" t="str">
        <f>'Filing Information'!$O$2</f>
        <v>_2023</v>
      </c>
      <c r="R61">
        <v>4</v>
      </c>
      <c r="S61">
        <f>'IP Relay Expenses'!I6</f>
        <v>2024</v>
      </c>
      <c r="T61">
        <v>0</v>
      </c>
      <c r="U61">
        <f>'IP Relay Expenses'!B23</f>
        <v>10</v>
      </c>
      <c r="V61" s="50">
        <f>'IP Relay Expenses'!I23</f>
        <v>0</v>
      </c>
    </row>
    <row r="62" spans="2:22" x14ac:dyDescent="0.3">
      <c r="B62" s="36">
        <v>34</v>
      </c>
      <c r="C62" s="234" t="s">
        <v>104</v>
      </c>
      <c r="D62" s="234"/>
      <c r="E62" s="70">
        <v>0</v>
      </c>
      <c r="F62" s="24"/>
      <c r="G62" s="70">
        <v>0</v>
      </c>
      <c r="H62" s="24"/>
      <c r="I62" s="70">
        <v>0</v>
      </c>
      <c r="J62" s="24"/>
      <c r="K62" s="70">
        <v>0</v>
      </c>
      <c r="Q62" s="18" t="str">
        <f>'Filing Information'!$O$2</f>
        <v>_2023</v>
      </c>
      <c r="R62">
        <v>4</v>
      </c>
      <c r="S62">
        <f>'IP Relay Expenses'!I6</f>
        <v>2024</v>
      </c>
      <c r="T62">
        <v>0</v>
      </c>
      <c r="U62">
        <f>'IP Relay Expenses'!B30</f>
        <v>12</v>
      </c>
      <c r="V62" s="50">
        <f>'IP Relay Expenses'!I30</f>
        <v>0</v>
      </c>
    </row>
    <row r="63" spans="2:22" ht="6" customHeight="1" x14ac:dyDescent="0.3">
      <c r="C63" s="30"/>
      <c r="D63" s="13"/>
      <c r="E63" s="24"/>
      <c r="F63" s="24"/>
      <c r="G63" s="24"/>
      <c r="H63" s="24"/>
      <c r="I63" s="24"/>
      <c r="J63" s="24"/>
      <c r="K63" s="24"/>
      <c r="Q63" s="18" t="str">
        <f>'Filing Information'!$O$2</f>
        <v>_2023</v>
      </c>
      <c r="R63">
        <v>4</v>
      </c>
      <c r="S63">
        <f>'IP Relay Expenses'!I6</f>
        <v>2024</v>
      </c>
      <c r="T63">
        <v>0</v>
      </c>
      <c r="U63">
        <f>'IP Relay Expenses'!B31</f>
        <v>13</v>
      </c>
      <c r="V63" s="50">
        <f>'IP Relay Expenses'!I31</f>
        <v>0</v>
      </c>
    </row>
    <row r="64" spans="2:22" ht="15.6" x14ac:dyDescent="0.3">
      <c r="C64" s="236" t="s">
        <v>370</v>
      </c>
      <c r="D64" s="236"/>
      <c r="E64" s="25">
        <f>SUM(E55,E56,E57,E58,E59,E60,E61,E62)</f>
        <v>0</v>
      </c>
      <c r="F64" s="26"/>
      <c r="G64" s="25">
        <f>SUM(G55,G56,G57,G58,G59,G60,G61,G62)</f>
        <v>0</v>
      </c>
      <c r="H64" s="26"/>
      <c r="I64" s="25">
        <f>SUM(I55,I56,I57,I58,I59,I60,I61,I62)</f>
        <v>0</v>
      </c>
      <c r="J64" s="26"/>
      <c r="K64" s="25">
        <f>SUM(K55,K56,K57,K58,K59,K60,K61,K62)</f>
        <v>0</v>
      </c>
      <c r="Q64" s="18" t="str">
        <f>'Filing Information'!$O$2</f>
        <v>_2023</v>
      </c>
      <c r="R64">
        <v>4</v>
      </c>
      <c r="S64">
        <f>'IP Relay Expenses'!I6</f>
        <v>2024</v>
      </c>
      <c r="T64">
        <v>0</v>
      </c>
      <c r="U64">
        <f>'IP Relay Expenses'!B32</f>
        <v>14</v>
      </c>
      <c r="V64" s="50">
        <f>'IP Relay Expenses'!I32</f>
        <v>0</v>
      </c>
    </row>
    <row r="65" spans="2:22" ht="6" customHeight="1" x14ac:dyDescent="0.3">
      <c r="C65" s="30"/>
      <c r="D65" s="13"/>
      <c r="E65" s="13"/>
      <c r="F65" s="13"/>
      <c r="G65" s="13"/>
      <c r="H65" s="13"/>
      <c r="I65" s="13"/>
      <c r="J65" s="13"/>
      <c r="K65" s="13"/>
      <c r="Q65" s="18" t="str">
        <f>'Filing Information'!$O$2</f>
        <v>_2023</v>
      </c>
      <c r="R65">
        <v>4</v>
      </c>
      <c r="S65">
        <f>'IP Relay Expenses'!I6</f>
        <v>2024</v>
      </c>
      <c r="T65">
        <v>0</v>
      </c>
      <c r="U65">
        <f>'IP Relay Expenses'!B33</f>
        <v>15</v>
      </c>
      <c r="V65" s="50">
        <f>'IP Relay Expenses'!I33</f>
        <v>0</v>
      </c>
    </row>
    <row r="66" spans="2:22" ht="15.6" x14ac:dyDescent="0.3">
      <c r="C66" s="235" t="s">
        <v>170</v>
      </c>
      <c r="D66" s="235"/>
      <c r="E66" s="235"/>
      <c r="F66" s="235"/>
      <c r="G66" s="235"/>
      <c r="H66" s="235"/>
      <c r="I66" s="235"/>
      <c r="J66" s="235"/>
      <c r="K66" s="235"/>
      <c r="Q66" s="18" t="str">
        <f>'Filing Information'!$O$2</f>
        <v>_2023</v>
      </c>
      <c r="R66">
        <v>4</v>
      </c>
      <c r="S66">
        <f>'IP Relay Expenses'!I6</f>
        <v>2024</v>
      </c>
      <c r="T66">
        <v>0</v>
      </c>
      <c r="U66">
        <f>'IP Relay Expenses'!B34</f>
        <v>16</v>
      </c>
      <c r="V66" s="50">
        <f>'IP Relay Expenses'!I34</f>
        <v>0</v>
      </c>
    </row>
    <row r="67" spans="2:22" ht="6" customHeight="1" x14ac:dyDescent="0.3">
      <c r="C67" s="31"/>
      <c r="D67" s="98"/>
      <c r="E67" s="24"/>
      <c r="F67" s="24"/>
      <c r="G67" s="24"/>
      <c r="H67" s="24"/>
      <c r="I67" s="24"/>
      <c r="J67" s="24"/>
      <c r="K67" s="24"/>
      <c r="Q67" s="18" t="str">
        <f>'Filing Information'!$O$2</f>
        <v>_2023</v>
      </c>
      <c r="R67">
        <v>4</v>
      </c>
      <c r="S67">
        <f>'IP Relay Expenses'!I6</f>
        <v>2024</v>
      </c>
      <c r="T67">
        <v>0</v>
      </c>
      <c r="U67">
        <f>'IP Relay Expenses'!B35</f>
        <v>17</v>
      </c>
      <c r="V67" s="50">
        <f>'IP Relay Expenses'!I35</f>
        <v>0</v>
      </c>
    </row>
    <row r="68" spans="2:22" ht="14.4" customHeight="1" x14ac:dyDescent="0.3">
      <c r="B68" s="36">
        <v>35</v>
      </c>
      <c r="C68" s="234" t="s">
        <v>82</v>
      </c>
      <c r="D68" s="234"/>
      <c r="E68" s="70">
        <v>0</v>
      </c>
      <c r="F68" s="24"/>
      <c r="G68" s="70">
        <v>0</v>
      </c>
      <c r="H68" s="24"/>
      <c r="I68" s="70">
        <v>0</v>
      </c>
      <c r="J68" s="24"/>
      <c r="K68" s="70">
        <v>0</v>
      </c>
      <c r="Q68" s="18" t="str">
        <f>'Filing Information'!$O$2</f>
        <v>_2023</v>
      </c>
      <c r="R68">
        <v>4</v>
      </c>
      <c r="S68">
        <f>'IP Relay Expenses'!I6</f>
        <v>2024</v>
      </c>
      <c r="T68">
        <v>0</v>
      </c>
      <c r="U68">
        <f>'IP Relay Expenses'!B36</f>
        <v>18</v>
      </c>
      <c r="V68" s="50">
        <f>'IP Relay Expenses'!I36</f>
        <v>0</v>
      </c>
    </row>
    <row r="69" spans="2:22" x14ac:dyDescent="0.3">
      <c r="B69" s="36">
        <v>36</v>
      </c>
      <c r="C69" s="234" t="s">
        <v>84</v>
      </c>
      <c r="D69" s="234"/>
      <c r="E69" s="70">
        <v>0</v>
      </c>
      <c r="F69" s="24"/>
      <c r="G69" s="70">
        <v>0</v>
      </c>
      <c r="H69" s="24"/>
      <c r="I69" s="70">
        <v>0</v>
      </c>
      <c r="J69" s="24"/>
      <c r="K69" s="70">
        <v>0</v>
      </c>
      <c r="Q69" s="18" t="str">
        <f>'Filing Information'!$O$2</f>
        <v>_2023</v>
      </c>
      <c r="R69">
        <v>4</v>
      </c>
      <c r="S69">
        <f>'IP Relay Expenses'!I6</f>
        <v>2024</v>
      </c>
      <c r="T69">
        <v>0</v>
      </c>
      <c r="U69">
        <f>'IP Relay Expenses'!B38</f>
        <v>20</v>
      </c>
      <c r="V69" s="50">
        <f>'IP Relay Expenses'!I38</f>
        <v>0</v>
      </c>
    </row>
    <row r="70" spans="2:22" x14ac:dyDescent="0.3">
      <c r="B70" s="36">
        <v>37</v>
      </c>
      <c r="C70" s="234" t="s">
        <v>86</v>
      </c>
      <c r="D70" s="234"/>
      <c r="E70" s="70">
        <v>0</v>
      </c>
      <c r="F70" s="24"/>
      <c r="G70" s="70">
        <v>0</v>
      </c>
      <c r="H70" s="24"/>
      <c r="I70" s="70">
        <v>0</v>
      </c>
      <c r="J70" s="24"/>
      <c r="K70" s="70">
        <v>0</v>
      </c>
      <c r="Q70" s="18" t="str">
        <f>'Filing Information'!$O$2</f>
        <v>_2023</v>
      </c>
      <c r="R70">
        <v>4</v>
      </c>
      <c r="S70">
        <f>'IP Relay Expenses'!I6</f>
        <v>2024</v>
      </c>
      <c r="T70">
        <v>0</v>
      </c>
      <c r="U70">
        <f>'IP Relay Expenses'!B45</f>
        <v>22</v>
      </c>
      <c r="V70" s="50">
        <f>'IP Relay Expenses'!I45</f>
        <v>0</v>
      </c>
    </row>
    <row r="71" spans="2:22" x14ac:dyDescent="0.3">
      <c r="B71" s="36">
        <v>38</v>
      </c>
      <c r="C71" s="234" t="s">
        <v>88</v>
      </c>
      <c r="D71" s="234"/>
      <c r="E71" s="70">
        <v>0</v>
      </c>
      <c r="F71" s="24"/>
      <c r="G71" s="70">
        <v>0</v>
      </c>
      <c r="H71" s="24"/>
      <c r="I71" s="70">
        <v>0</v>
      </c>
      <c r="J71" s="24"/>
      <c r="K71" s="70">
        <v>0</v>
      </c>
      <c r="Q71" s="18" t="str">
        <f>'Filing Information'!$O$2</f>
        <v>_2023</v>
      </c>
      <c r="R71">
        <v>4</v>
      </c>
      <c r="S71">
        <f>'IP Relay Expenses'!I6</f>
        <v>2024</v>
      </c>
      <c r="T71">
        <v>0</v>
      </c>
      <c r="U71">
        <f>'IP Relay Expenses'!B47</f>
        <v>24</v>
      </c>
      <c r="V71" s="50">
        <f>'IP Relay Expenses'!I47</f>
        <v>0</v>
      </c>
    </row>
    <row r="72" spans="2:22" x14ac:dyDescent="0.3">
      <c r="B72" s="36">
        <v>39</v>
      </c>
      <c r="C72" s="234" t="s">
        <v>90</v>
      </c>
      <c r="D72" s="234"/>
      <c r="E72" s="70">
        <v>0</v>
      </c>
      <c r="F72" s="24"/>
      <c r="G72" s="70">
        <v>0</v>
      </c>
      <c r="H72" s="24"/>
      <c r="I72" s="70">
        <v>0</v>
      </c>
      <c r="J72" s="24"/>
      <c r="K72" s="70">
        <v>0</v>
      </c>
      <c r="Q72" s="18" t="str">
        <f>'Filing Information'!$O$2</f>
        <v>_2023</v>
      </c>
      <c r="R72">
        <v>4</v>
      </c>
      <c r="S72">
        <f>'IP Relay Expenses'!I6</f>
        <v>2024</v>
      </c>
      <c r="T72">
        <v>0</v>
      </c>
      <c r="U72">
        <f>'IP Relay Expenses'!B49</f>
        <v>26</v>
      </c>
      <c r="V72" s="50">
        <f>'IP Relay Expenses'!I49</f>
        <v>0</v>
      </c>
    </row>
    <row r="73" spans="2:22" ht="6" customHeight="1" x14ac:dyDescent="0.3">
      <c r="C73" s="30"/>
      <c r="D73" s="13"/>
      <c r="E73" s="24"/>
      <c r="F73" s="24"/>
      <c r="G73" s="24"/>
      <c r="H73" s="24"/>
      <c r="I73" s="24"/>
      <c r="J73" s="24"/>
      <c r="K73" s="24"/>
      <c r="Q73" s="18" t="str">
        <f>'Filing Information'!$O$2</f>
        <v>_2023</v>
      </c>
      <c r="R73">
        <v>4</v>
      </c>
      <c r="S73">
        <f>'IP Relay Expenses'!I6</f>
        <v>2024</v>
      </c>
      <c r="T73">
        <v>0</v>
      </c>
      <c r="U73">
        <f>'IP Relay Expenses'!B55</f>
        <v>27</v>
      </c>
      <c r="V73" s="50">
        <f>'IP Relay Expenses'!I55</f>
        <v>0</v>
      </c>
    </row>
    <row r="74" spans="2:22" ht="15.6" x14ac:dyDescent="0.3">
      <c r="C74" s="236" t="s">
        <v>370</v>
      </c>
      <c r="D74" s="236"/>
      <c r="E74" s="25">
        <f>SUM(E68,E69,E70,E71,E72)</f>
        <v>0</v>
      </c>
      <c r="F74" s="26"/>
      <c r="G74" s="25">
        <f>SUM(G68,G69,G70,G71,G72)</f>
        <v>0</v>
      </c>
      <c r="H74" s="26"/>
      <c r="I74" s="25">
        <f>SUM(I68,I69,I70,I71,I72)</f>
        <v>0</v>
      </c>
      <c r="J74" s="26"/>
      <c r="K74" s="25">
        <f>SUM(K68,K69,K70,K71,K72)</f>
        <v>0</v>
      </c>
      <c r="Q74" s="18" t="str">
        <f>'Filing Information'!$O$2</f>
        <v>_2023</v>
      </c>
      <c r="R74">
        <v>4</v>
      </c>
      <c r="S74">
        <f>'IP Relay Expenses'!I6</f>
        <v>2024</v>
      </c>
      <c r="T74">
        <v>0</v>
      </c>
      <c r="U74">
        <f>'IP Relay Expenses'!B56</f>
        <v>28</v>
      </c>
      <c r="V74" s="50">
        <f>'IP Relay Expenses'!I56</f>
        <v>0</v>
      </c>
    </row>
    <row r="75" spans="2:22" ht="6" customHeight="1" x14ac:dyDescent="0.3">
      <c r="C75" s="30"/>
      <c r="D75" s="13"/>
      <c r="E75" s="13"/>
      <c r="F75" s="13"/>
      <c r="G75" s="13"/>
      <c r="H75" s="13"/>
      <c r="I75" s="13"/>
      <c r="J75" s="13"/>
      <c r="K75" s="13"/>
      <c r="Q75" s="18" t="str">
        <f>'Filing Information'!$O$2</f>
        <v>_2023</v>
      </c>
      <c r="R75">
        <v>4</v>
      </c>
      <c r="S75">
        <f>'IP Relay Expenses'!I6</f>
        <v>2024</v>
      </c>
      <c r="T75">
        <v>0</v>
      </c>
      <c r="U75">
        <f>'IP Relay Expenses'!B57</f>
        <v>29</v>
      </c>
      <c r="V75" s="50">
        <f>'IP Relay Expenses'!I57</f>
        <v>0</v>
      </c>
    </row>
    <row r="76" spans="2:22" x14ac:dyDescent="0.3">
      <c r="C76" s="13"/>
      <c r="D76" s="13"/>
      <c r="E76" s="13"/>
      <c r="F76" s="13"/>
      <c r="G76" s="13"/>
      <c r="H76" s="13"/>
      <c r="I76" s="13"/>
      <c r="J76" s="13"/>
      <c r="K76" s="13"/>
      <c r="Q76" s="18" t="str">
        <f>'Filing Information'!$O$2</f>
        <v>_2023</v>
      </c>
      <c r="R76">
        <v>4</v>
      </c>
      <c r="S76">
        <f>'IP Relay Expenses'!I6</f>
        <v>2024</v>
      </c>
      <c r="T76">
        <v>0</v>
      </c>
      <c r="U76">
        <f>'IP Relay Expenses'!B58</f>
        <v>30</v>
      </c>
      <c r="V76" s="50">
        <f>'IP Relay Expenses'!I58</f>
        <v>0</v>
      </c>
    </row>
    <row r="77" spans="2:22" hidden="1" x14ac:dyDescent="0.3">
      <c r="C77" s="13"/>
      <c r="D77" s="13"/>
      <c r="E77" s="13"/>
      <c r="F77" s="13"/>
      <c r="G77" s="13"/>
      <c r="H77" s="13"/>
      <c r="I77" s="13"/>
      <c r="J77" s="13"/>
      <c r="K77" s="13"/>
      <c r="Q77" s="18" t="str">
        <f>'Filing Information'!$O$2</f>
        <v>_2023</v>
      </c>
      <c r="R77">
        <v>4</v>
      </c>
      <c r="S77">
        <f>'IP Relay Expenses'!I6</f>
        <v>2024</v>
      </c>
      <c r="T77">
        <v>0</v>
      </c>
      <c r="U77">
        <f>'IP Relay Expenses'!B59</f>
        <v>31</v>
      </c>
      <c r="V77" s="50">
        <f>'IP Relay Expenses'!I59</f>
        <v>0</v>
      </c>
    </row>
    <row r="78" spans="2:22" ht="14.4" hidden="1" customHeight="1" x14ac:dyDescent="0.3">
      <c r="Q78" s="18" t="str">
        <f>'Filing Information'!$O$2</f>
        <v>_2023</v>
      </c>
      <c r="R78">
        <v>4</v>
      </c>
      <c r="S78">
        <f>'IP Relay Expenses'!I6</f>
        <v>2024</v>
      </c>
      <c r="T78">
        <v>0</v>
      </c>
      <c r="U78">
        <f>'IP Relay Expenses'!B60</f>
        <v>32</v>
      </c>
      <c r="V78" s="50">
        <f>'IP Relay Expenses'!I60</f>
        <v>0</v>
      </c>
    </row>
    <row r="79" spans="2:22" ht="14.4" hidden="1" customHeight="1" x14ac:dyDescent="0.3">
      <c r="Q79" s="18" t="str">
        <f>'Filing Information'!$O$2</f>
        <v>_2023</v>
      </c>
      <c r="R79">
        <v>4</v>
      </c>
      <c r="S79">
        <f>'IP Relay Expenses'!I6</f>
        <v>2024</v>
      </c>
      <c r="T79">
        <v>0</v>
      </c>
      <c r="U79">
        <f>'IP Relay Expenses'!B61</f>
        <v>33</v>
      </c>
      <c r="V79" s="50">
        <f>'IP Relay Expenses'!I61</f>
        <v>0</v>
      </c>
    </row>
    <row r="80" spans="2:22" ht="14.4" hidden="1" customHeight="1" x14ac:dyDescent="0.3">
      <c r="Q80" s="18" t="str">
        <f>'Filing Information'!$O$2</f>
        <v>_2023</v>
      </c>
      <c r="R80">
        <v>4</v>
      </c>
      <c r="S80">
        <f>'IP Relay Expenses'!I6</f>
        <v>2024</v>
      </c>
      <c r="T80">
        <v>0</v>
      </c>
      <c r="U80">
        <f>'IP Relay Expenses'!B62</f>
        <v>34</v>
      </c>
      <c r="V80" s="50">
        <f>'IP Relay Expenses'!I62</f>
        <v>0</v>
      </c>
    </row>
    <row r="81" spans="17:22" ht="14.4" hidden="1" customHeight="1" x14ac:dyDescent="0.3">
      <c r="Q81" s="18" t="str">
        <f>'Filing Information'!$O$2</f>
        <v>_2023</v>
      </c>
      <c r="R81">
        <v>4</v>
      </c>
      <c r="S81">
        <f>'IP Relay Expenses'!I6</f>
        <v>2024</v>
      </c>
      <c r="T81">
        <v>0</v>
      </c>
      <c r="U81">
        <f>'IP Relay Expenses'!B68</f>
        <v>35</v>
      </c>
      <c r="V81" s="50">
        <f>'IP Relay Expenses'!I68</f>
        <v>0</v>
      </c>
    </row>
    <row r="82" spans="17:22" ht="14.4" hidden="1" customHeight="1" x14ac:dyDescent="0.3">
      <c r="Q82" s="18" t="str">
        <f>'Filing Information'!$O$2</f>
        <v>_2023</v>
      </c>
      <c r="R82">
        <v>4</v>
      </c>
      <c r="S82">
        <f>'IP Relay Expenses'!I6</f>
        <v>2024</v>
      </c>
      <c r="T82">
        <v>0</v>
      </c>
      <c r="U82">
        <f>'IP Relay Expenses'!B69</f>
        <v>36</v>
      </c>
      <c r="V82" s="50">
        <f>'IP Relay Expenses'!I69</f>
        <v>0</v>
      </c>
    </row>
    <row r="83" spans="17:22" ht="14.4" hidden="1" customHeight="1" x14ac:dyDescent="0.3">
      <c r="Q83" s="18" t="str">
        <f>'Filing Information'!$O$2</f>
        <v>_2023</v>
      </c>
      <c r="R83">
        <v>4</v>
      </c>
      <c r="S83">
        <f>'IP Relay Expenses'!I6</f>
        <v>2024</v>
      </c>
      <c r="T83">
        <v>0</v>
      </c>
      <c r="U83">
        <f>'IP Relay Expenses'!B70</f>
        <v>37</v>
      </c>
      <c r="V83" s="50">
        <f>'IP Relay Expenses'!I70</f>
        <v>0</v>
      </c>
    </row>
    <row r="84" spans="17:22" ht="14.4" hidden="1" customHeight="1" x14ac:dyDescent="0.3">
      <c r="Q84" s="18" t="str">
        <f>'Filing Information'!$O$2</f>
        <v>_2023</v>
      </c>
      <c r="R84">
        <v>4</v>
      </c>
      <c r="S84">
        <f>'IP Relay Expenses'!I6</f>
        <v>2024</v>
      </c>
      <c r="T84">
        <v>0</v>
      </c>
      <c r="U84">
        <f>'IP Relay Expenses'!B71</f>
        <v>38</v>
      </c>
      <c r="V84" s="50">
        <f>'IP Relay Expenses'!I71</f>
        <v>0</v>
      </c>
    </row>
    <row r="85" spans="17:22" ht="14.4" hidden="1" customHeight="1" x14ac:dyDescent="0.3">
      <c r="Q85" s="18" t="str">
        <f>'Filing Information'!$O$2</f>
        <v>_2023</v>
      </c>
      <c r="R85">
        <v>4</v>
      </c>
      <c r="S85">
        <f>'IP Relay Expenses'!I6</f>
        <v>2024</v>
      </c>
      <c r="T85">
        <v>0</v>
      </c>
      <c r="U85">
        <f>'IP Relay Expenses'!B72</f>
        <v>39</v>
      </c>
      <c r="V85" s="50">
        <f>'IP Relay Expenses'!I72</f>
        <v>0</v>
      </c>
    </row>
    <row r="86" spans="17:22" ht="14.4" hidden="1" customHeight="1" x14ac:dyDescent="0.3">
      <c r="Q86" s="18" t="str">
        <f>'Filing Information'!$O$2</f>
        <v>_2023</v>
      </c>
      <c r="R86">
        <v>4</v>
      </c>
      <c r="S86">
        <f>'IP Relay Expenses'!K6</f>
        <v>2025</v>
      </c>
      <c r="T86">
        <v>1</v>
      </c>
      <c r="U86">
        <f>'IP Relay Expenses'!B9</f>
        <v>1</v>
      </c>
      <c r="V86" s="50">
        <f>'IP Relay Expenses'!K9</f>
        <v>0</v>
      </c>
    </row>
    <row r="87" spans="17:22" ht="14.4" hidden="1" customHeight="1" x14ac:dyDescent="0.3">
      <c r="Q87" s="18" t="str">
        <f>'Filing Information'!$O$2</f>
        <v>_2023</v>
      </c>
      <c r="R87">
        <v>4</v>
      </c>
      <c r="S87">
        <f>'IP Relay Expenses'!K6</f>
        <v>2025</v>
      </c>
      <c r="T87">
        <v>1</v>
      </c>
      <c r="U87">
        <f>'IP Relay Expenses'!B10</f>
        <v>2</v>
      </c>
      <c r="V87" s="50">
        <f>'IP Relay Expenses'!K10</f>
        <v>0</v>
      </c>
    </row>
    <row r="88" spans="17:22" ht="14.4" hidden="1" customHeight="1" x14ac:dyDescent="0.3">
      <c r="Q88" s="18" t="str">
        <f>'Filing Information'!$O$2</f>
        <v>_2023</v>
      </c>
      <c r="R88">
        <v>4</v>
      </c>
      <c r="S88">
        <f>'IP Relay Expenses'!K6</f>
        <v>2025</v>
      </c>
      <c r="T88">
        <v>1</v>
      </c>
      <c r="U88">
        <f>'IP Relay Expenses'!B11</f>
        <v>3</v>
      </c>
      <c r="V88" s="50">
        <f>'IP Relay Expenses'!K11</f>
        <v>0</v>
      </c>
    </row>
    <row r="89" spans="17:22" ht="14.4" hidden="1" customHeight="1" x14ac:dyDescent="0.3">
      <c r="Q89" s="18" t="str">
        <f>'Filing Information'!$O$2</f>
        <v>_2023</v>
      </c>
      <c r="R89">
        <v>4</v>
      </c>
      <c r="S89">
        <f>'IP Relay Expenses'!K6</f>
        <v>2025</v>
      </c>
      <c r="T89">
        <v>1</v>
      </c>
      <c r="U89">
        <f>'IP Relay Expenses'!B12</f>
        <v>4</v>
      </c>
      <c r="V89" s="50">
        <f>'IP Relay Expenses'!K12</f>
        <v>0</v>
      </c>
    </row>
    <row r="90" spans="17:22" ht="14.4" hidden="1" customHeight="1" x14ac:dyDescent="0.3">
      <c r="Q90" s="18" t="str">
        <f>'Filing Information'!$O$2</f>
        <v>_2023</v>
      </c>
      <c r="R90">
        <v>4</v>
      </c>
      <c r="S90">
        <f>'IP Relay Expenses'!K6</f>
        <v>2025</v>
      </c>
      <c r="T90">
        <v>1</v>
      </c>
      <c r="U90">
        <f>'IP Relay Expenses'!B13</f>
        <v>5</v>
      </c>
      <c r="V90" s="50">
        <f>'IP Relay Expenses'!K13</f>
        <v>0</v>
      </c>
    </row>
    <row r="91" spans="17:22" ht="14.4" hidden="1" customHeight="1" x14ac:dyDescent="0.3">
      <c r="Q91" s="18" t="str">
        <f>'Filing Information'!$O$2</f>
        <v>_2023</v>
      </c>
      <c r="R91">
        <v>4</v>
      </c>
      <c r="S91">
        <f>'IP Relay Expenses'!K6</f>
        <v>2025</v>
      </c>
      <c r="T91">
        <v>1</v>
      </c>
      <c r="U91">
        <f>'IP Relay Expenses'!B14</f>
        <v>6</v>
      </c>
      <c r="V91" s="50">
        <f>'IP Relay Expenses'!K14</f>
        <v>0</v>
      </c>
    </row>
    <row r="92" spans="17:22" ht="14.4" hidden="1" customHeight="1" x14ac:dyDescent="0.3">
      <c r="Q92" s="18" t="str">
        <f>'Filing Information'!$O$2</f>
        <v>_2023</v>
      </c>
      <c r="R92">
        <v>4</v>
      </c>
      <c r="S92">
        <f>'IP Relay Expenses'!K6</f>
        <v>2025</v>
      </c>
      <c r="T92">
        <v>1</v>
      </c>
      <c r="U92">
        <f>'IP Relay Expenses'!B20</f>
        <v>7</v>
      </c>
      <c r="V92" s="50">
        <f>'IP Relay Expenses'!K20</f>
        <v>0</v>
      </c>
    </row>
    <row r="93" spans="17:22" ht="14.4" hidden="1" customHeight="1" x14ac:dyDescent="0.3">
      <c r="Q93" s="18" t="str">
        <f>'Filing Information'!$O$2</f>
        <v>_2023</v>
      </c>
      <c r="R93">
        <v>4</v>
      </c>
      <c r="S93">
        <f>'IP Relay Expenses'!K6</f>
        <v>2025</v>
      </c>
      <c r="T93">
        <v>1</v>
      </c>
      <c r="U93">
        <f>'IP Relay Expenses'!B21</f>
        <v>8</v>
      </c>
      <c r="V93" s="50">
        <f>'IP Relay Expenses'!K21</f>
        <v>0</v>
      </c>
    </row>
    <row r="94" spans="17:22" ht="14.4" hidden="1" customHeight="1" x14ac:dyDescent="0.3">
      <c r="Q94" s="18" t="str">
        <f>'Filing Information'!$O$2</f>
        <v>_2023</v>
      </c>
      <c r="R94">
        <v>4</v>
      </c>
      <c r="S94">
        <f>'IP Relay Expenses'!K6</f>
        <v>2025</v>
      </c>
      <c r="T94">
        <v>1</v>
      </c>
      <c r="U94">
        <f>'IP Relay Expenses'!B22</f>
        <v>9</v>
      </c>
      <c r="V94" s="50">
        <f>'IP Relay Expenses'!K22</f>
        <v>0</v>
      </c>
    </row>
    <row r="95" spans="17:22" ht="14.4" hidden="1" customHeight="1" x14ac:dyDescent="0.3">
      <c r="Q95" s="18" t="str">
        <f>'Filing Information'!$O$2</f>
        <v>_2023</v>
      </c>
      <c r="R95">
        <v>4</v>
      </c>
      <c r="S95">
        <f>'IP Relay Expenses'!K6</f>
        <v>2025</v>
      </c>
      <c r="T95">
        <v>1</v>
      </c>
      <c r="U95">
        <f>'IP Relay Expenses'!B23</f>
        <v>10</v>
      </c>
      <c r="V95" s="50">
        <f>'IP Relay Expenses'!K23</f>
        <v>0</v>
      </c>
    </row>
    <row r="96" spans="17:22" ht="14.4" hidden="1" customHeight="1" x14ac:dyDescent="0.3">
      <c r="Q96" s="18" t="str">
        <f>'Filing Information'!$O$2</f>
        <v>_2023</v>
      </c>
      <c r="R96">
        <v>4</v>
      </c>
      <c r="S96">
        <f>'IP Relay Expenses'!K6</f>
        <v>2025</v>
      </c>
      <c r="T96">
        <v>1</v>
      </c>
      <c r="U96">
        <f>'IP Relay Expenses'!B24</f>
        <v>11</v>
      </c>
      <c r="V96" s="50">
        <f>'IP Relay Expenses'!K24</f>
        <v>0</v>
      </c>
    </row>
    <row r="97" spans="17:22" ht="14.4" hidden="1" customHeight="1" x14ac:dyDescent="0.3">
      <c r="Q97" s="18" t="str">
        <f>'Filing Information'!$O$2</f>
        <v>_2023</v>
      </c>
      <c r="R97">
        <v>4</v>
      </c>
      <c r="S97">
        <f>'IP Relay Expenses'!K6</f>
        <v>2025</v>
      </c>
      <c r="T97">
        <v>1</v>
      </c>
      <c r="U97">
        <f>'IP Relay Expenses'!B30</f>
        <v>12</v>
      </c>
      <c r="V97" s="50">
        <f>'IP Relay Expenses'!K30</f>
        <v>0</v>
      </c>
    </row>
    <row r="98" spans="17:22" ht="14.4" hidden="1" customHeight="1" x14ac:dyDescent="0.3">
      <c r="Q98" s="18" t="str">
        <f>'Filing Information'!$O$2</f>
        <v>_2023</v>
      </c>
      <c r="R98">
        <v>4</v>
      </c>
      <c r="S98">
        <f>'IP Relay Expenses'!K6</f>
        <v>2025</v>
      </c>
      <c r="T98">
        <v>1</v>
      </c>
      <c r="U98">
        <f>'IP Relay Expenses'!B31</f>
        <v>13</v>
      </c>
      <c r="V98" s="50">
        <f>'IP Relay Expenses'!K31</f>
        <v>0</v>
      </c>
    </row>
    <row r="99" spans="17:22" ht="14.4" hidden="1" customHeight="1" x14ac:dyDescent="0.3">
      <c r="Q99" s="18" t="str">
        <f>'Filing Information'!$O$2</f>
        <v>_2023</v>
      </c>
      <c r="R99">
        <v>4</v>
      </c>
      <c r="S99">
        <f>'IP Relay Expenses'!K6</f>
        <v>2025</v>
      </c>
      <c r="T99">
        <v>1</v>
      </c>
      <c r="U99">
        <f>'IP Relay Expenses'!B32</f>
        <v>14</v>
      </c>
      <c r="V99" s="50">
        <f>'IP Relay Expenses'!K32</f>
        <v>0</v>
      </c>
    </row>
    <row r="100" spans="17:22" ht="14.4" hidden="1" customHeight="1" x14ac:dyDescent="0.3">
      <c r="Q100" s="18" t="str">
        <f>'Filing Information'!$O$2</f>
        <v>_2023</v>
      </c>
      <c r="R100">
        <v>4</v>
      </c>
      <c r="S100">
        <f>'IP Relay Expenses'!K6</f>
        <v>2025</v>
      </c>
      <c r="T100">
        <v>1</v>
      </c>
      <c r="U100">
        <f>'IP Relay Expenses'!B33</f>
        <v>15</v>
      </c>
      <c r="V100" s="50">
        <f>'IP Relay Expenses'!K33</f>
        <v>0</v>
      </c>
    </row>
    <row r="101" spans="17:22" ht="14.4" hidden="1" customHeight="1" x14ac:dyDescent="0.3">
      <c r="Q101" s="18" t="str">
        <f>'Filing Information'!$O$2</f>
        <v>_2023</v>
      </c>
      <c r="R101">
        <v>4</v>
      </c>
      <c r="S101">
        <f>'IP Relay Expenses'!K6</f>
        <v>2025</v>
      </c>
      <c r="T101">
        <v>1</v>
      </c>
      <c r="U101">
        <f>'IP Relay Expenses'!B34</f>
        <v>16</v>
      </c>
      <c r="V101" s="50">
        <f>'IP Relay Expenses'!K34</f>
        <v>0</v>
      </c>
    </row>
    <row r="102" spans="17:22" ht="14.4" hidden="1" customHeight="1" x14ac:dyDescent="0.3">
      <c r="Q102" s="18" t="str">
        <f>'Filing Information'!$O$2</f>
        <v>_2023</v>
      </c>
      <c r="R102">
        <v>4</v>
      </c>
      <c r="S102">
        <f>'IP Relay Expenses'!K6</f>
        <v>2025</v>
      </c>
      <c r="T102">
        <v>1</v>
      </c>
      <c r="U102">
        <f>'IP Relay Expenses'!B35</f>
        <v>17</v>
      </c>
      <c r="V102" s="50">
        <f>'IP Relay Expenses'!K35</f>
        <v>0</v>
      </c>
    </row>
    <row r="103" spans="17:22" ht="14.4" hidden="1" customHeight="1" x14ac:dyDescent="0.3">
      <c r="Q103" s="18" t="str">
        <f>'Filing Information'!$O$2</f>
        <v>_2023</v>
      </c>
      <c r="R103">
        <v>4</v>
      </c>
      <c r="S103">
        <f>'IP Relay Expenses'!K6</f>
        <v>2025</v>
      </c>
      <c r="T103">
        <v>1</v>
      </c>
      <c r="U103">
        <f>'IP Relay Expenses'!B36</f>
        <v>18</v>
      </c>
      <c r="V103" s="50">
        <f>'IP Relay Expenses'!K36</f>
        <v>0</v>
      </c>
    </row>
    <row r="104" spans="17:22" ht="14.4" hidden="1" customHeight="1" x14ac:dyDescent="0.3">
      <c r="Q104" s="18" t="str">
        <f>'Filing Information'!$O$2</f>
        <v>_2023</v>
      </c>
      <c r="R104">
        <v>4</v>
      </c>
      <c r="S104">
        <f>'IP Relay Expenses'!K6</f>
        <v>2025</v>
      </c>
      <c r="T104">
        <v>1</v>
      </c>
      <c r="U104">
        <f>'IP Relay Expenses'!B37</f>
        <v>19</v>
      </c>
      <c r="V104" s="50">
        <f>'IP Relay Expenses'!K37</f>
        <v>0</v>
      </c>
    </row>
    <row r="105" spans="17:22" ht="14.4" hidden="1" customHeight="1" x14ac:dyDescent="0.3">
      <c r="Q105" s="18" t="str">
        <f>'Filing Information'!$O$2</f>
        <v>_2023</v>
      </c>
      <c r="R105">
        <v>4</v>
      </c>
      <c r="S105">
        <f>'IP Relay Expenses'!K6</f>
        <v>2025</v>
      </c>
      <c r="T105">
        <v>1</v>
      </c>
      <c r="U105">
        <f>'IP Relay Expenses'!B38</f>
        <v>20</v>
      </c>
      <c r="V105" s="50">
        <f>'IP Relay Expenses'!K38</f>
        <v>0</v>
      </c>
    </row>
    <row r="106" spans="17:22" ht="14.4" hidden="1" customHeight="1" x14ac:dyDescent="0.3">
      <c r="Q106" s="18" t="str">
        <f>'Filing Information'!$O$2</f>
        <v>_2023</v>
      </c>
      <c r="R106">
        <v>4</v>
      </c>
      <c r="S106">
        <f>'IP Relay Expenses'!K6</f>
        <v>2025</v>
      </c>
      <c r="T106">
        <v>1</v>
      </c>
      <c r="U106">
        <f>'IP Relay Expenses'!B39</f>
        <v>21</v>
      </c>
      <c r="V106" s="50">
        <f>'IP Relay Expenses'!K39</f>
        <v>0</v>
      </c>
    </row>
    <row r="107" spans="17:22" ht="14.4" hidden="1" customHeight="1" x14ac:dyDescent="0.3">
      <c r="Q107" s="18" t="str">
        <f>'Filing Information'!$O$2</f>
        <v>_2023</v>
      </c>
      <c r="R107">
        <v>4</v>
      </c>
      <c r="S107">
        <f>'IP Relay Expenses'!K6</f>
        <v>2025</v>
      </c>
      <c r="T107">
        <v>1</v>
      </c>
      <c r="U107">
        <f>'IP Relay Expenses'!B45</f>
        <v>22</v>
      </c>
      <c r="V107" s="50">
        <f>'IP Relay Expenses'!K45</f>
        <v>0</v>
      </c>
    </row>
    <row r="108" spans="17:22" ht="14.4" hidden="1" customHeight="1" x14ac:dyDescent="0.3">
      <c r="Q108" s="18" t="str">
        <f>'Filing Information'!$O$2</f>
        <v>_2023</v>
      </c>
      <c r="R108">
        <v>4</v>
      </c>
      <c r="S108">
        <f>'IP Relay Expenses'!K6</f>
        <v>2025</v>
      </c>
      <c r="T108">
        <v>1</v>
      </c>
      <c r="U108">
        <f>'IP Relay Expenses'!B46</f>
        <v>23</v>
      </c>
      <c r="V108" s="50">
        <f>'IP Relay Expenses'!K46</f>
        <v>0</v>
      </c>
    </row>
    <row r="109" spans="17:22" ht="14.4" hidden="1" customHeight="1" x14ac:dyDescent="0.3">
      <c r="Q109" s="18" t="str">
        <f>'Filing Information'!$O$2</f>
        <v>_2023</v>
      </c>
      <c r="R109">
        <v>4</v>
      </c>
      <c r="S109">
        <f>'IP Relay Expenses'!K6</f>
        <v>2025</v>
      </c>
      <c r="T109">
        <v>1</v>
      </c>
      <c r="U109">
        <f>'IP Relay Expenses'!B47</f>
        <v>24</v>
      </c>
      <c r="V109" s="50">
        <f>'IP Relay Expenses'!K47</f>
        <v>0</v>
      </c>
    </row>
    <row r="110" spans="17:22" ht="14.4" hidden="1" customHeight="1" x14ac:dyDescent="0.3">
      <c r="Q110" s="18" t="str">
        <f>'Filing Information'!$O$2</f>
        <v>_2023</v>
      </c>
      <c r="R110">
        <v>4</v>
      </c>
      <c r="S110">
        <f>'IP Relay Expenses'!K6</f>
        <v>2025</v>
      </c>
      <c r="T110">
        <v>1</v>
      </c>
      <c r="U110">
        <f>'IP Relay Expenses'!B48</f>
        <v>25</v>
      </c>
      <c r="V110" s="50">
        <f>'IP Relay Expenses'!K48</f>
        <v>0</v>
      </c>
    </row>
    <row r="111" spans="17:22" ht="14.4" hidden="1" customHeight="1" x14ac:dyDescent="0.3">
      <c r="Q111" s="18" t="str">
        <f>'Filing Information'!$O$2</f>
        <v>_2023</v>
      </c>
      <c r="R111">
        <v>4</v>
      </c>
      <c r="S111">
        <f>'IP Relay Expenses'!K6</f>
        <v>2025</v>
      </c>
      <c r="T111">
        <v>1</v>
      </c>
      <c r="U111">
        <f>'IP Relay Expenses'!B49</f>
        <v>26</v>
      </c>
      <c r="V111" s="50">
        <f>'IP Relay Expenses'!K49</f>
        <v>0</v>
      </c>
    </row>
    <row r="112" spans="17:22" ht="14.4" hidden="1" customHeight="1" x14ac:dyDescent="0.3">
      <c r="Q112" s="18" t="str">
        <f>'Filing Information'!$O$2</f>
        <v>_2023</v>
      </c>
      <c r="R112">
        <v>4</v>
      </c>
      <c r="S112">
        <f>'IP Relay Expenses'!K6</f>
        <v>2025</v>
      </c>
      <c r="T112">
        <v>1</v>
      </c>
      <c r="U112">
        <f>'IP Relay Expenses'!B55</f>
        <v>27</v>
      </c>
      <c r="V112" s="50">
        <f>'IP Relay Expenses'!K55</f>
        <v>0</v>
      </c>
    </row>
    <row r="113" spans="17:22" ht="14.4" hidden="1" customHeight="1" x14ac:dyDescent="0.3">
      <c r="Q113" s="18" t="str">
        <f>'Filing Information'!$O$2</f>
        <v>_2023</v>
      </c>
      <c r="R113">
        <v>4</v>
      </c>
      <c r="S113">
        <f>'IP Relay Expenses'!K6</f>
        <v>2025</v>
      </c>
      <c r="T113">
        <v>1</v>
      </c>
      <c r="U113">
        <f>'IP Relay Expenses'!B56</f>
        <v>28</v>
      </c>
      <c r="V113" s="50">
        <f>'IP Relay Expenses'!K56</f>
        <v>0</v>
      </c>
    </row>
    <row r="114" spans="17:22" ht="14.4" hidden="1" customHeight="1" x14ac:dyDescent="0.3">
      <c r="Q114" s="18" t="str">
        <f>'Filing Information'!$O$2</f>
        <v>_2023</v>
      </c>
      <c r="R114">
        <v>4</v>
      </c>
      <c r="S114">
        <f>'IP Relay Expenses'!K6</f>
        <v>2025</v>
      </c>
      <c r="T114">
        <v>1</v>
      </c>
      <c r="U114">
        <f>'IP Relay Expenses'!B57</f>
        <v>29</v>
      </c>
      <c r="V114" s="50">
        <f>'IP Relay Expenses'!K57</f>
        <v>0</v>
      </c>
    </row>
    <row r="115" spans="17:22" ht="14.4" hidden="1" customHeight="1" x14ac:dyDescent="0.3">
      <c r="Q115" s="18" t="str">
        <f>'Filing Information'!$O$2</f>
        <v>_2023</v>
      </c>
      <c r="R115">
        <v>4</v>
      </c>
      <c r="S115">
        <f>'IP Relay Expenses'!K6</f>
        <v>2025</v>
      </c>
      <c r="T115">
        <v>1</v>
      </c>
      <c r="U115">
        <f>'IP Relay Expenses'!B58</f>
        <v>30</v>
      </c>
      <c r="V115" s="50">
        <f>'IP Relay Expenses'!K58</f>
        <v>0</v>
      </c>
    </row>
    <row r="116" spans="17:22" ht="14.4" hidden="1" customHeight="1" x14ac:dyDescent="0.3">
      <c r="Q116" s="18" t="str">
        <f>'Filing Information'!$O$2</f>
        <v>_2023</v>
      </c>
      <c r="R116">
        <v>4</v>
      </c>
      <c r="S116">
        <f>'IP Relay Expenses'!K6</f>
        <v>2025</v>
      </c>
      <c r="T116">
        <v>1</v>
      </c>
      <c r="U116">
        <f>'IP Relay Expenses'!B59</f>
        <v>31</v>
      </c>
      <c r="V116" s="50">
        <f>'IP Relay Expenses'!K59</f>
        <v>0</v>
      </c>
    </row>
    <row r="117" spans="17:22" ht="14.4" hidden="1" customHeight="1" x14ac:dyDescent="0.3">
      <c r="Q117" s="18" t="str">
        <f>'Filing Information'!$O$2</f>
        <v>_2023</v>
      </c>
      <c r="R117">
        <v>4</v>
      </c>
      <c r="S117">
        <f>'IP Relay Expenses'!K6</f>
        <v>2025</v>
      </c>
      <c r="T117">
        <v>1</v>
      </c>
      <c r="U117">
        <f>'IP Relay Expenses'!B60</f>
        <v>32</v>
      </c>
      <c r="V117" s="50">
        <f>'IP Relay Expenses'!K60</f>
        <v>0</v>
      </c>
    </row>
    <row r="118" spans="17:22" ht="14.4" hidden="1" customHeight="1" x14ac:dyDescent="0.3">
      <c r="Q118" s="18" t="str">
        <f>'Filing Information'!$O$2</f>
        <v>_2023</v>
      </c>
      <c r="R118">
        <v>4</v>
      </c>
      <c r="S118">
        <f>'IP Relay Expenses'!K6</f>
        <v>2025</v>
      </c>
      <c r="T118">
        <v>1</v>
      </c>
      <c r="U118">
        <f>'IP Relay Expenses'!B61</f>
        <v>33</v>
      </c>
      <c r="V118" s="50">
        <f>'IP Relay Expenses'!K61</f>
        <v>0</v>
      </c>
    </row>
    <row r="119" spans="17:22" ht="14.4" hidden="1" customHeight="1" x14ac:dyDescent="0.3">
      <c r="Q119" s="18" t="str">
        <f>'Filing Information'!$O$2</f>
        <v>_2023</v>
      </c>
      <c r="R119">
        <v>4</v>
      </c>
      <c r="S119">
        <f>'IP Relay Expenses'!K6</f>
        <v>2025</v>
      </c>
      <c r="T119">
        <v>1</v>
      </c>
      <c r="U119">
        <f>'IP Relay Expenses'!B62</f>
        <v>34</v>
      </c>
      <c r="V119" s="50">
        <f>'IP Relay Expenses'!K62</f>
        <v>0</v>
      </c>
    </row>
    <row r="120" spans="17:22" ht="14.4" hidden="1" customHeight="1" x14ac:dyDescent="0.3">
      <c r="Q120" s="18" t="str">
        <f>'Filing Information'!$O$2</f>
        <v>_2023</v>
      </c>
      <c r="R120">
        <v>4</v>
      </c>
      <c r="S120">
        <f>'IP Relay Expenses'!K6</f>
        <v>2025</v>
      </c>
      <c r="T120">
        <v>1</v>
      </c>
      <c r="U120">
        <f>'IP Relay Expenses'!B68</f>
        <v>35</v>
      </c>
      <c r="V120" s="50">
        <f>'IP Relay Expenses'!K68</f>
        <v>0</v>
      </c>
    </row>
    <row r="121" spans="17:22" ht="14.4" hidden="1" customHeight="1" x14ac:dyDescent="0.3">
      <c r="Q121" s="18" t="str">
        <f>'Filing Information'!$O$2</f>
        <v>_2023</v>
      </c>
      <c r="R121">
        <v>4</v>
      </c>
      <c r="S121">
        <f>'IP Relay Expenses'!K6</f>
        <v>2025</v>
      </c>
      <c r="T121">
        <v>1</v>
      </c>
      <c r="U121">
        <f>'IP Relay Expenses'!B69</f>
        <v>36</v>
      </c>
      <c r="V121" s="50">
        <f>'IP Relay Expenses'!K69</f>
        <v>0</v>
      </c>
    </row>
    <row r="122" spans="17:22" ht="14.4" hidden="1" customHeight="1" x14ac:dyDescent="0.3">
      <c r="Q122" s="18" t="str">
        <f>'Filing Information'!$O$2</f>
        <v>_2023</v>
      </c>
      <c r="R122">
        <v>4</v>
      </c>
      <c r="S122">
        <f>'IP Relay Expenses'!K6</f>
        <v>2025</v>
      </c>
      <c r="T122">
        <v>1</v>
      </c>
      <c r="U122">
        <f>'IP Relay Expenses'!B70</f>
        <v>37</v>
      </c>
      <c r="V122" s="50">
        <f>'IP Relay Expenses'!K70</f>
        <v>0</v>
      </c>
    </row>
    <row r="123" spans="17:22" ht="14.4" hidden="1" customHeight="1" x14ac:dyDescent="0.3">
      <c r="Q123" s="18" t="str">
        <f>'Filing Information'!$O$2</f>
        <v>_2023</v>
      </c>
      <c r="R123">
        <v>4</v>
      </c>
      <c r="S123">
        <f>'IP Relay Expenses'!K6</f>
        <v>2025</v>
      </c>
      <c r="T123">
        <v>1</v>
      </c>
      <c r="U123">
        <f>'IP Relay Expenses'!B71</f>
        <v>38</v>
      </c>
      <c r="V123" s="50">
        <f>'IP Relay Expenses'!K71</f>
        <v>0</v>
      </c>
    </row>
    <row r="124" spans="17:22" ht="14.4" hidden="1" customHeight="1" x14ac:dyDescent="0.3">
      <c r="Q124" s="18" t="str">
        <f>'Filing Information'!$O$2</f>
        <v>_2023</v>
      </c>
      <c r="R124">
        <v>4</v>
      </c>
      <c r="S124">
        <f>'IP Relay Expenses'!K6</f>
        <v>2025</v>
      </c>
      <c r="T124">
        <v>1</v>
      </c>
      <c r="U124">
        <f>'IP Relay Expenses'!B72</f>
        <v>39</v>
      </c>
      <c r="V124" s="50">
        <f>'IP Relay Expenses'!K72</f>
        <v>0</v>
      </c>
    </row>
  </sheetData>
  <sheetProtection selectLockedCells="1"/>
  <mergeCells count="58">
    <mergeCell ref="C71:D71"/>
    <mergeCell ref="C72:D72"/>
    <mergeCell ref="C74:D74"/>
    <mergeCell ref="C62:D62"/>
    <mergeCell ref="C64:D64"/>
    <mergeCell ref="C66:K66"/>
    <mergeCell ref="C68:D68"/>
    <mergeCell ref="C69:D69"/>
    <mergeCell ref="C70:D70"/>
    <mergeCell ref="C61:D61"/>
    <mergeCell ref="C47:D47"/>
    <mergeCell ref="C48:D48"/>
    <mergeCell ref="C49:D49"/>
    <mergeCell ref="C51:D51"/>
    <mergeCell ref="C53:K53"/>
    <mergeCell ref="C55:D55"/>
    <mergeCell ref="C56:D56"/>
    <mergeCell ref="C57:D57"/>
    <mergeCell ref="C58:D58"/>
    <mergeCell ref="C59:D59"/>
    <mergeCell ref="C60:D60"/>
    <mergeCell ref="C13:D13"/>
    <mergeCell ref="C2:K4"/>
    <mergeCell ref="C46:D46"/>
    <mergeCell ref="C32:D32"/>
    <mergeCell ref="C33:D33"/>
    <mergeCell ref="C34:D34"/>
    <mergeCell ref="C35:D35"/>
    <mergeCell ref="C36:D36"/>
    <mergeCell ref="C37:D37"/>
    <mergeCell ref="C38:D38"/>
    <mergeCell ref="C39:D39"/>
    <mergeCell ref="C41:D41"/>
    <mergeCell ref="C43:K43"/>
    <mergeCell ref="C45:D45"/>
    <mergeCell ref="C31:D31"/>
    <mergeCell ref="C14:D14"/>
    <mergeCell ref="C16:D16"/>
    <mergeCell ref="C18:K18"/>
    <mergeCell ref="C20:D20"/>
    <mergeCell ref="C21:D21"/>
    <mergeCell ref="C22:D22"/>
    <mergeCell ref="C23:D23"/>
    <mergeCell ref="C24:D24"/>
    <mergeCell ref="C26:D26"/>
    <mergeCell ref="C28:K28"/>
    <mergeCell ref="C30:D30"/>
    <mergeCell ref="E5:G5"/>
    <mergeCell ref="I5:K5"/>
    <mergeCell ref="C7:K7"/>
    <mergeCell ref="C1:H1"/>
    <mergeCell ref="I1:M1"/>
    <mergeCell ref="C9:D9"/>
    <mergeCell ref="C10:D10"/>
    <mergeCell ref="C11:D11"/>
    <mergeCell ref="C12:D12"/>
    <mergeCell ref="C5:C6"/>
    <mergeCell ref="D5:D6"/>
  </mergeCells>
  <dataValidations count="1">
    <dataValidation type="decimal" operator="greaterThanOrEqual" allowBlank="1" showInputMessage="1" showErrorMessage="1" sqref="E9:K14 E20:K24 E30:K39 E45:K49 E68:K72 E55:K62" xr:uid="{A25CAE25-5DD7-408D-8B62-C60CED76E280}">
      <formula1>0</formula1>
    </dataValidation>
  </dataValidations>
  <pageMargins left="0.7" right="0.7" top="0.75" bottom="0.75" header="0.3" footer="0.3"/>
  <pageSetup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87CFC-558E-4139-A3E8-B3CF12E21470}">
  <sheetPr codeName="Sheet10"/>
  <dimension ref="A1:V124"/>
  <sheetViews>
    <sheetView zoomScaleNormal="100" workbookViewId="0">
      <selection activeCell="A125" sqref="A125:XFD1048576"/>
    </sheetView>
  </sheetViews>
  <sheetFormatPr defaultColWidth="0" defaultRowHeight="14.4" customHeight="1" zeroHeight="1" x14ac:dyDescent="0.3"/>
  <cols>
    <col min="1" max="1" width="5.44140625" style="13" customWidth="1"/>
    <col min="2" max="2" width="4" style="36" customWidth="1"/>
    <col min="3" max="3" width="17.6640625" customWidth="1"/>
    <col min="4" max="4" width="47.5546875" customWidth="1"/>
    <col min="5" max="5" width="20.6640625" customWidth="1"/>
    <col min="6" max="6" width="3.6640625" customWidth="1"/>
    <col min="7" max="7" width="20.6640625" customWidth="1"/>
    <col min="8" max="8" width="3.6640625" customWidth="1"/>
    <col min="9" max="9" width="20.6640625" customWidth="1"/>
    <col min="10" max="10" width="3.6640625" customWidth="1"/>
    <col min="11" max="11" width="20.6640625" customWidth="1"/>
    <col min="12" max="12" width="5.33203125" style="13" customWidth="1"/>
    <col min="13" max="13" width="6.33203125" style="13" customWidth="1"/>
    <col min="14" max="16384" width="8.88671875" hidden="1"/>
  </cols>
  <sheetData>
    <row r="1" spans="2:22" ht="72.599999999999994" customHeight="1" x14ac:dyDescent="0.3">
      <c r="C1" s="185" t="s">
        <v>381</v>
      </c>
      <c r="D1" s="185"/>
      <c r="E1" s="185"/>
      <c r="F1" s="185"/>
      <c r="G1" s="185"/>
      <c r="H1" s="185"/>
      <c r="I1" s="186" t="s">
        <v>417</v>
      </c>
      <c r="J1" s="186"/>
      <c r="K1" s="186"/>
      <c r="L1" s="186"/>
      <c r="M1" s="186"/>
      <c r="Q1" t="s">
        <v>176</v>
      </c>
      <c r="R1" t="s">
        <v>295</v>
      </c>
      <c r="S1" t="s">
        <v>364</v>
      </c>
      <c r="T1" t="s">
        <v>342</v>
      </c>
      <c r="U1" t="s">
        <v>365</v>
      </c>
      <c r="V1" t="s">
        <v>293</v>
      </c>
    </row>
    <row r="2" spans="2:22" x14ac:dyDescent="0.3">
      <c r="C2" s="106" t="s">
        <v>382</v>
      </c>
      <c r="D2" s="106"/>
      <c r="E2" s="106"/>
      <c r="F2" s="106"/>
      <c r="G2" s="106"/>
      <c r="H2" s="106"/>
      <c r="I2" s="106"/>
      <c r="J2" s="106"/>
      <c r="K2" s="106"/>
      <c r="Q2" s="18" t="str">
        <f>'Filing Information'!$O$2</f>
        <v>_2023</v>
      </c>
      <c r="R2">
        <v>5</v>
      </c>
      <c r="S2">
        <f>'IP CTS CA Expenses'!E6</f>
        <v>2022</v>
      </c>
      <c r="T2">
        <v>0</v>
      </c>
      <c r="U2">
        <f>'IP CTS CA Expenses'!B9</f>
        <v>1</v>
      </c>
      <c r="V2" s="50">
        <f>'IP CTS CA Expenses'!E9</f>
        <v>0</v>
      </c>
    </row>
    <row r="3" spans="2:22" x14ac:dyDescent="0.3">
      <c r="C3" s="106"/>
      <c r="D3" s="106"/>
      <c r="E3" s="106"/>
      <c r="F3" s="106"/>
      <c r="G3" s="106"/>
      <c r="H3" s="106"/>
      <c r="I3" s="106"/>
      <c r="J3" s="106"/>
      <c r="K3" s="106"/>
      <c r="Q3" s="18" t="str">
        <f>'Filing Information'!$O$2</f>
        <v>_2023</v>
      </c>
      <c r="R3">
        <v>5</v>
      </c>
      <c r="S3">
        <f>'IP CTS CA Expenses'!E6</f>
        <v>2022</v>
      </c>
      <c r="T3">
        <v>0</v>
      </c>
      <c r="U3">
        <f>'IP CTS CA Expenses'!B10</f>
        <v>2</v>
      </c>
      <c r="V3" s="50">
        <f>'IP CTS CA Expenses'!E10</f>
        <v>0</v>
      </c>
    </row>
    <row r="4" spans="2:22" x14ac:dyDescent="0.3">
      <c r="C4" s="106"/>
      <c r="D4" s="106"/>
      <c r="E4" s="106"/>
      <c r="F4" s="106"/>
      <c r="G4" s="106"/>
      <c r="H4" s="106"/>
      <c r="I4" s="106"/>
      <c r="J4" s="106"/>
      <c r="K4" s="106"/>
      <c r="Q4" s="18" t="str">
        <f>'Filing Information'!$O$2</f>
        <v>_2023</v>
      </c>
      <c r="R4">
        <v>5</v>
      </c>
      <c r="S4">
        <f>'IP CTS CA Expenses'!E6</f>
        <v>2022</v>
      </c>
      <c r="T4">
        <v>0</v>
      </c>
      <c r="U4">
        <f>'IP CTS CA Expenses'!B11</f>
        <v>3</v>
      </c>
      <c r="V4" s="50">
        <f>'IP CTS CA Expenses'!E11</f>
        <v>0</v>
      </c>
    </row>
    <row r="5" spans="2:22" ht="15.6" x14ac:dyDescent="0.3">
      <c r="C5" s="238"/>
      <c r="D5" s="238"/>
      <c r="E5" s="237" t="s">
        <v>347</v>
      </c>
      <c r="F5" s="237"/>
      <c r="G5" s="237"/>
      <c r="H5" s="27"/>
      <c r="I5" s="237" t="s">
        <v>348</v>
      </c>
      <c r="J5" s="237"/>
      <c r="K5" s="237"/>
      <c r="Q5" s="18" t="str">
        <f>'Filing Information'!$O$2</f>
        <v>_2023</v>
      </c>
      <c r="R5">
        <v>5</v>
      </c>
      <c r="S5">
        <f>'IP CTS CA Expenses'!E6</f>
        <v>2022</v>
      </c>
      <c r="T5">
        <v>0</v>
      </c>
      <c r="U5">
        <f>'IP CTS CA Expenses'!B12</f>
        <v>4</v>
      </c>
      <c r="V5" s="50">
        <f>'IP CTS CA Expenses'!E12</f>
        <v>0</v>
      </c>
    </row>
    <row r="6" spans="2:22" ht="15.6" x14ac:dyDescent="0.3">
      <c r="C6" s="238"/>
      <c r="D6" s="238"/>
      <c r="E6" s="99">
        <f>IF(ISBLANK('Filing Information'!E27), "", 'Filing Information'!E27-1)</f>
        <v>2022</v>
      </c>
      <c r="F6" s="99"/>
      <c r="G6" s="99">
        <f>IF(ISBLANK('Filing Information'!E27), "", 'Filing Information'!E27)</f>
        <v>2023</v>
      </c>
      <c r="H6" s="99"/>
      <c r="I6" s="99">
        <f>IF(ISBLANK('Filing Information'!E27), "", 'Filing Information'!E27+1)</f>
        <v>2024</v>
      </c>
      <c r="J6" s="99"/>
      <c r="K6" s="99">
        <f>IF(ISBLANK('Filing Information'!E27), "", 'Filing Information'!E27+2)</f>
        <v>2025</v>
      </c>
      <c r="Q6" s="18" t="str">
        <f>'Filing Information'!$O$2</f>
        <v>_2023</v>
      </c>
      <c r="R6">
        <v>5</v>
      </c>
      <c r="S6">
        <f>'IP CTS CA Expenses'!E6</f>
        <v>2022</v>
      </c>
      <c r="T6">
        <v>0</v>
      </c>
      <c r="U6">
        <f>'IP CTS CA Expenses'!B13</f>
        <v>5</v>
      </c>
      <c r="V6" s="50">
        <f>'IP CTS CA Expenses'!E13</f>
        <v>0</v>
      </c>
    </row>
    <row r="7" spans="2:22" ht="15.6" x14ac:dyDescent="0.3">
      <c r="C7" s="235" t="s">
        <v>116</v>
      </c>
      <c r="D7" s="235"/>
      <c r="E7" s="235"/>
      <c r="F7" s="235"/>
      <c r="G7" s="235"/>
      <c r="H7" s="235"/>
      <c r="I7" s="235"/>
      <c r="J7" s="235"/>
      <c r="K7" s="235"/>
      <c r="Q7" s="18" t="str">
        <f>'Filing Information'!$O$2</f>
        <v>_2023</v>
      </c>
      <c r="R7">
        <v>5</v>
      </c>
      <c r="S7">
        <f>'IP CTS CA Expenses'!E6</f>
        <v>2022</v>
      </c>
      <c r="T7">
        <v>0</v>
      </c>
      <c r="U7">
        <f>'IP CTS CA Expenses'!B14</f>
        <v>6</v>
      </c>
      <c r="V7" s="50">
        <f>'IP CTS CA Expenses'!E14</f>
        <v>0</v>
      </c>
    </row>
    <row r="8" spans="2:22" ht="6" customHeight="1" x14ac:dyDescent="0.3">
      <c r="C8" s="22"/>
      <c r="D8" s="22"/>
      <c r="E8" s="22"/>
      <c r="F8" s="22"/>
      <c r="G8" s="22"/>
      <c r="H8" s="22"/>
      <c r="I8" s="22"/>
      <c r="J8" s="22"/>
      <c r="K8" s="22"/>
      <c r="Q8" s="18" t="str">
        <f>'Filing Information'!$O$2</f>
        <v>_2023</v>
      </c>
      <c r="R8">
        <v>5</v>
      </c>
      <c r="S8">
        <f>'IP CTS CA Expenses'!E6</f>
        <v>2022</v>
      </c>
      <c r="T8">
        <v>0</v>
      </c>
      <c r="U8">
        <f>'IP CTS CA Expenses'!B20</f>
        <v>7</v>
      </c>
      <c r="V8" s="50">
        <f>'IP CTS CA Expenses'!E20</f>
        <v>0</v>
      </c>
    </row>
    <row r="9" spans="2:22" ht="15.6" customHeight="1" x14ac:dyDescent="0.3">
      <c r="B9" s="36">
        <v>1</v>
      </c>
      <c r="C9" s="233" t="s">
        <v>38</v>
      </c>
      <c r="D9" s="233"/>
      <c r="E9" s="70">
        <v>0</v>
      </c>
      <c r="F9" s="24"/>
      <c r="G9" s="70">
        <v>0</v>
      </c>
      <c r="H9" s="24"/>
      <c r="I9" s="70">
        <v>0</v>
      </c>
      <c r="J9" s="24"/>
      <c r="K9" s="70">
        <v>0</v>
      </c>
      <c r="Q9" s="18" t="str">
        <f>'Filing Information'!$O$2</f>
        <v>_2023</v>
      </c>
      <c r="R9">
        <v>5</v>
      </c>
      <c r="S9">
        <f>'IP CTS CA Expenses'!E6</f>
        <v>2022</v>
      </c>
      <c r="T9">
        <v>0</v>
      </c>
      <c r="U9">
        <f>'IP CTS CA Expenses'!B21</f>
        <v>8</v>
      </c>
      <c r="V9" s="50">
        <f>'IP CTS CA Expenses'!E21</f>
        <v>0</v>
      </c>
    </row>
    <row r="10" spans="2:22" ht="15.6" customHeight="1" x14ac:dyDescent="0.3">
      <c r="B10" s="36">
        <v>2</v>
      </c>
      <c r="C10" s="233" t="s">
        <v>40</v>
      </c>
      <c r="D10" s="233"/>
      <c r="E10" s="70">
        <v>0</v>
      </c>
      <c r="F10" s="24"/>
      <c r="G10" s="70">
        <v>0</v>
      </c>
      <c r="H10" s="24"/>
      <c r="I10" s="70">
        <v>0</v>
      </c>
      <c r="J10" s="24"/>
      <c r="K10" s="70">
        <v>0</v>
      </c>
      <c r="Q10" s="18" t="str">
        <f>'Filing Information'!$O$2</f>
        <v>_2023</v>
      </c>
      <c r="R10">
        <v>5</v>
      </c>
      <c r="S10">
        <f>'IP CTS CA Expenses'!E6</f>
        <v>2022</v>
      </c>
      <c r="T10">
        <v>0</v>
      </c>
      <c r="U10">
        <f>'IP CTS CA Expenses'!B23</f>
        <v>10</v>
      </c>
      <c r="V10" s="50">
        <f>'IP CTS CA Expenses'!E23</f>
        <v>0</v>
      </c>
    </row>
    <row r="11" spans="2:22" ht="15.6" customHeight="1" x14ac:dyDescent="0.3">
      <c r="B11" s="36">
        <v>3</v>
      </c>
      <c r="C11" s="233" t="s">
        <v>42</v>
      </c>
      <c r="D11" s="233"/>
      <c r="E11" s="70">
        <v>0</v>
      </c>
      <c r="F11" s="24"/>
      <c r="G11" s="70">
        <v>0</v>
      </c>
      <c r="H11" s="24"/>
      <c r="I11" s="70">
        <v>0</v>
      </c>
      <c r="J11" s="24"/>
      <c r="K11" s="70">
        <v>0</v>
      </c>
      <c r="Q11" s="18" t="str">
        <f>'Filing Information'!$O$2</f>
        <v>_2023</v>
      </c>
      <c r="R11">
        <v>5</v>
      </c>
      <c r="S11">
        <f>'IP CTS CA Expenses'!E6</f>
        <v>2022</v>
      </c>
      <c r="T11">
        <v>0</v>
      </c>
      <c r="U11">
        <f>'IP CTS CA Expenses'!B30</f>
        <v>12</v>
      </c>
      <c r="V11" s="50">
        <f>'IP CTS CA Expenses'!E30</f>
        <v>0</v>
      </c>
    </row>
    <row r="12" spans="2:22" ht="15.6" customHeight="1" x14ac:dyDescent="0.3">
      <c r="B12" s="36">
        <v>4</v>
      </c>
      <c r="C12" s="233" t="s">
        <v>367</v>
      </c>
      <c r="D12" s="233"/>
      <c r="E12" s="70">
        <v>0</v>
      </c>
      <c r="F12" s="24"/>
      <c r="G12" s="70">
        <v>0</v>
      </c>
      <c r="H12" s="24"/>
      <c r="I12" s="70">
        <v>0</v>
      </c>
      <c r="J12" s="24"/>
      <c r="K12" s="70">
        <v>0</v>
      </c>
      <c r="Q12" s="18" t="str">
        <f>'Filing Information'!$O$2</f>
        <v>_2023</v>
      </c>
      <c r="R12">
        <v>5</v>
      </c>
      <c r="S12">
        <f>'IP CTS CA Expenses'!E6</f>
        <v>2022</v>
      </c>
      <c r="T12">
        <v>0</v>
      </c>
      <c r="U12">
        <f>'IP CTS CA Expenses'!B32</f>
        <v>14</v>
      </c>
      <c r="V12" s="50">
        <f>'IP CTS CA Expenses'!E32</f>
        <v>0</v>
      </c>
    </row>
    <row r="13" spans="2:22" ht="15.6" customHeight="1" x14ac:dyDescent="0.3">
      <c r="B13" s="36">
        <v>5</v>
      </c>
      <c r="C13" s="233" t="s">
        <v>368</v>
      </c>
      <c r="D13" s="233"/>
      <c r="E13" s="70">
        <v>0</v>
      </c>
      <c r="F13" s="24"/>
      <c r="G13" s="70">
        <v>0</v>
      </c>
      <c r="H13" s="24"/>
      <c r="I13" s="70">
        <v>0</v>
      </c>
      <c r="J13" s="24"/>
      <c r="K13" s="70">
        <v>0</v>
      </c>
      <c r="Q13" s="18" t="str">
        <f>'Filing Information'!$O$2</f>
        <v>_2023</v>
      </c>
      <c r="R13">
        <v>5</v>
      </c>
      <c r="S13">
        <f>'IP CTS CA Expenses'!E6</f>
        <v>2022</v>
      </c>
      <c r="T13">
        <v>0</v>
      </c>
      <c r="U13">
        <f>'IP CTS CA Expenses'!B34</f>
        <v>16</v>
      </c>
      <c r="V13" s="50">
        <f>'IP CTS CA Expenses'!E34</f>
        <v>0</v>
      </c>
    </row>
    <row r="14" spans="2:22" ht="15.6" customHeight="1" x14ac:dyDescent="0.3">
      <c r="B14" s="36">
        <v>6</v>
      </c>
      <c r="C14" s="233" t="s">
        <v>369</v>
      </c>
      <c r="D14" s="233"/>
      <c r="E14" s="70">
        <v>0</v>
      </c>
      <c r="F14" s="24"/>
      <c r="G14" s="70">
        <v>0</v>
      </c>
      <c r="H14" s="24"/>
      <c r="I14" s="70">
        <v>0</v>
      </c>
      <c r="J14" s="24"/>
      <c r="K14" s="70">
        <v>0</v>
      </c>
      <c r="Q14" s="18" t="str">
        <f>'Filing Information'!$O$2</f>
        <v>_2023</v>
      </c>
      <c r="R14">
        <v>5</v>
      </c>
      <c r="S14">
        <f>'IP CTS CA Expenses'!E6</f>
        <v>2022</v>
      </c>
      <c r="T14">
        <v>0</v>
      </c>
      <c r="U14">
        <f>'IP CTS CA Expenses'!B36</f>
        <v>18</v>
      </c>
      <c r="V14" s="50">
        <f>'IP CTS CA Expenses'!E36</f>
        <v>0</v>
      </c>
    </row>
    <row r="15" spans="2:22" ht="6" customHeight="1" x14ac:dyDescent="0.3">
      <c r="C15" s="97"/>
      <c r="D15" s="97"/>
      <c r="E15" s="24"/>
      <c r="F15" s="24"/>
      <c r="G15" s="24"/>
      <c r="H15" s="24"/>
      <c r="I15" s="24"/>
      <c r="J15" s="24"/>
      <c r="K15" s="24"/>
      <c r="Q15" s="18" t="str">
        <f>'Filing Information'!$O$2</f>
        <v>_2023</v>
      </c>
      <c r="R15">
        <v>5</v>
      </c>
      <c r="S15">
        <f>'IP CTS CA Expenses'!E6</f>
        <v>2022</v>
      </c>
      <c r="T15">
        <v>0</v>
      </c>
      <c r="U15">
        <f>'IP CTS CA Expenses'!B37</f>
        <v>19</v>
      </c>
      <c r="V15" s="50">
        <f>'IP CTS CA Expenses'!E37</f>
        <v>0</v>
      </c>
    </row>
    <row r="16" spans="2:22" ht="15.6" x14ac:dyDescent="0.3">
      <c r="C16" s="236" t="s">
        <v>370</v>
      </c>
      <c r="D16" s="236"/>
      <c r="E16" s="25">
        <f>SUM(E9,E10,E11,E12,E13,E14)</f>
        <v>0</v>
      </c>
      <c r="F16" s="26"/>
      <c r="G16" s="25">
        <f>SUM(G9,G10,G11,G12,G13,G14)</f>
        <v>0</v>
      </c>
      <c r="H16" s="26"/>
      <c r="I16" s="25">
        <f>SUM(I9,I10,I11,I12,I13,I14)</f>
        <v>0</v>
      </c>
      <c r="J16" s="26"/>
      <c r="K16" s="25">
        <f>SUM(K9,K10,K11,K12,K13,K14)</f>
        <v>0</v>
      </c>
      <c r="Q16" s="18" t="str">
        <f>'Filing Information'!$O$2</f>
        <v>_2023</v>
      </c>
      <c r="R16">
        <v>5</v>
      </c>
      <c r="S16">
        <f>'IP CTS CA Expenses'!E6</f>
        <v>2022</v>
      </c>
      <c r="T16">
        <v>0</v>
      </c>
      <c r="U16">
        <f>'IP CTS CA Expenses'!B38</f>
        <v>20</v>
      </c>
      <c r="V16" s="50">
        <f>'IP CTS CA Expenses'!E38</f>
        <v>0</v>
      </c>
    </row>
    <row r="17" spans="2:22" ht="6" customHeight="1" x14ac:dyDescent="0.3">
      <c r="C17" s="23"/>
      <c r="D17" s="23"/>
      <c r="E17" s="13"/>
      <c r="F17" s="13"/>
      <c r="G17" s="13"/>
      <c r="H17" s="13"/>
      <c r="I17" s="13"/>
      <c r="J17" s="13"/>
      <c r="K17" s="13"/>
      <c r="Q17" s="18" t="str">
        <f>'Filing Information'!$O$2</f>
        <v>_2023</v>
      </c>
      <c r="R17">
        <v>5</v>
      </c>
      <c r="S17">
        <f>'IP CTS CA Expenses'!E6</f>
        <v>2022</v>
      </c>
      <c r="T17">
        <v>0</v>
      </c>
      <c r="U17">
        <f>'IP CTS CA Expenses'!B39</f>
        <v>21</v>
      </c>
      <c r="V17" s="50">
        <f>'IP CTS CA Expenses'!E39</f>
        <v>0</v>
      </c>
    </row>
    <row r="18" spans="2:22" ht="15.6" x14ac:dyDescent="0.3">
      <c r="C18" s="235" t="s">
        <v>128</v>
      </c>
      <c r="D18" s="235"/>
      <c r="E18" s="235"/>
      <c r="F18" s="235"/>
      <c r="G18" s="235"/>
      <c r="H18" s="235"/>
      <c r="I18" s="235"/>
      <c r="J18" s="235"/>
      <c r="K18" s="235"/>
      <c r="Q18" s="18" t="str">
        <f>'Filing Information'!$O$2</f>
        <v>_2023</v>
      </c>
      <c r="R18">
        <v>5</v>
      </c>
      <c r="S18">
        <f>'IP CTS CA Expenses'!E6</f>
        <v>2022</v>
      </c>
      <c r="T18">
        <v>0</v>
      </c>
      <c r="U18">
        <f>'IP CTS CA Expenses'!B45</f>
        <v>22</v>
      </c>
      <c r="V18" s="50">
        <f>'IP CTS CA Expenses'!E45</f>
        <v>0</v>
      </c>
    </row>
    <row r="19" spans="2:22" ht="6" customHeight="1" x14ac:dyDescent="0.3">
      <c r="C19" s="28"/>
      <c r="D19" s="28"/>
      <c r="E19" s="24"/>
      <c r="F19" s="24"/>
      <c r="G19" s="24"/>
      <c r="H19" s="24"/>
      <c r="I19" s="24"/>
      <c r="J19" s="24"/>
      <c r="K19" s="24"/>
      <c r="Q19" s="18" t="str">
        <f>'Filing Information'!$O$2</f>
        <v>_2023</v>
      </c>
      <c r="R19">
        <v>5</v>
      </c>
      <c r="S19">
        <f>'IP CTS CA Expenses'!E6</f>
        <v>2022</v>
      </c>
      <c r="T19">
        <v>0</v>
      </c>
      <c r="U19">
        <f>'IP CTS CA Expenses'!B46</f>
        <v>23</v>
      </c>
      <c r="V19" s="50">
        <f>'IP CTS CA Expenses'!E46</f>
        <v>0</v>
      </c>
    </row>
    <row r="20" spans="2:22" ht="15.6" customHeight="1" x14ac:dyDescent="0.3">
      <c r="B20" s="36">
        <v>7</v>
      </c>
      <c r="C20" s="234" t="s">
        <v>371</v>
      </c>
      <c r="D20" s="234"/>
      <c r="E20" s="70">
        <v>0</v>
      </c>
      <c r="F20" s="24"/>
      <c r="G20" s="70">
        <v>0</v>
      </c>
      <c r="H20" s="24"/>
      <c r="I20" s="70">
        <v>0</v>
      </c>
      <c r="J20" s="24"/>
      <c r="K20" s="70">
        <v>0</v>
      </c>
      <c r="Q20" s="18" t="str">
        <f>'Filing Information'!$O$2</f>
        <v>_2023</v>
      </c>
      <c r="R20">
        <v>5</v>
      </c>
      <c r="S20">
        <f>'IP CTS CA Expenses'!E6</f>
        <v>2022</v>
      </c>
      <c r="T20">
        <v>0</v>
      </c>
      <c r="U20">
        <f>'IP CTS CA Expenses'!B47</f>
        <v>24</v>
      </c>
      <c r="V20" s="50">
        <f>'IP CTS CA Expenses'!E47</f>
        <v>0</v>
      </c>
    </row>
    <row r="21" spans="2:22" ht="15.6" customHeight="1" x14ac:dyDescent="0.3">
      <c r="B21" s="36">
        <v>8</v>
      </c>
      <c r="C21" s="234" t="s">
        <v>372</v>
      </c>
      <c r="D21" s="234"/>
      <c r="E21" s="70">
        <v>0</v>
      </c>
      <c r="F21" s="24"/>
      <c r="G21" s="70">
        <v>0</v>
      </c>
      <c r="H21" s="24"/>
      <c r="I21" s="70">
        <v>0</v>
      </c>
      <c r="J21" s="24"/>
      <c r="K21" s="70">
        <v>0</v>
      </c>
      <c r="Q21" s="18" t="str">
        <f>'Filing Information'!$O$2</f>
        <v>_2023</v>
      </c>
      <c r="R21">
        <v>5</v>
      </c>
      <c r="S21">
        <f>'IP CTS CA Expenses'!E6</f>
        <v>2022</v>
      </c>
      <c r="T21">
        <v>0</v>
      </c>
      <c r="U21">
        <f>'IP CTS CA Expenses'!B49</f>
        <v>26</v>
      </c>
      <c r="V21" s="50">
        <f>'IP CTS CA Expenses'!E49</f>
        <v>0</v>
      </c>
    </row>
    <row r="22" spans="2:22" ht="15.6" customHeight="1" x14ac:dyDescent="0.3">
      <c r="B22" s="36">
        <v>9</v>
      </c>
      <c r="C22" s="234" t="s">
        <v>373</v>
      </c>
      <c r="D22" s="234"/>
      <c r="E22" s="70">
        <v>0</v>
      </c>
      <c r="F22" s="24"/>
      <c r="G22" s="70">
        <v>0</v>
      </c>
      <c r="H22" s="24"/>
      <c r="I22" s="70">
        <v>0</v>
      </c>
      <c r="J22" s="24"/>
      <c r="K22" s="70">
        <v>0</v>
      </c>
      <c r="Q22" s="18" t="str">
        <f>'Filing Information'!$O$2</f>
        <v>_2023</v>
      </c>
      <c r="R22">
        <v>5</v>
      </c>
      <c r="S22">
        <f>'IP CTS CA Expenses'!E6</f>
        <v>2022</v>
      </c>
      <c r="T22">
        <v>0</v>
      </c>
      <c r="U22">
        <f>'IP CTS CA Expenses'!B56</f>
        <v>28</v>
      </c>
      <c r="V22" s="50">
        <f>'IP CTS CA Expenses'!E56</f>
        <v>0</v>
      </c>
    </row>
    <row r="23" spans="2:22" ht="15.6" customHeight="1" x14ac:dyDescent="0.3">
      <c r="B23" s="36">
        <v>10</v>
      </c>
      <c r="C23" s="234" t="s">
        <v>374</v>
      </c>
      <c r="D23" s="234"/>
      <c r="E23" s="70">
        <v>0</v>
      </c>
      <c r="F23" s="24"/>
      <c r="G23" s="70">
        <v>0</v>
      </c>
      <c r="H23" s="24"/>
      <c r="I23" s="70">
        <v>0</v>
      </c>
      <c r="J23" s="24"/>
      <c r="K23" s="70">
        <v>0</v>
      </c>
      <c r="Q23" s="18" t="str">
        <f>'Filing Information'!$O$2</f>
        <v>_2023</v>
      </c>
      <c r="R23">
        <v>5</v>
      </c>
      <c r="S23">
        <f>'IP CTS CA Expenses'!E6</f>
        <v>2022</v>
      </c>
      <c r="T23">
        <v>0</v>
      </c>
      <c r="U23">
        <f>'IP CTS CA Expenses'!B58</f>
        <v>30</v>
      </c>
      <c r="V23" s="50">
        <f>'IP CTS CA Expenses'!E58</f>
        <v>0</v>
      </c>
    </row>
    <row r="24" spans="2:22" ht="15.6" customHeight="1" x14ac:dyDescent="0.3">
      <c r="B24" s="36">
        <v>11</v>
      </c>
      <c r="C24" s="234" t="s">
        <v>58</v>
      </c>
      <c r="D24" s="239"/>
      <c r="E24" s="70">
        <v>0</v>
      </c>
      <c r="F24" s="24"/>
      <c r="G24" s="70">
        <v>0</v>
      </c>
      <c r="H24" s="24"/>
      <c r="I24" s="70">
        <v>0</v>
      </c>
      <c r="J24" s="24"/>
      <c r="K24" s="70">
        <v>0</v>
      </c>
      <c r="Q24" s="18" t="str">
        <f>'Filing Information'!$O$2</f>
        <v>_2023</v>
      </c>
      <c r="R24">
        <v>5</v>
      </c>
      <c r="S24">
        <f>'IP CTS CA Expenses'!E6</f>
        <v>2022</v>
      </c>
      <c r="T24">
        <v>0</v>
      </c>
      <c r="U24">
        <f>'IP CTS CA Expenses'!B60</f>
        <v>32</v>
      </c>
      <c r="V24" s="50">
        <f>'IP CTS CA Expenses'!E60</f>
        <v>0</v>
      </c>
    </row>
    <row r="25" spans="2:22" ht="6" customHeight="1" x14ac:dyDescent="0.3">
      <c r="C25" s="29"/>
      <c r="D25" s="13"/>
      <c r="E25" s="24"/>
      <c r="F25" s="24"/>
      <c r="G25" s="24"/>
      <c r="H25" s="24"/>
      <c r="I25" s="24"/>
      <c r="J25" s="24"/>
      <c r="K25" s="24"/>
      <c r="Q25" s="18" t="str">
        <f>'Filing Information'!$O$2</f>
        <v>_2023</v>
      </c>
      <c r="R25">
        <v>5</v>
      </c>
      <c r="S25">
        <f>'IP CTS CA Expenses'!E6</f>
        <v>2022</v>
      </c>
      <c r="T25">
        <v>0</v>
      </c>
      <c r="U25">
        <f>'IP CTS CA Expenses'!B61</f>
        <v>33</v>
      </c>
      <c r="V25" s="50">
        <f>'IP CTS CA Expenses'!E61</f>
        <v>0</v>
      </c>
    </row>
    <row r="26" spans="2:22" ht="15.6" x14ac:dyDescent="0.3">
      <c r="C26" s="236" t="s">
        <v>370</v>
      </c>
      <c r="D26" s="236" t="s">
        <v>375</v>
      </c>
      <c r="E26" s="25">
        <f>SUM(E20,E21,E22,E23,E24)</f>
        <v>0</v>
      </c>
      <c r="F26" s="26"/>
      <c r="G26" s="25">
        <f>SUM(G20,G21,G22,G23,G24)</f>
        <v>0</v>
      </c>
      <c r="H26" s="26"/>
      <c r="I26" s="25">
        <f>SUM(I20,I21,I22,I23,I24)</f>
        <v>0</v>
      </c>
      <c r="J26" s="26"/>
      <c r="K26" s="25">
        <f>SUM(K20,K21,K22,K23,K24)</f>
        <v>0</v>
      </c>
      <c r="Q26" s="18" t="str">
        <f>'Filing Information'!$O$2</f>
        <v>_2023</v>
      </c>
      <c r="R26">
        <v>5</v>
      </c>
      <c r="S26">
        <f>'IP CTS CA Expenses'!E6</f>
        <v>2022</v>
      </c>
      <c r="T26">
        <v>0</v>
      </c>
      <c r="U26">
        <f>'IP CTS CA Expenses'!B62</f>
        <v>34</v>
      </c>
      <c r="V26" s="50">
        <f>'IP CTS CA Expenses'!E62</f>
        <v>0</v>
      </c>
    </row>
    <row r="27" spans="2:22" ht="6" customHeight="1" x14ac:dyDescent="0.3">
      <c r="C27" s="29"/>
      <c r="D27" s="13"/>
      <c r="E27" s="26"/>
      <c r="F27" s="26"/>
      <c r="G27" s="26"/>
      <c r="H27" s="26"/>
      <c r="I27" s="26"/>
      <c r="J27" s="26"/>
      <c r="K27" s="26"/>
      <c r="Q27" s="18" t="str">
        <f>'Filing Information'!$O$2</f>
        <v>_2023</v>
      </c>
      <c r="R27">
        <v>5</v>
      </c>
      <c r="S27">
        <f>'IP CTS CA Expenses'!E6</f>
        <v>2022</v>
      </c>
      <c r="T27">
        <v>0</v>
      </c>
      <c r="U27">
        <f>'IP CTS CA Expenses'!B68</f>
        <v>35</v>
      </c>
      <c r="V27" s="50">
        <f>'IP CTS CA Expenses'!E68</f>
        <v>0</v>
      </c>
    </row>
    <row r="28" spans="2:22" ht="15.6" x14ac:dyDescent="0.3">
      <c r="C28" s="235" t="s">
        <v>136</v>
      </c>
      <c r="D28" s="235"/>
      <c r="E28" s="235"/>
      <c r="F28" s="235"/>
      <c r="G28" s="235"/>
      <c r="H28" s="235"/>
      <c r="I28" s="235"/>
      <c r="J28" s="235"/>
      <c r="K28" s="235"/>
      <c r="Q28" s="18" t="str">
        <f>'Filing Information'!$O$2</f>
        <v>_2023</v>
      </c>
      <c r="R28">
        <v>5</v>
      </c>
      <c r="S28">
        <f>'IP CTS CA Expenses'!E6</f>
        <v>2022</v>
      </c>
      <c r="T28">
        <v>0</v>
      </c>
      <c r="U28">
        <f>'IP CTS CA Expenses'!B69</f>
        <v>36</v>
      </c>
      <c r="V28" s="50">
        <f>'IP CTS CA Expenses'!E69</f>
        <v>0</v>
      </c>
    </row>
    <row r="29" spans="2:22" ht="6" customHeight="1" x14ac:dyDescent="0.3">
      <c r="C29" s="29"/>
      <c r="D29" s="13"/>
      <c r="E29" s="24"/>
      <c r="F29" s="24"/>
      <c r="G29" s="24"/>
      <c r="H29" s="24"/>
      <c r="I29" s="24"/>
      <c r="J29" s="24"/>
      <c r="K29" s="24"/>
      <c r="Q29" s="18" t="str">
        <f>'Filing Information'!$O$2</f>
        <v>_2023</v>
      </c>
      <c r="R29">
        <v>5</v>
      </c>
      <c r="S29">
        <f>'IP CTS CA Expenses'!E6</f>
        <v>2022</v>
      </c>
      <c r="T29">
        <v>0</v>
      </c>
      <c r="U29">
        <f>'IP CTS CA Expenses'!B70</f>
        <v>37</v>
      </c>
      <c r="V29" s="50">
        <f>'IP CTS CA Expenses'!E70</f>
        <v>0</v>
      </c>
    </row>
    <row r="30" spans="2:22" ht="15.6" customHeight="1" x14ac:dyDescent="0.3">
      <c r="B30" s="36">
        <v>12</v>
      </c>
      <c r="C30" s="234" t="s">
        <v>61</v>
      </c>
      <c r="D30" s="239"/>
      <c r="E30" s="70">
        <v>0</v>
      </c>
      <c r="F30" s="24"/>
      <c r="G30" s="70">
        <v>0</v>
      </c>
      <c r="H30" s="24"/>
      <c r="I30" s="70">
        <v>0</v>
      </c>
      <c r="J30" s="24"/>
      <c r="K30" s="70">
        <v>0</v>
      </c>
      <c r="Q30" s="18" t="str">
        <f>'Filing Information'!$O$2</f>
        <v>_2023</v>
      </c>
      <c r="R30">
        <v>5</v>
      </c>
      <c r="S30">
        <f>'IP CTS CA Expenses'!E6</f>
        <v>2022</v>
      </c>
      <c r="T30">
        <v>0</v>
      </c>
      <c r="U30">
        <f>'IP CTS CA Expenses'!B71</f>
        <v>38</v>
      </c>
      <c r="V30" s="50">
        <f>'IP CTS CA Expenses'!E71</f>
        <v>0</v>
      </c>
    </row>
    <row r="31" spans="2:22" ht="15.6" customHeight="1" x14ac:dyDescent="0.3">
      <c r="B31" s="36">
        <v>13</v>
      </c>
      <c r="C31" s="234" t="s">
        <v>63</v>
      </c>
      <c r="D31" s="239"/>
      <c r="E31" s="70">
        <v>0</v>
      </c>
      <c r="F31" s="24"/>
      <c r="G31" s="70">
        <v>0</v>
      </c>
      <c r="H31" s="24"/>
      <c r="I31" s="70">
        <v>0</v>
      </c>
      <c r="J31" s="24"/>
      <c r="K31" s="70">
        <v>0</v>
      </c>
      <c r="Q31" s="18" t="str">
        <f>'Filing Information'!$O$2</f>
        <v>_2023</v>
      </c>
      <c r="R31">
        <v>5</v>
      </c>
      <c r="S31">
        <f>'IP CTS CA Expenses'!G6</f>
        <v>2023</v>
      </c>
      <c r="T31">
        <v>1</v>
      </c>
      <c r="U31">
        <f>'IP CTS CA Expenses'!B9</f>
        <v>1</v>
      </c>
      <c r="V31" s="50">
        <f>'IP CTS CA Expenses'!G9</f>
        <v>0</v>
      </c>
    </row>
    <row r="32" spans="2:22" ht="15.6" customHeight="1" x14ac:dyDescent="0.3">
      <c r="B32" s="36">
        <v>14</v>
      </c>
      <c r="C32" s="234" t="s">
        <v>376</v>
      </c>
      <c r="D32" s="239"/>
      <c r="E32" s="70">
        <v>0</v>
      </c>
      <c r="F32" s="24"/>
      <c r="G32" s="70">
        <v>0</v>
      </c>
      <c r="H32" s="24"/>
      <c r="I32" s="70">
        <v>0</v>
      </c>
      <c r="J32" s="24"/>
      <c r="K32" s="70">
        <v>0</v>
      </c>
      <c r="Q32" s="18" t="str">
        <f>'Filing Information'!$O$2</f>
        <v>_2023</v>
      </c>
      <c r="R32">
        <v>5</v>
      </c>
      <c r="S32">
        <f>'IP CTS CA Expenses'!G6</f>
        <v>2023</v>
      </c>
      <c r="T32">
        <v>1</v>
      </c>
      <c r="U32">
        <f>'IP CTS CA Expenses'!B11</f>
        <v>3</v>
      </c>
      <c r="V32" s="50">
        <f>'IP CTS CA Expenses'!G11</f>
        <v>0</v>
      </c>
    </row>
    <row r="33" spans="2:22" ht="15.6" customHeight="1" x14ac:dyDescent="0.3">
      <c r="B33" s="36">
        <v>15</v>
      </c>
      <c r="C33" s="234" t="s">
        <v>67</v>
      </c>
      <c r="D33" s="239"/>
      <c r="E33" s="70">
        <v>0</v>
      </c>
      <c r="F33" s="24"/>
      <c r="G33" s="70">
        <v>0</v>
      </c>
      <c r="H33" s="24"/>
      <c r="I33" s="70">
        <v>0</v>
      </c>
      <c r="J33" s="24"/>
      <c r="K33" s="70">
        <v>0</v>
      </c>
      <c r="Q33" s="18" t="str">
        <f>'Filing Information'!$O$2</f>
        <v>_2023</v>
      </c>
      <c r="R33">
        <v>5</v>
      </c>
      <c r="S33">
        <f>'IP CTS CA Expenses'!G6</f>
        <v>2023</v>
      </c>
      <c r="T33">
        <v>1</v>
      </c>
      <c r="U33">
        <f>'IP CTS CA Expenses'!B13</f>
        <v>5</v>
      </c>
      <c r="V33" s="50">
        <f>'IP CTS CA Expenses'!G13</f>
        <v>0</v>
      </c>
    </row>
    <row r="34" spans="2:22" ht="15.6" customHeight="1" x14ac:dyDescent="0.3">
      <c r="B34" s="36">
        <v>16</v>
      </c>
      <c r="C34" s="234" t="s">
        <v>69</v>
      </c>
      <c r="D34" s="239"/>
      <c r="E34" s="70">
        <v>0</v>
      </c>
      <c r="F34" s="24"/>
      <c r="G34" s="70">
        <v>0</v>
      </c>
      <c r="H34" s="24"/>
      <c r="I34" s="70">
        <v>0</v>
      </c>
      <c r="J34" s="24"/>
      <c r="K34" s="70">
        <v>0</v>
      </c>
      <c r="Q34" s="18" t="str">
        <f>'Filing Information'!$O$2</f>
        <v>_2023</v>
      </c>
      <c r="R34">
        <v>5</v>
      </c>
      <c r="S34">
        <f>'IP CTS CA Expenses'!G6</f>
        <v>2023</v>
      </c>
      <c r="T34">
        <v>1</v>
      </c>
      <c r="U34">
        <f>'IP CTS CA Expenses'!B20</f>
        <v>7</v>
      </c>
      <c r="V34" s="50">
        <f>'IP CTS CA Expenses'!G20</f>
        <v>0</v>
      </c>
    </row>
    <row r="35" spans="2:22" ht="15.6" customHeight="1" x14ac:dyDescent="0.3">
      <c r="B35" s="36">
        <v>17</v>
      </c>
      <c r="C35" s="234" t="s">
        <v>71</v>
      </c>
      <c r="D35" s="239"/>
      <c r="E35" s="70">
        <v>0</v>
      </c>
      <c r="F35" s="24"/>
      <c r="G35" s="70">
        <v>0</v>
      </c>
      <c r="H35" s="24"/>
      <c r="I35" s="70">
        <v>0</v>
      </c>
      <c r="J35" s="24"/>
      <c r="K35" s="70">
        <v>0</v>
      </c>
      <c r="Q35" s="18" t="str">
        <f>'Filing Information'!$O$2</f>
        <v>_2023</v>
      </c>
      <c r="R35">
        <v>5</v>
      </c>
      <c r="S35">
        <f>'IP CTS CA Expenses'!G6</f>
        <v>2023</v>
      </c>
      <c r="T35">
        <v>1</v>
      </c>
      <c r="U35">
        <f>'IP CTS CA Expenses'!B22</f>
        <v>9</v>
      </c>
      <c r="V35" s="50">
        <f>'IP CTS CA Expenses'!G22</f>
        <v>0</v>
      </c>
    </row>
    <row r="36" spans="2:22" ht="15.6" customHeight="1" x14ac:dyDescent="0.3">
      <c r="B36" s="36">
        <v>18</v>
      </c>
      <c r="C36" s="234" t="s">
        <v>73</v>
      </c>
      <c r="D36" s="239"/>
      <c r="E36" s="70">
        <v>0</v>
      </c>
      <c r="F36" s="24"/>
      <c r="G36" s="70">
        <v>0</v>
      </c>
      <c r="H36" s="24"/>
      <c r="I36" s="70">
        <v>0</v>
      </c>
      <c r="J36" s="24"/>
      <c r="K36" s="70">
        <v>0</v>
      </c>
      <c r="Q36" s="18" t="str">
        <f>'Filing Information'!$O$2</f>
        <v>_2023</v>
      </c>
      <c r="R36">
        <v>5</v>
      </c>
      <c r="S36">
        <f>'IP CTS CA Expenses'!G6</f>
        <v>2023</v>
      </c>
      <c r="T36">
        <v>1</v>
      </c>
      <c r="U36">
        <f>'IP CTS CA Expenses'!B24</f>
        <v>11</v>
      </c>
      <c r="V36" s="50">
        <f>'IP CTS CA Expenses'!G24</f>
        <v>0</v>
      </c>
    </row>
    <row r="37" spans="2:22" ht="15.6" customHeight="1" x14ac:dyDescent="0.3">
      <c r="B37" s="36">
        <v>19</v>
      </c>
      <c r="C37" s="234" t="s">
        <v>75</v>
      </c>
      <c r="D37" s="239"/>
      <c r="E37" s="70">
        <v>0</v>
      </c>
      <c r="F37" s="24"/>
      <c r="G37" s="70">
        <v>0</v>
      </c>
      <c r="H37" s="24"/>
      <c r="I37" s="70">
        <v>0</v>
      </c>
      <c r="J37" s="24"/>
      <c r="K37" s="70">
        <v>0</v>
      </c>
      <c r="Q37" s="18" t="str">
        <f>'Filing Information'!$O$2</f>
        <v>_2023</v>
      </c>
      <c r="R37">
        <v>5</v>
      </c>
      <c r="S37">
        <f>'IP CTS CA Expenses'!G6</f>
        <v>2023</v>
      </c>
      <c r="T37">
        <v>1</v>
      </c>
      <c r="U37">
        <f>'IP CTS CA Expenses'!B31</f>
        <v>13</v>
      </c>
      <c r="V37" s="50">
        <f>'IP CTS CA Expenses'!G31</f>
        <v>0</v>
      </c>
    </row>
    <row r="38" spans="2:22" ht="15.6" customHeight="1" x14ac:dyDescent="0.3">
      <c r="B38" s="36">
        <v>20</v>
      </c>
      <c r="C38" s="234" t="s">
        <v>77</v>
      </c>
      <c r="D38" s="239"/>
      <c r="E38" s="70">
        <v>0</v>
      </c>
      <c r="F38" s="24"/>
      <c r="G38" s="70">
        <v>0</v>
      </c>
      <c r="H38" s="24"/>
      <c r="I38" s="70">
        <v>0</v>
      </c>
      <c r="J38" s="24"/>
      <c r="K38" s="70">
        <v>0</v>
      </c>
      <c r="Q38" s="18" t="str">
        <f>'Filing Information'!$O$2</f>
        <v>_2023</v>
      </c>
      <c r="R38">
        <v>5</v>
      </c>
      <c r="S38">
        <f>'IP CTS CA Expenses'!G6</f>
        <v>2023</v>
      </c>
      <c r="T38">
        <v>1</v>
      </c>
      <c r="U38">
        <f>'IP CTS CA Expenses'!B33</f>
        <v>15</v>
      </c>
      <c r="V38" s="50">
        <f>'IP CTS CA Expenses'!G33</f>
        <v>0</v>
      </c>
    </row>
    <row r="39" spans="2:22" ht="15.6" customHeight="1" x14ac:dyDescent="0.3">
      <c r="B39" s="36">
        <v>21</v>
      </c>
      <c r="C39" s="234" t="s">
        <v>79</v>
      </c>
      <c r="D39" s="239"/>
      <c r="E39" s="70">
        <v>0</v>
      </c>
      <c r="F39" s="24"/>
      <c r="G39" s="70">
        <v>0</v>
      </c>
      <c r="H39" s="24"/>
      <c r="I39" s="70">
        <v>0</v>
      </c>
      <c r="J39" s="24"/>
      <c r="K39" s="70">
        <v>0</v>
      </c>
      <c r="Q39" s="18" t="str">
        <f>'Filing Information'!$O$2</f>
        <v>_2023</v>
      </c>
      <c r="R39">
        <v>5</v>
      </c>
      <c r="S39">
        <f>'IP CTS CA Expenses'!G6</f>
        <v>2023</v>
      </c>
      <c r="T39">
        <v>1</v>
      </c>
      <c r="U39">
        <f>'IP CTS CA Expenses'!B35</f>
        <v>17</v>
      </c>
      <c r="V39" s="50">
        <f>'IP CTS CA Expenses'!G35</f>
        <v>0</v>
      </c>
    </row>
    <row r="40" spans="2:22" ht="6" customHeight="1" x14ac:dyDescent="0.3">
      <c r="C40" s="30"/>
      <c r="D40" s="13"/>
      <c r="E40" s="24"/>
      <c r="F40" s="24"/>
      <c r="G40" s="24"/>
      <c r="H40" s="24"/>
      <c r="I40" s="24"/>
      <c r="J40" s="24"/>
      <c r="K40" s="24"/>
      <c r="Q40" s="18" t="str">
        <f>'Filing Information'!$O$2</f>
        <v>_2023</v>
      </c>
      <c r="R40">
        <v>5</v>
      </c>
      <c r="S40">
        <f>'IP CTS CA Expenses'!G6</f>
        <v>2023</v>
      </c>
      <c r="T40">
        <v>1</v>
      </c>
      <c r="U40">
        <f>'IP CTS CA Expenses'!B36</f>
        <v>18</v>
      </c>
      <c r="V40" s="50">
        <f>'IP CTS CA Expenses'!G36</f>
        <v>0</v>
      </c>
    </row>
    <row r="41" spans="2:22" ht="15.6" x14ac:dyDescent="0.3">
      <c r="C41" s="240" t="s">
        <v>370</v>
      </c>
      <c r="D41" s="241"/>
      <c r="E41" s="25">
        <f>SUM(E30,E31,E32,E33,E34,E35,E36,E37,E38,E39)</f>
        <v>0</v>
      </c>
      <c r="F41" s="26"/>
      <c r="G41" s="25">
        <f>SUM(G30,G31,G32,G33,G34,G35,G36,G37,G38,G39)</f>
        <v>0</v>
      </c>
      <c r="H41" s="26"/>
      <c r="I41" s="25">
        <f>SUM(I30,I31,I32,I33,I34,I35,I36,I37,I38,I39)</f>
        <v>0</v>
      </c>
      <c r="J41" s="26"/>
      <c r="K41" s="25">
        <f>SUM(K30,K31,K32,K33,K34,K35,K36,K37,K38,K39)</f>
        <v>0</v>
      </c>
      <c r="Q41" s="18" t="str">
        <f>'Filing Information'!$O$2</f>
        <v>_2023</v>
      </c>
      <c r="R41">
        <v>5</v>
      </c>
      <c r="S41">
        <f>'IP CTS CA Expenses'!G6</f>
        <v>2023</v>
      </c>
      <c r="T41">
        <v>1</v>
      </c>
      <c r="U41">
        <f>'IP CTS CA Expenses'!B37</f>
        <v>19</v>
      </c>
      <c r="V41" s="50">
        <f>'IP CTS CA Expenses'!G37</f>
        <v>0</v>
      </c>
    </row>
    <row r="42" spans="2:22" ht="6" customHeight="1" x14ac:dyDescent="0.3">
      <c r="C42" s="30"/>
      <c r="D42" s="13"/>
      <c r="E42" s="26"/>
      <c r="F42" s="26"/>
      <c r="G42" s="26"/>
      <c r="H42" s="26"/>
      <c r="I42" s="26"/>
      <c r="J42" s="26"/>
      <c r="K42" s="26"/>
      <c r="Q42" s="18" t="str">
        <f>'Filing Information'!$O$2</f>
        <v>_2023</v>
      </c>
      <c r="R42">
        <v>5</v>
      </c>
      <c r="S42">
        <f>'IP CTS CA Expenses'!G6</f>
        <v>2023</v>
      </c>
      <c r="T42">
        <v>1</v>
      </c>
      <c r="U42">
        <f>'IP CTS CA Expenses'!B38</f>
        <v>20</v>
      </c>
      <c r="V42" s="50">
        <f>'IP CTS CA Expenses'!G38</f>
        <v>0</v>
      </c>
    </row>
    <row r="43" spans="2:22" ht="15.6" x14ac:dyDescent="0.3">
      <c r="C43" s="235" t="s">
        <v>377</v>
      </c>
      <c r="D43" s="235"/>
      <c r="E43" s="235"/>
      <c r="F43" s="235"/>
      <c r="G43" s="235"/>
      <c r="H43" s="235"/>
      <c r="I43" s="235"/>
      <c r="J43" s="235"/>
      <c r="K43" s="235"/>
      <c r="Q43" s="18" t="str">
        <f>'Filing Information'!$O$2</f>
        <v>_2023</v>
      </c>
      <c r="R43">
        <v>5</v>
      </c>
      <c r="S43">
        <f>'IP CTS CA Expenses'!G6</f>
        <v>2023</v>
      </c>
      <c r="T43">
        <v>1</v>
      </c>
      <c r="U43">
        <f>'IP CTS CA Expenses'!B39</f>
        <v>21</v>
      </c>
      <c r="V43" s="50">
        <f>'IP CTS CA Expenses'!G39</f>
        <v>0</v>
      </c>
    </row>
    <row r="44" spans="2:22" ht="6" customHeight="1" x14ac:dyDescent="0.3">
      <c r="C44" s="30"/>
      <c r="D44" s="13"/>
      <c r="E44" s="24"/>
      <c r="F44" s="24"/>
      <c r="G44" s="24"/>
      <c r="H44" s="24"/>
      <c r="I44" s="24"/>
      <c r="J44" s="24"/>
      <c r="K44" s="24"/>
      <c r="Q44" s="18" t="str">
        <f>'Filing Information'!$O$2</f>
        <v>_2023</v>
      </c>
      <c r="R44">
        <v>5</v>
      </c>
      <c r="S44">
        <f>'IP CTS CA Expenses'!G6</f>
        <v>2023</v>
      </c>
      <c r="T44">
        <v>1</v>
      </c>
      <c r="U44">
        <f>'IP CTS CA Expenses'!B45</f>
        <v>22</v>
      </c>
      <c r="V44" s="50">
        <f>'IP CTS CA Expenses'!G45</f>
        <v>0</v>
      </c>
    </row>
    <row r="45" spans="2:22" ht="15.6" customHeight="1" x14ac:dyDescent="0.3">
      <c r="B45" s="36">
        <v>22</v>
      </c>
      <c r="C45" s="234" t="s">
        <v>82</v>
      </c>
      <c r="D45" s="239"/>
      <c r="E45" s="70">
        <v>0</v>
      </c>
      <c r="F45" s="24"/>
      <c r="G45" s="70">
        <v>0</v>
      </c>
      <c r="H45" s="24"/>
      <c r="I45" s="70">
        <v>0</v>
      </c>
      <c r="J45" s="24"/>
      <c r="K45" s="70">
        <v>0</v>
      </c>
      <c r="Q45" s="18" t="str">
        <f>'Filing Information'!$O$2</f>
        <v>_2023</v>
      </c>
      <c r="R45">
        <v>5</v>
      </c>
      <c r="S45">
        <f>'IP CTS CA Expenses'!G6</f>
        <v>2023</v>
      </c>
      <c r="T45">
        <v>1</v>
      </c>
      <c r="U45">
        <f>'IP CTS CA Expenses'!B46</f>
        <v>23</v>
      </c>
      <c r="V45" s="50">
        <f>'IP CTS CA Expenses'!G46</f>
        <v>0</v>
      </c>
    </row>
    <row r="46" spans="2:22" ht="15.6" customHeight="1" x14ac:dyDescent="0.3">
      <c r="B46" s="36">
        <v>23</v>
      </c>
      <c r="C46" s="234" t="s">
        <v>84</v>
      </c>
      <c r="D46" s="239"/>
      <c r="E46" s="70">
        <v>0</v>
      </c>
      <c r="F46" s="24"/>
      <c r="G46" s="70">
        <v>0</v>
      </c>
      <c r="H46" s="24"/>
      <c r="I46" s="70">
        <v>0</v>
      </c>
      <c r="J46" s="24"/>
      <c r="K46" s="70">
        <v>0</v>
      </c>
      <c r="Q46" s="18" t="str">
        <f>'Filing Information'!$O$2</f>
        <v>_2023</v>
      </c>
      <c r="R46">
        <v>5</v>
      </c>
      <c r="S46">
        <f>'IP CTS CA Expenses'!G6</f>
        <v>2023</v>
      </c>
      <c r="T46">
        <v>1</v>
      </c>
      <c r="U46">
        <f>'IP CTS CA Expenses'!B48</f>
        <v>25</v>
      </c>
      <c r="V46" s="50">
        <f>'IP CTS CA Expenses'!G48</f>
        <v>0</v>
      </c>
    </row>
    <row r="47" spans="2:22" ht="15.6" customHeight="1" x14ac:dyDescent="0.3">
      <c r="B47" s="36">
        <v>24</v>
      </c>
      <c r="C47" s="234" t="s">
        <v>86</v>
      </c>
      <c r="D47" s="239"/>
      <c r="E47" s="70">
        <v>0</v>
      </c>
      <c r="F47" s="24"/>
      <c r="G47" s="70">
        <v>0</v>
      </c>
      <c r="H47" s="24"/>
      <c r="I47" s="70">
        <v>0</v>
      </c>
      <c r="J47" s="24"/>
      <c r="K47" s="70">
        <v>0</v>
      </c>
      <c r="Q47" s="18" t="str">
        <f>'Filing Information'!$O$2</f>
        <v>_2023</v>
      </c>
      <c r="R47">
        <v>5</v>
      </c>
      <c r="S47">
        <f>'IP CTS CA Expenses'!G6</f>
        <v>2023</v>
      </c>
      <c r="T47">
        <v>1</v>
      </c>
      <c r="U47">
        <f>'IP CTS CA Expenses'!B55</f>
        <v>27</v>
      </c>
      <c r="V47" s="50">
        <f>'IP CTS CA Expenses'!G55</f>
        <v>0</v>
      </c>
    </row>
    <row r="48" spans="2:22" ht="15.6" customHeight="1" x14ac:dyDescent="0.3">
      <c r="B48" s="36">
        <v>25</v>
      </c>
      <c r="C48" s="234" t="s">
        <v>88</v>
      </c>
      <c r="D48" s="239"/>
      <c r="E48" s="70">
        <v>0</v>
      </c>
      <c r="F48" s="24"/>
      <c r="G48" s="70">
        <v>0</v>
      </c>
      <c r="H48" s="24"/>
      <c r="I48" s="70">
        <v>0</v>
      </c>
      <c r="J48" s="24"/>
      <c r="K48" s="70">
        <v>0</v>
      </c>
      <c r="Q48" s="18" t="str">
        <f>'Filing Information'!$O$2</f>
        <v>_2023</v>
      </c>
      <c r="R48">
        <v>5</v>
      </c>
      <c r="S48">
        <f>'IP CTS CA Expenses'!G6</f>
        <v>2023</v>
      </c>
      <c r="T48">
        <v>1</v>
      </c>
      <c r="U48">
        <f>'IP CTS CA Expenses'!B57</f>
        <v>29</v>
      </c>
      <c r="V48" s="50">
        <f>'IP CTS CA Expenses'!G57</f>
        <v>0</v>
      </c>
    </row>
    <row r="49" spans="2:22" ht="15.6" customHeight="1" x14ac:dyDescent="0.3">
      <c r="B49" s="36">
        <v>26</v>
      </c>
      <c r="C49" s="234" t="s">
        <v>90</v>
      </c>
      <c r="D49" s="239"/>
      <c r="E49" s="70">
        <v>0</v>
      </c>
      <c r="F49" s="24"/>
      <c r="G49" s="70">
        <v>0</v>
      </c>
      <c r="H49" s="24"/>
      <c r="I49" s="70">
        <v>0</v>
      </c>
      <c r="J49" s="24"/>
      <c r="K49" s="70">
        <v>0</v>
      </c>
      <c r="Q49" s="18" t="str">
        <f>'Filing Information'!$O$2</f>
        <v>_2023</v>
      </c>
      <c r="R49">
        <v>5</v>
      </c>
      <c r="S49">
        <f>'IP CTS CA Expenses'!G6</f>
        <v>2023</v>
      </c>
      <c r="T49">
        <v>1</v>
      </c>
      <c r="U49">
        <f>'IP CTS CA Expenses'!B59</f>
        <v>31</v>
      </c>
      <c r="V49" s="50">
        <f>'IP CTS CA Expenses'!G59</f>
        <v>0</v>
      </c>
    </row>
    <row r="50" spans="2:22" ht="6" customHeight="1" x14ac:dyDescent="0.3">
      <c r="C50" s="30"/>
      <c r="D50" s="13"/>
      <c r="E50" s="24"/>
      <c r="F50" s="24"/>
      <c r="G50" s="24"/>
      <c r="H50" s="24"/>
      <c r="I50" s="24"/>
      <c r="J50" s="24"/>
      <c r="K50" s="24"/>
      <c r="Q50" s="18" t="str">
        <f>'Filing Information'!$O$2</f>
        <v>_2023</v>
      </c>
      <c r="R50">
        <v>5</v>
      </c>
      <c r="S50">
        <f>'IP CTS CA Expenses'!G6</f>
        <v>2023</v>
      </c>
      <c r="T50">
        <v>1</v>
      </c>
      <c r="U50">
        <f>'IP CTS CA Expenses'!B60</f>
        <v>32</v>
      </c>
      <c r="V50" s="50">
        <f>'IP CTS CA Expenses'!G60</f>
        <v>0</v>
      </c>
    </row>
    <row r="51" spans="2:22" ht="15.6" x14ac:dyDescent="0.3">
      <c r="C51" s="236" t="s">
        <v>370</v>
      </c>
      <c r="D51" s="242"/>
      <c r="E51" s="25">
        <f>SUM(E45,E46,E47,E48,E49)</f>
        <v>0</v>
      </c>
      <c r="F51" s="26"/>
      <c r="G51" s="25">
        <f>SUM(G45,G46,G47,G48,G49)</f>
        <v>0</v>
      </c>
      <c r="H51" s="26"/>
      <c r="I51" s="25">
        <f>SUM(I45,I46,I47,I48,I49)</f>
        <v>0</v>
      </c>
      <c r="J51" s="26"/>
      <c r="K51" s="25">
        <f>SUM(K45,K46,K47,K48,K49)</f>
        <v>0</v>
      </c>
      <c r="Q51" s="18" t="str">
        <f>'Filing Information'!$O$2</f>
        <v>_2023</v>
      </c>
      <c r="R51">
        <v>5</v>
      </c>
      <c r="S51">
        <f>'IP CTS CA Expenses'!G6</f>
        <v>2023</v>
      </c>
      <c r="T51">
        <v>1</v>
      </c>
      <c r="U51">
        <f>'IP CTS CA Expenses'!B61</f>
        <v>33</v>
      </c>
      <c r="V51" s="50">
        <f>'IP CTS CA Expenses'!G61</f>
        <v>0</v>
      </c>
    </row>
    <row r="52" spans="2:22" ht="6" customHeight="1" x14ac:dyDescent="0.3">
      <c r="C52" s="30"/>
      <c r="D52" s="13"/>
      <c r="E52" s="26"/>
      <c r="F52" s="26"/>
      <c r="G52" s="26"/>
      <c r="H52" s="26"/>
      <c r="I52" s="26"/>
      <c r="J52" s="26"/>
      <c r="K52" s="26"/>
      <c r="Q52" s="18" t="str">
        <f>'Filing Information'!$O$2</f>
        <v>_2023</v>
      </c>
      <c r="R52">
        <v>5</v>
      </c>
      <c r="S52">
        <f>'IP CTS CA Expenses'!G6</f>
        <v>2023</v>
      </c>
      <c r="T52">
        <v>1</v>
      </c>
      <c r="U52">
        <f>'IP CTS CA Expenses'!B62</f>
        <v>34</v>
      </c>
      <c r="V52" s="50">
        <f>'IP CTS CA Expenses'!G62</f>
        <v>0</v>
      </c>
    </row>
    <row r="53" spans="2:22" ht="15.6" x14ac:dyDescent="0.3">
      <c r="C53" s="235" t="s">
        <v>92</v>
      </c>
      <c r="D53" s="235"/>
      <c r="E53" s="235"/>
      <c r="F53" s="235"/>
      <c r="G53" s="235"/>
      <c r="H53" s="235"/>
      <c r="I53" s="235"/>
      <c r="J53" s="235"/>
      <c r="K53" s="235"/>
      <c r="Q53" s="18" t="str">
        <f>'Filing Information'!$O$2</f>
        <v>_2023</v>
      </c>
      <c r="R53">
        <v>5</v>
      </c>
      <c r="S53">
        <f>'IP CTS CA Expenses'!G6</f>
        <v>2023</v>
      </c>
      <c r="T53">
        <v>1</v>
      </c>
      <c r="U53">
        <f>'IP CTS CA Expenses'!B68</f>
        <v>35</v>
      </c>
      <c r="V53" s="50">
        <f>'IP CTS CA Expenses'!G68</f>
        <v>0</v>
      </c>
    </row>
    <row r="54" spans="2:22" ht="6" customHeight="1" x14ac:dyDescent="0.3">
      <c r="C54" s="30"/>
      <c r="D54" s="13"/>
      <c r="E54" s="24"/>
      <c r="F54" s="24"/>
      <c r="G54" s="24"/>
      <c r="H54" s="24"/>
      <c r="I54" s="24"/>
      <c r="J54" s="24"/>
      <c r="K54" s="24"/>
      <c r="Q54" s="18" t="str">
        <f>'Filing Information'!$O$2</f>
        <v>_2023</v>
      </c>
      <c r="R54">
        <v>5</v>
      </c>
      <c r="S54">
        <f>'IP CTS CA Expenses'!G6</f>
        <v>2023</v>
      </c>
      <c r="T54">
        <v>1</v>
      </c>
      <c r="U54">
        <f>'IP CTS CA Expenses'!B69</f>
        <v>36</v>
      </c>
      <c r="V54" s="50">
        <f>'IP CTS CA Expenses'!G69</f>
        <v>0</v>
      </c>
    </row>
    <row r="55" spans="2:22" ht="15.6" customHeight="1" x14ac:dyDescent="0.3">
      <c r="B55" s="36">
        <v>27</v>
      </c>
      <c r="C55" s="234" t="s">
        <v>93</v>
      </c>
      <c r="D55" s="234"/>
      <c r="E55" s="70">
        <v>0</v>
      </c>
      <c r="F55" s="24"/>
      <c r="G55" s="70">
        <v>0</v>
      </c>
      <c r="H55" s="24"/>
      <c r="I55" s="70">
        <v>0</v>
      </c>
      <c r="J55" s="24"/>
      <c r="K55" s="70">
        <v>0</v>
      </c>
      <c r="Q55" s="18" t="str">
        <f>'Filing Information'!$O$2</f>
        <v>_2023</v>
      </c>
      <c r="R55">
        <v>5</v>
      </c>
      <c r="S55">
        <f>'IP CTS CA Expenses'!G6</f>
        <v>2023</v>
      </c>
      <c r="T55">
        <v>1</v>
      </c>
      <c r="U55">
        <f>'IP CTS CA Expenses'!B70</f>
        <v>37</v>
      </c>
      <c r="V55" s="50">
        <f>'IP CTS CA Expenses'!G70</f>
        <v>0</v>
      </c>
    </row>
    <row r="56" spans="2:22" ht="15.6" customHeight="1" x14ac:dyDescent="0.3">
      <c r="B56" s="36">
        <v>28</v>
      </c>
      <c r="C56" s="234" t="s">
        <v>95</v>
      </c>
      <c r="D56" s="234"/>
      <c r="E56" s="70">
        <v>0</v>
      </c>
      <c r="F56" s="24"/>
      <c r="G56" s="70">
        <v>0</v>
      </c>
      <c r="H56" s="24"/>
      <c r="I56" s="70">
        <v>0</v>
      </c>
      <c r="J56" s="24"/>
      <c r="K56" s="70">
        <v>0</v>
      </c>
      <c r="Q56" s="18" t="str">
        <f>'Filing Information'!$O$2</f>
        <v>_2023</v>
      </c>
      <c r="R56">
        <v>5</v>
      </c>
      <c r="S56">
        <f>'IP CTS CA Expenses'!G6</f>
        <v>2023</v>
      </c>
      <c r="T56">
        <v>1</v>
      </c>
      <c r="U56">
        <f>'IP CTS CA Expenses'!B72</f>
        <v>39</v>
      </c>
      <c r="V56" s="50">
        <f>'IP CTS CA Expenses'!G72</f>
        <v>0</v>
      </c>
    </row>
    <row r="57" spans="2:22" ht="15.6" customHeight="1" x14ac:dyDescent="0.3">
      <c r="B57" s="36">
        <v>29</v>
      </c>
      <c r="C57" s="234" t="s">
        <v>97</v>
      </c>
      <c r="D57" s="234"/>
      <c r="E57" s="70">
        <v>0</v>
      </c>
      <c r="F57" s="24"/>
      <c r="G57" s="70">
        <v>0</v>
      </c>
      <c r="H57" s="24"/>
      <c r="I57" s="70">
        <v>0</v>
      </c>
      <c r="J57" s="24"/>
      <c r="K57" s="70">
        <v>0</v>
      </c>
      <c r="Q57" s="18" t="str">
        <f>'Filing Information'!$O$2</f>
        <v>_2023</v>
      </c>
      <c r="R57">
        <v>5</v>
      </c>
      <c r="S57">
        <f>'IP CTS CA Expenses'!I6</f>
        <v>2024</v>
      </c>
      <c r="T57">
        <v>0</v>
      </c>
      <c r="U57">
        <f>'IP CTS CA Expenses'!B10</f>
        <v>2</v>
      </c>
      <c r="V57" s="50">
        <f>'IP CTS CA Expenses'!I10</f>
        <v>0</v>
      </c>
    </row>
    <row r="58" spans="2:22" ht="15.6" customHeight="1" x14ac:dyDescent="0.3">
      <c r="B58" s="36">
        <v>30</v>
      </c>
      <c r="C58" s="234" t="s">
        <v>98</v>
      </c>
      <c r="D58" s="234"/>
      <c r="E58" s="70">
        <v>0</v>
      </c>
      <c r="F58" s="24"/>
      <c r="G58" s="70">
        <v>0</v>
      </c>
      <c r="H58" s="24"/>
      <c r="I58" s="70">
        <v>0</v>
      </c>
      <c r="J58" s="24"/>
      <c r="K58" s="70">
        <v>0</v>
      </c>
      <c r="Q58" s="18" t="str">
        <f>'Filing Information'!$O$2</f>
        <v>_2023</v>
      </c>
      <c r="R58">
        <v>5</v>
      </c>
      <c r="S58">
        <f>'IP CTS CA Expenses'!I6</f>
        <v>2024</v>
      </c>
      <c r="T58">
        <v>0</v>
      </c>
      <c r="U58">
        <f>'IP CTS CA Expenses'!B12</f>
        <v>4</v>
      </c>
      <c r="V58" s="50">
        <f>'IP CTS CA Expenses'!I12</f>
        <v>0</v>
      </c>
    </row>
    <row r="59" spans="2:22" ht="15.6" customHeight="1" x14ac:dyDescent="0.3">
      <c r="B59" s="36">
        <v>31</v>
      </c>
      <c r="C59" s="234" t="s">
        <v>99</v>
      </c>
      <c r="D59" s="234"/>
      <c r="E59" s="70">
        <v>0</v>
      </c>
      <c r="F59" s="24"/>
      <c r="G59" s="70">
        <v>0</v>
      </c>
      <c r="H59" s="24"/>
      <c r="I59" s="70">
        <v>0</v>
      </c>
      <c r="J59" s="24"/>
      <c r="K59" s="70">
        <v>0</v>
      </c>
      <c r="Q59" s="18" t="str">
        <f>'Filing Information'!$O$2</f>
        <v>_2023</v>
      </c>
      <c r="R59">
        <v>5</v>
      </c>
      <c r="S59">
        <f>'IP CTS CA Expenses'!I6</f>
        <v>2024</v>
      </c>
      <c r="T59">
        <v>0</v>
      </c>
      <c r="U59">
        <f>'IP CTS CA Expenses'!B14</f>
        <v>6</v>
      </c>
      <c r="V59" s="50">
        <f>'IP CTS CA Expenses'!I14</f>
        <v>0</v>
      </c>
    </row>
    <row r="60" spans="2:22" ht="15.6" customHeight="1" x14ac:dyDescent="0.3">
      <c r="B60" s="36">
        <v>32</v>
      </c>
      <c r="C60" s="234" t="s">
        <v>100</v>
      </c>
      <c r="D60" s="234"/>
      <c r="E60" s="70">
        <v>0</v>
      </c>
      <c r="F60" s="24"/>
      <c r="G60" s="70">
        <v>0</v>
      </c>
      <c r="H60" s="24"/>
      <c r="I60" s="70">
        <v>0</v>
      </c>
      <c r="J60" s="24"/>
      <c r="K60" s="70">
        <v>0</v>
      </c>
      <c r="Q60" s="18" t="str">
        <f>'Filing Information'!$O$2</f>
        <v>_2023</v>
      </c>
      <c r="R60">
        <v>5</v>
      </c>
      <c r="S60">
        <f>'IP CTS CA Expenses'!I6</f>
        <v>2024</v>
      </c>
      <c r="T60">
        <v>0</v>
      </c>
      <c r="U60">
        <f>'IP CTS CA Expenses'!B21</f>
        <v>8</v>
      </c>
      <c r="V60" s="50">
        <f>'IP CTS CA Expenses'!I21</f>
        <v>0</v>
      </c>
    </row>
    <row r="61" spans="2:22" ht="15.6" customHeight="1" x14ac:dyDescent="0.3">
      <c r="B61" s="36">
        <v>33</v>
      </c>
      <c r="C61" s="234" t="s">
        <v>378</v>
      </c>
      <c r="D61" s="234"/>
      <c r="E61" s="70">
        <v>0</v>
      </c>
      <c r="F61" s="24"/>
      <c r="G61" s="70">
        <v>0</v>
      </c>
      <c r="H61" s="24"/>
      <c r="I61" s="70">
        <v>0</v>
      </c>
      <c r="J61" s="24"/>
      <c r="K61" s="70">
        <v>0</v>
      </c>
      <c r="Q61" s="18" t="str">
        <f>'Filing Information'!$O$2</f>
        <v>_2023</v>
      </c>
      <c r="R61">
        <v>5</v>
      </c>
      <c r="S61">
        <f>'IP CTS CA Expenses'!I6</f>
        <v>2024</v>
      </c>
      <c r="T61">
        <v>0</v>
      </c>
      <c r="U61">
        <f>'IP CTS CA Expenses'!B23</f>
        <v>10</v>
      </c>
      <c r="V61" s="50">
        <f>'IP CTS CA Expenses'!I23</f>
        <v>0</v>
      </c>
    </row>
    <row r="62" spans="2:22" ht="15.6" customHeight="1" x14ac:dyDescent="0.3">
      <c r="B62" s="36">
        <v>34</v>
      </c>
      <c r="C62" s="234" t="s">
        <v>104</v>
      </c>
      <c r="D62" s="234"/>
      <c r="E62" s="70">
        <v>0</v>
      </c>
      <c r="F62" s="24"/>
      <c r="G62" s="70">
        <v>0</v>
      </c>
      <c r="H62" s="24"/>
      <c r="I62" s="70">
        <v>0</v>
      </c>
      <c r="J62" s="24"/>
      <c r="K62" s="70">
        <v>0</v>
      </c>
      <c r="Q62" s="18" t="str">
        <f>'Filing Information'!$O$2</f>
        <v>_2023</v>
      </c>
      <c r="R62">
        <v>5</v>
      </c>
      <c r="S62">
        <f>'IP CTS CA Expenses'!I6</f>
        <v>2024</v>
      </c>
      <c r="T62">
        <v>0</v>
      </c>
      <c r="U62">
        <f>'IP CTS CA Expenses'!B30</f>
        <v>12</v>
      </c>
      <c r="V62" s="50">
        <f>'IP CTS CA Expenses'!I30</f>
        <v>0</v>
      </c>
    </row>
    <row r="63" spans="2:22" ht="6" customHeight="1" x14ac:dyDescent="0.3">
      <c r="C63" s="30"/>
      <c r="D63" s="13"/>
      <c r="E63" s="24"/>
      <c r="F63" s="24"/>
      <c r="G63" s="24"/>
      <c r="H63" s="24"/>
      <c r="I63" s="24"/>
      <c r="J63" s="24"/>
      <c r="K63" s="24"/>
      <c r="Q63" s="18" t="str">
        <f>'Filing Information'!$O$2</f>
        <v>_2023</v>
      </c>
      <c r="R63">
        <v>5</v>
      </c>
      <c r="S63">
        <f>'IP CTS CA Expenses'!I6</f>
        <v>2024</v>
      </c>
      <c r="T63">
        <v>0</v>
      </c>
      <c r="U63">
        <f>'IP CTS CA Expenses'!B31</f>
        <v>13</v>
      </c>
      <c r="V63" s="50">
        <f>'IP CTS CA Expenses'!I31</f>
        <v>0</v>
      </c>
    </row>
    <row r="64" spans="2:22" ht="15.6" x14ac:dyDescent="0.3">
      <c r="C64" s="236" t="s">
        <v>370</v>
      </c>
      <c r="D64" s="236"/>
      <c r="E64" s="25">
        <f>SUM(E55,E56,E57,E58,E59,E60,E61,E62)</f>
        <v>0</v>
      </c>
      <c r="F64" s="26"/>
      <c r="G64" s="25">
        <f>SUM(G55,G56,G57,G58,G59,G60,G61,G62)</f>
        <v>0</v>
      </c>
      <c r="H64" s="26"/>
      <c r="I64" s="25">
        <f>SUM(I55,I56,I57,I58,I59,I60,I61,I62)</f>
        <v>0</v>
      </c>
      <c r="J64" s="26"/>
      <c r="K64" s="25">
        <f>SUM(K55,K56,K57,K58,K59,K60,K61,K62)</f>
        <v>0</v>
      </c>
      <c r="Q64" s="18" t="str">
        <f>'Filing Information'!$O$2</f>
        <v>_2023</v>
      </c>
      <c r="R64">
        <v>5</v>
      </c>
      <c r="S64">
        <f>'IP CTS CA Expenses'!I6</f>
        <v>2024</v>
      </c>
      <c r="T64">
        <v>0</v>
      </c>
      <c r="U64">
        <f>'IP CTS CA Expenses'!B32</f>
        <v>14</v>
      </c>
      <c r="V64" s="50">
        <f>'IP CTS CA Expenses'!I32</f>
        <v>0</v>
      </c>
    </row>
    <row r="65" spans="2:22" ht="6" customHeight="1" x14ac:dyDescent="0.3">
      <c r="C65" s="30"/>
      <c r="D65" s="13"/>
      <c r="E65" s="13"/>
      <c r="F65" s="13"/>
      <c r="G65" s="13"/>
      <c r="H65" s="13"/>
      <c r="I65" s="13"/>
      <c r="J65" s="13"/>
      <c r="K65" s="13"/>
      <c r="Q65" s="18" t="str">
        <f>'Filing Information'!$O$2</f>
        <v>_2023</v>
      </c>
      <c r="R65">
        <v>5</v>
      </c>
      <c r="S65">
        <f>'IP CTS CA Expenses'!I6</f>
        <v>2024</v>
      </c>
      <c r="T65">
        <v>0</v>
      </c>
      <c r="U65">
        <f>'IP CTS CA Expenses'!B33</f>
        <v>15</v>
      </c>
      <c r="V65" s="50">
        <f>'IP CTS CA Expenses'!I33</f>
        <v>0</v>
      </c>
    </row>
    <row r="66" spans="2:22" ht="15.6" x14ac:dyDescent="0.3">
      <c r="C66" s="235" t="s">
        <v>170</v>
      </c>
      <c r="D66" s="235"/>
      <c r="E66" s="235"/>
      <c r="F66" s="235"/>
      <c r="G66" s="235"/>
      <c r="H66" s="235"/>
      <c r="I66" s="235"/>
      <c r="J66" s="235"/>
      <c r="K66" s="235"/>
      <c r="Q66" s="18" t="str">
        <f>'Filing Information'!$O$2</f>
        <v>_2023</v>
      </c>
      <c r="R66">
        <v>5</v>
      </c>
      <c r="S66">
        <f>'IP CTS CA Expenses'!I6</f>
        <v>2024</v>
      </c>
      <c r="T66">
        <v>0</v>
      </c>
      <c r="U66">
        <f>'IP CTS CA Expenses'!B34</f>
        <v>16</v>
      </c>
      <c r="V66" s="50">
        <f>'IP CTS CA Expenses'!I34</f>
        <v>0</v>
      </c>
    </row>
    <row r="67" spans="2:22" ht="6" customHeight="1" x14ac:dyDescent="0.3">
      <c r="C67" s="31"/>
      <c r="D67" s="98"/>
      <c r="E67" s="24"/>
      <c r="F67" s="24"/>
      <c r="G67" s="24"/>
      <c r="H67" s="24"/>
      <c r="I67" s="24"/>
      <c r="J67" s="24"/>
      <c r="K67" s="24"/>
      <c r="Q67" s="18" t="str">
        <f>'Filing Information'!$O$2</f>
        <v>_2023</v>
      </c>
      <c r="R67">
        <v>5</v>
      </c>
      <c r="S67">
        <f>'IP CTS CA Expenses'!I6</f>
        <v>2024</v>
      </c>
      <c r="T67">
        <v>0</v>
      </c>
      <c r="U67">
        <f>'IP CTS CA Expenses'!B35</f>
        <v>17</v>
      </c>
      <c r="V67" s="50">
        <f>'IP CTS CA Expenses'!I35</f>
        <v>0</v>
      </c>
    </row>
    <row r="68" spans="2:22" ht="15.6" customHeight="1" x14ac:dyDescent="0.3">
      <c r="B68" s="36">
        <v>35</v>
      </c>
      <c r="C68" s="234" t="s">
        <v>82</v>
      </c>
      <c r="D68" s="234"/>
      <c r="E68" s="70">
        <v>0</v>
      </c>
      <c r="F68" s="24"/>
      <c r="G68" s="70">
        <v>0</v>
      </c>
      <c r="H68" s="24"/>
      <c r="I68" s="70">
        <v>0</v>
      </c>
      <c r="J68" s="24"/>
      <c r="K68" s="70">
        <v>0</v>
      </c>
      <c r="Q68" s="18" t="str">
        <f>'Filing Information'!$O$2</f>
        <v>_2023</v>
      </c>
      <c r="R68">
        <v>5</v>
      </c>
      <c r="S68">
        <f>'IP CTS CA Expenses'!I6</f>
        <v>2024</v>
      </c>
      <c r="T68">
        <v>0</v>
      </c>
      <c r="U68">
        <f>'IP CTS CA Expenses'!B36</f>
        <v>18</v>
      </c>
      <c r="V68" s="50">
        <f>'IP CTS CA Expenses'!I36</f>
        <v>0</v>
      </c>
    </row>
    <row r="69" spans="2:22" ht="15.6" customHeight="1" x14ac:dyDescent="0.3">
      <c r="B69" s="36">
        <v>36</v>
      </c>
      <c r="C69" s="234" t="s">
        <v>84</v>
      </c>
      <c r="D69" s="234"/>
      <c r="E69" s="70">
        <v>0</v>
      </c>
      <c r="F69" s="24"/>
      <c r="G69" s="70">
        <v>0</v>
      </c>
      <c r="H69" s="24"/>
      <c r="I69" s="70">
        <v>0</v>
      </c>
      <c r="J69" s="24"/>
      <c r="K69" s="70">
        <v>0</v>
      </c>
      <c r="Q69" s="18" t="str">
        <f>'Filing Information'!$O$2</f>
        <v>_2023</v>
      </c>
      <c r="R69">
        <v>5</v>
      </c>
      <c r="S69">
        <f>'IP CTS CA Expenses'!I6</f>
        <v>2024</v>
      </c>
      <c r="T69">
        <v>0</v>
      </c>
      <c r="U69">
        <f>'IP CTS CA Expenses'!B38</f>
        <v>20</v>
      </c>
      <c r="V69" s="50">
        <f>'IP CTS CA Expenses'!I38</f>
        <v>0</v>
      </c>
    </row>
    <row r="70" spans="2:22" ht="15.6" customHeight="1" x14ac:dyDescent="0.3">
      <c r="B70" s="36">
        <v>37</v>
      </c>
      <c r="C70" s="234" t="s">
        <v>86</v>
      </c>
      <c r="D70" s="234"/>
      <c r="E70" s="70">
        <v>0</v>
      </c>
      <c r="F70" s="24"/>
      <c r="G70" s="70">
        <v>0</v>
      </c>
      <c r="H70" s="24"/>
      <c r="I70" s="70">
        <v>0</v>
      </c>
      <c r="J70" s="24"/>
      <c r="K70" s="70">
        <v>0</v>
      </c>
      <c r="Q70" s="18" t="str">
        <f>'Filing Information'!$O$2</f>
        <v>_2023</v>
      </c>
      <c r="R70">
        <v>5</v>
      </c>
      <c r="S70">
        <f>'IP CTS CA Expenses'!I6</f>
        <v>2024</v>
      </c>
      <c r="T70">
        <v>0</v>
      </c>
      <c r="U70">
        <f>'IP CTS CA Expenses'!B45</f>
        <v>22</v>
      </c>
      <c r="V70" s="50">
        <f>'IP CTS CA Expenses'!I45</f>
        <v>0</v>
      </c>
    </row>
    <row r="71" spans="2:22" ht="15.6" customHeight="1" x14ac:dyDescent="0.3">
      <c r="B71" s="36">
        <v>38</v>
      </c>
      <c r="C71" s="234" t="s">
        <v>88</v>
      </c>
      <c r="D71" s="234"/>
      <c r="E71" s="70">
        <v>0</v>
      </c>
      <c r="F71" s="24"/>
      <c r="G71" s="70">
        <v>0</v>
      </c>
      <c r="H71" s="24"/>
      <c r="I71" s="70">
        <v>0</v>
      </c>
      <c r="J71" s="24"/>
      <c r="K71" s="70">
        <v>0</v>
      </c>
      <c r="Q71" s="18" t="str">
        <f>'Filing Information'!$O$2</f>
        <v>_2023</v>
      </c>
      <c r="R71">
        <v>5</v>
      </c>
      <c r="S71">
        <f>'IP CTS CA Expenses'!I6</f>
        <v>2024</v>
      </c>
      <c r="T71">
        <v>0</v>
      </c>
      <c r="U71">
        <f>'IP CTS CA Expenses'!B47</f>
        <v>24</v>
      </c>
      <c r="V71" s="50">
        <f>'IP CTS CA Expenses'!I47</f>
        <v>0</v>
      </c>
    </row>
    <row r="72" spans="2:22" ht="15.6" customHeight="1" x14ac:dyDescent="0.3">
      <c r="B72" s="36">
        <v>39</v>
      </c>
      <c r="C72" s="234" t="s">
        <v>90</v>
      </c>
      <c r="D72" s="234"/>
      <c r="E72" s="70">
        <v>0</v>
      </c>
      <c r="F72" s="24"/>
      <c r="G72" s="70">
        <v>0</v>
      </c>
      <c r="H72" s="24"/>
      <c r="I72" s="70">
        <v>0</v>
      </c>
      <c r="J72" s="24"/>
      <c r="K72" s="70">
        <v>0</v>
      </c>
      <c r="Q72" s="18" t="str">
        <f>'Filing Information'!$O$2</f>
        <v>_2023</v>
      </c>
      <c r="R72">
        <v>5</v>
      </c>
      <c r="S72">
        <f>'IP CTS CA Expenses'!I6</f>
        <v>2024</v>
      </c>
      <c r="T72">
        <v>0</v>
      </c>
      <c r="U72">
        <f>'IP CTS CA Expenses'!B49</f>
        <v>26</v>
      </c>
      <c r="V72" s="50">
        <f>'IP CTS CA Expenses'!I49</f>
        <v>0</v>
      </c>
    </row>
    <row r="73" spans="2:22" ht="6" customHeight="1" x14ac:dyDescent="0.3">
      <c r="C73" s="30"/>
      <c r="D73" s="13"/>
      <c r="E73" s="24"/>
      <c r="F73" s="24"/>
      <c r="G73" s="24"/>
      <c r="H73" s="24"/>
      <c r="I73" s="24"/>
      <c r="J73" s="24"/>
      <c r="K73" s="24"/>
      <c r="Q73" s="18" t="str">
        <f>'Filing Information'!$O$2</f>
        <v>_2023</v>
      </c>
      <c r="R73">
        <v>5</v>
      </c>
      <c r="S73">
        <f>'IP CTS CA Expenses'!I6</f>
        <v>2024</v>
      </c>
      <c r="T73">
        <v>0</v>
      </c>
      <c r="U73">
        <f>'IP CTS CA Expenses'!B55</f>
        <v>27</v>
      </c>
      <c r="V73" s="50">
        <f>'IP CTS CA Expenses'!I55</f>
        <v>0</v>
      </c>
    </row>
    <row r="74" spans="2:22" ht="15.6" x14ac:dyDescent="0.3">
      <c r="C74" s="236" t="s">
        <v>370</v>
      </c>
      <c r="D74" s="236"/>
      <c r="E74" s="25">
        <f>SUM(E68,E69,E70,E71,E72)</f>
        <v>0</v>
      </c>
      <c r="F74" s="26"/>
      <c r="G74" s="25">
        <f>SUM(G68,G69,G70,G71,G72)</f>
        <v>0</v>
      </c>
      <c r="H74" s="26"/>
      <c r="I74" s="25">
        <f>SUM(I68,I69,I70,I71,I72)</f>
        <v>0</v>
      </c>
      <c r="J74" s="26"/>
      <c r="K74" s="25">
        <f>SUM(K68,K69,K70,K71,K72)</f>
        <v>0</v>
      </c>
      <c r="Q74" s="18" t="str">
        <f>'Filing Information'!$O$2</f>
        <v>_2023</v>
      </c>
      <c r="R74">
        <v>5</v>
      </c>
      <c r="S74">
        <f>'IP CTS CA Expenses'!I6</f>
        <v>2024</v>
      </c>
      <c r="T74">
        <v>0</v>
      </c>
      <c r="U74">
        <f>'IP CTS CA Expenses'!B56</f>
        <v>28</v>
      </c>
      <c r="V74" s="50">
        <f>'IP CTS CA Expenses'!I56</f>
        <v>0</v>
      </c>
    </row>
    <row r="75" spans="2:22" ht="6" customHeight="1" x14ac:dyDescent="0.3">
      <c r="C75" s="30"/>
      <c r="D75" s="13"/>
      <c r="E75" s="13"/>
      <c r="F75" s="13"/>
      <c r="G75" s="13"/>
      <c r="H75" s="13"/>
      <c r="I75" s="13"/>
      <c r="J75" s="13"/>
      <c r="K75" s="13"/>
      <c r="Q75" s="18" t="str">
        <f>'Filing Information'!$O$2</f>
        <v>_2023</v>
      </c>
      <c r="R75">
        <v>5</v>
      </c>
      <c r="S75">
        <f>'IP CTS CA Expenses'!I6</f>
        <v>2024</v>
      </c>
      <c r="T75">
        <v>0</v>
      </c>
      <c r="U75">
        <f>'IP CTS CA Expenses'!B57</f>
        <v>29</v>
      </c>
      <c r="V75" s="50">
        <f>'IP CTS CA Expenses'!I57</f>
        <v>0</v>
      </c>
    </row>
    <row r="76" spans="2:22" x14ac:dyDescent="0.3">
      <c r="C76" s="13"/>
      <c r="D76" s="13"/>
      <c r="E76" s="13"/>
      <c r="F76" s="13"/>
      <c r="G76" s="13"/>
      <c r="H76" s="13"/>
      <c r="I76" s="13"/>
      <c r="J76" s="13"/>
      <c r="K76" s="13"/>
      <c r="Q76" s="18" t="str">
        <f>'Filing Information'!$O$2</f>
        <v>_2023</v>
      </c>
      <c r="R76">
        <v>5</v>
      </c>
      <c r="S76">
        <f>'IP CTS CA Expenses'!I6</f>
        <v>2024</v>
      </c>
      <c r="T76">
        <v>0</v>
      </c>
      <c r="U76">
        <f>'IP CTS CA Expenses'!B58</f>
        <v>30</v>
      </c>
      <c r="V76" s="50">
        <f>'IP CTS CA Expenses'!I58</f>
        <v>0</v>
      </c>
    </row>
    <row r="77" spans="2:22" hidden="1" x14ac:dyDescent="0.3">
      <c r="C77" s="13"/>
      <c r="D77" s="13"/>
      <c r="E77" s="13"/>
      <c r="F77" s="13"/>
      <c r="G77" s="13"/>
      <c r="H77" s="13"/>
      <c r="I77" s="13"/>
      <c r="J77" s="13"/>
      <c r="K77" s="13"/>
      <c r="Q77" s="18" t="str">
        <f>'Filing Information'!$O$2</f>
        <v>_2023</v>
      </c>
      <c r="R77">
        <v>5</v>
      </c>
      <c r="S77">
        <f>'IP CTS CA Expenses'!I6</f>
        <v>2024</v>
      </c>
      <c r="T77">
        <v>0</v>
      </c>
      <c r="U77">
        <f>'IP CTS CA Expenses'!B59</f>
        <v>31</v>
      </c>
      <c r="V77" s="50">
        <f>'IP CTS CA Expenses'!I59</f>
        <v>0</v>
      </c>
    </row>
    <row r="78" spans="2:22" ht="14.4" hidden="1" customHeight="1" x14ac:dyDescent="0.3">
      <c r="Q78" s="18" t="str">
        <f>'Filing Information'!$O$2</f>
        <v>_2023</v>
      </c>
      <c r="R78">
        <v>5</v>
      </c>
      <c r="S78">
        <f>'IP CTS CA Expenses'!I6</f>
        <v>2024</v>
      </c>
      <c r="T78">
        <v>0</v>
      </c>
      <c r="U78">
        <f>'IP CTS CA Expenses'!B60</f>
        <v>32</v>
      </c>
      <c r="V78" s="50">
        <f>'IP CTS CA Expenses'!I60</f>
        <v>0</v>
      </c>
    </row>
    <row r="79" spans="2:22" ht="14.4" hidden="1" customHeight="1" x14ac:dyDescent="0.3">
      <c r="Q79" s="18" t="str">
        <f>'Filing Information'!$O$2</f>
        <v>_2023</v>
      </c>
      <c r="R79">
        <v>5</v>
      </c>
      <c r="S79">
        <f>'IP CTS CA Expenses'!I6</f>
        <v>2024</v>
      </c>
      <c r="T79">
        <v>0</v>
      </c>
      <c r="U79">
        <f>'IP CTS CA Expenses'!B61</f>
        <v>33</v>
      </c>
      <c r="V79" s="50">
        <f>'IP CTS CA Expenses'!I61</f>
        <v>0</v>
      </c>
    </row>
    <row r="80" spans="2:22" ht="14.4" hidden="1" customHeight="1" x14ac:dyDescent="0.3">
      <c r="Q80" s="18" t="str">
        <f>'Filing Information'!$O$2</f>
        <v>_2023</v>
      </c>
      <c r="R80">
        <v>5</v>
      </c>
      <c r="S80">
        <f>'IP CTS CA Expenses'!I6</f>
        <v>2024</v>
      </c>
      <c r="T80">
        <v>0</v>
      </c>
      <c r="U80">
        <f>'IP CTS CA Expenses'!B62</f>
        <v>34</v>
      </c>
      <c r="V80" s="50">
        <f>'IP CTS CA Expenses'!I62</f>
        <v>0</v>
      </c>
    </row>
    <row r="81" spans="17:22" ht="14.4" hidden="1" customHeight="1" x14ac:dyDescent="0.3">
      <c r="Q81" s="18" t="str">
        <f>'Filing Information'!$O$2</f>
        <v>_2023</v>
      </c>
      <c r="R81">
        <v>5</v>
      </c>
      <c r="S81">
        <f>'IP CTS CA Expenses'!I6</f>
        <v>2024</v>
      </c>
      <c r="T81">
        <v>0</v>
      </c>
      <c r="U81">
        <f>'IP CTS CA Expenses'!B68</f>
        <v>35</v>
      </c>
      <c r="V81" s="50">
        <f>'IP CTS CA Expenses'!I68</f>
        <v>0</v>
      </c>
    </row>
    <row r="82" spans="17:22" ht="14.4" hidden="1" customHeight="1" x14ac:dyDescent="0.3">
      <c r="Q82" s="18" t="str">
        <f>'Filing Information'!$O$2</f>
        <v>_2023</v>
      </c>
      <c r="R82">
        <v>5</v>
      </c>
      <c r="S82">
        <f>'IP CTS CA Expenses'!I6</f>
        <v>2024</v>
      </c>
      <c r="T82">
        <v>0</v>
      </c>
      <c r="U82">
        <f>'IP CTS CA Expenses'!B69</f>
        <v>36</v>
      </c>
      <c r="V82" s="50">
        <f>'IP CTS CA Expenses'!I69</f>
        <v>0</v>
      </c>
    </row>
    <row r="83" spans="17:22" ht="14.4" hidden="1" customHeight="1" x14ac:dyDescent="0.3">
      <c r="Q83" s="18" t="str">
        <f>'Filing Information'!$O$2</f>
        <v>_2023</v>
      </c>
      <c r="R83">
        <v>5</v>
      </c>
      <c r="S83">
        <f>'IP CTS CA Expenses'!I6</f>
        <v>2024</v>
      </c>
      <c r="T83">
        <v>0</v>
      </c>
      <c r="U83">
        <f>'IP CTS CA Expenses'!B70</f>
        <v>37</v>
      </c>
      <c r="V83" s="50">
        <f>'IP CTS CA Expenses'!I70</f>
        <v>0</v>
      </c>
    </row>
    <row r="84" spans="17:22" ht="14.4" hidden="1" customHeight="1" x14ac:dyDescent="0.3">
      <c r="Q84" s="18" t="str">
        <f>'Filing Information'!$O$2</f>
        <v>_2023</v>
      </c>
      <c r="R84">
        <v>5</v>
      </c>
      <c r="S84">
        <f>'IP CTS CA Expenses'!I6</f>
        <v>2024</v>
      </c>
      <c r="T84">
        <v>0</v>
      </c>
      <c r="U84">
        <f>'IP CTS CA Expenses'!B71</f>
        <v>38</v>
      </c>
      <c r="V84" s="50">
        <f>'IP CTS CA Expenses'!I71</f>
        <v>0</v>
      </c>
    </row>
    <row r="85" spans="17:22" ht="14.4" hidden="1" customHeight="1" x14ac:dyDescent="0.3">
      <c r="Q85" s="18" t="str">
        <f>'Filing Information'!$O$2</f>
        <v>_2023</v>
      </c>
      <c r="R85">
        <v>5</v>
      </c>
      <c r="S85">
        <f>'IP CTS CA Expenses'!I6</f>
        <v>2024</v>
      </c>
      <c r="T85">
        <v>0</v>
      </c>
      <c r="U85">
        <f>'IP CTS CA Expenses'!B72</f>
        <v>39</v>
      </c>
      <c r="V85" s="50">
        <f>'IP CTS CA Expenses'!I72</f>
        <v>0</v>
      </c>
    </row>
    <row r="86" spans="17:22" ht="14.4" hidden="1" customHeight="1" x14ac:dyDescent="0.3">
      <c r="Q86" s="18" t="str">
        <f>'Filing Information'!$O$2</f>
        <v>_2023</v>
      </c>
      <c r="R86">
        <v>5</v>
      </c>
      <c r="S86">
        <f>'IP CTS CA Expenses'!K6</f>
        <v>2025</v>
      </c>
      <c r="T86">
        <v>1</v>
      </c>
      <c r="U86">
        <f>'IP CTS CA Expenses'!B9</f>
        <v>1</v>
      </c>
      <c r="V86" s="50">
        <f>'IP CTS CA Expenses'!K9</f>
        <v>0</v>
      </c>
    </row>
    <row r="87" spans="17:22" ht="14.4" hidden="1" customHeight="1" x14ac:dyDescent="0.3">
      <c r="Q87" s="18" t="str">
        <f>'Filing Information'!$O$2</f>
        <v>_2023</v>
      </c>
      <c r="R87">
        <v>5</v>
      </c>
      <c r="S87">
        <f>'IP CTS CA Expenses'!K6</f>
        <v>2025</v>
      </c>
      <c r="T87">
        <v>1</v>
      </c>
      <c r="U87">
        <f>'IP CTS CA Expenses'!B10</f>
        <v>2</v>
      </c>
      <c r="V87" s="50">
        <f>'IP CTS CA Expenses'!K10</f>
        <v>0</v>
      </c>
    </row>
    <row r="88" spans="17:22" ht="14.4" hidden="1" customHeight="1" x14ac:dyDescent="0.3">
      <c r="Q88" s="18" t="str">
        <f>'Filing Information'!$O$2</f>
        <v>_2023</v>
      </c>
      <c r="R88">
        <v>5</v>
      </c>
      <c r="S88">
        <f>'IP CTS CA Expenses'!K6</f>
        <v>2025</v>
      </c>
      <c r="T88">
        <v>1</v>
      </c>
      <c r="U88">
        <f>'IP CTS CA Expenses'!B11</f>
        <v>3</v>
      </c>
      <c r="V88" s="50">
        <f>'IP CTS CA Expenses'!K11</f>
        <v>0</v>
      </c>
    </row>
    <row r="89" spans="17:22" ht="14.4" hidden="1" customHeight="1" x14ac:dyDescent="0.3">
      <c r="Q89" s="18" t="str">
        <f>'Filing Information'!$O$2</f>
        <v>_2023</v>
      </c>
      <c r="R89">
        <v>5</v>
      </c>
      <c r="S89">
        <f>'IP CTS CA Expenses'!K6</f>
        <v>2025</v>
      </c>
      <c r="T89">
        <v>1</v>
      </c>
      <c r="U89">
        <f>'IP CTS CA Expenses'!B12</f>
        <v>4</v>
      </c>
      <c r="V89" s="50">
        <f>'IP CTS CA Expenses'!K12</f>
        <v>0</v>
      </c>
    </row>
    <row r="90" spans="17:22" ht="14.4" hidden="1" customHeight="1" x14ac:dyDescent="0.3">
      <c r="Q90" s="18" t="str">
        <f>'Filing Information'!$O$2</f>
        <v>_2023</v>
      </c>
      <c r="R90">
        <v>5</v>
      </c>
      <c r="S90">
        <f>'IP CTS CA Expenses'!K6</f>
        <v>2025</v>
      </c>
      <c r="T90">
        <v>1</v>
      </c>
      <c r="U90">
        <f>'IP CTS CA Expenses'!B13</f>
        <v>5</v>
      </c>
      <c r="V90" s="50">
        <f>'IP CTS CA Expenses'!K13</f>
        <v>0</v>
      </c>
    </row>
    <row r="91" spans="17:22" ht="14.4" hidden="1" customHeight="1" x14ac:dyDescent="0.3">
      <c r="Q91" s="18" t="str">
        <f>'Filing Information'!$O$2</f>
        <v>_2023</v>
      </c>
      <c r="R91">
        <v>5</v>
      </c>
      <c r="S91">
        <f>'IP CTS CA Expenses'!K6</f>
        <v>2025</v>
      </c>
      <c r="T91">
        <v>1</v>
      </c>
      <c r="U91">
        <f>'IP CTS CA Expenses'!B14</f>
        <v>6</v>
      </c>
      <c r="V91" s="50">
        <f>'IP CTS CA Expenses'!K14</f>
        <v>0</v>
      </c>
    </row>
    <row r="92" spans="17:22" ht="14.4" hidden="1" customHeight="1" x14ac:dyDescent="0.3">
      <c r="Q92" s="18" t="str">
        <f>'Filing Information'!$O$2</f>
        <v>_2023</v>
      </c>
      <c r="R92">
        <v>5</v>
      </c>
      <c r="S92">
        <f>'IP CTS CA Expenses'!K6</f>
        <v>2025</v>
      </c>
      <c r="T92">
        <v>1</v>
      </c>
      <c r="U92">
        <f>'IP CTS CA Expenses'!B20</f>
        <v>7</v>
      </c>
      <c r="V92" s="50">
        <f>'IP CTS CA Expenses'!K20</f>
        <v>0</v>
      </c>
    </row>
    <row r="93" spans="17:22" ht="14.4" hidden="1" customHeight="1" x14ac:dyDescent="0.3">
      <c r="Q93" s="18" t="str">
        <f>'Filing Information'!$O$2</f>
        <v>_2023</v>
      </c>
      <c r="R93">
        <v>5</v>
      </c>
      <c r="S93">
        <f>'IP CTS CA Expenses'!K6</f>
        <v>2025</v>
      </c>
      <c r="T93">
        <v>1</v>
      </c>
      <c r="U93">
        <f>'IP CTS CA Expenses'!B21</f>
        <v>8</v>
      </c>
      <c r="V93" s="50">
        <f>'IP CTS CA Expenses'!K21</f>
        <v>0</v>
      </c>
    </row>
    <row r="94" spans="17:22" ht="14.4" hidden="1" customHeight="1" x14ac:dyDescent="0.3">
      <c r="Q94" s="18" t="str">
        <f>'Filing Information'!$O$2</f>
        <v>_2023</v>
      </c>
      <c r="R94">
        <v>5</v>
      </c>
      <c r="S94">
        <f>'IP CTS CA Expenses'!K6</f>
        <v>2025</v>
      </c>
      <c r="T94">
        <v>1</v>
      </c>
      <c r="U94">
        <f>'IP CTS CA Expenses'!B22</f>
        <v>9</v>
      </c>
      <c r="V94" s="50">
        <f>'IP CTS CA Expenses'!K22</f>
        <v>0</v>
      </c>
    </row>
    <row r="95" spans="17:22" ht="14.4" hidden="1" customHeight="1" x14ac:dyDescent="0.3">
      <c r="Q95" s="18" t="str">
        <f>'Filing Information'!$O$2</f>
        <v>_2023</v>
      </c>
      <c r="R95">
        <v>5</v>
      </c>
      <c r="S95">
        <f>'IP CTS CA Expenses'!K6</f>
        <v>2025</v>
      </c>
      <c r="T95">
        <v>1</v>
      </c>
      <c r="U95">
        <f>'IP CTS CA Expenses'!B23</f>
        <v>10</v>
      </c>
      <c r="V95" s="50">
        <f>'IP CTS CA Expenses'!K23</f>
        <v>0</v>
      </c>
    </row>
    <row r="96" spans="17:22" ht="14.4" hidden="1" customHeight="1" x14ac:dyDescent="0.3">
      <c r="Q96" s="18" t="str">
        <f>'Filing Information'!$O$2</f>
        <v>_2023</v>
      </c>
      <c r="R96">
        <v>5</v>
      </c>
      <c r="S96">
        <f>'IP CTS CA Expenses'!K6</f>
        <v>2025</v>
      </c>
      <c r="T96">
        <v>1</v>
      </c>
      <c r="U96">
        <f>'IP CTS CA Expenses'!B24</f>
        <v>11</v>
      </c>
      <c r="V96" s="50">
        <f>'IP CTS CA Expenses'!K24</f>
        <v>0</v>
      </c>
    </row>
    <row r="97" spans="17:22" ht="14.4" hidden="1" customHeight="1" x14ac:dyDescent="0.3">
      <c r="Q97" s="18" t="str">
        <f>'Filing Information'!$O$2</f>
        <v>_2023</v>
      </c>
      <c r="R97">
        <v>5</v>
      </c>
      <c r="S97">
        <f>'IP CTS CA Expenses'!K6</f>
        <v>2025</v>
      </c>
      <c r="T97">
        <v>1</v>
      </c>
      <c r="U97">
        <f>'IP CTS CA Expenses'!B30</f>
        <v>12</v>
      </c>
      <c r="V97" s="50">
        <f>'IP CTS CA Expenses'!K30</f>
        <v>0</v>
      </c>
    </row>
    <row r="98" spans="17:22" ht="14.4" hidden="1" customHeight="1" x14ac:dyDescent="0.3">
      <c r="Q98" s="18" t="str">
        <f>'Filing Information'!$O$2</f>
        <v>_2023</v>
      </c>
      <c r="R98">
        <v>5</v>
      </c>
      <c r="S98">
        <f>'IP CTS CA Expenses'!K6</f>
        <v>2025</v>
      </c>
      <c r="T98">
        <v>1</v>
      </c>
      <c r="U98">
        <f>'IP CTS CA Expenses'!B31</f>
        <v>13</v>
      </c>
      <c r="V98" s="50">
        <f>'IP CTS CA Expenses'!K31</f>
        <v>0</v>
      </c>
    </row>
    <row r="99" spans="17:22" ht="14.4" hidden="1" customHeight="1" x14ac:dyDescent="0.3">
      <c r="Q99" s="18" t="str">
        <f>'Filing Information'!$O$2</f>
        <v>_2023</v>
      </c>
      <c r="R99">
        <v>5</v>
      </c>
      <c r="S99">
        <f>'IP CTS CA Expenses'!K6</f>
        <v>2025</v>
      </c>
      <c r="T99">
        <v>1</v>
      </c>
      <c r="U99">
        <f>'IP CTS CA Expenses'!B32</f>
        <v>14</v>
      </c>
      <c r="V99" s="50">
        <f>'IP CTS CA Expenses'!K32</f>
        <v>0</v>
      </c>
    </row>
    <row r="100" spans="17:22" ht="14.4" hidden="1" customHeight="1" x14ac:dyDescent="0.3">
      <c r="Q100" s="18" t="str">
        <f>'Filing Information'!$O$2</f>
        <v>_2023</v>
      </c>
      <c r="R100">
        <v>5</v>
      </c>
      <c r="S100">
        <f>'IP CTS CA Expenses'!K6</f>
        <v>2025</v>
      </c>
      <c r="T100">
        <v>1</v>
      </c>
      <c r="U100">
        <f>'IP CTS CA Expenses'!B33</f>
        <v>15</v>
      </c>
      <c r="V100" s="50">
        <f>'IP CTS CA Expenses'!K33</f>
        <v>0</v>
      </c>
    </row>
    <row r="101" spans="17:22" ht="14.4" hidden="1" customHeight="1" x14ac:dyDescent="0.3">
      <c r="Q101" s="18" t="str">
        <f>'Filing Information'!$O$2</f>
        <v>_2023</v>
      </c>
      <c r="R101">
        <v>5</v>
      </c>
      <c r="S101">
        <f>'IP CTS CA Expenses'!K6</f>
        <v>2025</v>
      </c>
      <c r="T101">
        <v>1</v>
      </c>
      <c r="U101">
        <f>'IP CTS CA Expenses'!B34</f>
        <v>16</v>
      </c>
      <c r="V101" s="50">
        <f>'IP CTS CA Expenses'!K34</f>
        <v>0</v>
      </c>
    </row>
    <row r="102" spans="17:22" ht="14.4" hidden="1" customHeight="1" x14ac:dyDescent="0.3">
      <c r="Q102" s="18" t="str">
        <f>'Filing Information'!$O$2</f>
        <v>_2023</v>
      </c>
      <c r="R102">
        <v>5</v>
      </c>
      <c r="S102">
        <f>'IP CTS CA Expenses'!K6</f>
        <v>2025</v>
      </c>
      <c r="T102">
        <v>1</v>
      </c>
      <c r="U102">
        <f>'IP CTS CA Expenses'!B35</f>
        <v>17</v>
      </c>
      <c r="V102" s="50">
        <f>'IP CTS CA Expenses'!K35</f>
        <v>0</v>
      </c>
    </row>
    <row r="103" spans="17:22" ht="14.4" hidden="1" customHeight="1" x14ac:dyDescent="0.3">
      <c r="Q103" s="18" t="str">
        <f>'Filing Information'!$O$2</f>
        <v>_2023</v>
      </c>
      <c r="R103">
        <v>5</v>
      </c>
      <c r="S103">
        <f>'IP CTS CA Expenses'!K6</f>
        <v>2025</v>
      </c>
      <c r="T103">
        <v>1</v>
      </c>
      <c r="U103">
        <f>'IP CTS CA Expenses'!B36</f>
        <v>18</v>
      </c>
      <c r="V103" s="50">
        <f>'IP CTS CA Expenses'!K36</f>
        <v>0</v>
      </c>
    </row>
    <row r="104" spans="17:22" ht="14.4" hidden="1" customHeight="1" x14ac:dyDescent="0.3">
      <c r="Q104" s="18" t="str">
        <f>'Filing Information'!$O$2</f>
        <v>_2023</v>
      </c>
      <c r="R104">
        <v>5</v>
      </c>
      <c r="S104">
        <f>'IP CTS CA Expenses'!K6</f>
        <v>2025</v>
      </c>
      <c r="T104">
        <v>1</v>
      </c>
      <c r="U104">
        <f>'IP CTS CA Expenses'!B37</f>
        <v>19</v>
      </c>
      <c r="V104" s="50">
        <f>'IP CTS CA Expenses'!K37</f>
        <v>0</v>
      </c>
    </row>
    <row r="105" spans="17:22" ht="14.4" hidden="1" customHeight="1" x14ac:dyDescent="0.3">
      <c r="Q105" s="18" t="str">
        <f>'Filing Information'!$O$2</f>
        <v>_2023</v>
      </c>
      <c r="R105">
        <v>5</v>
      </c>
      <c r="S105">
        <f>'IP CTS CA Expenses'!K6</f>
        <v>2025</v>
      </c>
      <c r="T105">
        <v>1</v>
      </c>
      <c r="U105">
        <f>'IP CTS CA Expenses'!B38</f>
        <v>20</v>
      </c>
      <c r="V105" s="50">
        <f>'IP CTS CA Expenses'!K38</f>
        <v>0</v>
      </c>
    </row>
    <row r="106" spans="17:22" ht="14.4" hidden="1" customHeight="1" x14ac:dyDescent="0.3">
      <c r="Q106" s="18" t="str">
        <f>'Filing Information'!$O$2</f>
        <v>_2023</v>
      </c>
      <c r="R106">
        <v>5</v>
      </c>
      <c r="S106">
        <f>'IP CTS CA Expenses'!K6</f>
        <v>2025</v>
      </c>
      <c r="T106">
        <v>1</v>
      </c>
      <c r="U106">
        <f>'IP CTS CA Expenses'!B39</f>
        <v>21</v>
      </c>
      <c r="V106" s="50">
        <f>'IP CTS CA Expenses'!K39</f>
        <v>0</v>
      </c>
    </row>
    <row r="107" spans="17:22" ht="14.4" hidden="1" customHeight="1" x14ac:dyDescent="0.3">
      <c r="Q107" s="18" t="str">
        <f>'Filing Information'!$O$2</f>
        <v>_2023</v>
      </c>
      <c r="R107">
        <v>5</v>
      </c>
      <c r="S107">
        <f>'IP CTS CA Expenses'!K6</f>
        <v>2025</v>
      </c>
      <c r="T107">
        <v>1</v>
      </c>
      <c r="U107">
        <f>'IP CTS CA Expenses'!B45</f>
        <v>22</v>
      </c>
      <c r="V107" s="50">
        <f>'IP CTS CA Expenses'!K45</f>
        <v>0</v>
      </c>
    </row>
    <row r="108" spans="17:22" ht="14.4" hidden="1" customHeight="1" x14ac:dyDescent="0.3">
      <c r="Q108" s="18" t="str">
        <f>'Filing Information'!$O$2</f>
        <v>_2023</v>
      </c>
      <c r="R108">
        <v>5</v>
      </c>
      <c r="S108">
        <f>'IP CTS CA Expenses'!K6</f>
        <v>2025</v>
      </c>
      <c r="T108">
        <v>1</v>
      </c>
      <c r="U108">
        <f>'IP CTS CA Expenses'!B46</f>
        <v>23</v>
      </c>
      <c r="V108" s="50">
        <f>'IP CTS CA Expenses'!K46</f>
        <v>0</v>
      </c>
    </row>
    <row r="109" spans="17:22" ht="14.4" hidden="1" customHeight="1" x14ac:dyDescent="0.3">
      <c r="Q109" s="18" t="str">
        <f>'Filing Information'!$O$2</f>
        <v>_2023</v>
      </c>
      <c r="R109">
        <v>5</v>
      </c>
      <c r="S109">
        <f>'IP CTS CA Expenses'!K6</f>
        <v>2025</v>
      </c>
      <c r="T109">
        <v>1</v>
      </c>
      <c r="U109">
        <f>'IP CTS CA Expenses'!B47</f>
        <v>24</v>
      </c>
      <c r="V109" s="50">
        <f>'IP CTS CA Expenses'!K47</f>
        <v>0</v>
      </c>
    </row>
    <row r="110" spans="17:22" ht="14.4" hidden="1" customHeight="1" x14ac:dyDescent="0.3">
      <c r="Q110" s="18" t="str">
        <f>'Filing Information'!$O$2</f>
        <v>_2023</v>
      </c>
      <c r="R110">
        <v>5</v>
      </c>
      <c r="S110">
        <f>'IP CTS CA Expenses'!K6</f>
        <v>2025</v>
      </c>
      <c r="T110">
        <v>1</v>
      </c>
      <c r="U110">
        <f>'IP CTS CA Expenses'!B48</f>
        <v>25</v>
      </c>
      <c r="V110" s="50">
        <f>'IP CTS CA Expenses'!K48</f>
        <v>0</v>
      </c>
    </row>
    <row r="111" spans="17:22" ht="14.4" hidden="1" customHeight="1" x14ac:dyDescent="0.3">
      <c r="Q111" s="18" t="str">
        <f>'Filing Information'!$O$2</f>
        <v>_2023</v>
      </c>
      <c r="R111">
        <v>5</v>
      </c>
      <c r="S111">
        <f>'IP CTS CA Expenses'!K6</f>
        <v>2025</v>
      </c>
      <c r="T111">
        <v>1</v>
      </c>
      <c r="U111">
        <f>'IP CTS CA Expenses'!B49</f>
        <v>26</v>
      </c>
      <c r="V111" s="50">
        <f>'IP CTS CA Expenses'!K49</f>
        <v>0</v>
      </c>
    </row>
    <row r="112" spans="17:22" ht="14.4" hidden="1" customHeight="1" x14ac:dyDescent="0.3">
      <c r="Q112" s="18" t="str">
        <f>'Filing Information'!$O$2</f>
        <v>_2023</v>
      </c>
      <c r="R112">
        <v>5</v>
      </c>
      <c r="S112">
        <f>'IP CTS CA Expenses'!K6</f>
        <v>2025</v>
      </c>
      <c r="T112">
        <v>1</v>
      </c>
      <c r="U112">
        <f>'IP CTS CA Expenses'!B55</f>
        <v>27</v>
      </c>
      <c r="V112" s="50">
        <f>'IP CTS CA Expenses'!K55</f>
        <v>0</v>
      </c>
    </row>
    <row r="113" spans="17:22" ht="14.4" hidden="1" customHeight="1" x14ac:dyDescent="0.3">
      <c r="Q113" s="18" t="str">
        <f>'Filing Information'!$O$2</f>
        <v>_2023</v>
      </c>
      <c r="R113">
        <v>5</v>
      </c>
      <c r="S113">
        <f>'IP CTS CA Expenses'!K6</f>
        <v>2025</v>
      </c>
      <c r="T113">
        <v>1</v>
      </c>
      <c r="U113">
        <f>'IP CTS CA Expenses'!B56</f>
        <v>28</v>
      </c>
      <c r="V113" s="50">
        <f>'IP CTS CA Expenses'!K56</f>
        <v>0</v>
      </c>
    </row>
    <row r="114" spans="17:22" ht="14.4" hidden="1" customHeight="1" x14ac:dyDescent="0.3">
      <c r="Q114" s="18" t="str">
        <f>'Filing Information'!$O$2</f>
        <v>_2023</v>
      </c>
      <c r="R114">
        <v>5</v>
      </c>
      <c r="S114">
        <f>'IP CTS CA Expenses'!K6</f>
        <v>2025</v>
      </c>
      <c r="T114">
        <v>1</v>
      </c>
      <c r="U114">
        <f>'IP CTS CA Expenses'!B57</f>
        <v>29</v>
      </c>
      <c r="V114" s="50">
        <f>'IP CTS CA Expenses'!K57</f>
        <v>0</v>
      </c>
    </row>
    <row r="115" spans="17:22" ht="14.4" hidden="1" customHeight="1" x14ac:dyDescent="0.3">
      <c r="Q115" s="18" t="str">
        <f>'Filing Information'!$O$2</f>
        <v>_2023</v>
      </c>
      <c r="R115">
        <v>5</v>
      </c>
      <c r="S115">
        <f>'IP CTS CA Expenses'!K6</f>
        <v>2025</v>
      </c>
      <c r="T115">
        <v>1</v>
      </c>
      <c r="U115">
        <f>'IP CTS CA Expenses'!B58</f>
        <v>30</v>
      </c>
      <c r="V115" s="50">
        <f>'IP CTS CA Expenses'!K58</f>
        <v>0</v>
      </c>
    </row>
    <row r="116" spans="17:22" ht="14.4" hidden="1" customHeight="1" x14ac:dyDescent="0.3">
      <c r="Q116" s="18" t="str">
        <f>'Filing Information'!$O$2</f>
        <v>_2023</v>
      </c>
      <c r="R116">
        <v>5</v>
      </c>
      <c r="S116">
        <f>'IP CTS CA Expenses'!K6</f>
        <v>2025</v>
      </c>
      <c r="T116">
        <v>1</v>
      </c>
      <c r="U116">
        <f>'IP CTS CA Expenses'!B59</f>
        <v>31</v>
      </c>
      <c r="V116" s="50">
        <f>'IP CTS CA Expenses'!K59</f>
        <v>0</v>
      </c>
    </row>
    <row r="117" spans="17:22" ht="14.4" hidden="1" customHeight="1" x14ac:dyDescent="0.3">
      <c r="Q117" s="18" t="str">
        <f>'Filing Information'!$O$2</f>
        <v>_2023</v>
      </c>
      <c r="R117">
        <v>5</v>
      </c>
      <c r="S117">
        <f>'IP CTS CA Expenses'!K6</f>
        <v>2025</v>
      </c>
      <c r="T117">
        <v>1</v>
      </c>
      <c r="U117">
        <f>'IP CTS CA Expenses'!B60</f>
        <v>32</v>
      </c>
      <c r="V117" s="50">
        <f>'IP CTS CA Expenses'!K60</f>
        <v>0</v>
      </c>
    </row>
    <row r="118" spans="17:22" ht="14.4" hidden="1" customHeight="1" x14ac:dyDescent="0.3">
      <c r="Q118" s="18" t="str">
        <f>'Filing Information'!$O$2</f>
        <v>_2023</v>
      </c>
      <c r="R118">
        <v>5</v>
      </c>
      <c r="S118">
        <f>'IP CTS CA Expenses'!K6</f>
        <v>2025</v>
      </c>
      <c r="T118">
        <v>1</v>
      </c>
      <c r="U118">
        <f>'IP CTS CA Expenses'!B61</f>
        <v>33</v>
      </c>
      <c r="V118" s="50">
        <f>'IP CTS CA Expenses'!K61</f>
        <v>0</v>
      </c>
    </row>
    <row r="119" spans="17:22" ht="14.4" hidden="1" customHeight="1" x14ac:dyDescent="0.3">
      <c r="Q119" s="18" t="str">
        <f>'Filing Information'!$O$2</f>
        <v>_2023</v>
      </c>
      <c r="R119">
        <v>5</v>
      </c>
      <c r="S119">
        <f>'IP CTS CA Expenses'!K6</f>
        <v>2025</v>
      </c>
      <c r="T119">
        <v>1</v>
      </c>
      <c r="U119">
        <f>'IP CTS CA Expenses'!B62</f>
        <v>34</v>
      </c>
      <c r="V119" s="50">
        <f>'IP CTS CA Expenses'!K62</f>
        <v>0</v>
      </c>
    </row>
    <row r="120" spans="17:22" ht="14.4" hidden="1" customHeight="1" x14ac:dyDescent="0.3">
      <c r="Q120" s="18" t="str">
        <f>'Filing Information'!$O$2</f>
        <v>_2023</v>
      </c>
      <c r="R120">
        <v>5</v>
      </c>
      <c r="S120">
        <f>'IP CTS CA Expenses'!K6</f>
        <v>2025</v>
      </c>
      <c r="T120">
        <v>1</v>
      </c>
      <c r="U120">
        <f>'IP CTS CA Expenses'!B68</f>
        <v>35</v>
      </c>
      <c r="V120" s="50">
        <f>'IP CTS CA Expenses'!K68</f>
        <v>0</v>
      </c>
    </row>
    <row r="121" spans="17:22" ht="14.4" hidden="1" customHeight="1" x14ac:dyDescent="0.3">
      <c r="Q121" s="18" t="str">
        <f>'Filing Information'!$O$2</f>
        <v>_2023</v>
      </c>
      <c r="R121">
        <v>5</v>
      </c>
      <c r="S121">
        <f>'IP CTS CA Expenses'!K6</f>
        <v>2025</v>
      </c>
      <c r="T121">
        <v>1</v>
      </c>
      <c r="U121">
        <f>'IP CTS CA Expenses'!B69</f>
        <v>36</v>
      </c>
      <c r="V121" s="50">
        <f>'IP CTS CA Expenses'!K69</f>
        <v>0</v>
      </c>
    </row>
    <row r="122" spans="17:22" ht="14.4" hidden="1" customHeight="1" x14ac:dyDescent="0.3">
      <c r="Q122" s="18" t="str">
        <f>'Filing Information'!$O$2</f>
        <v>_2023</v>
      </c>
      <c r="R122">
        <v>5</v>
      </c>
      <c r="S122">
        <f>'IP CTS CA Expenses'!K6</f>
        <v>2025</v>
      </c>
      <c r="T122">
        <v>1</v>
      </c>
      <c r="U122">
        <f>'IP CTS CA Expenses'!B70</f>
        <v>37</v>
      </c>
      <c r="V122" s="50">
        <f>'IP CTS CA Expenses'!K70</f>
        <v>0</v>
      </c>
    </row>
    <row r="123" spans="17:22" ht="14.4" hidden="1" customHeight="1" x14ac:dyDescent="0.3">
      <c r="Q123" s="18" t="str">
        <f>'Filing Information'!$O$2</f>
        <v>_2023</v>
      </c>
      <c r="R123">
        <v>5</v>
      </c>
      <c r="S123">
        <f>'IP CTS CA Expenses'!K6</f>
        <v>2025</v>
      </c>
      <c r="T123">
        <v>1</v>
      </c>
      <c r="U123">
        <f>'IP CTS CA Expenses'!B71</f>
        <v>38</v>
      </c>
      <c r="V123" s="50">
        <f>'IP CTS CA Expenses'!K71</f>
        <v>0</v>
      </c>
    </row>
    <row r="124" spans="17:22" ht="14.4" hidden="1" customHeight="1" x14ac:dyDescent="0.3">
      <c r="Q124" s="18" t="str">
        <f>'Filing Information'!$O$2</f>
        <v>_2023</v>
      </c>
      <c r="R124">
        <v>5</v>
      </c>
      <c r="S124">
        <f>'IP CTS CA Expenses'!K6</f>
        <v>2025</v>
      </c>
      <c r="T124">
        <v>1</v>
      </c>
      <c r="U124">
        <f>'IP CTS CA Expenses'!B72</f>
        <v>39</v>
      </c>
      <c r="V124" s="50">
        <f>'IP CTS CA Expenses'!K72</f>
        <v>0</v>
      </c>
    </row>
  </sheetData>
  <sheetProtection selectLockedCells="1"/>
  <mergeCells count="58">
    <mergeCell ref="C71:D71"/>
    <mergeCell ref="C72:D72"/>
    <mergeCell ref="C74:D74"/>
    <mergeCell ref="C62:D62"/>
    <mergeCell ref="C64:D64"/>
    <mergeCell ref="C66:K66"/>
    <mergeCell ref="C68:D68"/>
    <mergeCell ref="C69:D69"/>
    <mergeCell ref="C70:D70"/>
    <mergeCell ref="C61:D61"/>
    <mergeCell ref="C47:D47"/>
    <mergeCell ref="C48:D48"/>
    <mergeCell ref="C49:D49"/>
    <mergeCell ref="C51:D51"/>
    <mergeCell ref="C53:K53"/>
    <mergeCell ref="C55:D55"/>
    <mergeCell ref="C56:D56"/>
    <mergeCell ref="C57:D57"/>
    <mergeCell ref="C58:D58"/>
    <mergeCell ref="C59:D59"/>
    <mergeCell ref="C60:D60"/>
    <mergeCell ref="C13:D13"/>
    <mergeCell ref="C2:K4"/>
    <mergeCell ref="C46:D46"/>
    <mergeCell ref="C32:D32"/>
    <mergeCell ref="C33:D33"/>
    <mergeCell ref="C34:D34"/>
    <mergeCell ref="C35:D35"/>
    <mergeCell ref="C36:D36"/>
    <mergeCell ref="C37:D37"/>
    <mergeCell ref="C38:D38"/>
    <mergeCell ref="C39:D39"/>
    <mergeCell ref="C41:D41"/>
    <mergeCell ref="C43:K43"/>
    <mergeCell ref="C45:D45"/>
    <mergeCell ref="C31:D31"/>
    <mergeCell ref="C14:D14"/>
    <mergeCell ref="C16:D16"/>
    <mergeCell ref="C18:K18"/>
    <mergeCell ref="C20:D20"/>
    <mergeCell ref="C21:D21"/>
    <mergeCell ref="C22:D22"/>
    <mergeCell ref="C23:D23"/>
    <mergeCell ref="C24:D24"/>
    <mergeCell ref="C26:D26"/>
    <mergeCell ref="C28:K28"/>
    <mergeCell ref="C30:D30"/>
    <mergeCell ref="E5:G5"/>
    <mergeCell ref="I5:K5"/>
    <mergeCell ref="C7:K7"/>
    <mergeCell ref="I1:M1"/>
    <mergeCell ref="C1:H1"/>
    <mergeCell ref="C9:D9"/>
    <mergeCell ref="C10:D10"/>
    <mergeCell ref="C11:D11"/>
    <mergeCell ref="C12:D12"/>
    <mergeCell ref="C5:C6"/>
    <mergeCell ref="D5:D6"/>
  </mergeCells>
  <dataValidations count="1">
    <dataValidation type="decimal" operator="greaterThanOrEqual" allowBlank="1" showInputMessage="1" showErrorMessage="1" sqref="E68:K72 E55:K62 E45:K49 E30:K39 E20:K24 E9:K14" xr:uid="{6FC459E9-75FE-4AD8-BDAC-5E979221B746}">
      <formula1>0</formula1>
    </dataValidation>
  </dataValidations>
  <pageMargins left="0.7" right="0.7" top="0.75" bottom="0.75" header="0.3" footer="0.3"/>
  <pageSetup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BE33D-1D15-4165-B37F-CD5A8882D1E0}">
  <sheetPr codeName="Sheet11"/>
  <dimension ref="A1:V124"/>
  <sheetViews>
    <sheetView workbookViewId="0">
      <selection activeCell="A125" sqref="A125:XFD1048576"/>
    </sheetView>
  </sheetViews>
  <sheetFormatPr defaultColWidth="0" defaultRowHeight="14.4" customHeight="1" zeroHeight="1" x14ac:dyDescent="0.3"/>
  <cols>
    <col min="1" max="1" width="5.44140625" style="13" customWidth="1"/>
    <col min="2" max="2" width="4" style="36" customWidth="1"/>
    <col min="3" max="3" width="17.6640625" customWidth="1"/>
    <col min="4" max="4" width="53.109375" customWidth="1"/>
    <col min="5" max="5" width="20.6640625" customWidth="1"/>
    <col min="6" max="6" width="3.6640625" customWidth="1"/>
    <col min="7" max="7" width="20.6640625" customWidth="1"/>
    <col min="8" max="8" width="3.6640625" customWidth="1"/>
    <col min="9" max="9" width="20.6640625" customWidth="1"/>
    <col min="10" max="10" width="3.6640625" customWidth="1"/>
    <col min="11" max="11" width="20.6640625" customWidth="1"/>
    <col min="12" max="12" width="5.33203125" style="13" customWidth="1"/>
    <col min="13" max="13" width="6.33203125" style="13" customWidth="1"/>
    <col min="14" max="16384" width="8.88671875" hidden="1"/>
  </cols>
  <sheetData>
    <row r="1" spans="2:22" ht="72.599999999999994" customHeight="1" x14ac:dyDescent="0.3">
      <c r="C1" s="185" t="s">
        <v>383</v>
      </c>
      <c r="D1" s="185"/>
      <c r="E1" s="185"/>
      <c r="F1" s="185"/>
      <c r="G1" s="185"/>
      <c r="H1" s="186" t="s">
        <v>417</v>
      </c>
      <c r="I1" s="186"/>
      <c r="J1" s="186"/>
      <c r="K1" s="186"/>
      <c r="L1" s="186"/>
      <c r="M1" s="186"/>
      <c r="Q1" t="s">
        <v>176</v>
      </c>
      <c r="R1" t="s">
        <v>295</v>
      </c>
      <c r="S1" t="s">
        <v>364</v>
      </c>
      <c r="T1" t="s">
        <v>342</v>
      </c>
      <c r="U1" t="s">
        <v>365</v>
      </c>
      <c r="V1" t="s">
        <v>293</v>
      </c>
    </row>
    <row r="2" spans="2:22" x14ac:dyDescent="0.3">
      <c r="C2" s="106" t="s">
        <v>384</v>
      </c>
      <c r="D2" s="106"/>
      <c r="E2" s="106"/>
      <c r="F2" s="106"/>
      <c r="G2" s="106"/>
      <c r="H2" s="106"/>
      <c r="I2" s="106"/>
      <c r="J2" s="106"/>
      <c r="K2" s="106"/>
      <c r="Q2" s="18" t="str">
        <f>'Filing Information'!$O$2</f>
        <v>_2023</v>
      </c>
      <c r="R2">
        <v>7</v>
      </c>
      <c r="S2">
        <f>'IP CTS ASR Expenses'!E6</f>
        <v>2022</v>
      </c>
      <c r="T2">
        <v>0</v>
      </c>
      <c r="U2">
        <f>'IP CTS ASR Expenses'!B9</f>
        <v>1</v>
      </c>
      <c r="V2" s="50">
        <f>'IP CTS ASR Expenses'!E9</f>
        <v>0</v>
      </c>
    </row>
    <row r="3" spans="2:22" x14ac:dyDescent="0.3">
      <c r="C3" s="106"/>
      <c r="D3" s="106"/>
      <c r="E3" s="106"/>
      <c r="F3" s="106"/>
      <c r="G3" s="106"/>
      <c r="H3" s="106"/>
      <c r="I3" s="106"/>
      <c r="J3" s="106"/>
      <c r="K3" s="106"/>
      <c r="Q3" s="18" t="str">
        <f>'Filing Information'!$O$2</f>
        <v>_2023</v>
      </c>
      <c r="R3">
        <v>7</v>
      </c>
      <c r="S3">
        <f>'IP CTS ASR Expenses'!E6</f>
        <v>2022</v>
      </c>
      <c r="T3">
        <v>0</v>
      </c>
      <c r="U3">
        <f>'IP CTS ASR Expenses'!B10</f>
        <v>2</v>
      </c>
      <c r="V3" s="50">
        <f>'IP CTS ASR Expenses'!E10</f>
        <v>0</v>
      </c>
    </row>
    <row r="4" spans="2:22" x14ac:dyDescent="0.3">
      <c r="C4" s="106"/>
      <c r="D4" s="106"/>
      <c r="E4" s="106"/>
      <c r="F4" s="106"/>
      <c r="G4" s="106"/>
      <c r="H4" s="106"/>
      <c r="I4" s="106"/>
      <c r="J4" s="106"/>
      <c r="K4" s="106"/>
      <c r="Q4" s="18" t="str">
        <f>'Filing Information'!$O$2</f>
        <v>_2023</v>
      </c>
      <c r="R4">
        <v>7</v>
      </c>
      <c r="S4">
        <f>'IP CTS ASR Expenses'!E6</f>
        <v>2022</v>
      </c>
      <c r="T4">
        <v>0</v>
      </c>
      <c r="U4">
        <f>'IP CTS ASR Expenses'!B11</f>
        <v>3</v>
      </c>
      <c r="V4" s="50">
        <f>'IP CTS ASR Expenses'!E11</f>
        <v>0</v>
      </c>
    </row>
    <row r="5" spans="2:22" ht="15.6" x14ac:dyDescent="0.3">
      <c r="C5" s="238"/>
      <c r="D5" s="238"/>
      <c r="E5" s="237" t="s">
        <v>347</v>
      </c>
      <c r="F5" s="237"/>
      <c r="G5" s="237"/>
      <c r="H5" s="27"/>
      <c r="I5" s="237" t="s">
        <v>348</v>
      </c>
      <c r="J5" s="237"/>
      <c r="K5" s="237"/>
      <c r="Q5" s="18" t="str">
        <f>'Filing Information'!$O$2</f>
        <v>_2023</v>
      </c>
      <c r="R5">
        <v>7</v>
      </c>
      <c r="S5">
        <f>'IP CTS ASR Expenses'!E6</f>
        <v>2022</v>
      </c>
      <c r="T5">
        <v>0</v>
      </c>
      <c r="U5">
        <f>'IP CTS ASR Expenses'!B12</f>
        <v>4</v>
      </c>
      <c r="V5" s="50">
        <f>'IP CTS ASR Expenses'!E12</f>
        <v>0</v>
      </c>
    </row>
    <row r="6" spans="2:22" ht="15.6" x14ac:dyDescent="0.3">
      <c r="C6" s="238"/>
      <c r="D6" s="238"/>
      <c r="E6" s="99">
        <f>IF(ISBLANK('Filing Information'!E27), "", 'Filing Information'!E27-1)</f>
        <v>2022</v>
      </c>
      <c r="F6" s="99"/>
      <c r="G6" s="99">
        <f>IF(ISBLANK('Filing Information'!E27), "", 'Filing Information'!E27)</f>
        <v>2023</v>
      </c>
      <c r="H6" s="99"/>
      <c r="I6" s="99">
        <f>IF(ISBLANK('Filing Information'!E27), "", 'Filing Information'!E27+1)</f>
        <v>2024</v>
      </c>
      <c r="J6" s="99"/>
      <c r="K6" s="99">
        <f>IF(ISBLANK('Filing Information'!E27), "", 'Filing Information'!E27+2)</f>
        <v>2025</v>
      </c>
      <c r="Q6" s="18" t="str">
        <f>'Filing Information'!$O$2</f>
        <v>_2023</v>
      </c>
      <c r="R6">
        <v>7</v>
      </c>
      <c r="S6">
        <f>'IP CTS ASR Expenses'!E6</f>
        <v>2022</v>
      </c>
      <c r="T6">
        <v>0</v>
      </c>
      <c r="U6">
        <f>'IP CTS ASR Expenses'!B13</f>
        <v>5</v>
      </c>
      <c r="V6" s="50">
        <f>'IP CTS ASR Expenses'!E13</f>
        <v>0</v>
      </c>
    </row>
    <row r="7" spans="2:22" ht="15.6" x14ac:dyDescent="0.3">
      <c r="C7" s="235" t="s">
        <v>116</v>
      </c>
      <c r="D7" s="235"/>
      <c r="E7" s="235"/>
      <c r="F7" s="235"/>
      <c r="G7" s="235"/>
      <c r="H7" s="235"/>
      <c r="I7" s="235"/>
      <c r="J7" s="235"/>
      <c r="K7" s="235"/>
      <c r="Q7" s="18" t="str">
        <f>'Filing Information'!$O$2</f>
        <v>_2023</v>
      </c>
      <c r="R7">
        <v>7</v>
      </c>
      <c r="S7">
        <f>'IP CTS ASR Expenses'!E6</f>
        <v>2022</v>
      </c>
      <c r="T7">
        <v>0</v>
      </c>
      <c r="U7">
        <f>'IP CTS ASR Expenses'!B14</f>
        <v>6</v>
      </c>
      <c r="V7" s="50">
        <f>'IP CTS ASR Expenses'!E14</f>
        <v>0</v>
      </c>
    </row>
    <row r="8" spans="2:22" ht="6" customHeight="1" x14ac:dyDescent="0.3">
      <c r="C8" s="22"/>
      <c r="D8" s="22"/>
      <c r="E8" s="22"/>
      <c r="F8" s="22"/>
      <c r="G8" s="22"/>
      <c r="H8" s="22"/>
      <c r="I8" s="22"/>
      <c r="J8" s="22"/>
      <c r="K8" s="22"/>
      <c r="Q8" s="18" t="str">
        <f>'Filing Information'!$O$2</f>
        <v>_2023</v>
      </c>
      <c r="R8">
        <v>7</v>
      </c>
      <c r="S8">
        <f>'IP CTS ASR Expenses'!E6</f>
        <v>2022</v>
      </c>
      <c r="T8">
        <v>0</v>
      </c>
      <c r="U8">
        <f>'IP CTS ASR Expenses'!B20</f>
        <v>7</v>
      </c>
      <c r="V8" s="50">
        <f>'IP CTS ASR Expenses'!E20</f>
        <v>0</v>
      </c>
    </row>
    <row r="9" spans="2:22" ht="14.4" customHeight="1" x14ac:dyDescent="0.3">
      <c r="B9" s="36">
        <v>1</v>
      </c>
      <c r="C9" s="233" t="s">
        <v>38</v>
      </c>
      <c r="D9" s="233"/>
      <c r="E9" s="70">
        <v>0</v>
      </c>
      <c r="F9" s="24"/>
      <c r="G9" s="70">
        <v>0</v>
      </c>
      <c r="H9" s="24"/>
      <c r="I9" s="70">
        <v>0</v>
      </c>
      <c r="J9" s="24"/>
      <c r="K9" s="70">
        <v>0</v>
      </c>
      <c r="Q9" s="18" t="str">
        <f>'Filing Information'!$O$2</f>
        <v>_2023</v>
      </c>
      <c r="R9">
        <v>7</v>
      </c>
      <c r="S9">
        <f>'IP CTS ASR Expenses'!E6</f>
        <v>2022</v>
      </c>
      <c r="T9">
        <v>0</v>
      </c>
      <c r="U9">
        <f>'IP CTS ASR Expenses'!B21</f>
        <v>8</v>
      </c>
      <c r="V9" s="50">
        <f>'IP CTS ASR Expenses'!E21</f>
        <v>0</v>
      </c>
    </row>
    <row r="10" spans="2:22" x14ac:dyDescent="0.3">
      <c r="B10" s="36">
        <v>2</v>
      </c>
      <c r="C10" s="233" t="s">
        <v>40</v>
      </c>
      <c r="D10" s="233"/>
      <c r="E10" s="70">
        <v>0</v>
      </c>
      <c r="F10" s="24"/>
      <c r="G10" s="70">
        <v>0</v>
      </c>
      <c r="H10" s="24"/>
      <c r="I10" s="70">
        <v>0</v>
      </c>
      <c r="J10" s="24"/>
      <c r="K10" s="70">
        <v>0</v>
      </c>
      <c r="Q10" s="18" t="str">
        <f>'Filing Information'!$O$2</f>
        <v>_2023</v>
      </c>
      <c r="R10">
        <v>7</v>
      </c>
      <c r="S10">
        <f>'IP CTS ASR Expenses'!E6</f>
        <v>2022</v>
      </c>
      <c r="T10">
        <v>0</v>
      </c>
      <c r="U10">
        <f>'IP CTS ASR Expenses'!B23</f>
        <v>10</v>
      </c>
      <c r="V10" s="50">
        <f>'IP CTS ASR Expenses'!E23</f>
        <v>0</v>
      </c>
    </row>
    <row r="11" spans="2:22" x14ac:dyDescent="0.3">
      <c r="B11" s="36">
        <v>3</v>
      </c>
      <c r="C11" s="233" t="s">
        <v>42</v>
      </c>
      <c r="D11" s="233"/>
      <c r="E11" s="70">
        <v>0</v>
      </c>
      <c r="F11" s="24"/>
      <c r="G11" s="70">
        <v>0</v>
      </c>
      <c r="H11" s="24"/>
      <c r="I11" s="70">
        <v>0</v>
      </c>
      <c r="J11" s="24"/>
      <c r="K11" s="70">
        <v>0</v>
      </c>
      <c r="Q11" s="18" t="str">
        <f>'Filing Information'!$O$2</f>
        <v>_2023</v>
      </c>
      <c r="R11">
        <v>7</v>
      </c>
      <c r="S11">
        <f>'IP CTS ASR Expenses'!E6</f>
        <v>2022</v>
      </c>
      <c r="T11">
        <v>0</v>
      </c>
      <c r="U11">
        <f>'IP CTS ASR Expenses'!B30</f>
        <v>12</v>
      </c>
      <c r="V11" s="50">
        <f>'IP CTS ASR Expenses'!E30</f>
        <v>0</v>
      </c>
    </row>
    <row r="12" spans="2:22" x14ac:dyDescent="0.3">
      <c r="B12" s="36">
        <v>4</v>
      </c>
      <c r="C12" s="233" t="s">
        <v>367</v>
      </c>
      <c r="D12" s="233"/>
      <c r="E12" s="70">
        <v>0</v>
      </c>
      <c r="F12" s="24"/>
      <c r="G12" s="70">
        <v>0</v>
      </c>
      <c r="H12" s="24"/>
      <c r="I12" s="70">
        <v>0</v>
      </c>
      <c r="J12" s="24"/>
      <c r="K12" s="70">
        <v>0</v>
      </c>
      <c r="Q12" s="18" t="str">
        <f>'Filing Information'!$O$2</f>
        <v>_2023</v>
      </c>
      <c r="R12">
        <v>7</v>
      </c>
      <c r="S12">
        <f>'IP CTS ASR Expenses'!E6</f>
        <v>2022</v>
      </c>
      <c r="T12">
        <v>0</v>
      </c>
      <c r="U12">
        <f>'IP CTS ASR Expenses'!B32</f>
        <v>14</v>
      </c>
      <c r="V12" s="50">
        <f>'IP CTS ASR Expenses'!E32</f>
        <v>0</v>
      </c>
    </row>
    <row r="13" spans="2:22" x14ac:dyDescent="0.3">
      <c r="B13" s="36">
        <v>5</v>
      </c>
      <c r="C13" s="233" t="s">
        <v>368</v>
      </c>
      <c r="D13" s="233"/>
      <c r="E13" s="70">
        <v>0</v>
      </c>
      <c r="F13" s="24"/>
      <c r="G13" s="70">
        <v>0</v>
      </c>
      <c r="H13" s="24"/>
      <c r="I13" s="70">
        <v>0</v>
      </c>
      <c r="J13" s="24"/>
      <c r="K13" s="70">
        <v>0</v>
      </c>
      <c r="Q13" s="18" t="str">
        <f>'Filing Information'!$O$2</f>
        <v>_2023</v>
      </c>
      <c r="R13">
        <v>7</v>
      </c>
      <c r="S13">
        <f>'IP CTS ASR Expenses'!E6</f>
        <v>2022</v>
      </c>
      <c r="T13">
        <v>0</v>
      </c>
      <c r="U13">
        <f>'IP CTS ASR Expenses'!B34</f>
        <v>16</v>
      </c>
      <c r="V13" s="50">
        <f>'IP CTS ASR Expenses'!E34</f>
        <v>0</v>
      </c>
    </row>
    <row r="14" spans="2:22" x14ac:dyDescent="0.3">
      <c r="B14" s="36">
        <v>6</v>
      </c>
      <c r="C14" s="233" t="s">
        <v>369</v>
      </c>
      <c r="D14" s="233"/>
      <c r="E14" s="70">
        <v>0</v>
      </c>
      <c r="F14" s="24"/>
      <c r="G14" s="70">
        <v>0</v>
      </c>
      <c r="H14" s="24"/>
      <c r="I14" s="70">
        <v>0</v>
      </c>
      <c r="J14" s="24"/>
      <c r="K14" s="70">
        <v>0</v>
      </c>
      <c r="Q14" s="18" t="str">
        <f>'Filing Information'!$O$2</f>
        <v>_2023</v>
      </c>
      <c r="R14">
        <v>7</v>
      </c>
      <c r="S14">
        <f>'IP CTS ASR Expenses'!E6</f>
        <v>2022</v>
      </c>
      <c r="T14">
        <v>0</v>
      </c>
      <c r="U14">
        <f>'IP CTS ASR Expenses'!B36</f>
        <v>18</v>
      </c>
      <c r="V14" s="50">
        <f>'IP CTS ASR Expenses'!E36</f>
        <v>0</v>
      </c>
    </row>
    <row r="15" spans="2:22" ht="6" customHeight="1" x14ac:dyDescent="0.3">
      <c r="C15" s="97"/>
      <c r="D15" s="97"/>
      <c r="E15" s="24"/>
      <c r="F15" s="24"/>
      <c r="G15" s="24"/>
      <c r="H15" s="24"/>
      <c r="I15" s="24"/>
      <c r="J15" s="24"/>
      <c r="K15" s="24"/>
      <c r="Q15" s="18" t="str">
        <f>'Filing Information'!$O$2</f>
        <v>_2023</v>
      </c>
      <c r="R15">
        <v>7</v>
      </c>
      <c r="S15">
        <f>'IP CTS ASR Expenses'!E6</f>
        <v>2022</v>
      </c>
      <c r="T15">
        <v>0</v>
      </c>
      <c r="U15">
        <f>'IP CTS ASR Expenses'!B37</f>
        <v>19</v>
      </c>
      <c r="V15" s="50">
        <f>'IP CTS ASR Expenses'!E37</f>
        <v>0</v>
      </c>
    </row>
    <row r="16" spans="2:22" ht="15.6" x14ac:dyDescent="0.3">
      <c r="C16" s="236" t="s">
        <v>370</v>
      </c>
      <c r="D16" s="236"/>
      <c r="E16" s="25">
        <f>SUM(E9,E10,E11,E12,E13,E14)</f>
        <v>0</v>
      </c>
      <c r="F16" s="26"/>
      <c r="G16" s="25">
        <f>SUM(G9,G10,G11,G12,G13,G14)</f>
        <v>0</v>
      </c>
      <c r="H16" s="26"/>
      <c r="I16" s="25">
        <f>SUM(I9,I10,I11,I12,I13,I14)</f>
        <v>0</v>
      </c>
      <c r="J16" s="26"/>
      <c r="K16" s="25">
        <f>SUM(K9,K10,K11,K12,K13,K14)</f>
        <v>0</v>
      </c>
      <c r="Q16" s="18" t="str">
        <f>'Filing Information'!$O$2</f>
        <v>_2023</v>
      </c>
      <c r="R16">
        <v>7</v>
      </c>
      <c r="S16">
        <f>'IP CTS ASR Expenses'!E6</f>
        <v>2022</v>
      </c>
      <c r="T16">
        <v>0</v>
      </c>
      <c r="U16">
        <f>'IP CTS ASR Expenses'!B38</f>
        <v>20</v>
      </c>
      <c r="V16" s="50">
        <f>'IP CTS ASR Expenses'!E38</f>
        <v>0</v>
      </c>
    </row>
    <row r="17" spans="2:22" ht="6" customHeight="1" x14ac:dyDescent="0.3">
      <c r="C17" s="23"/>
      <c r="D17" s="23"/>
      <c r="E17" s="13"/>
      <c r="F17" s="13"/>
      <c r="G17" s="13"/>
      <c r="H17" s="13"/>
      <c r="I17" s="13"/>
      <c r="J17" s="13"/>
      <c r="K17" s="13"/>
      <c r="Q17" s="18" t="str">
        <f>'Filing Information'!$O$2</f>
        <v>_2023</v>
      </c>
      <c r="R17">
        <v>7</v>
      </c>
      <c r="S17">
        <f>'IP CTS ASR Expenses'!E6</f>
        <v>2022</v>
      </c>
      <c r="T17">
        <v>0</v>
      </c>
      <c r="U17">
        <f>'IP CTS ASR Expenses'!B39</f>
        <v>21</v>
      </c>
      <c r="V17" s="50">
        <f>'IP CTS ASR Expenses'!E39</f>
        <v>0</v>
      </c>
    </row>
    <row r="18" spans="2:22" ht="15.6" x14ac:dyDescent="0.3">
      <c r="C18" s="235" t="s">
        <v>128</v>
      </c>
      <c r="D18" s="235"/>
      <c r="E18" s="235"/>
      <c r="F18" s="235"/>
      <c r="G18" s="235"/>
      <c r="H18" s="235"/>
      <c r="I18" s="235"/>
      <c r="J18" s="235"/>
      <c r="K18" s="235"/>
      <c r="Q18" s="18" t="str">
        <f>'Filing Information'!$O$2</f>
        <v>_2023</v>
      </c>
      <c r="R18">
        <v>7</v>
      </c>
      <c r="S18">
        <f>'IP CTS ASR Expenses'!E6</f>
        <v>2022</v>
      </c>
      <c r="T18">
        <v>0</v>
      </c>
      <c r="U18">
        <f>'IP CTS ASR Expenses'!B45</f>
        <v>22</v>
      </c>
      <c r="V18" s="50">
        <f>'IP CTS ASR Expenses'!E45</f>
        <v>0</v>
      </c>
    </row>
    <row r="19" spans="2:22" ht="6" customHeight="1" x14ac:dyDescent="0.3">
      <c r="C19" s="28"/>
      <c r="D19" s="28"/>
      <c r="E19" s="24"/>
      <c r="F19" s="24"/>
      <c r="G19" s="24"/>
      <c r="H19" s="24"/>
      <c r="I19" s="24"/>
      <c r="J19" s="24"/>
      <c r="K19" s="24"/>
      <c r="Q19" s="18" t="str">
        <f>'Filing Information'!$O$2</f>
        <v>_2023</v>
      </c>
      <c r="R19">
        <v>7</v>
      </c>
      <c r="S19">
        <f>'IP CTS ASR Expenses'!E6</f>
        <v>2022</v>
      </c>
      <c r="T19">
        <v>0</v>
      </c>
      <c r="U19">
        <f>'IP CTS ASR Expenses'!B46</f>
        <v>23</v>
      </c>
      <c r="V19" s="50">
        <f>'IP CTS ASR Expenses'!E46</f>
        <v>0</v>
      </c>
    </row>
    <row r="20" spans="2:22" x14ac:dyDescent="0.3">
      <c r="B20" s="36">
        <v>7</v>
      </c>
      <c r="C20" s="234" t="s">
        <v>371</v>
      </c>
      <c r="D20" s="234"/>
      <c r="E20" s="70">
        <v>0</v>
      </c>
      <c r="F20" s="24"/>
      <c r="G20" s="70">
        <v>0</v>
      </c>
      <c r="H20" s="24"/>
      <c r="I20" s="70">
        <v>0</v>
      </c>
      <c r="J20" s="24"/>
      <c r="K20" s="70">
        <v>0</v>
      </c>
      <c r="Q20" s="18" t="str">
        <f>'Filing Information'!$O$2</f>
        <v>_2023</v>
      </c>
      <c r="R20">
        <v>7</v>
      </c>
      <c r="S20">
        <f>'IP CTS ASR Expenses'!E6</f>
        <v>2022</v>
      </c>
      <c r="T20">
        <v>0</v>
      </c>
      <c r="U20">
        <f>'IP CTS ASR Expenses'!B47</f>
        <v>24</v>
      </c>
      <c r="V20" s="50">
        <f>'IP CTS ASR Expenses'!E47</f>
        <v>0</v>
      </c>
    </row>
    <row r="21" spans="2:22" x14ac:dyDescent="0.3">
      <c r="B21" s="36">
        <v>8</v>
      </c>
      <c r="C21" s="234" t="s">
        <v>372</v>
      </c>
      <c r="D21" s="234"/>
      <c r="E21" s="70">
        <v>0</v>
      </c>
      <c r="F21" s="24"/>
      <c r="G21" s="70">
        <v>0</v>
      </c>
      <c r="H21" s="24"/>
      <c r="I21" s="70">
        <v>0</v>
      </c>
      <c r="J21" s="24"/>
      <c r="K21" s="70">
        <v>0</v>
      </c>
      <c r="Q21" s="18" t="str">
        <f>'Filing Information'!$O$2</f>
        <v>_2023</v>
      </c>
      <c r="R21">
        <v>7</v>
      </c>
      <c r="S21">
        <f>'IP CTS ASR Expenses'!E6</f>
        <v>2022</v>
      </c>
      <c r="T21">
        <v>0</v>
      </c>
      <c r="U21">
        <f>'IP CTS ASR Expenses'!B49</f>
        <v>26</v>
      </c>
      <c r="V21" s="50">
        <f>'IP CTS ASR Expenses'!E49</f>
        <v>0</v>
      </c>
    </row>
    <row r="22" spans="2:22" x14ac:dyDescent="0.3">
      <c r="B22" s="36">
        <v>9</v>
      </c>
      <c r="C22" s="234" t="s">
        <v>373</v>
      </c>
      <c r="D22" s="234"/>
      <c r="E22" s="70">
        <v>0</v>
      </c>
      <c r="F22" s="24"/>
      <c r="G22" s="70">
        <v>0</v>
      </c>
      <c r="H22" s="24"/>
      <c r="I22" s="70">
        <v>0</v>
      </c>
      <c r="J22" s="24"/>
      <c r="K22" s="70">
        <v>0</v>
      </c>
      <c r="Q22" s="18" t="str">
        <f>'Filing Information'!$O$2</f>
        <v>_2023</v>
      </c>
      <c r="R22">
        <v>7</v>
      </c>
      <c r="S22">
        <f>'IP CTS ASR Expenses'!E6</f>
        <v>2022</v>
      </c>
      <c r="T22">
        <v>0</v>
      </c>
      <c r="U22">
        <f>'IP CTS ASR Expenses'!B56</f>
        <v>28</v>
      </c>
      <c r="V22" s="50">
        <f>'IP CTS ASR Expenses'!E56</f>
        <v>0</v>
      </c>
    </row>
    <row r="23" spans="2:22" x14ac:dyDescent="0.3">
      <c r="B23" s="36">
        <v>10</v>
      </c>
      <c r="C23" s="234" t="s">
        <v>374</v>
      </c>
      <c r="D23" s="234"/>
      <c r="E23" s="70">
        <v>0</v>
      </c>
      <c r="F23" s="24"/>
      <c r="G23" s="70">
        <v>0</v>
      </c>
      <c r="H23" s="24"/>
      <c r="I23" s="70">
        <v>0</v>
      </c>
      <c r="J23" s="24"/>
      <c r="K23" s="70">
        <v>0</v>
      </c>
      <c r="Q23" s="18" t="str">
        <f>'Filing Information'!$O$2</f>
        <v>_2023</v>
      </c>
      <c r="R23">
        <v>7</v>
      </c>
      <c r="S23">
        <f>'IP CTS ASR Expenses'!E6</f>
        <v>2022</v>
      </c>
      <c r="T23">
        <v>0</v>
      </c>
      <c r="U23">
        <f>'IP CTS ASR Expenses'!B58</f>
        <v>30</v>
      </c>
      <c r="V23" s="50">
        <f>'IP CTS ASR Expenses'!E58</f>
        <v>0</v>
      </c>
    </row>
    <row r="24" spans="2:22" x14ac:dyDescent="0.3">
      <c r="B24" s="36">
        <v>11</v>
      </c>
      <c r="C24" s="234" t="s">
        <v>58</v>
      </c>
      <c r="D24" s="239"/>
      <c r="E24" s="70">
        <v>0</v>
      </c>
      <c r="F24" s="24"/>
      <c r="G24" s="70">
        <v>0</v>
      </c>
      <c r="H24" s="24"/>
      <c r="I24" s="70">
        <v>0</v>
      </c>
      <c r="J24" s="24"/>
      <c r="K24" s="70">
        <v>0</v>
      </c>
      <c r="Q24" s="18" t="str">
        <f>'Filing Information'!$O$2</f>
        <v>_2023</v>
      </c>
      <c r="R24">
        <v>7</v>
      </c>
      <c r="S24">
        <f>'IP CTS ASR Expenses'!E6</f>
        <v>2022</v>
      </c>
      <c r="T24">
        <v>0</v>
      </c>
      <c r="U24">
        <f>'IP CTS ASR Expenses'!B60</f>
        <v>32</v>
      </c>
      <c r="V24" s="50">
        <f>'IP CTS ASR Expenses'!E60</f>
        <v>0</v>
      </c>
    </row>
    <row r="25" spans="2:22" ht="6" customHeight="1" x14ac:dyDescent="0.3">
      <c r="C25" s="29"/>
      <c r="D25" s="13"/>
      <c r="E25" s="24"/>
      <c r="F25" s="24"/>
      <c r="G25" s="24"/>
      <c r="H25" s="24"/>
      <c r="I25" s="24"/>
      <c r="J25" s="24"/>
      <c r="K25" s="24"/>
      <c r="Q25" s="18" t="str">
        <f>'Filing Information'!$O$2</f>
        <v>_2023</v>
      </c>
      <c r="R25">
        <v>7</v>
      </c>
      <c r="S25">
        <f>'IP CTS ASR Expenses'!E6</f>
        <v>2022</v>
      </c>
      <c r="T25">
        <v>0</v>
      </c>
      <c r="U25">
        <f>'IP CTS ASR Expenses'!B61</f>
        <v>33</v>
      </c>
      <c r="V25" s="50">
        <f>'IP CTS ASR Expenses'!E61</f>
        <v>0</v>
      </c>
    </row>
    <row r="26" spans="2:22" ht="15.6" x14ac:dyDescent="0.3">
      <c r="C26" s="236" t="s">
        <v>370</v>
      </c>
      <c r="D26" s="236" t="s">
        <v>375</v>
      </c>
      <c r="E26" s="25">
        <f>SUM(E20,E21,E22,E23,E24)</f>
        <v>0</v>
      </c>
      <c r="F26" s="26"/>
      <c r="G26" s="25">
        <f>SUM(G20,G21,G22,G23,G24)</f>
        <v>0</v>
      </c>
      <c r="H26" s="26"/>
      <c r="I26" s="25">
        <f>SUM(I20,I21,I22,I23,I24)</f>
        <v>0</v>
      </c>
      <c r="J26" s="26"/>
      <c r="K26" s="25">
        <f>SUM(K20,K21,K22,K23,K24)</f>
        <v>0</v>
      </c>
      <c r="Q26" s="18" t="str">
        <f>'Filing Information'!$O$2</f>
        <v>_2023</v>
      </c>
      <c r="R26">
        <v>7</v>
      </c>
      <c r="S26">
        <f>'IP CTS ASR Expenses'!E6</f>
        <v>2022</v>
      </c>
      <c r="T26">
        <v>0</v>
      </c>
      <c r="U26">
        <f>'IP CTS ASR Expenses'!B62</f>
        <v>34</v>
      </c>
      <c r="V26" s="50">
        <f>'IP CTS ASR Expenses'!E62</f>
        <v>0</v>
      </c>
    </row>
    <row r="27" spans="2:22" ht="6" customHeight="1" x14ac:dyDescent="0.3">
      <c r="C27" s="29"/>
      <c r="D27" s="13"/>
      <c r="E27" s="26"/>
      <c r="F27" s="26"/>
      <c r="G27" s="26"/>
      <c r="H27" s="26"/>
      <c r="I27" s="26"/>
      <c r="J27" s="26"/>
      <c r="K27" s="26"/>
      <c r="Q27" s="18" t="str">
        <f>'Filing Information'!$O$2</f>
        <v>_2023</v>
      </c>
      <c r="R27">
        <v>7</v>
      </c>
      <c r="S27">
        <f>'IP CTS ASR Expenses'!E6</f>
        <v>2022</v>
      </c>
      <c r="T27">
        <v>0</v>
      </c>
      <c r="U27">
        <f>'IP CTS ASR Expenses'!B68</f>
        <v>35</v>
      </c>
      <c r="V27" s="50">
        <f>'IP CTS ASR Expenses'!E68</f>
        <v>0</v>
      </c>
    </row>
    <row r="28" spans="2:22" ht="15.6" x14ac:dyDescent="0.3">
      <c r="C28" s="235" t="s">
        <v>136</v>
      </c>
      <c r="D28" s="235"/>
      <c r="E28" s="235"/>
      <c r="F28" s="235"/>
      <c r="G28" s="235"/>
      <c r="H28" s="235"/>
      <c r="I28" s="235"/>
      <c r="J28" s="235"/>
      <c r="K28" s="235"/>
      <c r="Q28" s="18" t="str">
        <f>'Filing Information'!$O$2</f>
        <v>_2023</v>
      </c>
      <c r="R28">
        <v>7</v>
      </c>
      <c r="S28">
        <f>'IP CTS ASR Expenses'!E6</f>
        <v>2022</v>
      </c>
      <c r="T28">
        <v>0</v>
      </c>
      <c r="U28">
        <f>'IP CTS ASR Expenses'!B69</f>
        <v>36</v>
      </c>
      <c r="V28" s="50">
        <f>'IP CTS ASR Expenses'!E69</f>
        <v>0</v>
      </c>
    </row>
    <row r="29" spans="2:22" ht="6" customHeight="1" x14ac:dyDescent="0.3">
      <c r="C29" s="29"/>
      <c r="D29" s="13"/>
      <c r="E29" s="24"/>
      <c r="F29" s="24"/>
      <c r="G29" s="24"/>
      <c r="H29" s="24"/>
      <c r="I29" s="24"/>
      <c r="J29" s="24"/>
      <c r="K29" s="24"/>
      <c r="Q29" s="18" t="str">
        <f>'Filing Information'!$O$2</f>
        <v>_2023</v>
      </c>
      <c r="R29">
        <v>7</v>
      </c>
      <c r="S29">
        <f>'IP CTS ASR Expenses'!E6</f>
        <v>2022</v>
      </c>
      <c r="T29">
        <v>0</v>
      </c>
      <c r="U29">
        <f>'IP CTS ASR Expenses'!B70</f>
        <v>37</v>
      </c>
      <c r="V29" s="50">
        <f>'IP CTS ASR Expenses'!E70</f>
        <v>0</v>
      </c>
    </row>
    <row r="30" spans="2:22" x14ac:dyDescent="0.3">
      <c r="B30" s="36">
        <v>12</v>
      </c>
      <c r="C30" s="234" t="s">
        <v>61</v>
      </c>
      <c r="D30" s="239"/>
      <c r="E30" s="70">
        <v>0</v>
      </c>
      <c r="F30" s="24"/>
      <c r="G30" s="70">
        <v>0</v>
      </c>
      <c r="H30" s="24"/>
      <c r="I30" s="70">
        <v>0</v>
      </c>
      <c r="J30" s="24"/>
      <c r="K30" s="70">
        <v>0</v>
      </c>
      <c r="Q30" s="18" t="str">
        <f>'Filing Information'!$O$2</f>
        <v>_2023</v>
      </c>
      <c r="R30">
        <v>7</v>
      </c>
      <c r="S30">
        <f>'IP CTS ASR Expenses'!E6</f>
        <v>2022</v>
      </c>
      <c r="T30">
        <v>0</v>
      </c>
      <c r="U30">
        <f>'IP CTS ASR Expenses'!B71</f>
        <v>38</v>
      </c>
      <c r="V30" s="50">
        <f>'IP CTS ASR Expenses'!E71</f>
        <v>0</v>
      </c>
    </row>
    <row r="31" spans="2:22" x14ac:dyDescent="0.3">
      <c r="B31" s="36">
        <v>13</v>
      </c>
      <c r="C31" s="234" t="s">
        <v>63</v>
      </c>
      <c r="D31" s="239"/>
      <c r="E31" s="70">
        <v>0</v>
      </c>
      <c r="F31" s="24"/>
      <c r="G31" s="70">
        <v>0</v>
      </c>
      <c r="H31" s="24"/>
      <c r="I31" s="70">
        <v>0</v>
      </c>
      <c r="J31" s="24"/>
      <c r="K31" s="70">
        <v>0</v>
      </c>
      <c r="Q31" s="18" t="str">
        <f>'Filing Information'!$O$2</f>
        <v>_2023</v>
      </c>
      <c r="R31">
        <v>7</v>
      </c>
      <c r="S31">
        <f>'IP CTS ASR Expenses'!G6</f>
        <v>2023</v>
      </c>
      <c r="T31">
        <v>1</v>
      </c>
      <c r="U31">
        <f>'IP CTS ASR Expenses'!B9</f>
        <v>1</v>
      </c>
      <c r="V31" s="50">
        <f>'IP CTS ASR Expenses'!G9</f>
        <v>0</v>
      </c>
    </row>
    <row r="32" spans="2:22" x14ac:dyDescent="0.3">
      <c r="B32" s="36">
        <v>14</v>
      </c>
      <c r="C32" s="234" t="s">
        <v>376</v>
      </c>
      <c r="D32" s="239"/>
      <c r="E32" s="70">
        <v>0</v>
      </c>
      <c r="F32" s="24"/>
      <c r="G32" s="70">
        <v>0</v>
      </c>
      <c r="H32" s="24"/>
      <c r="I32" s="70">
        <v>0</v>
      </c>
      <c r="J32" s="24"/>
      <c r="K32" s="70">
        <v>0</v>
      </c>
      <c r="Q32" s="18" t="str">
        <f>'Filing Information'!$O$2</f>
        <v>_2023</v>
      </c>
      <c r="R32">
        <v>7</v>
      </c>
      <c r="S32">
        <f>'IP CTS ASR Expenses'!G6</f>
        <v>2023</v>
      </c>
      <c r="T32">
        <v>1</v>
      </c>
      <c r="U32">
        <f>'IP CTS ASR Expenses'!B11</f>
        <v>3</v>
      </c>
      <c r="V32" s="50">
        <f>'IP CTS ASR Expenses'!G11</f>
        <v>0</v>
      </c>
    </row>
    <row r="33" spans="2:22" x14ac:dyDescent="0.3">
      <c r="B33" s="36">
        <v>15</v>
      </c>
      <c r="C33" s="234" t="s">
        <v>67</v>
      </c>
      <c r="D33" s="239"/>
      <c r="E33" s="70">
        <v>0</v>
      </c>
      <c r="F33" s="24"/>
      <c r="G33" s="70">
        <v>0</v>
      </c>
      <c r="H33" s="24"/>
      <c r="I33" s="70">
        <v>0</v>
      </c>
      <c r="J33" s="24"/>
      <c r="K33" s="70">
        <v>0</v>
      </c>
      <c r="Q33" s="18" t="str">
        <f>'Filing Information'!$O$2</f>
        <v>_2023</v>
      </c>
      <c r="R33">
        <v>7</v>
      </c>
      <c r="S33">
        <f>'IP CTS ASR Expenses'!G6</f>
        <v>2023</v>
      </c>
      <c r="T33">
        <v>1</v>
      </c>
      <c r="U33">
        <f>'IP CTS ASR Expenses'!B13</f>
        <v>5</v>
      </c>
      <c r="V33" s="50">
        <f>'IP CTS ASR Expenses'!G13</f>
        <v>0</v>
      </c>
    </row>
    <row r="34" spans="2:22" x14ac:dyDescent="0.3">
      <c r="B34" s="36">
        <v>16</v>
      </c>
      <c r="C34" s="234" t="s">
        <v>69</v>
      </c>
      <c r="D34" s="239"/>
      <c r="E34" s="70">
        <v>0</v>
      </c>
      <c r="F34" s="24"/>
      <c r="G34" s="70">
        <v>0</v>
      </c>
      <c r="H34" s="24"/>
      <c r="I34" s="70">
        <v>0</v>
      </c>
      <c r="J34" s="24"/>
      <c r="K34" s="70">
        <v>0</v>
      </c>
      <c r="Q34" s="18" t="str">
        <f>'Filing Information'!$O$2</f>
        <v>_2023</v>
      </c>
      <c r="R34">
        <v>7</v>
      </c>
      <c r="S34">
        <f>'IP CTS ASR Expenses'!G6</f>
        <v>2023</v>
      </c>
      <c r="T34">
        <v>1</v>
      </c>
      <c r="U34">
        <f>'IP CTS ASR Expenses'!B20</f>
        <v>7</v>
      </c>
      <c r="V34" s="50">
        <f>'IP CTS ASR Expenses'!G20</f>
        <v>0</v>
      </c>
    </row>
    <row r="35" spans="2:22" x14ac:dyDescent="0.3">
      <c r="B35" s="36">
        <v>17</v>
      </c>
      <c r="C35" s="234" t="s">
        <v>71</v>
      </c>
      <c r="D35" s="239"/>
      <c r="E35" s="70">
        <v>0</v>
      </c>
      <c r="F35" s="24"/>
      <c r="G35" s="70">
        <v>0</v>
      </c>
      <c r="H35" s="24"/>
      <c r="I35" s="70">
        <v>0</v>
      </c>
      <c r="J35" s="24"/>
      <c r="K35" s="70">
        <v>0</v>
      </c>
      <c r="Q35" s="18" t="str">
        <f>'Filing Information'!$O$2</f>
        <v>_2023</v>
      </c>
      <c r="R35">
        <v>7</v>
      </c>
      <c r="S35">
        <f>'IP CTS ASR Expenses'!G6</f>
        <v>2023</v>
      </c>
      <c r="T35">
        <v>1</v>
      </c>
      <c r="U35">
        <f>'IP CTS ASR Expenses'!B22</f>
        <v>9</v>
      </c>
      <c r="V35" s="50">
        <f>'IP CTS ASR Expenses'!G22</f>
        <v>0</v>
      </c>
    </row>
    <row r="36" spans="2:22" x14ac:dyDescent="0.3">
      <c r="B36" s="36">
        <v>18</v>
      </c>
      <c r="C36" s="234" t="s">
        <v>73</v>
      </c>
      <c r="D36" s="239"/>
      <c r="E36" s="70">
        <v>0</v>
      </c>
      <c r="F36" s="24"/>
      <c r="G36" s="70">
        <v>0</v>
      </c>
      <c r="H36" s="24"/>
      <c r="I36" s="70">
        <v>0</v>
      </c>
      <c r="J36" s="24"/>
      <c r="K36" s="70">
        <v>0</v>
      </c>
      <c r="Q36" s="18" t="str">
        <f>'Filing Information'!$O$2</f>
        <v>_2023</v>
      </c>
      <c r="R36">
        <v>7</v>
      </c>
      <c r="S36">
        <f>'IP CTS ASR Expenses'!G6</f>
        <v>2023</v>
      </c>
      <c r="T36">
        <v>1</v>
      </c>
      <c r="U36">
        <f>'IP CTS ASR Expenses'!B24</f>
        <v>11</v>
      </c>
      <c r="V36" s="50">
        <f>'IP CTS ASR Expenses'!G24</f>
        <v>0</v>
      </c>
    </row>
    <row r="37" spans="2:22" x14ac:dyDescent="0.3">
      <c r="B37" s="36">
        <v>19</v>
      </c>
      <c r="C37" s="234" t="s">
        <v>75</v>
      </c>
      <c r="D37" s="239"/>
      <c r="E37" s="70">
        <v>0</v>
      </c>
      <c r="F37" s="24"/>
      <c r="G37" s="70">
        <v>0</v>
      </c>
      <c r="H37" s="24"/>
      <c r="I37" s="70">
        <v>0</v>
      </c>
      <c r="J37" s="24"/>
      <c r="K37" s="70">
        <v>0</v>
      </c>
      <c r="Q37" s="18" t="str">
        <f>'Filing Information'!$O$2</f>
        <v>_2023</v>
      </c>
      <c r="R37">
        <v>7</v>
      </c>
      <c r="S37">
        <f>'IP CTS ASR Expenses'!G6</f>
        <v>2023</v>
      </c>
      <c r="T37">
        <v>1</v>
      </c>
      <c r="U37">
        <f>'IP CTS ASR Expenses'!B31</f>
        <v>13</v>
      </c>
      <c r="V37" s="50">
        <f>'IP CTS ASR Expenses'!G31</f>
        <v>0</v>
      </c>
    </row>
    <row r="38" spans="2:22" x14ac:dyDescent="0.3">
      <c r="B38" s="36">
        <v>20</v>
      </c>
      <c r="C38" s="234" t="s">
        <v>77</v>
      </c>
      <c r="D38" s="239"/>
      <c r="E38" s="70">
        <v>0</v>
      </c>
      <c r="F38" s="24"/>
      <c r="G38" s="70">
        <v>0</v>
      </c>
      <c r="H38" s="24"/>
      <c r="I38" s="70">
        <v>0</v>
      </c>
      <c r="J38" s="24"/>
      <c r="K38" s="70">
        <v>0</v>
      </c>
      <c r="Q38" s="18" t="str">
        <f>'Filing Information'!$O$2</f>
        <v>_2023</v>
      </c>
      <c r="R38">
        <v>7</v>
      </c>
      <c r="S38">
        <f>'IP CTS ASR Expenses'!G6</f>
        <v>2023</v>
      </c>
      <c r="T38">
        <v>1</v>
      </c>
      <c r="U38">
        <f>'IP CTS ASR Expenses'!B33</f>
        <v>15</v>
      </c>
      <c r="V38" s="50">
        <f>'IP CTS ASR Expenses'!G33</f>
        <v>0</v>
      </c>
    </row>
    <row r="39" spans="2:22" x14ac:dyDescent="0.3">
      <c r="B39" s="36">
        <v>21</v>
      </c>
      <c r="C39" s="234" t="s">
        <v>79</v>
      </c>
      <c r="D39" s="239"/>
      <c r="E39" s="70">
        <v>0</v>
      </c>
      <c r="F39" s="24"/>
      <c r="G39" s="70">
        <v>0</v>
      </c>
      <c r="H39" s="24"/>
      <c r="I39" s="70">
        <v>0</v>
      </c>
      <c r="J39" s="24"/>
      <c r="K39" s="70">
        <v>0</v>
      </c>
      <c r="Q39" s="18" t="str">
        <f>'Filing Information'!$O$2</f>
        <v>_2023</v>
      </c>
      <c r="R39">
        <v>7</v>
      </c>
      <c r="S39">
        <f>'IP CTS ASR Expenses'!G6</f>
        <v>2023</v>
      </c>
      <c r="T39">
        <v>1</v>
      </c>
      <c r="U39">
        <f>'IP CTS ASR Expenses'!B35</f>
        <v>17</v>
      </c>
      <c r="V39" s="50">
        <f>'IP CTS ASR Expenses'!G35</f>
        <v>0</v>
      </c>
    </row>
    <row r="40" spans="2:22" ht="6" customHeight="1" x14ac:dyDescent="0.3">
      <c r="C40" s="30"/>
      <c r="D40" s="13"/>
      <c r="E40" s="24"/>
      <c r="F40" s="24"/>
      <c r="G40" s="24"/>
      <c r="H40" s="24"/>
      <c r="I40" s="24"/>
      <c r="J40" s="24"/>
      <c r="K40" s="24"/>
      <c r="Q40" s="18" t="str">
        <f>'Filing Information'!$O$2</f>
        <v>_2023</v>
      </c>
      <c r="R40">
        <v>7</v>
      </c>
      <c r="S40">
        <f>'IP CTS ASR Expenses'!G6</f>
        <v>2023</v>
      </c>
      <c r="T40">
        <v>1</v>
      </c>
      <c r="U40">
        <f>'IP CTS ASR Expenses'!B36</f>
        <v>18</v>
      </c>
      <c r="V40" s="50">
        <f>'IP CTS ASR Expenses'!G36</f>
        <v>0</v>
      </c>
    </row>
    <row r="41" spans="2:22" ht="15.6" x14ac:dyDescent="0.3">
      <c r="C41" s="240" t="s">
        <v>370</v>
      </c>
      <c r="D41" s="241"/>
      <c r="E41" s="25">
        <f>SUM(E30,E31,E32,E33,E34,E35,E36,E37,E38,E39)</f>
        <v>0</v>
      </c>
      <c r="F41" s="26"/>
      <c r="G41" s="25">
        <f>SUM(G30,G31,G32,G33,G34,G35,G36,G37,G38,G39)</f>
        <v>0</v>
      </c>
      <c r="H41" s="26"/>
      <c r="I41" s="25">
        <f>SUM(I30,I31,I32,I33,I34,I35,I36,I37,I38,I39)</f>
        <v>0</v>
      </c>
      <c r="J41" s="26"/>
      <c r="K41" s="25">
        <f>SUM(K30,K31,K32,K33,K34,K35,K36,K37,K38,K39)</f>
        <v>0</v>
      </c>
      <c r="Q41" s="18" t="str">
        <f>'Filing Information'!$O$2</f>
        <v>_2023</v>
      </c>
      <c r="R41">
        <v>7</v>
      </c>
      <c r="S41">
        <f>'IP CTS ASR Expenses'!G6</f>
        <v>2023</v>
      </c>
      <c r="T41">
        <v>1</v>
      </c>
      <c r="U41">
        <f>'IP CTS ASR Expenses'!B37</f>
        <v>19</v>
      </c>
      <c r="V41" s="50">
        <f>'IP CTS ASR Expenses'!G37</f>
        <v>0</v>
      </c>
    </row>
    <row r="42" spans="2:22" ht="6" customHeight="1" x14ac:dyDescent="0.3">
      <c r="C42" s="30"/>
      <c r="D42" s="13"/>
      <c r="E42" s="26"/>
      <c r="F42" s="26"/>
      <c r="G42" s="26"/>
      <c r="H42" s="26"/>
      <c r="I42" s="26"/>
      <c r="J42" s="26"/>
      <c r="K42" s="26"/>
      <c r="Q42" s="18" t="str">
        <f>'Filing Information'!$O$2</f>
        <v>_2023</v>
      </c>
      <c r="R42">
        <v>7</v>
      </c>
      <c r="S42">
        <f>'IP CTS ASR Expenses'!G6</f>
        <v>2023</v>
      </c>
      <c r="T42">
        <v>1</v>
      </c>
      <c r="U42">
        <f>'IP CTS ASR Expenses'!B38</f>
        <v>20</v>
      </c>
      <c r="V42" s="50">
        <f>'IP CTS ASR Expenses'!G38</f>
        <v>0</v>
      </c>
    </row>
    <row r="43" spans="2:22" ht="15.6" x14ac:dyDescent="0.3">
      <c r="C43" s="235" t="s">
        <v>377</v>
      </c>
      <c r="D43" s="235"/>
      <c r="E43" s="235"/>
      <c r="F43" s="235"/>
      <c r="G43" s="235"/>
      <c r="H43" s="235"/>
      <c r="I43" s="235"/>
      <c r="J43" s="235"/>
      <c r="K43" s="235"/>
      <c r="Q43" s="18" t="str">
        <f>'Filing Information'!$O$2</f>
        <v>_2023</v>
      </c>
      <c r="R43">
        <v>7</v>
      </c>
      <c r="S43">
        <f>'IP CTS ASR Expenses'!G6</f>
        <v>2023</v>
      </c>
      <c r="T43">
        <v>1</v>
      </c>
      <c r="U43">
        <f>'IP CTS ASR Expenses'!B39</f>
        <v>21</v>
      </c>
      <c r="V43" s="50">
        <f>'IP CTS ASR Expenses'!G39</f>
        <v>0</v>
      </c>
    </row>
    <row r="44" spans="2:22" ht="6" customHeight="1" x14ac:dyDescent="0.3">
      <c r="C44" s="30"/>
      <c r="D44" s="13"/>
      <c r="E44" s="24"/>
      <c r="F44" s="24"/>
      <c r="G44" s="24"/>
      <c r="H44" s="24"/>
      <c r="I44" s="24"/>
      <c r="J44" s="24"/>
      <c r="K44" s="24"/>
      <c r="Q44" s="18" t="str">
        <f>'Filing Information'!$O$2</f>
        <v>_2023</v>
      </c>
      <c r="R44">
        <v>7</v>
      </c>
      <c r="S44">
        <f>'IP CTS ASR Expenses'!G6</f>
        <v>2023</v>
      </c>
      <c r="T44">
        <v>1</v>
      </c>
      <c r="U44">
        <f>'IP CTS ASR Expenses'!B45</f>
        <v>22</v>
      </c>
      <c r="V44" s="50">
        <f>'IP CTS ASR Expenses'!G45</f>
        <v>0</v>
      </c>
    </row>
    <row r="45" spans="2:22" ht="14.4" customHeight="1" x14ac:dyDescent="0.3">
      <c r="B45" s="36">
        <v>22</v>
      </c>
      <c r="C45" s="234" t="s">
        <v>82</v>
      </c>
      <c r="D45" s="239"/>
      <c r="E45" s="70">
        <v>0</v>
      </c>
      <c r="F45" s="24"/>
      <c r="G45" s="70">
        <v>0</v>
      </c>
      <c r="H45" s="24"/>
      <c r="I45" s="70">
        <v>0</v>
      </c>
      <c r="J45" s="24"/>
      <c r="K45" s="70">
        <v>0</v>
      </c>
      <c r="Q45" s="18" t="str">
        <f>'Filing Information'!$O$2</f>
        <v>_2023</v>
      </c>
      <c r="R45">
        <v>7</v>
      </c>
      <c r="S45">
        <f>'IP CTS ASR Expenses'!G6</f>
        <v>2023</v>
      </c>
      <c r="T45">
        <v>1</v>
      </c>
      <c r="U45">
        <f>'IP CTS ASR Expenses'!B46</f>
        <v>23</v>
      </c>
      <c r="V45" s="50">
        <f>'IP CTS ASR Expenses'!G46</f>
        <v>0</v>
      </c>
    </row>
    <row r="46" spans="2:22" x14ac:dyDescent="0.3">
      <c r="B46" s="36">
        <v>23</v>
      </c>
      <c r="C46" s="234" t="s">
        <v>84</v>
      </c>
      <c r="D46" s="239"/>
      <c r="E46" s="70">
        <v>0</v>
      </c>
      <c r="F46" s="24"/>
      <c r="G46" s="70">
        <v>0</v>
      </c>
      <c r="H46" s="24"/>
      <c r="I46" s="70">
        <v>0</v>
      </c>
      <c r="J46" s="24"/>
      <c r="K46" s="70">
        <v>0</v>
      </c>
      <c r="Q46" s="18" t="str">
        <f>'Filing Information'!$O$2</f>
        <v>_2023</v>
      </c>
      <c r="R46">
        <v>7</v>
      </c>
      <c r="S46">
        <f>'IP CTS ASR Expenses'!G6</f>
        <v>2023</v>
      </c>
      <c r="T46">
        <v>1</v>
      </c>
      <c r="U46">
        <f>'IP CTS ASR Expenses'!B48</f>
        <v>25</v>
      </c>
      <c r="V46" s="50">
        <f>'IP CTS ASR Expenses'!G48</f>
        <v>0</v>
      </c>
    </row>
    <row r="47" spans="2:22" x14ac:dyDescent="0.3">
      <c r="B47" s="36">
        <v>24</v>
      </c>
      <c r="C47" s="234" t="s">
        <v>86</v>
      </c>
      <c r="D47" s="239"/>
      <c r="E47" s="70">
        <v>0</v>
      </c>
      <c r="F47" s="24"/>
      <c r="G47" s="70">
        <v>0</v>
      </c>
      <c r="H47" s="24"/>
      <c r="I47" s="70">
        <v>0</v>
      </c>
      <c r="J47" s="24"/>
      <c r="K47" s="70">
        <v>0</v>
      </c>
      <c r="Q47" s="18" t="str">
        <f>'Filing Information'!$O$2</f>
        <v>_2023</v>
      </c>
      <c r="R47">
        <v>7</v>
      </c>
      <c r="S47">
        <f>'IP CTS ASR Expenses'!G6</f>
        <v>2023</v>
      </c>
      <c r="T47">
        <v>1</v>
      </c>
      <c r="U47">
        <f>'IP CTS ASR Expenses'!B55</f>
        <v>27</v>
      </c>
      <c r="V47" s="50">
        <f>'IP CTS ASR Expenses'!G55</f>
        <v>0</v>
      </c>
    </row>
    <row r="48" spans="2:22" x14ac:dyDescent="0.3">
      <c r="B48" s="36">
        <v>25</v>
      </c>
      <c r="C48" s="234" t="s">
        <v>88</v>
      </c>
      <c r="D48" s="239"/>
      <c r="E48" s="70">
        <v>0</v>
      </c>
      <c r="F48" s="24"/>
      <c r="G48" s="70">
        <v>0</v>
      </c>
      <c r="H48" s="24"/>
      <c r="I48" s="70">
        <v>0</v>
      </c>
      <c r="J48" s="24"/>
      <c r="K48" s="70">
        <v>0</v>
      </c>
      <c r="Q48" s="18" t="str">
        <f>'Filing Information'!$O$2</f>
        <v>_2023</v>
      </c>
      <c r="R48">
        <v>7</v>
      </c>
      <c r="S48">
        <f>'IP CTS ASR Expenses'!G6</f>
        <v>2023</v>
      </c>
      <c r="T48">
        <v>1</v>
      </c>
      <c r="U48">
        <f>'IP CTS ASR Expenses'!B57</f>
        <v>29</v>
      </c>
      <c r="V48" s="50">
        <f>'IP CTS ASR Expenses'!G57</f>
        <v>0</v>
      </c>
    </row>
    <row r="49" spans="2:22" x14ac:dyDescent="0.3">
      <c r="B49" s="36">
        <v>26</v>
      </c>
      <c r="C49" s="234" t="s">
        <v>90</v>
      </c>
      <c r="D49" s="239"/>
      <c r="E49" s="70">
        <v>0</v>
      </c>
      <c r="F49" s="24"/>
      <c r="G49" s="70">
        <v>0</v>
      </c>
      <c r="H49" s="24"/>
      <c r="I49" s="70">
        <v>0</v>
      </c>
      <c r="J49" s="24"/>
      <c r="K49" s="70">
        <v>0</v>
      </c>
      <c r="Q49" s="18" t="str">
        <f>'Filing Information'!$O$2</f>
        <v>_2023</v>
      </c>
      <c r="R49">
        <v>7</v>
      </c>
      <c r="S49">
        <f>'IP CTS ASR Expenses'!G6</f>
        <v>2023</v>
      </c>
      <c r="T49">
        <v>1</v>
      </c>
      <c r="U49">
        <f>'IP CTS ASR Expenses'!B59</f>
        <v>31</v>
      </c>
      <c r="V49" s="50">
        <f>'IP CTS ASR Expenses'!G59</f>
        <v>0</v>
      </c>
    </row>
    <row r="50" spans="2:22" ht="6" customHeight="1" x14ac:dyDescent="0.3">
      <c r="C50" s="30"/>
      <c r="D50" s="13"/>
      <c r="E50" s="24"/>
      <c r="F50" s="24"/>
      <c r="G50" s="24"/>
      <c r="H50" s="24"/>
      <c r="I50" s="24"/>
      <c r="J50" s="24"/>
      <c r="K50" s="24"/>
      <c r="Q50" s="18" t="str">
        <f>'Filing Information'!$O$2</f>
        <v>_2023</v>
      </c>
      <c r="R50">
        <v>7</v>
      </c>
      <c r="S50">
        <f>'IP CTS ASR Expenses'!G6</f>
        <v>2023</v>
      </c>
      <c r="T50">
        <v>1</v>
      </c>
      <c r="U50">
        <f>'IP CTS ASR Expenses'!B60</f>
        <v>32</v>
      </c>
      <c r="V50" s="50">
        <f>'IP CTS ASR Expenses'!G60</f>
        <v>0</v>
      </c>
    </row>
    <row r="51" spans="2:22" ht="15.6" x14ac:dyDescent="0.3">
      <c r="C51" s="236" t="s">
        <v>370</v>
      </c>
      <c r="D51" s="242"/>
      <c r="E51" s="25">
        <f>SUM(E45,E46,E47,E48,E49)</f>
        <v>0</v>
      </c>
      <c r="F51" s="26"/>
      <c r="G51" s="25">
        <f>SUM(G45,G46,G47,G48,G49)</f>
        <v>0</v>
      </c>
      <c r="H51" s="26"/>
      <c r="I51" s="25">
        <f>SUM(I45,I46,I47,I48,I49)</f>
        <v>0</v>
      </c>
      <c r="J51" s="26"/>
      <c r="K51" s="25">
        <f>SUM(K45,K46,K47,K48,K49)</f>
        <v>0</v>
      </c>
      <c r="Q51" s="18" t="str">
        <f>'Filing Information'!$O$2</f>
        <v>_2023</v>
      </c>
      <c r="R51">
        <v>7</v>
      </c>
      <c r="S51">
        <f>'IP CTS ASR Expenses'!G6</f>
        <v>2023</v>
      </c>
      <c r="T51">
        <v>1</v>
      </c>
      <c r="U51">
        <f>'IP CTS ASR Expenses'!B61</f>
        <v>33</v>
      </c>
      <c r="V51" s="50">
        <f>'IP CTS ASR Expenses'!G61</f>
        <v>0</v>
      </c>
    </row>
    <row r="52" spans="2:22" ht="6" customHeight="1" x14ac:dyDescent="0.3">
      <c r="C52" s="30"/>
      <c r="D52" s="13"/>
      <c r="E52" s="26"/>
      <c r="F52" s="26"/>
      <c r="G52" s="26"/>
      <c r="H52" s="26"/>
      <c r="I52" s="26"/>
      <c r="J52" s="26"/>
      <c r="K52" s="26"/>
      <c r="Q52" s="18" t="str">
        <f>'Filing Information'!$O$2</f>
        <v>_2023</v>
      </c>
      <c r="R52">
        <v>7</v>
      </c>
      <c r="S52">
        <f>'IP CTS ASR Expenses'!G6</f>
        <v>2023</v>
      </c>
      <c r="T52">
        <v>1</v>
      </c>
      <c r="U52">
        <f>'IP CTS ASR Expenses'!B62</f>
        <v>34</v>
      </c>
      <c r="V52" s="50">
        <f>'IP CTS ASR Expenses'!G62</f>
        <v>0</v>
      </c>
    </row>
    <row r="53" spans="2:22" ht="15.6" x14ac:dyDescent="0.3">
      <c r="C53" s="235" t="s">
        <v>92</v>
      </c>
      <c r="D53" s="235"/>
      <c r="E53" s="235"/>
      <c r="F53" s="235"/>
      <c r="G53" s="235"/>
      <c r="H53" s="235"/>
      <c r="I53" s="235"/>
      <c r="J53" s="235"/>
      <c r="K53" s="235"/>
      <c r="Q53" s="18" t="str">
        <f>'Filing Information'!$O$2</f>
        <v>_2023</v>
      </c>
      <c r="R53">
        <v>7</v>
      </c>
      <c r="S53">
        <f>'IP CTS ASR Expenses'!G6</f>
        <v>2023</v>
      </c>
      <c r="T53">
        <v>1</v>
      </c>
      <c r="U53">
        <f>'IP CTS ASR Expenses'!B68</f>
        <v>35</v>
      </c>
      <c r="V53" s="50">
        <f>'IP CTS ASR Expenses'!G68</f>
        <v>0</v>
      </c>
    </row>
    <row r="54" spans="2:22" ht="6" customHeight="1" x14ac:dyDescent="0.3">
      <c r="C54" s="30"/>
      <c r="D54" s="13"/>
      <c r="E54" s="24"/>
      <c r="F54" s="24"/>
      <c r="G54" s="24"/>
      <c r="H54" s="24"/>
      <c r="I54" s="24"/>
      <c r="J54" s="24"/>
      <c r="K54" s="24"/>
      <c r="Q54" s="18" t="str">
        <f>'Filing Information'!$O$2</f>
        <v>_2023</v>
      </c>
      <c r="R54">
        <v>7</v>
      </c>
      <c r="S54">
        <f>'IP CTS ASR Expenses'!G6</f>
        <v>2023</v>
      </c>
      <c r="T54">
        <v>1</v>
      </c>
      <c r="U54">
        <f>'IP CTS ASR Expenses'!B69</f>
        <v>36</v>
      </c>
      <c r="V54" s="50">
        <f>'IP CTS ASR Expenses'!G69</f>
        <v>0</v>
      </c>
    </row>
    <row r="55" spans="2:22" ht="14.4" customHeight="1" x14ac:dyDescent="0.3">
      <c r="B55" s="36">
        <v>27</v>
      </c>
      <c r="C55" s="234" t="s">
        <v>93</v>
      </c>
      <c r="D55" s="234"/>
      <c r="E55" s="70">
        <v>0</v>
      </c>
      <c r="F55" s="24"/>
      <c r="G55" s="70">
        <v>0</v>
      </c>
      <c r="H55" s="24"/>
      <c r="I55" s="70">
        <v>0</v>
      </c>
      <c r="J55" s="24"/>
      <c r="K55" s="70">
        <v>0</v>
      </c>
      <c r="Q55" s="18" t="str">
        <f>'Filing Information'!$O$2</f>
        <v>_2023</v>
      </c>
      <c r="R55">
        <v>7</v>
      </c>
      <c r="S55">
        <f>'IP CTS ASR Expenses'!G6</f>
        <v>2023</v>
      </c>
      <c r="T55">
        <v>1</v>
      </c>
      <c r="U55">
        <f>'IP CTS ASR Expenses'!B70</f>
        <v>37</v>
      </c>
      <c r="V55" s="50">
        <f>'IP CTS ASR Expenses'!G70</f>
        <v>0</v>
      </c>
    </row>
    <row r="56" spans="2:22" x14ac:dyDescent="0.3">
      <c r="B56" s="36">
        <v>28</v>
      </c>
      <c r="C56" s="234" t="s">
        <v>95</v>
      </c>
      <c r="D56" s="234"/>
      <c r="E56" s="70">
        <v>0</v>
      </c>
      <c r="F56" s="24"/>
      <c r="G56" s="70">
        <v>0</v>
      </c>
      <c r="H56" s="24"/>
      <c r="I56" s="70">
        <v>0</v>
      </c>
      <c r="J56" s="24"/>
      <c r="K56" s="70">
        <v>0</v>
      </c>
      <c r="Q56" s="18" t="str">
        <f>'Filing Information'!$O$2</f>
        <v>_2023</v>
      </c>
      <c r="R56">
        <v>7</v>
      </c>
      <c r="S56">
        <f>'IP CTS ASR Expenses'!G6</f>
        <v>2023</v>
      </c>
      <c r="T56">
        <v>1</v>
      </c>
      <c r="U56">
        <f>'IP CTS ASR Expenses'!B72</f>
        <v>39</v>
      </c>
      <c r="V56" s="50">
        <f>'IP CTS ASR Expenses'!G72</f>
        <v>0</v>
      </c>
    </row>
    <row r="57" spans="2:22" x14ac:dyDescent="0.3">
      <c r="B57" s="36">
        <v>29</v>
      </c>
      <c r="C57" s="234" t="s">
        <v>97</v>
      </c>
      <c r="D57" s="234"/>
      <c r="E57" s="70">
        <v>0</v>
      </c>
      <c r="F57" s="24"/>
      <c r="G57" s="70">
        <v>0</v>
      </c>
      <c r="H57" s="24"/>
      <c r="I57" s="70">
        <v>0</v>
      </c>
      <c r="J57" s="24"/>
      <c r="K57" s="70">
        <v>0</v>
      </c>
      <c r="Q57" s="18" t="str">
        <f>'Filing Information'!$O$2</f>
        <v>_2023</v>
      </c>
      <c r="R57">
        <v>7</v>
      </c>
      <c r="S57">
        <f>'IP CTS ASR Expenses'!I6</f>
        <v>2024</v>
      </c>
      <c r="T57">
        <v>0</v>
      </c>
      <c r="U57">
        <f>'IP CTS ASR Expenses'!B10</f>
        <v>2</v>
      </c>
      <c r="V57" s="50">
        <f>'IP CTS ASR Expenses'!I10</f>
        <v>0</v>
      </c>
    </row>
    <row r="58" spans="2:22" x14ac:dyDescent="0.3">
      <c r="B58" s="36">
        <v>30</v>
      </c>
      <c r="C58" s="234" t="s">
        <v>98</v>
      </c>
      <c r="D58" s="234"/>
      <c r="E58" s="70">
        <v>0</v>
      </c>
      <c r="F58" s="24"/>
      <c r="G58" s="70">
        <v>0</v>
      </c>
      <c r="H58" s="24"/>
      <c r="I58" s="70">
        <v>0</v>
      </c>
      <c r="J58" s="24"/>
      <c r="K58" s="70">
        <v>0</v>
      </c>
      <c r="Q58" s="18" t="str">
        <f>'Filing Information'!$O$2</f>
        <v>_2023</v>
      </c>
      <c r="R58">
        <v>7</v>
      </c>
      <c r="S58">
        <f>'IP CTS ASR Expenses'!I6</f>
        <v>2024</v>
      </c>
      <c r="T58">
        <v>0</v>
      </c>
      <c r="U58">
        <f>'IP CTS ASR Expenses'!B12</f>
        <v>4</v>
      </c>
      <c r="V58" s="50">
        <f>'IP CTS ASR Expenses'!I12</f>
        <v>0</v>
      </c>
    </row>
    <row r="59" spans="2:22" x14ac:dyDescent="0.3">
      <c r="B59" s="36">
        <v>31</v>
      </c>
      <c r="C59" s="234" t="s">
        <v>99</v>
      </c>
      <c r="D59" s="234"/>
      <c r="E59" s="70">
        <v>0</v>
      </c>
      <c r="F59" s="24"/>
      <c r="G59" s="70">
        <v>0</v>
      </c>
      <c r="H59" s="24"/>
      <c r="I59" s="70">
        <v>0</v>
      </c>
      <c r="J59" s="24"/>
      <c r="K59" s="70">
        <v>0</v>
      </c>
      <c r="Q59" s="18" t="str">
        <f>'Filing Information'!$O$2</f>
        <v>_2023</v>
      </c>
      <c r="R59">
        <v>7</v>
      </c>
      <c r="S59">
        <f>'IP CTS ASR Expenses'!I6</f>
        <v>2024</v>
      </c>
      <c r="T59">
        <v>0</v>
      </c>
      <c r="U59">
        <f>'IP CTS ASR Expenses'!B14</f>
        <v>6</v>
      </c>
      <c r="V59" s="50">
        <f>'IP CTS ASR Expenses'!I14</f>
        <v>0</v>
      </c>
    </row>
    <row r="60" spans="2:22" x14ac:dyDescent="0.3">
      <c r="B60" s="36">
        <v>32</v>
      </c>
      <c r="C60" s="234" t="s">
        <v>100</v>
      </c>
      <c r="D60" s="234"/>
      <c r="E60" s="70">
        <v>0</v>
      </c>
      <c r="F60" s="24"/>
      <c r="G60" s="70">
        <v>0</v>
      </c>
      <c r="H60" s="24"/>
      <c r="I60" s="70">
        <v>0</v>
      </c>
      <c r="J60" s="24"/>
      <c r="K60" s="70">
        <v>0</v>
      </c>
      <c r="Q60" s="18" t="str">
        <f>'Filing Information'!$O$2</f>
        <v>_2023</v>
      </c>
      <c r="R60">
        <v>7</v>
      </c>
      <c r="S60">
        <f>'IP CTS ASR Expenses'!I6</f>
        <v>2024</v>
      </c>
      <c r="T60">
        <v>0</v>
      </c>
      <c r="U60">
        <f>'IP CTS ASR Expenses'!B21</f>
        <v>8</v>
      </c>
      <c r="V60" s="50">
        <f>'IP CTS ASR Expenses'!I21</f>
        <v>0</v>
      </c>
    </row>
    <row r="61" spans="2:22" x14ac:dyDescent="0.3">
      <c r="B61" s="36">
        <v>33</v>
      </c>
      <c r="C61" s="234" t="s">
        <v>378</v>
      </c>
      <c r="D61" s="234"/>
      <c r="E61" s="70">
        <v>0</v>
      </c>
      <c r="F61" s="24"/>
      <c r="G61" s="70">
        <v>0</v>
      </c>
      <c r="H61" s="24"/>
      <c r="I61" s="70">
        <v>0</v>
      </c>
      <c r="J61" s="24"/>
      <c r="K61" s="70">
        <v>0</v>
      </c>
      <c r="Q61" s="18" t="str">
        <f>'Filing Information'!$O$2</f>
        <v>_2023</v>
      </c>
      <c r="R61">
        <v>7</v>
      </c>
      <c r="S61">
        <f>'IP CTS ASR Expenses'!I6</f>
        <v>2024</v>
      </c>
      <c r="T61">
        <v>0</v>
      </c>
      <c r="U61">
        <f>'IP CTS ASR Expenses'!B23</f>
        <v>10</v>
      </c>
      <c r="V61" s="50">
        <f>'IP CTS ASR Expenses'!I23</f>
        <v>0</v>
      </c>
    </row>
    <row r="62" spans="2:22" x14ac:dyDescent="0.3">
      <c r="B62" s="36">
        <v>34</v>
      </c>
      <c r="C62" s="234" t="s">
        <v>104</v>
      </c>
      <c r="D62" s="234"/>
      <c r="E62" s="70">
        <v>0</v>
      </c>
      <c r="F62" s="24"/>
      <c r="G62" s="70">
        <v>0</v>
      </c>
      <c r="H62" s="24"/>
      <c r="I62" s="70">
        <v>0</v>
      </c>
      <c r="J62" s="24"/>
      <c r="K62" s="70">
        <v>0</v>
      </c>
      <c r="Q62" s="18" t="str">
        <f>'Filing Information'!$O$2</f>
        <v>_2023</v>
      </c>
      <c r="R62">
        <v>7</v>
      </c>
      <c r="S62">
        <f>'IP CTS ASR Expenses'!I6</f>
        <v>2024</v>
      </c>
      <c r="T62">
        <v>0</v>
      </c>
      <c r="U62">
        <f>'IP CTS ASR Expenses'!B30</f>
        <v>12</v>
      </c>
      <c r="V62" s="50">
        <f>'IP CTS ASR Expenses'!I30</f>
        <v>0</v>
      </c>
    </row>
    <row r="63" spans="2:22" ht="6" customHeight="1" x14ac:dyDescent="0.3">
      <c r="C63" s="30"/>
      <c r="D63" s="13"/>
      <c r="E63" s="24"/>
      <c r="F63" s="24"/>
      <c r="G63" s="24"/>
      <c r="H63" s="24"/>
      <c r="I63" s="24"/>
      <c r="J63" s="24"/>
      <c r="K63" s="24"/>
      <c r="Q63" s="18" t="str">
        <f>'Filing Information'!$O$2</f>
        <v>_2023</v>
      </c>
      <c r="R63">
        <v>7</v>
      </c>
      <c r="S63">
        <f>'IP CTS ASR Expenses'!I6</f>
        <v>2024</v>
      </c>
      <c r="T63">
        <v>0</v>
      </c>
      <c r="U63">
        <f>'IP CTS ASR Expenses'!B31</f>
        <v>13</v>
      </c>
      <c r="V63" s="50">
        <f>'IP CTS ASR Expenses'!I31</f>
        <v>0</v>
      </c>
    </row>
    <row r="64" spans="2:22" ht="15.6" x14ac:dyDescent="0.3">
      <c r="C64" s="236" t="s">
        <v>370</v>
      </c>
      <c r="D64" s="236"/>
      <c r="E64" s="25">
        <f>SUM(E55,E56,E57,E58,E59,E60,E61,E62)</f>
        <v>0</v>
      </c>
      <c r="F64" s="26"/>
      <c r="G64" s="25">
        <f>SUM(G55,G56,G57,G58,G59,G60,G61,G62)</f>
        <v>0</v>
      </c>
      <c r="H64" s="26"/>
      <c r="I64" s="25">
        <f>SUM(I55,I56,I57,I58,I59,I60,I61,I62)</f>
        <v>0</v>
      </c>
      <c r="J64" s="26"/>
      <c r="K64" s="25">
        <f>SUM(K55,K56,K57,K58,K59,K60,K61,K62)</f>
        <v>0</v>
      </c>
      <c r="Q64" s="18" t="str">
        <f>'Filing Information'!$O$2</f>
        <v>_2023</v>
      </c>
      <c r="R64">
        <v>7</v>
      </c>
      <c r="S64">
        <f>'IP CTS ASR Expenses'!I6</f>
        <v>2024</v>
      </c>
      <c r="T64">
        <v>0</v>
      </c>
      <c r="U64">
        <f>'IP CTS ASR Expenses'!B32</f>
        <v>14</v>
      </c>
      <c r="V64" s="50">
        <f>'IP CTS ASR Expenses'!I32</f>
        <v>0</v>
      </c>
    </row>
    <row r="65" spans="2:22" ht="6" customHeight="1" x14ac:dyDescent="0.3">
      <c r="C65" s="30"/>
      <c r="D65" s="13"/>
      <c r="E65" s="13"/>
      <c r="F65" s="13"/>
      <c r="G65" s="13"/>
      <c r="H65" s="13"/>
      <c r="I65" s="13"/>
      <c r="J65" s="13"/>
      <c r="K65" s="13"/>
      <c r="Q65" s="18" t="str">
        <f>'Filing Information'!$O$2</f>
        <v>_2023</v>
      </c>
      <c r="R65">
        <v>7</v>
      </c>
      <c r="S65">
        <f>'IP CTS ASR Expenses'!I6</f>
        <v>2024</v>
      </c>
      <c r="T65">
        <v>0</v>
      </c>
      <c r="U65">
        <f>'IP CTS ASR Expenses'!B33</f>
        <v>15</v>
      </c>
      <c r="V65" s="50">
        <f>'IP CTS ASR Expenses'!I33</f>
        <v>0</v>
      </c>
    </row>
    <row r="66" spans="2:22" ht="15.6" x14ac:dyDescent="0.3">
      <c r="C66" s="235" t="s">
        <v>170</v>
      </c>
      <c r="D66" s="235"/>
      <c r="E66" s="235"/>
      <c r="F66" s="235"/>
      <c r="G66" s="235"/>
      <c r="H66" s="235"/>
      <c r="I66" s="235"/>
      <c r="J66" s="235"/>
      <c r="K66" s="235"/>
      <c r="Q66" s="18" t="str">
        <f>'Filing Information'!$O$2</f>
        <v>_2023</v>
      </c>
      <c r="R66">
        <v>7</v>
      </c>
      <c r="S66">
        <f>'IP CTS ASR Expenses'!I6</f>
        <v>2024</v>
      </c>
      <c r="T66">
        <v>0</v>
      </c>
      <c r="U66">
        <f>'IP CTS ASR Expenses'!B34</f>
        <v>16</v>
      </c>
      <c r="V66" s="50">
        <f>'IP CTS ASR Expenses'!I34</f>
        <v>0</v>
      </c>
    </row>
    <row r="67" spans="2:22" ht="6" customHeight="1" x14ac:dyDescent="0.3">
      <c r="C67" s="31"/>
      <c r="D67" s="98"/>
      <c r="E67" s="24"/>
      <c r="F67" s="24"/>
      <c r="G67" s="24"/>
      <c r="H67" s="24"/>
      <c r="I67" s="24"/>
      <c r="J67" s="24"/>
      <c r="K67" s="24"/>
      <c r="Q67" s="18" t="str">
        <f>'Filing Information'!$O$2</f>
        <v>_2023</v>
      </c>
      <c r="R67">
        <v>7</v>
      </c>
      <c r="S67">
        <f>'IP CTS ASR Expenses'!I6</f>
        <v>2024</v>
      </c>
      <c r="T67">
        <v>0</v>
      </c>
      <c r="U67">
        <f>'IP CTS ASR Expenses'!B35</f>
        <v>17</v>
      </c>
      <c r="V67" s="50">
        <f>'IP CTS ASR Expenses'!I35</f>
        <v>0</v>
      </c>
    </row>
    <row r="68" spans="2:22" ht="14.4" customHeight="1" x14ac:dyDescent="0.3">
      <c r="B68" s="36">
        <v>35</v>
      </c>
      <c r="C68" s="234" t="s">
        <v>82</v>
      </c>
      <c r="D68" s="234"/>
      <c r="E68" s="70">
        <v>0</v>
      </c>
      <c r="F68" s="24"/>
      <c r="G68" s="70">
        <v>0</v>
      </c>
      <c r="H68" s="24"/>
      <c r="I68" s="70">
        <v>0</v>
      </c>
      <c r="J68" s="24"/>
      <c r="K68" s="70">
        <v>0</v>
      </c>
      <c r="Q68" s="18" t="str">
        <f>'Filing Information'!$O$2</f>
        <v>_2023</v>
      </c>
      <c r="R68">
        <v>7</v>
      </c>
      <c r="S68">
        <f>'IP CTS ASR Expenses'!I6</f>
        <v>2024</v>
      </c>
      <c r="T68">
        <v>0</v>
      </c>
      <c r="U68">
        <f>'IP CTS ASR Expenses'!B36</f>
        <v>18</v>
      </c>
      <c r="V68" s="50">
        <f>'IP CTS ASR Expenses'!I36</f>
        <v>0</v>
      </c>
    </row>
    <row r="69" spans="2:22" x14ac:dyDescent="0.3">
      <c r="B69" s="36">
        <v>36</v>
      </c>
      <c r="C69" s="234" t="s">
        <v>84</v>
      </c>
      <c r="D69" s="234"/>
      <c r="E69" s="70">
        <v>0</v>
      </c>
      <c r="F69" s="24"/>
      <c r="G69" s="70">
        <v>0</v>
      </c>
      <c r="H69" s="24"/>
      <c r="I69" s="70">
        <v>0</v>
      </c>
      <c r="J69" s="24"/>
      <c r="K69" s="70">
        <v>0</v>
      </c>
      <c r="Q69" s="18" t="str">
        <f>'Filing Information'!$O$2</f>
        <v>_2023</v>
      </c>
      <c r="R69">
        <v>7</v>
      </c>
      <c r="S69">
        <f>'IP CTS ASR Expenses'!I6</f>
        <v>2024</v>
      </c>
      <c r="T69">
        <v>0</v>
      </c>
      <c r="U69">
        <f>'IP CTS ASR Expenses'!B38</f>
        <v>20</v>
      </c>
      <c r="V69" s="50">
        <f>'IP CTS ASR Expenses'!I38</f>
        <v>0</v>
      </c>
    </row>
    <row r="70" spans="2:22" x14ac:dyDescent="0.3">
      <c r="B70" s="36">
        <v>37</v>
      </c>
      <c r="C70" s="234" t="s">
        <v>86</v>
      </c>
      <c r="D70" s="234"/>
      <c r="E70" s="70">
        <v>0</v>
      </c>
      <c r="F70" s="24"/>
      <c r="G70" s="70">
        <v>0</v>
      </c>
      <c r="H70" s="24"/>
      <c r="I70" s="70">
        <v>0</v>
      </c>
      <c r="J70" s="24"/>
      <c r="K70" s="70">
        <v>0</v>
      </c>
      <c r="Q70" s="18" t="str">
        <f>'Filing Information'!$O$2</f>
        <v>_2023</v>
      </c>
      <c r="R70">
        <v>7</v>
      </c>
      <c r="S70">
        <f>'IP CTS ASR Expenses'!I6</f>
        <v>2024</v>
      </c>
      <c r="T70">
        <v>0</v>
      </c>
      <c r="U70">
        <f>'IP CTS ASR Expenses'!B45</f>
        <v>22</v>
      </c>
      <c r="V70" s="50">
        <f>'IP CTS ASR Expenses'!I45</f>
        <v>0</v>
      </c>
    </row>
    <row r="71" spans="2:22" x14ac:dyDescent="0.3">
      <c r="B71" s="36">
        <v>38</v>
      </c>
      <c r="C71" s="234" t="s">
        <v>88</v>
      </c>
      <c r="D71" s="234"/>
      <c r="E71" s="70">
        <v>0</v>
      </c>
      <c r="F71" s="24"/>
      <c r="G71" s="70">
        <v>0</v>
      </c>
      <c r="H71" s="24"/>
      <c r="I71" s="70">
        <v>0</v>
      </c>
      <c r="J71" s="24"/>
      <c r="K71" s="70">
        <v>0</v>
      </c>
      <c r="Q71" s="18" t="str">
        <f>'Filing Information'!$O$2</f>
        <v>_2023</v>
      </c>
      <c r="R71">
        <v>7</v>
      </c>
      <c r="S71">
        <f>'IP CTS ASR Expenses'!I6</f>
        <v>2024</v>
      </c>
      <c r="T71">
        <v>0</v>
      </c>
      <c r="U71">
        <f>'IP CTS ASR Expenses'!B47</f>
        <v>24</v>
      </c>
      <c r="V71" s="50">
        <f>'IP CTS ASR Expenses'!I47</f>
        <v>0</v>
      </c>
    </row>
    <row r="72" spans="2:22" x14ac:dyDescent="0.3">
      <c r="B72" s="36">
        <v>39</v>
      </c>
      <c r="C72" s="234" t="s">
        <v>90</v>
      </c>
      <c r="D72" s="234"/>
      <c r="E72" s="70">
        <v>0</v>
      </c>
      <c r="F72" s="24"/>
      <c r="G72" s="70">
        <v>0</v>
      </c>
      <c r="H72" s="24"/>
      <c r="I72" s="70">
        <v>0</v>
      </c>
      <c r="J72" s="24"/>
      <c r="K72" s="70">
        <v>0</v>
      </c>
      <c r="Q72" s="18" t="str">
        <f>'Filing Information'!$O$2</f>
        <v>_2023</v>
      </c>
      <c r="R72">
        <v>7</v>
      </c>
      <c r="S72">
        <f>'IP CTS ASR Expenses'!I6</f>
        <v>2024</v>
      </c>
      <c r="T72">
        <v>0</v>
      </c>
      <c r="U72">
        <f>'IP CTS ASR Expenses'!B49</f>
        <v>26</v>
      </c>
      <c r="V72" s="50">
        <f>'IP CTS ASR Expenses'!I49</f>
        <v>0</v>
      </c>
    </row>
    <row r="73" spans="2:22" ht="6" customHeight="1" x14ac:dyDescent="0.3">
      <c r="C73" s="30"/>
      <c r="D73" s="13"/>
      <c r="E73" s="24"/>
      <c r="F73" s="24"/>
      <c r="G73" s="24"/>
      <c r="H73" s="24"/>
      <c r="I73" s="24"/>
      <c r="J73" s="24"/>
      <c r="K73" s="24"/>
      <c r="Q73" s="18" t="str">
        <f>'Filing Information'!$O$2</f>
        <v>_2023</v>
      </c>
      <c r="R73">
        <v>7</v>
      </c>
      <c r="S73">
        <f>'IP CTS ASR Expenses'!I6</f>
        <v>2024</v>
      </c>
      <c r="T73">
        <v>0</v>
      </c>
      <c r="U73">
        <f>'IP CTS ASR Expenses'!B55</f>
        <v>27</v>
      </c>
      <c r="V73" s="50">
        <f>'IP CTS ASR Expenses'!I55</f>
        <v>0</v>
      </c>
    </row>
    <row r="74" spans="2:22" ht="15.6" x14ac:dyDescent="0.3">
      <c r="C74" s="236" t="s">
        <v>370</v>
      </c>
      <c r="D74" s="236"/>
      <c r="E74" s="25">
        <f>SUM(E68,E69,E70,E71,E72)</f>
        <v>0</v>
      </c>
      <c r="F74" s="26"/>
      <c r="G74" s="25">
        <f>SUM(G68,G69,G70,G71,G72)</f>
        <v>0</v>
      </c>
      <c r="H74" s="26"/>
      <c r="I74" s="25">
        <f>SUM(I68,I69,I70,I71,I72)</f>
        <v>0</v>
      </c>
      <c r="J74" s="26"/>
      <c r="K74" s="25">
        <f>SUM(K68,K69,K70,K71,K72)</f>
        <v>0</v>
      </c>
      <c r="Q74" s="18" t="str">
        <f>'Filing Information'!$O$2</f>
        <v>_2023</v>
      </c>
      <c r="R74">
        <v>7</v>
      </c>
      <c r="S74">
        <f>'IP CTS ASR Expenses'!I6</f>
        <v>2024</v>
      </c>
      <c r="T74">
        <v>0</v>
      </c>
      <c r="U74">
        <f>'IP CTS ASR Expenses'!B56</f>
        <v>28</v>
      </c>
      <c r="V74" s="50">
        <f>'IP CTS ASR Expenses'!I56</f>
        <v>0</v>
      </c>
    </row>
    <row r="75" spans="2:22" ht="6" customHeight="1" x14ac:dyDescent="0.3">
      <c r="C75" s="30"/>
      <c r="D75" s="13"/>
      <c r="E75" s="13"/>
      <c r="F75" s="13"/>
      <c r="G75" s="13"/>
      <c r="H75" s="13"/>
      <c r="I75" s="13"/>
      <c r="J75" s="13"/>
      <c r="K75" s="13"/>
      <c r="Q75" s="18" t="str">
        <f>'Filing Information'!$O$2</f>
        <v>_2023</v>
      </c>
      <c r="R75">
        <v>7</v>
      </c>
      <c r="S75">
        <f>'IP CTS ASR Expenses'!I6</f>
        <v>2024</v>
      </c>
      <c r="T75">
        <v>0</v>
      </c>
      <c r="U75">
        <f>'IP CTS ASR Expenses'!B57</f>
        <v>29</v>
      </c>
      <c r="V75" s="50">
        <f>'IP CTS ASR Expenses'!I57</f>
        <v>0</v>
      </c>
    </row>
    <row r="76" spans="2:22" x14ac:dyDescent="0.3">
      <c r="C76" s="13"/>
      <c r="D76" s="13"/>
      <c r="E76" s="13"/>
      <c r="F76" s="13"/>
      <c r="G76" s="13"/>
      <c r="H76" s="13"/>
      <c r="I76" s="13"/>
      <c r="J76" s="13"/>
      <c r="K76" s="13"/>
      <c r="Q76" s="18" t="str">
        <f>'Filing Information'!$O$2</f>
        <v>_2023</v>
      </c>
      <c r="R76">
        <v>7</v>
      </c>
      <c r="S76">
        <f>'IP CTS ASR Expenses'!I6</f>
        <v>2024</v>
      </c>
      <c r="T76">
        <v>0</v>
      </c>
      <c r="U76">
        <f>'IP CTS ASR Expenses'!B58</f>
        <v>30</v>
      </c>
      <c r="V76" s="50">
        <f>'IP CTS ASR Expenses'!I58</f>
        <v>0</v>
      </c>
    </row>
    <row r="77" spans="2:22" hidden="1" x14ac:dyDescent="0.3">
      <c r="C77" s="13"/>
      <c r="D77" s="13"/>
      <c r="E77" s="13"/>
      <c r="F77" s="13"/>
      <c r="G77" s="13"/>
      <c r="H77" s="13"/>
      <c r="I77" s="13"/>
      <c r="J77" s="13"/>
      <c r="K77" s="13"/>
      <c r="Q77" s="18" t="str">
        <f>'Filing Information'!$O$2</f>
        <v>_2023</v>
      </c>
      <c r="R77">
        <v>7</v>
      </c>
      <c r="S77">
        <f>'IP CTS ASR Expenses'!I6</f>
        <v>2024</v>
      </c>
      <c r="T77">
        <v>0</v>
      </c>
      <c r="U77">
        <f>'IP CTS ASR Expenses'!B59</f>
        <v>31</v>
      </c>
      <c r="V77" s="50">
        <f>'IP CTS ASR Expenses'!I59</f>
        <v>0</v>
      </c>
    </row>
    <row r="78" spans="2:22" ht="14.4" hidden="1" customHeight="1" x14ac:dyDescent="0.3">
      <c r="Q78" s="18" t="str">
        <f>'Filing Information'!$O$2</f>
        <v>_2023</v>
      </c>
      <c r="R78">
        <v>7</v>
      </c>
      <c r="S78">
        <f>'IP CTS ASR Expenses'!I6</f>
        <v>2024</v>
      </c>
      <c r="T78">
        <v>0</v>
      </c>
      <c r="U78">
        <f>'IP CTS ASR Expenses'!B60</f>
        <v>32</v>
      </c>
      <c r="V78" s="50">
        <f>'IP CTS ASR Expenses'!I60</f>
        <v>0</v>
      </c>
    </row>
    <row r="79" spans="2:22" ht="14.4" hidden="1" customHeight="1" x14ac:dyDescent="0.3">
      <c r="Q79" s="18" t="str">
        <f>'Filing Information'!$O$2</f>
        <v>_2023</v>
      </c>
      <c r="R79">
        <v>7</v>
      </c>
      <c r="S79">
        <f>'IP CTS ASR Expenses'!I6</f>
        <v>2024</v>
      </c>
      <c r="T79">
        <v>0</v>
      </c>
      <c r="U79">
        <f>'IP CTS ASR Expenses'!B61</f>
        <v>33</v>
      </c>
      <c r="V79" s="50">
        <f>'IP CTS ASR Expenses'!I61</f>
        <v>0</v>
      </c>
    </row>
    <row r="80" spans="2:22" ht="14.4" hidden="1" customHeight="1" x14ac:dyDescent="0.3">
      <c r="Q80" s="18" t="str">
        <f>'Filing Information'!$O$2</f>
        <v>_2023</v>
      </c>
      <c r="R80">
        <v>7</v>
      </c>
      <c r="S80">
        <f>'IP CTS ASR Expenses'!I6</f>
        <v>2024</v>
      </c>
      <c r="T80">
        <v>0</v>
      </c>
      <c r="U80">
        <f>'IP CTS ASR Expenses'!B62</f>
        <v>34</v>
      </c>
      <c r="V80" s="50">
        <f>'IP CTS ASR Expenses'!I62</f>
        <v>0</v>
      </c>
    </row>
    <row r="81" spans="17:22" ht="14.4" hidden="1" customHeight="1" x14ac:dyDescent="0.3">
      <c r="Q81" s="18" t="str">
        <f>'Filing Information'!$O$2</f>
        <v>_2023</v>
      </c>
      <c r="R81">
        <v>7</v>
      </c>
      <c r="S81">
        <f>'IP CTS ASR Expenses'!I6</f>
        <v>2024</v>
      </c>
      <c r="T81">
        <v>0</v>
      </c>
      <c r="U81">
        <f>'IP CTS ASR Expenses'!B68</f>
        <v>35</v>
      </c>
      <c r="V81" s="50">
        <f>'IP CTS ASR Expenses'!I68</f>
        <v>0</v>
      </c>
    </row>
    <row r="82" spans="17:22" ht="14.4" hidden="1" customHeight="1" x14ac:dyDescent="0.3">
      <c r="Q82" s="18" t="str">
        <f>'Filing Information'!$O$2</f>
        <v>_2023</v>
      </c>
      <c r="R82">
        <v>7</v>
      </c>
      <c r="S82">
        <f>'IP CTS ASR Expenses'!I6</f>
        <v>2024</v>
      </c>
      <c r="T82">
        <v>0</v>
      </c>
      <c r="U82">
        <f>'IP CTS ASR Expenses'!B69</f>
        <v>36</v>
      </c>
      <c r="V82" s="50">
        <f>'IP CTS ASR Expenses'!I69</f>
        <v>0</v>
      </c>
    </row>
    <row r="83" spans="17:22" ht="14.4" hidden="1" customHeight="1" x14ac:dyDescent="0.3">
      <c r="Q83" s="18" t="str">
        <f>'Filing Information'!$O$2</f>
        <v>_2023</v>
      </c>
      <c r="R83">
        <v>7</v>
      </c>
      <c r="S83">
        <f>'IP CTS ASR Expenses'!I6</f>
        <v>2024</v>
      </c>
      <c r="T83">
        <v>0</v>
      </c>
      <c r="U83">
        <f>'IP CTS ASR Expenses'!B70</f>
        <v>37</v>
      </c>
      <c r="V83" s="50">
        <f>'IP CTS ASR Expenses'!I70</f>
        <v>0</v>
      </c>
    </row>
    <row r="84" spans="17:22" ht="14.4" hidden="1" customHeight="1" x14ac:dyDescent="0.3">
      <c r="Q84" s="18" t="str">
        <f>'Filing Information'!$O$2</f>
        <v>_2023</v>
      </c>
      <c r="R84">
        <v>7</v>
      </c>
      <c r="S84">
        <f>'IP CTS ASR Expenses'!I6</f>
        <v>2024</v>
      </c>
      <c r="T84">
        <v>0</v>
      </c>
      <c r="U84">
        <f>'IP CTS ASR Expenses'!B71</f>
        <v>38</v>
      </c>
      <c r="V84" s="50">
        <f>'IP CTS ASR Expenses'!I71</f>
        <v>0</v>
      </c>
    </row>
    <row r="85" spans="17:22" ht="14.4" hidden="1" customHeight="1" x14ac:dyDescent="0.3">
      <c r="Q85" s="18" t="str">
        <f>'Filing Information'!$O$2</f>
        <v>_2023</v>
      </c>
      <c r="R85">
        <v>7</v>
      </c>
      <c r="S85">
        <f>'IP CTS ASR Expenses'!I6</f>
        <v>2024</v>
      </c>
      <c r="T85">
        <v>0</v>
      </c>
      <c r="U85">
        <f>'IP CTS ASR Expenses'!B72</f>
        <v>39</v>
      </c>
      <c r="V85" s="50">
        <f>'IP CTS ASR Expenses'!I72</f>
        <v>0</v>
      </c>
    </row>
    <row r="86" spans="17:22" ht="14.4" hidden="1" customHeight="1" x14ac:dyDescent="0.3">
      <c r="Q86" s="18" t="str">
        <f>'Filing Information'!$O$2</f>
        <v>_2023</v>
      </c>
      <c r="R86">
        <v>7</v>
      </c>
      <c r="S86">
        <f>'IP CTS ASR Expenses'!K6</f>
        <v>2025</v>
      </c>
      <c r="T86">
        <v>1</v>
      </c>
      <c r="U86">
        <f>'IP CTS ASR Expenses'!B9</f>
        <v>1</v>
      </c>
      <c r="V86" s="50">
        <f>'IP CTS ASR Expenses'!K9</f>
        <v>0</v>
      </c>
    </row>
    <row r="87" spans="17:22" ht="14.4" hidden="1" customHeight="1" x14ac:dyDescent="0.3">
      <c r="Q87" s="18" t="str">
        <f>'Filing Information'!$O$2</f>
        <v>_2023</v>
      </c>
      <c r="R87">
        <v>7</v>
      </c>
      <c r="S87">
        <f>'IP CTS ASR Expenses'!K6</f>
        <v>2025</v>
      </c>
      <c r="T87">
        <v>1</v>
      </c>
      <c r="U87">
        <f>'IP CTS ASR Expenses'!B10</f>
        <v>2</v>
      </c>
      <c r="V87" s="50">
        <f>'IP CTS ASR Expenses'!K10</f>
        <v>0</v>
      </c>
    </row>
    <row r="88" spans="17:22" ht="14.4" hidden="1" customHeight="1" x14ac:dyDescent="0.3">
      <c r="Q88" s="18" t="str">
        <f>'Filing Information'!$O$2</f>
        <v>_2023</v>
      </c>
      <c r="R88">
        <v>7</v>
      </c>
      <c r="S88">
        <f>'IP CTS ASR Expenses'!K6</f>
        <v>2025</v>
      </c>
      <c r="T88">
        <v>1</v>
      </c>
      <c r="U88">
        <f>'IP CTS ASR Expenses'!B11</f>
        <v>3</v>
      </c>
      <c r="V88" s="50">
        <f>'IP CTS ASR Expenses'!K11</f>
        <v>0</v>
      </c>
    </row>
    <row r="89" spans="17:22" ht="14.4" hidden="1" customHeight="1" x14ac:dyDescent="0.3">
      <c r="Q89" s="18" t="str">
        <f>'Filing Information'!$O$2</f>
        <v>_2023</v>
      </c>
      <c r="R89">
        <v>7</v>
      </c>
      <c r="S89">
        <f>'IP CTS ASR Expenses'!K6</f>
        <v>2025</v>
      </c>
      <c r="T89">
        <v>1</v>
      </c>
      <c r="U89">
        <f>'IP CTS ASR Expenses'!B12</f>
        <v>4</v>
      </c>
      <c r="V89" s="50">
        <f>'IP CTS ASR Expenses'!K12</f>
        <v>0</v>
      </c>
    </row>
    <row r="90" spans="17:22" ht="14.4" hidden="1" customHeight="1" x14ac:dyDescent="0.3">
      <c r="Q90" s="18" t="str">
        <f>'Filing Information'!$O$2</f>
        <v>_2023</v>
      </c>
      <c r="R90">
        <v>7</v>
      </c>
      <c r="S90">
        <f>'IP CTS ASR Expenses'!K6</f>
        <v>2025</v>
      </c>
      <c r="T90">
        <v>1</v>
      </c>
      <c r="U90">
        <f>'IP CTS ASR Expenses'!B13</f>
        <v>5</v>
      </c>
      <c r="V90" s="50">
        <f>'IP CTS ASR Expenses'!K13</f>
        <v>0</v>
      </c>
    </row>
    <row r="91" spans="17:22" ht="14.4" hidden="1" customHeight="1" x14ac:dyDescent="0.3">
      <c r="Q91" s="18" t="str">
        <f>'Filing Information'!$O$2</f>
        <v>_2023</v>
      </c>
      <c r="R91">
        <v>7</v>
      </c>
      <c r="S91">
        <f>'IP CTS ASR Expenses'!K6</f>
        <v>2025</v>
      </c>
      <c r="T91">
        <v>1</v>
      </c>
      <c r="U91">
        <f>'IP CTS ASR Expenses'!B14</f>
        <v>6</v>
      </c>
      <c r="V91" s="50">
        <f>'IP CTS ASR Expenses'!K14</f>
        <v>0</v>
      </c>
    </row>
    <row r="92" spans="17:22" ht="14.4" hidden="1" customHeight="1" x14ac:dyDescent="0.3">
      <c r="Q92" s="18" t="str">
        <f>'Filing Information'!$O$2</f>
        <v>_2023</v>
      </c>
      <c r="R92">
        <v>7</v>
      </c>
      <c r="S92">
        <f>'IP CTS ASR Expenses'!K6</f>
        <v>2025</v>
      </c>
      <c r="T92">
        <v>1</v>
      </c>
      <c r="U92">
        <f>'IP CTS ASR Expenses'!B20</f>
        <v>7</v>
      </c>
      <c r="V92" s="50">
        <f>'IP CTS ASR Expenses'!K20</f>
        <v>0</v>
      </c>
    </row>
    <row r="93" spans="17:22" ht="14.4" hidden="1" customHeight="1" x14ac:dyDescent="0.3">
      <c r="Q93" s="18" t="str">
        <f>'Filing Information'!$O$2</f>
        <v>_2023</v>
      </c>
      <c r="R93">
        <v>7</v>
      </c>
      <c r="S93">
        <f>'IP CTS ASR Expenses'!K6</f>
        <v>2025</v>
      </c>
      <c r="T93">
        <v>1</v>
      </c>
      <c r="U93">
        <f>'IP CTS ASR Expenses'!B21</f>
        <v>8</v>
      </c>
      <c r="V93" s="50">
        <f>'IP CTS ASR Expenses'!K21</f>
        <v>0</v>
      </c>
    </row>
    <row r="94" spans="17:22" ht="14.4" hidden="1" customHeight="1" x14ac:dyDescent="0.3">
      <c r="Q94" s="18" t="str">
        <f>'Filing Information'!$O$2</f>
        <v>_2023</v>
      </c>
      <c r="R94">
        <v>7</v>
      </c>
      <c r="S94">
        <f>'IP CTS ASR Expenses'!K6</f>
        <v>2025</v>
      </c>
      <c r="T94">
        <v>1</v>
      </c>
      <c r="U94">
        <f>'IP CTS ASR Expenses'!B22</f>
        <v>9</v>
      </c>
      <c r="V94" s="50">
        <f>'IP CTS ASR Expenses'!K22</f>
        <v>0</v>
      </c>
    </row>
    <row r="95" spans="17:22" ht="14.4" hidden="1" customHeight="1" x14ac:dyDescent="0.3">
      <c r="Q95" s="18" t="str">
        <f>'Filing Information'!$O$2</f>
        <v>_2023</v>
      </c>
      <c r="R95">
        <v>7</v>
      </c>
      <c r="S95">
        <f>'IP CTS ASR Expenses'!K6</f>
        <v>2025</v>
      </c>
      <c r="T95">
        <v>1</v>
      </c>
      <c r="U95">
        <f>'IP CTS ASR Expenses'!B23</f>
        <v>10</v>
      </c>
      <c r="V95" s="50">
        <f>'IP CTS ASR Expenses'!K23</f>
        <v>0</v>
      </c>
    </row>
    <row r="96" spans="17:22" ht="14.4" hidden="1" customHeight="1" x14ac:dyDescent="0.3">
      <c r="Q96" s="18" t="str">
        <f>'Filing Information'!$O$2</f>
        <v>_2023</v>
      </c>
      <c r="R96">
        <v>7</v>
      </c>
      <c r="S96">
        <f>'IP CTS ASR Expenses'!K6</f>
        <v>2025</v>
      </c>
      <c r="T96">
        <v>1</v>
      </c>
      <c r="U96">
        <f>'IP CTS ASR Expenses'!B24</f>
        <v>11</v>
      </c>
      <c r="V96" s="50">
        <f>'IP CTS ASR Expenses'!K24</f>
        <v>0</v>
      </c>
    </row>
    <row r="97" spans="17:22" ht="14.4" hidden="1" customHeight="1" x14ac:dyDescent="0.3">
      <c r="Q97" s="18" t="str">
        <f>'Filing Information'!$O$2</f>
        <v>_2023</v>
      </c>
      <c r="R97">
        <v>7</v>
      </c>
      <c r="S97">
        <f>'IP CTS ASR Expenses'!K6</f>
        <v>2025</v>
      </c>
      <c r="T97">
        <v>1</v>
      </c>
      <c r="U97">
        <f>'IP CTS ASR Expenses'!B30</f>
        <v>12</v>
      </c>
      <c r="V97" s="50">
        <f>'IP CTS ASR Expenses'!K30</f>
        <v>0</v>
      </c>
    </row>
    <row r="98" spans="17:22" ht="14.4" hidden="1" customHeight="1" x14ac:dyDescent="0.3">
      <c r="Q98" s="18" t="str">
        <f>'Filing Information'!$O$2</f>
        <v>_2023</v>
      </c>
      <c r="R98">
        <v>7</v>
      </c>
      <c r="S98">
        <f>'IP CTS ASR Expenses'!K6</f>
        <v>2025</v>
      </c>
      <c r="T98">
        <v>1</v>
      </c>
      <c r="U98">
        <f>'IP CTS ASR Expenses'!B31</f>
        <v>13</v>
      </c>
      <c r="V98" s="50">
        <f>'IP CTS ASR Expenses'!K31</f>
        <v>0</v>
      </c>
    </row>
    <row r="99" spans="17:22" ht="14.4" hidden="1" customHeight="1" x14ac:dyDescent="0.3">
      <c r="Q99" s="18" t="str">
        <f>'Filing Information'!$O$2</f>
        <v>_2023</v>
      </c>
      <c r="R99">
        <v>7</v>
      </c>
      <c r="S99">
        <f>'IP CTS ASR Expenses'!K6</f>
        <v>2025</v>
      </c>
      <c r="T99">
        <v>1</v>
      </c>
      <c r="U99">
        <f>'IP CTS ASR Expenses'!B32</f>
        <v>14</v>
      </c>
      <c r="V99" s="50">
        <f>'IP CTS ASR Expenses'!K32</f>
        <v>0</v>
      </c>
    </row>
    <row r="100" spans="17:22" ht="14.4" hidden="1" customHeight="1" x14ac:dyDescent="0.3">
      <c r="Q100" s="18" t="str">
        <f>'Filing Information'!$O$2</f>
        <v>_2023</v>
      </c>
      <c r="R100">
        <v>7</v>
      </c>
      <c r="S100">
        <f>'IP CTS ASR Expenses'!K6</f>
        <v>2025</v>
      </c>
      <c r="T100">
        <v>1</v>
      </c>
      <c r="U100">
        <f>'IP CTS ASR Expenses'!B33</f>
        <v>15</v>
      </c>
      <c r="V100" s="50">
        <f>'IP CTS ASR Expenses'!K33</f>
        <v>0</v>
      </c>
    </row>
    <row r="101" spans="17:22" ht="14.4" hidden="1" customHeight="1" x14ac:dyDescent="0.3">
      <c r="Q101" s="18" t="str">
        <f>'Filing Information'!$O$2</f>
        <v>_2023</v>
      </c>
      <c r="R101">
        <v>7</v>
      </c>
      <c r="S101">
        <f>'IP CTS ASR Expenses'!K6</f>
        <v>2025</v>
      </c>
      <c r="T101">
        <v>1</v>
      </c>
      <c r="U101">
        <f>'IP CTS ASR Expenses'!B34</f>
        <v>16</v>
      </c>
      <c r="V101" s="50">
        <f>'IP CTS ASR Expenses'!K34</f>
        <v>0</v>
      </c>
    </row>
    <row r="102" spans="17:22" ht="14.4" hidden="1" customHeight="1" x14ac:dyDescent="0.3">
      <c r="Q102" s="18" t="str">
        <f>'Filing Information'!$O$2</f>
        <v>_2023</v>
      </c>
      <c r="R102">
        <v>7</v>
      </c>
      <c r="S102">
        <f>'IP CTS ASR Expenses'!K6</f>
        <v>2025</v>
      </c>
      <c r="T102">
        <v>1</v>
      </c>
      <c r="U102">
        <f>'IP CTS ASR Expenses'!B35</f>
        <v>17</v>
      </c>
      <c r="V102" s="50">
        <f>'IP CTS ASR Expenses'!K35</f>
        <v>0</v>
      </c>
    </row>
    <row r="103" spans="17:22" ht="14.4" hidden="1" customHeight="1" x14ac:dyDescent="0.3">
      <c r="Q103" s="18" t="str">
        <f>'Filing Information'!$O$2</f>
        <v>_2023</v>
      </c>
      <c r="R103">
        <v>7</v>
      </c>
      <c r="S103">
        <f>'IP CTS ASR Expenses'!K6</f>
        <v>2025</v>
      </c>
      <c r="T103">
        <v>1</v>
      </c>
      <c r="U103">
        <f>'IP CTS ASR Expenses'!B36</f>
        <v>18</v>
      </c>
      <c r="V103" s="50">
        <f>'IP CTS ASR Expenses'!K36</f>
        <v>0</v>
      </c>
    </row>
    <row r="104" spans="17:22" ht="14.4" hidden="1" customHeight="1" x14ac:dyDescent="0.3">
      <c r="Q104" s="18" t="str">
        <f>'Filing Information'!$O$2</f>
        <v>_2023</v>
      </c>
      <c r="R104">
        <v>7</v>
      </c>
      <c r="S104">
        <f>'IP CTS ASR Expenses'!K6</f>
        <v>2025</v>
      </c>
      <c r="T104">
        <v>1</v>
      </c>
      <c r="U104">
        <f>'IP CTS ASR Expenses'!B37</f>
        <v>19</v>
      </c>
      <c r="V104" s="50">
        <f>'IP CTS ASR Expenses'!K37</f>
        <v>0</v>
      </c>
    </row>
    <row r="105" spans="17:22" ht="14.4" hidden="1" customHeight="1" x14ac:dyDescent="0.3">
      <c r="Q105" s="18" t="str">
        <f>'Filing Information'!$O$2</f>
        <v>_2023</v>
      </c>
      <c r="R105">
        <v>7</v>
      </c>
      <c r="S105">
        <f>'IP CTS ASR Expenses'!K6</f>
        <v>2025</v>
      </c>
      <c r="T105">
        <v>1</v>
      </c>
      <c r="U105">
        <f>'IP CTS ASR Expenses'!B38</f>
        <v>20</v>
      </c>
      <c r="V105" s="50">
        <f>'IP CTS ASR Expenses'!K38</f>
        <v>0</v>
      </c>
    </row>
    <row r="106" spans="17:22" ht="14.4" hidden="1" customHeight="1" x14ac:dyDescent="0.3">
      <c r="Q106" s="18" t="str">
        <f>'Filing Information'!$O$2</f>
        <v>_2023</v>
      </c>
      <c r="R106">
        <v>7</v>
      </c>
      <c r="S106">
        <f>'IP CTS ASR Expenses'!K6</f>
        <v>2025</v>
      </c>
      <c r="T106">
        <v>1</v>
      </c>
      <c r="U106">
        <f>'IP CTS ASR Expenses'!B39</f>
        <v>21</v>
      </c>
      <c r="V106" s="50">
        <f>'IP CTS ASR Expenses'!K39</f>
        <v>0</v>
      </c>
    </row>
    <row r="107" spans="17:22" ht="14.4" hidden="1" customHeight="1" x14ac:dyDescent="0.3">
      <c r="Q107" s="18" t="str">
        <f>'Filing Information'!$O$2</f>
        <v>_2023</v>
      </c>
      <c r="R107">
        <v>7</v>
      </c>
      <c r="S107">
        <f>'IP CTS ASR Expenses'!K6</f>
        <v>2025</v>
      </c>
      <c r="T107">
        <v>1</v>
      </c>
      <c r="U107">
        <f>'IP CTS ASR Expenses'!B45</f>
        <v>22</v>
      </c>
      <c r="V107" s="50">
        <f>'IP CTS ASR Expenses'!K45</f>
        <v>0</v>
      </c>
    </row>
    <row r="108" spans="17:22" ht="14.4" hidden="1" customHeight="1" x14ac:dyDescent="0.3">
      <c r="Q108" s="18" t="str">
        <f>'Filing Information'!$O$2</f>
        <v>_2023</v>
      </c>
      <c r="R108">
        <v>7</v>
      </c>
      <c r="S108">
        <f>'IP CTS ASR Expenses'!K6</f>
        <v>2025</v>
      </c>
      <c r="T108">
        <v>1</v>
      </c>
      <c r="U108">
        <f>'IP CTS ASR Expenses'!B46</f>
        <v>23</v>
      </c>
      <c r="V108" s="50">
        <f>'IP CTS ASR Expenses'!K46</f>
        <v>0</v>
      </c>
    </row>
    <row r="109" spans="17:22" ht="14.4" hidden="1" customHeight="1" x14ac:dyDescent="0.3">
      <c r="Q109" s="18" t="str">
        <f>'Filing Information'!$O$2</f>
        <v>_2023</v>
      </c>
      <c r="R109">
        <v>7</v>
      </c>
      <c r="S109">
        <f>'IP CTS ASR Expenses'!K6</f>
        <v>2025</v>
      </c>
      <c r="T109">
        <v>1</v>
      </c>
      <c r="U109">
        <f>'IP CTS ASR Expenses'!B47</f>
        <v>24</v>
      </c>
      <c r="V109" s="50">
        <f>'IP CTS ASR Expenses'!K47</f>
        <v>0</v>
      </c>
    </row>
    <row r="110" spans="17:22" ht="14.4" hidden="1" customHeight="1" x14ac:dyDescent="0.3">
      <c r="Q110" s="18" t="str">
        <f>'Filing Information'!$O$2</f>
        <v>_2023</v>
      </c>
      <c r="R110">
        <v>7</v>
      </c>
      <c r="S110">
        <f>'IP CTS ASR Expenses'!K6</f>
        <v>2025</v>
      </c>
      <c r="T110">
        <v>1</v>
      </c>
      <c r="U110">
        <f>'IP CTS ASR Expenses'!B48</f>
        <v>25</v>
      </c>
      <c r="V110" s="50">
        <f>'IP CTS ASR Expenses'!K48</f>
        <v>0</v>
      </c>
    </row>
    <row r="111" spans="17:22" ht="14.4" hidden="1" customHeight="1" x14ac:dyDescent="0.3">
      <c r="Q111" s="18" t="str">
        <f>'Filing Information'!$O$2</f>
        <v>_2023</v>
      </c>
      <c r="R111">
        <v>7</v>
      </c>
      <c r="S111">
        <f>'IP CTS ASR Expenses'!K6</f>
        <v>2025</v>
      </c>
      <c r="T111">
        <v>1</v>
      </c>
      <c r="U111">
        <f>'IP CTS ASR Expenses'!B49</f>
        <v>26</v>
      </c>
      <c r="V111" s="50">
        <f>'IP CTS ASR Expenses'!K49</f>
        <v>0</v>
      </c>
    </row>
    <row r="112" spans="17:22" ht="14.4" hidden="1" customHeight="1" x14ac:dyDescent="0.3">
      <c r="Q112" s="18" t="str">
        <f>'Filing Information'!$O$2</f>
        <v>_2023</v>
      </c>
      <c r="R112">
        <v>7</v>
      </c>
      <c r="S112">
        <f>'IP CTS ASR Expenses'!K6</f>
        <v>2025</v>
      </c>
      <c r="T112">
        <v>1</v>
      </c>
      <c r="U112">
        <f>'IP CTS ASR Expenses'!B55</f>
        <v>27</v>
      </c>
      <c r="V112" s="50">
        <f>'IP CTS ASR Expenses'!K55</f>
        <v>0</v>
      </c>
    </row>
    <row r="113" spans="17:22" ht="14.4" hidden="1" customHeight="1" x14ac:dyDescent="0.3">
      <c r="Q113" s="18" t="str">
        <f>'Filing Information'!$O$2</f>
        <v>_2023</v>
      </c>
      <c r="R113">
        <v>7</v>
      </c>
      <c r="S113">
        <f>'IP CTS ASR Expenses'!K6</f>
        <v>2025</v>
      </c>
      <c r="T113">
        <v>1</v>
      </c>
      <c r="U113">
        <f>'IP CTS ASR Expenses'!B56</f>
        <v>28</v>
      </c>
      <c r="V113" s="50">
        <f>'IP CTS ASR Expenses'!K56</f>
        <v>0</v>
      </c>
    </row>
    <row r="114" spans="17:22" ht="14.4" hidden="1" customHeight="1" x14ac:dyDescent="0.3">
      <c r="Q114" s="18" t="str">
        <f>'Filing Information'!$O$2</f>
        <v>_2023</v>
      </c>
      <c r="R114">
        <v>7</v>
      </c>
      <c r="S114">
        <f>'IP CTS ASR Expenses'!K6</f>
        <v>2025</v>
      </c>
      <c r="T114">
        <v>1</v>
      </c>
      <c r="U114">
        <f>'IP CTS ASR Expenses'!B57</f>
        <v>29</v>
      </c>
      <c r="V114" s="50">
        <f>'IP CTS ASR Expenses'!K57</f>
        <v>0</v>
      </c>
    </row>
    <row r="115" spans="17:22" ht="14.4" hidden="1" customHeight="1" x14ac:dyDescent="0.3">
      <c r="Q115" s="18" t="str">
        <f>'Filing Information'!$O$2</f>
        <v>_2023</v>
      </c>
      <c r="R115">
        <v>7</v>
      </c>
      <c r="S115">
        <f>'IP CTS ASR Expenses'!K6</f>
        <v>2025</v>
      </c>
      <c r="T115">
        <v>1</v>
      </c>
      <c r="U115">
        <f>'IP CTS ASR Expenses'!B58</f>
        <v>30</v>
      </c>
      <c r="V115" s="50">
        <f>'IP CTS ASR Expenses'!K58</f>
        <v>0</v>
      </c>
    </row>
    <row r="116" spans="17:22" ht="14.4" hidden="1" customHeight="1" x14ac:dyDescent="0.3">
      <c r="Q116" s="18" t="str">
        <f>'Filing Information'!$O$2</f>
        <v>_2023</v>
      </c>
      <c r="R116">
        <v>7</v>
      </c>
      <c r="S116">
        <f>'IP CTS ASR Expenses'!K6</f>
        <v>2025</v>
      </c>
      <c r="T116">
        <v>1</v>
      </c>
      <c r="U116">
        <f>'IP CTS ASR Expenses'!B59</f>
        <v>31</v>
      </c>
      <c r="V116" s="50">
        <f>'IP CTS ASR Expenses'!K59</f>
        <v>0</v>
      </c>
    </row>
    <row r="117" spans="17:22" ht="14.4" hidden="1" customHeight="1" x14ac:dyDescent="0.3">
      <c r="Q117" s="18" t="str">
        <f>'Filing Information'!$O$2</f>
        <v>_2023</v>
      </c>
      <c r="R117">
        <v>7</v>
      </c>
      <c r="S117">
        <f>'IP CTS ASR Expenses'!K6</f>
        <v>2025</v>
      </c>
      <c r="T117">
        <v>1</v>
      </c>
      <c r="U117">
        <f>'IP CTS ASR Expenses'!B60</f>
        <v>32</v>
      </c>
      <c r="V117" s="50">
        <f>'IP CTS ASR Expenses'!K60</f>
        <v>0</v>
      </c>
    </row>
    <row r="118" spans="17:22" ht="14.4" hidden="1" customHeight="1" x14ac:dyDescent="0.3">
      <c r="Q118" s="18" t="str">
        <f>'Filing Information'!$O$2</f>
        <v>_2023</v>
      </c>
      <c r="R118">
        <v>7</v>
      </c>
      <c r="S118">
        <f>'IP CTS ASR Expenses'!K6</f>
        <v>2025</v>
      </c>
      <c r="T118">
        <v>1</v>
      </c>
      <c r="U118">
        <f>'IP CTS ASR Expenses'!B61</f>
        <v>33</v>
      </c>
      <c r="V118" s="50">
        <f>'IP CTS ASR Expenses'!K61</f>
        <v>0</v>
      </c>
    </row>
    <row r="119" spans="17:22" ht="14.4" hidden="1" customHeight="1" x14ac:dyDescent="0.3">
      <c r="Q119" s="18" t="str">
        <f>'Filing Information'!$O$2</f>
        <v>_2023</v>
      </c>
      <c r="R119">
        <v>7</v>
      </c>
      <c r="S119">
        <f>'IP CTS ASR Expenses'!K6</f>
        <v>2025</v>
      </c>
      <c r="T119">
        <v>1</v>
      </c>
      <c r="U119">
        <f>'IP CTS ASR Expenses'!B62</f>
        <v>34</v>
      </c>
      <c r="V119" s="50">
        <f>'IP CTS ASR Expenses'!K62</f>
        <v>0</v>
      </c>
    </row>
    <row r="120" spans="17:22" ht="14.4" hidden="1" customHeight="1" x14ac:dyDescent="0.3">
      <c r="Q120" s="18" t="str">
        <f>'Filing Information'!$O$2</f>
        <v>_2023</v>
      </c>
      <c r="R120">
        <v>7</v>
      </c>
      <c r="S120">
        <f>'IP CTS ASR Expenses'!K6</f>
        <v>2025</v>
      </c>
      <c r="T120">
        <v>1</v>
      </c>
      <c r="U120">
        <f>'IP CTS ASR Expenses'!B68</f>
        <v>35</v>
      </c>
      <c r="V120" s="50">
        <f>'IP CTS ASR Expenses'!K68</f>
        <v>0</v>
      </c>
    </row>
    <row r="121" spans="17:22" ht="14.4" hidden="1" customHeight="1" x14ac:dyDescent="0.3">
      <c r="Q121" s="18" t="str">
        <f>'Filing Information'!$O$2</f>
        <v>_2023</v>
      </c>
      <c r="R121">
        <v>7</v>
      </c>
      <c r="S121">
        <f>'IP CTS ASR Expenses'!K6</f>
        <v>2025</v>
      </c>
      <c r="T121">
        <v>1</v>
      </c>
      <c r="U121">
        <f>'IP CTS ASR Expenses'!B69</f>
        <v>36</v>
      </c>
      <c r="V121" s="50">
        <f>'IP CTS ASR Expenses'!K69</f>
        <v>0</v>
      </c>
    </row>
    <row r="122" spans="17:22" ht="14.4" hidden="1" customHeight="1" x14ac:dyDescent="0.3">
      <c r="Q122" s="18" t="str">
        <f>'Filing Information'!$O$2</f>
        <v>_2023</v>
      </c>
      <c r="R122">
        <v>7</v>
      </c>
      <c r="S122">
        <f>'IP CTS ASR Expenses'!K6</f>
        <v>2025</v>
      </c>
      <c r="T122">
        <v>1</v>
      </c>
      <c r="U122">
        <f>'IP CTS ASR Expenses'!B70</f>
        <v>37</v>
      </c>
      <c r="V122" s="50">
        <f>'IP CTS ASR Expenses'!K70</f>
        <v>0</v>
      </c>
    </row>
    <row r="123" spans="17:22" ht="14.4" hidden="1" customHeight="1" x14ac:dyDescent="0.3">
      <c r="Q123" s="18" t="str">
        <f>'Filing Information'!$O$2</f>
        <v>_2023</v>
      </c>
      <c r="R123">
        <v>7</v>
      </c>
      <c r="S123">
        <f>'IP CTS ASR Expenses'!K6</f>
        <v>2025</v>
      </c>
      <c r="T123">
        <v>1</v>
      </c>
      <c r="U123">
        <f>'IP CTS ASR Expenses'!B71</f>
        <v>38</v>
      </c>
      <c r="V123" s="50">
        <f>'IP CTS ASR Expenses'!K71</f>
        <v>0</v>
      </c>
    </row>
    <row r="124" spans="17:22" ht="14.4" hidden="1" customHeight="1" x14ac:dyDescent="0.3">
      <c r="Q124" s="18" t="str">
        <f>'Filing Information'!$O$2</f>
        <v>_2023</v>
      </c>
      <c r="R124">
        <v>7</v>
      </c>
      <c r="S124">
        <f>'IP CTS ASR Expenses'!K6</f>
        <v>2025</v>
      </c>
      <c r="T124">
        <v>1</v>
      </c>
      <c r="U124">
        <f>'IP CTS ASR Expenses'!B72</f>
        <v>39</v>
      </c>
      <c r="V124" s="50">
        <f>'IP CTS ASR Expenses'!K72</f>
        <v>0</v>
      </c>
    </row>
  </sheetData>
  <sheetProtection selectLockedCells="1"/>
  <mergeCells count="58">
    <mergeCell ref="C71:D71"/>
    <mergeCell ref="C72:D72"/>
    <mergeCell ref="C74:D74"/>
    <mergeCell ref="C62:D62"/>
    <mergeCell ref="C64:D64"/>
    <mergeCell ref="C66:K66"/>
    <mergeCell ref="C68:D68"/>
    <mergeCell ref="C69:D69"/>
    <mergeCell ref="C70:D70"/>
    <mergeCell ref="C61:D61"/>
    <mergeCell ref="C47:D47"/>
    <mergeCell ref="C48:D48"/>
    <mergeCell ref="C49:D49"/>
    <mergeCell ref="C51:D51"/>
    <mergeCell ref="C53:K53"/>
    <mergeCell ref="C55:D55"/>
    <mergeCell ref="C56:D56"/>
    <mergeCell ref="C57:D57"/>
    <mergeCell ref="C58:D58"/>
    <mergeCell ref="C59:D59"/>
    <mergeCell ref="C60:D60"/>
    <mergeCell ref="C13:D13"/>
    <mergeCell ref="C2:K4"/>
    <mergeCell ref="C46:D46"/>
    <mergeCell ref="C32:D32"/>
    <mergeCell ref="C33:D33"/>
    <mergeCell ref="C34:D34"/>
    <mergeCell ref="C35:D35"/>
    <mergeCell ref="C36:D36"/>
    <mergeCell ref="C37:D37"/>
    <mergeCell ref="C38:D38"/>
    <mergeCell ref="C39:D39"/>
    <mergeCell ref="C41:D41"/>
    <mergeCell ref="C43:K43"/>
    <mergeCell ref="C45:D45"/>
    <mergeCell ref="C31:D31"/>
    <mergeCell ref="C14:D14"/>
    <mergeCell ref="C16:D16"/>
    <mergeCell ref="C18:K18"/>
    <mergeCell ref="C20:D20"/>
    <mergeCell ref="C21:D21"/>
    <mergeCell ref="C22:D22"/>
    <mergeCell ref="C23:D23"/>
    <mergeCell ref="C24:D24"/>
    <mergeCell ref="C26:D26"/>
    <mergeCell ref="C28:K28"/>
    <mergeCell ref="C30:D30"/>
    <mergeCell ref="E5:G5"/>
    <mergeCell ref="I5:K5"/>
    <mergeCell ref="C7:K7"/>
    <mergeCell ref="C1:G1"/>
    <mergeCell ref="H1:M1"/>
    <mergeCell ref="C9:D9"/>
    <mergeCell ref="C10:D10"/>
    <mergeCell ref="C11:D11"/>
    <mergeCell ref="C12:D12"/>
    <mergeCell ref="C5:C6"/>
    <mergeCell ref="D5:D6"/>
  </mergeCells>
  <dataValidations count="1">
    <dataValidation type="decimal" operator="greaterThanOrEqual" allowBlank="1" showInputMessage="1" showErrorMessage="1" sqref="E68:K72 E55:K62 E45:K49 E30:K39 E20:K24 E9:K14" xr:uid="{53E07110-D245-49F1-B29C-05FBFDFB2A58}">
      <formula1>0</formula1>
    </dataValidation>
  </dataValidations>
  <pageMargins left="0.7" right="0.7" top="0.75" bottom="0.75" header="0.3" footer="0.3"/>
  <pageSetup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43F73-5C22-454C-9490-90AC66E11133}">
  <sheetPr codeName="Sheet12"/>
  <dimension ref="A1:AA42"/>
  <sheetViews>
    <sheetView workbookViewId="0">
      <selection activeCell="A43" sqref="A43:XFD66"/>
    </sheetView>
  </sheetViews>
  <sheetFormatPr defaultColWidth="0" defaultRowHeight="14.4" customHeight="1" zeroHeight="1" x14ac:dyDescent="0.3"/>
  <cols>
    <col min="1" max="1" width="4.5546875" customWidth="1"/>
    <col min="2" max="2" width="29.6640625" customWidth="1"/>
    <col min="3" max="3" width="9.88671875" customWidth="1"/>
    <col min="4" max="4" width="21.88671875" customWidth="1"/>
    <col min="5" max="5" width="3.6640625" customWidth="1"/>
    <col min="6" max="6" width="18.6640625" customWidth="1"/>
    <col min="7" max="7" width="6.6640625" customWidth="1"/>
    <col min="8" max="8" width="18.6640625" customWidth="1"/>
    <col min="9" max="9" width="6.6640625" customWidth="1"/>
    <col min="10" max="10" width="18.6640625" customWidth="1"/>
    <col min="11" max="11" width="6.6640625" customWidth="1"/>
    <col min="12" max="12" width="18.6640625" customWidth="1"/>
    <col min="13" max="13" width="3.5546875" customWidth="1"/>
    <col min="14" max="14" width="8.6640625" hidden="1" customWidth="1"/>
    <col min="15" max="15" width="11.88671875" hidden="1" customWidth="1"/>
    <col min="16" max="16" width="4.5546875" hidden="1" customWidth="1"/>
    <col min="17" max="17" width="5.5546875" hidden="1" customWidth="1"/>
    <col min="18" max="18" width="5" hidden="1" customWidth="1"/>
    <col min="19" max="20" width="7.88671875" hidden="1" customWidth="1"/>
    <col min="21" max="22" width="7" hidden="1" customWidth="1"/>
    <col min="23" max="23" width="10.6640625" hidden="1" customWidth="1"/>
    <col min="24" max="24" width="8.6640625" hidden="1" customWidth="1"/>
    <col min="25" max="25" width="11.33203125" hidden="1" customWidth="1"/>
    <col min="26" max="26" width="7" hidden="1" customWidth="1"/>
    <col min="27" max="27" width="7.33203125" hidden="1" customWidth="1"/>
    <col min="28" max="16384" width="8.6640625" hidden="1"/>
  </cols>
  <sheetData>
    <row r="1" spans="1:27" ht="75" customHeight="1" x14ac:dyDescent="0.3">
      <c r="A1" s="37"/>
      <c r="B1" s="113" t="s">
        <v>385</v>
      </c>
      <c r="C1" s="113"/>
      <c r="D1" s="113"/>
      <c r="E1" s="113"/>
      <c r="F1" s="113"/>
      <c r="G1" s="113"/>
      <c r="H1" s="113"/>
      <c r="I1" s="243" t="s">
        <v>417</v>
      </c>
      <c r="J1" s="243"/>
      <c r="K1" s="243"/>
      <c r="L1" s="243"/>
      <c r="M1" s="243"/>
      <c r="O1" t="s">
        <v>176</v>
      </c>
      <c r="P1" t="s">
        <v>295</v>
      </c>
      <c r="Q1" t="s">
        <v>364</v>
      </c>
      <c r="R1" t="s">
        <v>342</v>
      </c>
      <c r="S1" t="s">
        <v>386</v>
      </c>
      <c r="T1" t="s">
        <v>387</v>
      </c>
      <c r="U1" t="s">
        <v>388</v>
      </c>
      <c r="V1" t="s">
        <v>389</v>
      </c>
      <c r="W1" t="s">
        <v>390</v>
      </c>
      <c r="X1" t="s">
        <v>391</v>
      </c>
      <c r="Y1" t="s">
        <v>392</v>
      </c>
      <c r="Z1" t="s">
        <v>393</v>
      </c>
      <c r="AA1" t="s">
        <v>394</v>
      </c>
    </row>
    <row r="2" spans="1:27" ht="3.6" customHeight="1" x14ac:dyDescent="0.3">
      <c r="A2" s="35"/>
      <c r="B2" s="35"/>
      <c r="C2" s="35"/>
      <c r="D2" s="35"/>
      <c r="E2" s="35"/>
      <c r="F2" s="35"/>
      <c r="G2" s="35"/>
      <c r="H2" s="35"/>
      <c r="I2" s="35"/>
      <c r="J2" s="35"/>
      <c r="K2" s="35"/>
      <c r="L2" s="35"/>
      <c r="M2" s="35"/>
      <c r="O2" s="18" t="str">
        <f>'Filing Information'!$O$2</f>
        <v>_2023</v>
      </c>
      <c r="P2">
        <v>6</v>
      </c>
      <c r="Q2">
        <f>F6</f>
        <v>2022</v>
      </c>
      <c r="R2">
        <v>0</v>
      </c>
      <c r="S2">
        <f>'CA Stats'!F8</f>
        <v>0</v>
      </c>
      <c r="T2">
        <f>'CA Stats'!F9</f>
        <v>0</v>
      </c>
      <c r="U2">
        <f>'CA Stats'!F10</f>
        <v>0</v>
      </c>
      <c r="V2">
        <f>'CA Stats'!F11</f>
        <v>0</v>
      </c>
      <c r="W2">
        <f>'CA Stats'!F12</f>
        <v>0</v>
      </c>
      <c r="X2">
        <f>'CA Stats'!F13</f>
        <v>0</v>
      </c>
      <c r="Y2">
        <f>'CA Stats'!F14</f>
        <v>0</v>
      </c>
      <c r="Z2" s="76">
        <f>'CA Stats'!F15</f>
        <v>0</v>
      </c>
      <c r="AA2" s="76">
        <f>'CA Stats'!F16</f>
        <v>0</v>
      </c>
    </row>
    <row r="3" spans="1:27" ht="17.399999999999999" customHeight="1" x14ac:dyDescent="0.3">
      <c r="A3" s="35"/>
      <c r="B3" s="151" t="s">
        <v>395</v>
      </c>
      <c r="C3" s="151"/>
      <c r="D3" s="151"/>
      <c r="E3" s="151"/>
      <c r="F3" s="151"/>
      <c r="G3" s="151"/>
      <c r="H3" s="151"/>
      <c r="I3" s="151"/>
      <c r="J3" s="151"/>
      <c r="K3" s="151"/>
      <c r="L3" s="151"/>
      <c r="M3" s="40"/>
      <c r="O3" s="18" t="str">
        <f>'Filing Information'!$O$2</f>
        <v>_2023</v>
      </c>
      <c r="P3">
        <v>6</v>
      </c>
      <c r="Q3">
        <f>H6</f>
        <v>2023</v>
      </c>
      <c r="R3">
        <v>0</v>
      </c>
      <c r="S3">
        <f>'CA Stats'!H8</f>
        <v>0</v>
      </c>
      <c r="T3">
        <f>'CA Stats'!H9</f>
        <v>0</v>
      </c>
      <c r="U3">
        <f>'CA Stats'!H10</f>
        <v>0</v>
      </c>
      <c r="V3">
        <f>'CA Stats'!H11</f>
        <v>0</v>
      </c>
      <c r="W3">
        <f>'CA Stats'!H12</f>
        <v>0</v>
      </c>
      <c r="X3">
        <f>'CA Stats'!H13</f>
        <v>0</v>
      </c>
      <c r="Y3">
        <f>'CA Stats'!H14</f>
        <v>0</v>
      </c>
      <c r="Z3">
        <f>'CA Stats'!H15</f>
        <v>0</v>
      </c>
      <c r="AA3">
        <f>'CA Stats'!H16</f>
        <v>0</v>
      </c>
    </row>
    <row r="4" spans="1:27" ht="6" customHeight="1" x14ac:dyDescent="0.3">
      <c r="A4" s="35"/>
      <c r="B4" s="87"/>
      <c r="C4" s="87"/>
      <c r="D4" s="87"/>
      <c r="E4" s="87"/>
      <c r="F4" s="87"/>
      <c r="G4" s="87"/>
      <c r="H4" s="87"/>
      <c r="I4" s="87"/>
      <c r="J4" s="87"/>
      <c r="K4" s="87"/>
      <c r="L4" s="87"/>
      <c r="M4" s="40"/>
      <c r="O4" s="18" t="str">
        <f>'Filing Information'!$O$2</f>
        <v>_2023</v>
      </c>
      <c r="P4">
        <v>6</v>
      </c>
      <c r="Q4">
        <f>J6</f>
        <v>2024</v>
      </c>
      <c r="R4">
        <v>1</v>
      </c>
      <c r="S4">
        <f>'CA Stats'!J8</f>
        <v>0</v>
      </c>
      <c r="T4">
        <f>'CA Stats'!J9</f>
        <v>0</v>
      </c>
      <c r="U4">
        <f>'CA Stats'!J10</f>
        <v>0</v>
      </c>
      <c r="V4">
        <f>'CA Stats'!J11</f>
        <v>0</v>
      </c>
      <c r="W4">
        <f>'CA Stats'!J12</f>
        <v>0</v>
      </c>
      <c r="X4">
        <f>'CA Stats'!J13</f>
        <v>0</v>
      </c>
      <c r="Y4">
        <f>'CA Stats'!J14</f>
        <v>0</v>
      </c>
      <c r="Z4">
        <f>'CA Stats'!J15</f>
        <v>0</v>
      </c>
      <c r="AA4">
        <f>'CA Stats'!J16</f>
        <v>0</v>
      </c>
    </row>
    <row r="5" spans="1:27" ht="18" x14ac:dyDescent="0.3">
      <c r="A5" s="35"/>
      <c r="B5" s="51"/>
      <c r="C5" s="51"/>
      <c r="D5" s="51"/>
      <c r="E5" s="51"/>
      <c r="F5" s="246" t="s">
        <v>347</v>
      </c>
      <c r="G5" s="246"/>
      <c r="H5" s="246"/>
      <c r="I5" s="52"/>
      <c r="J5" s="246" t="s">
        <v>348</v>
      </c>
      <c r="K5" s="246"/>
      <c r="L5" s="246"/>
      <c r="M5" s="40"/>
      <c r="O5" s="18" t="str">
        <f>'Filing Information'!$O$2</f>
        <v>_2023</v>
      </c>
      <c r="P5">
        <v>6</v>
      </c>
      <c r="Q5">
        <f>L6</f>
        <v>2025</v>
      </c>
      <c r="R5">
        <v>1</v>
      </c>
      <c r="S5">
        <f>'CA Stats'!L8</f>
        <v>0</v>
      </c>
      <c r="T5">
        <f>'CA Stats'!L9</f>
        <v>0</v>
      </c>
      <c r="U5">
        <f>'CA Stats'!L10</f>
        <v>0</v>
      </c>
      <c r="V5">
        <f>'CA Stats'!L11</f>
        <v>0</v>
      </c>
      <c r="W5">
        <f>'CA Stats'!L12</f>
        <v>0</v>
      </c>
      <c r="X5">
        <f>'CA Stats'!L13</f>
        <v>0</v>
      </c>
      <c r="Y5">
        <f>'CA Stats'!L14</f>
        <v>0</v>
      </c>
      <c r="Z5">
        <f>'CA Stats'!L15</f>
        <v>0</v>
      </c>
      <c r="AA5">
        <f>'CA Stats'!L16</f>
        <v>0</v>
      </c>
    </row>
    <row r="6" spans="1:27" ht="18" customHeight="1" x14ac:dyDescent="0.3">
      <c r="A6" s="35"/>
      <c r="B6" s="247" t="s">
        <v>344</v>
      </c>
      <c r="C6" s="247"/>
      <c r="D6" s="247"/>
      <c r="E6" s="100"/>
      <c r="F6" s="99">
        <f>IF(ISBLANK('Filing Information'!E27), "", 'Filing Information'!E27-1)</f>
        <v>2022</v>
      </c>
      <c r="G6" s="99"/>
      <c r="H6" s="99">
        <f>IF(ISBLANK('Filing Information'!E27), "", 'Filing Information'!E27)</f>
        <v>2023</v>
      </c>
      <c r="I6" s="99"/>
      <c r="J6" s="99">
        <f>IF(ISBLANK('Filing Information'!E27), "", 'Filing Information'!E27+1)</f>
        <v>2024</v>
      </c>
      <c r="K6" s="99"/>
      <c r="L6" s="99">
        <f>IF(ISBLANK('Filing Information'!E27), "", 'Filing Information'!E27+2)</f>
        <v>2025</v>
      </c>
      <c r="M6" s="44"/>
      <c r="O6" s="18" t="str">
        <f>'Filing Information'!$O$2</f>
        <v>_2023</v>
      </c>
      <c r="P6">
        <v>4</v>
      </c>
      <c r="Q6">
        <f>F18</f>
        <v>2022</v>
      </c>
      <c r="R6">
        <v>0</v>
      </c>
      <c r="S6">
        <f>'CA Stats'!F20</f>
        <v>0</v>
      </c>
      <c r="T6">
        <f>'CA Stats'!F21</f>
        <v>0</v>
      </c>
      <c r="U6">
        <f>'CA Stats'!F22</f>
        <v>0</v>
      </c>
      <c r="V6">
        <f>'CA Stats'!F23</f>
        <v>0</v>
      </c>
      <c r="W6">
        <f>'CA Stats'!F24</f>
        <v>0</v>
      </c>
      <c r="X6">
        <f>'CA Stats'!F25</f>
        <v>0</v>
      </c>
      <c r="Y6">
        <f>'CA Stats'!F26</f>
        <v>0</v>
      </c>
      <c r="Z6">
        <f>'CA Stats'!F27</f>
        <v>0</v>
      </c>
      <c r="AA6">
        <f>'CA Stats'!F28</f>
        <v>0</v>
      </c>
    </row>
    <row r="7" spans="1:27" ht="6" customHeight="1" x14ac:dyDescent="0.3">
      <c r="A7" s="13"/>
      <c r="B7" s="47"/>
      <c r="C7" s="47"/>
      <c r="D7" s="47"/>
      <c r="E7" s="47"/>
      <c r="F7" s="44"/>
      <c r="G7" s="44"/>
      <c r="H7" s="44"/>
      <c r="I7" s="44"/>
      <c r="J7" s="44"/>
      <c r="K7" s="44"/>
      <c r="L7" s="44"/>
      <c r="M7" s="44"/>
      <c r="O7" s="18" t="str">
        <f>'Filing Information'!$O$2</f>
        <v>_2023</v>
      </c>
      <c r="P7">
        <v>4</v>
      </c>
      <c r="Q7">
        <f>H18</f>
        <v>2023</v>
      </c>
      <c r="R7">
        <v>0</v>
      </c>
      <c r="S7">
        <f>'CA Stats'!H20</f>
        <v>0</v>
      </c>
      <c r="T7">
        <f>'CA Stats'!H21</f>
        <v>0</v>
      </c>
      <c r="U7">
        <f>'CA Stats'!H22</f>
        <v>0</v>
      </c>
      <c r="V7">
        <f>'CA Stats'!H23</f>
        <v>0</v>
      </c>
      <c r="W7">
        <f>'CA Stats'!H24</f>
        <v>0</v>
      </c>
      <c r="X7">
        <f>'CA Stats'!H25</f>
        <v>0</v>
      </c>
      <c r="Y7">
        <f>'CA Stats'!H26</f>
        <v>0</v>
      </c>
      <c r="Z7">
        <f>'CA Stats'!H27</f>
        <v>0</v>
      </c>
      <c r="AA7">
        <f>'CA Stats'!H28</f>
        <v>0</v>
      </c>
    </row>
    <row r="8" spans="1:27" ht="15.6" x14ac:dyDescent="0.3">
      <c r="A8" s="35"/>
      <c r="B8" s="244" t="s">
        <v>396</v>
      </c>
      <c r="C8" s="244"/>
      <c r="D8" s="244"/>
      <c r="E8" s="45"/>
      <c r="F8" s="71">
        <v>0</v>
      </c>
      <c r="G8" s="43"/>
      <c r="H8" s="71">
        <v>0</v>
      </c>
      <c r="I8" s="43"/>
      <c r="J8" s="71">
        <v>0</v>
      </c>
      <c r="K8" s="43"/>
      <c r="L8" s="71">
        <v>0</v>
      </c>
      <c r="M8" s="43"/>
      <c r="O8" s="18" t="str">
        <f>'Filing Information'!$O$2</f>
        <v>_2023</v>
      </c>
      <c r="P8">
        <v>4</v>
      </c>
      <c r="Q8">
        <f>J18</f>
        <v>2024</v>
      </c>
      <c r="R8">
        <v>1</v>
      </c>
      <c r="S8">
        <f>'CA Stats'!J20</f>
        <v>0</v>
      </c>
      <c r="T8">
        <f>'CA Stats'!J21</f>
        <v>0</v>
      </c>
      <c r="U8">
        <f>'CA Stats'!J22</f>
        <v>0</v>
      </c>
      <c r="V8">
        <f>'CA Stats'!J23</f>
        <v>0</v>
      </c>
      <c r="W8">
        <f>'CA Stats'!J24</f>
        <v>0</v>
      </c>
      <c r="X8">
        <f>'CA Stats'!J25</f>
        <v>0</v>
      </c>
      <c r="Y8">
        <f>'CA Stats'!J26</f>
        <v>0</v>
      </c>
      <c r="Z8">
        <f>'CA Stats'!J27</f>
        <v>0</v>
      </c>
      <c r="AA8">
        <f>'CA Stats'!J28</f>
        <v>0</v>
      </c>
    </row>
    <row r="9" spans="1:27" ht="15.6" x14ac:dyDescent="0.3">
      <c r="A9" s="35"/>
      <c r="B9" s="245" t="s">
        <v>397</v>
      </c>
      <c r="C9" s="245"/>
      <c r="D9" s="245"/>
      <c r="E9" s="46"/>
      <c r="F9" s="72">
        <v>0</v>
      </c>
      <c r="G9" s="43"/>
      <c r="H9" s="72">
        <v>0</v>
      </c>
      <c r="I9" s="43"/>
      <c r="J9" s="72">
        <v>0</v>
      </c>
      <c r="K9" s="43"/>
      <c r="L9" s="72">
        <v>0</v>
      </c>
      <c r="M9" s="43" t="s">
        <v>398</v>
      </c>
      <c r="O9" s="18" t="str">
        <f>'Filing Information'!$O$2</f>
        <v>_2023</v>
      </c>
      <c r="P9">
        <v>5</v>
      </c>
      <c r="Q9">
        <f>F30</f>
        <v>2022</v>
      </c>
      <c r="R9">
        <v>0</v>
      </c>
      <c r="S9">
        <f>'CA Stats'!F32</f>
        <v>0</v>
      </c>
      <c r="T9">
        <f>'CA Stats'!F33</f>
        <v>0</v>
      </c>
      <c r="U9">
        <f>'CA Stats'!F34</f>
        <v>0</v>
      </c>
      <c r="V9">
        <f>'CA Stats'!F35</f>
        <v>0</v>
      </c>
      <c r="W9">
        <f>'CA Stats'!F36</f>
        <v>0</v>
      </c>
      <c r="X9">
        <f>'CA Stats'!F37</f>
        <v>0</v>
      </c>
      <c r="Y9">
        <f>'CA Stats'!F38</f>
        <v>0</v>
      </c>
      <c r="Z9">
        <f>'CA Stats'!F39</f>
        <v>0</v>
      </c>
      <c r="AA9">
        <f>'CA Stats'!F40</f>
        <v>0</v>
      </c>
    </row>
    <row r="10" spans="1:27" ht="15.6" x14ac:dyDescent="0.3">
      <c r="A10" s="35"/>
      <c r="B10" s="244" t="s">
        <v>399</v>
      </c>
      <c r="C10" s="244"/>
      <c r="D10" s="244"/>
      <c r="E10" s="45"/>
      <c r="F10" s="71">
        <v>0</v>
      </c>
      <c r="G10" s="43"/>
      <c r="H10" s="71">
        <v>0</v>
      </c>
      <c r="I10" s="43"/>
      <c r="J10" s="71">
        <v>0</v>
      </c>
      <c r="K10" s="43"/>
      <c r="L10" s="71">
        <v>0</v>
      </c>
      <c r="M10" s="43"/>
      <c r="O10" s="18" t="str">
        <f>'Filing Information'!$O$2</f>
        <v>_2023</v>
      </c>
      <c r="P10">
        <v>5</v>
      </c>
      <c r="Q10">
        <f>J30</f>
        <v>2024</v>
      </c>
      <c r="R10">
        <v>1</v>
      </c>
      <c r="S10">
        <f>'CA Stats'!J32</f>
        <v>0</v>
      </c>
      <c r="T10">
        <f>'CA Stats'!J33</f>
        <v>0</v>
      </c>
      <c r="U10">
        <f>'CA Stats'!J34</f>
        <v>0</v>
      </c>
      <c r="V10">
        <f>'CA Stats'!J35</f>
        <v>0</v>
      </c>
      <c r="W10">
        <f>'CA Stats'!J36</f>
        <v>0</v>
      </c>
      <c r="X10">
        <f>'CA Stats'!J37</f>
        <v>0</v>
      </c>
      <c r="Y10">
        <f>'CA Stats'!J38</f>
        <v>0</v>
      </c>
      <c r="Z10">
        <f>'CA Stats'!J39</f>
        <v>0</v>
      </c>
      <c r="AA10">
        <f>'CA Stats'!J40</f>
        <v>0</v>
      </c>
    </row>
    <row r="11" spans="1:27" ht="15.6" x14ac:dyDescent="0.3">
      <c r="A11" s="35"/>
      <c r="B11" s="244" t="s">
        <v>400</v>
      </c>
      <c r="C11" s="244"/>
      <c r="D11" s="244"/>
      <c r="E11" s="45"/>
      <c r="F11" s="71">
        <v>0</v>
      </c>
      <c r="G11" s="43"/>
      <c r="H11" s="71">
        <v>0</v>
      </c>
      <c r="I11" s="43"/>
      <c r="J11" s="71">
        <v>0</v>
      </c>
      <c r="K11" s="43"/>
      <c r="L11" s="71">
        <v>0</v>
      </c>
      <c r="M11" s="43"/>
    </row>
    <row r="12" spans="1:27" ht="15.6" customHeight="1" x14ac:dyDescent="0.3">
      <c r="A12" s="35"/>
      <c r="B12" s="41" t="s">
        <v>401</v>
      </c>
      <c r="C12" s="41"/>
      <c r="D12" s="42"/>
      <c r="E12" s="42"/>
      <c r="F12" s="71">
        <v>0</v>
      </c>
      <c r="G12" s="43"/>
      <c r="H12" s="71">
        <v>0</v>
      </c>
      <c r="I12" s="43"/>
      <c r="J12" s="71">
        <v>0</v>
      </c>
      <c r="K12" s="43"/>
      <c r="L12" s="71">
        <v>0</v>
      </c>
      <c r="M12" s="43"/>
    </row>
    <row r="13" spans="1:27" ht="15.6" customHeight="1" x14ac:dyDescent="0.3">
      <c r="A13" s="35"/>
      <c r="B13" s="41" t="s">
        <v>402</v>
      </c>
      <c r="C13" s="41"/>
      <c r="D13" s="42"/>
      <c r="E13" s="42"/>
      <c r="F13" s="71">
        <v>0</v>
      </c>
      <c r="G13" s="43"/>
      <c r="H13" s="71">
        <v>0</v>
      </c>
      <c r="I13" s="43"/>
      <c r="J13" s="71">
        <v>0</v>
      </c>
      <c r="K13" s="43"/>
      <c r="L13" s="71">
        <v>0</v>
      </c>
      <c r="M13" s="43"/>
    </row>
    <row r="14" spans="1:27" ht="15.6" customHeight="1" x14ac:dyDescent="0.3">
      <c r="A14" s="35"/>
      <c r="B14" s="41" t="s">
        <v>403</v>
      </c>
      <c r="C14" s="41"/>
      <c r="D14" s="42"/>
      <c r="E14" s="42"/>
      <c r="F14" s="71">
        <v>0</v>
      </c>
      <c r="G14" s="43"/>
      <c r="H14" s="71">
        <v>0</v>
      </c>
      <c r="I14" s="43"/>
      <c r="J14" s="71">
        <v>0</v>
      </c>
      <c r="K14" s="43"/>
      <c r="L14" s="71">
        <v>0</v>
      </c>
      <c r="M14" s="43"/>
    </row>
    <row r="15" spans="1:27" ht="15.6" customHeight="1" x14ac:dyDescent="0.3">
      <c r="A15" s="35"/>
      <c r="B15" s="41" t="s">
        <v>404</v>
      </c>
      <c r="C15" s="41"/>
      <c r="D15" s="42"/>
      <c r="E15" s="42"/>
      <c r="F15" s="73">
        <v>0</v>
      </c>
      <c r="G15" s="63"/>
      <c r="H15" s="73">
        <v>0</v>
      </c>
      <c r="I15" s="63"/>
      <c r="J15" s="73">
        <v>0</v>
      </c>
      <c r="K15" s="63"/>
      <c r="L15" s="73">
        <v>0</v>
      </c>
      <c r="M15" s="43"/>
    </row>
    <row r="16" spans="1:27" ht="15.6" customHeight="1" x14ac:dyDescent="0.3">
      <c r="A16" s="35"/>
      <c r="B16" s="41" t="s">
        <v>405</v>
      </c>
      <c r="C16" s="41"/>
      <c r="D16" s="42"/>
      <c r="E16" s="42"/>
      <c r="F16" s="73">
        <v>0</v>
      </c>
      <c r="G16" s="63"/>
      <c r="H16" s="73">
        <v>0</v>
      </c>
      <c r="I16" s="63"/>
      <c r="J16" s="73">
        <v>0</v>
      </c>
      <c r="K16" s="63"/>
      <c r="L16" s="73">
        <v>0</v>
      </c>
      <c r="M16" s="43"/>
    </row>
    <row r="17" spans="1:13" ht="6" customHeight="1" x14ac:dyDescent="0.3">
      <c r="A17" s="35"/>
      <c r="B17" s="41"/>
      <c r="C17" s="41"/>
      <c r="D17" s="42"/>
      <c r="E17" s="42"/>
      <c r="F17" s="43"/>
      <c r="G17" s="43"/>
      <c r="H17" s="43"/>
      <c r="I17" s="43"/>
      <c r="J17" s="43"/>
      <c r="K17" s="43"/>
      <c r="L17" s="43"/>
      <c r="M17" s="43"/>
    </row>
    <row r="18" spans="1:13" ht="18" customHeight="1" x14ac:dyDescent="0.3">
      <c r="A18" s="35"/>
      <c r="B18" s="247" t="s">
        <v>345</v>
      </c>
      <c r="C18" s="247"/>
      <c r="D18" s="247"/>
      <c r="E18" s="100"/>
      <c r="F18" s="99">
        <f>IF(ISBLANK('Filing Information'!E27), "", 'Filing Information'!E27-1)</f>
        <v>2022</v>
      </c>
      <c r="G18" s="99"/>
      <c r="H18" s="99">
        <f>IF(ISBLANK('Filing Information'!E27), "", 'Filing Information'!E27)</f>
        <v>2023</v>
      </c>
      <c r="I18" s="99"/>
      <c r="J18" s="99">
        <f>IF(ISBLANK('Filing Information'!E27), "", 'Filing Information'!E27+1)</f>
        <v>2024</v>
      </c>
      <c r="K18" s="99"/>
      <c r="L18" s="99">
        <f>IF(ISBLANK('Filing Information'!E27), "", 'Filing Information'!E27+2)</f>
        <v>2025</v>
      </c>
      <c r="M18" s="44"/>
    </row>
    <row r="19" spans="1:13" ht="6" customHeight="1" x14ac:dyDescent="0.3">
      <c r="A19" s="13"/>
      <c r="B19" s="47"/>
      <c r="C19" s="47"/>
      <c r="D19" s="47"/>
      <c r="E19" s="47"/>
      <c r="F19" s="44"/>
      <c r="G19" s="44"/>
      <c r="H19" s="44"/>
      <c r="I19" s="44"/>
      <c r="J19" s="44"/>
      <c r="K19" s="44"/>
      <c r="L19" s="44"/>
      <c r="M19" s="44"/>
    </row>
    <row r="20" spans="1:13" ht="15.6" x14ac:dyDescent="0.3">
      <c r="A20" s="35"/>
      <c r="B20" s="244" t="s">
        <v>396</v>
      </c>
      <c r="C20" s="244"/>
      <c r="D20" s="244"/>
      <c r="E20" s="45"/>
      <c r="F20" s="71">
        <v>0</v>
      </c>
      <c r="G20" s="43"/>
      <c r="H20" s="71">
        <v>0</v>
      </c>
      <c r="I20" s="43"/>
      <c r="J20" s="71">
        <v>0</v>
      </c>
      <c r="K20" s="43"/>
      <c r="L20" s="71">
        <v>0</v>
      </c>
      <c r="M20" s="43"/>
    </row>
    <row r="21" spans="1:13" ht="15.6" customHeight="1" x14ac:dyDescent="0.3">
      <c r="A21" s="35"/>
      <c r="B21" s="245" t="s">
        <v>397</v>
      </c>
      <c r="C21" s="245"/>
      <c r="D21" s="245"/>
      <c r="E21" s="46"/>
      <c r="F21" s="72">
        <v>0</v>
      </c>
      <c r="G21" s="43"/>
      <c r="H21" s="72">
        <v>0</v>
      </c>
      <c r="I21" s="43"/>
      <c r="J21" s="72">
        <v>0</v>
      </c>
      <c r="K21" s="43"/>
      <c r="L21" s="72">
        <v>0</v>
      </c>
      <c r="M21" s="43"/>
    </row>
    <row r="22" spans="1:13" ht="15.6" x14ac:dyDescent="0.3">
      <c r="A22" s="35"/>
      <c r="B22" s="244" t="s">
        <v>399</v>
      </c>
      <c r="C22" s="244"/>
      <c r="D22" s="244"/>
      <c r="E22" s="45"/>
      <c r="F22" s="71">
        <v>0</v>
      </c>
      <c r="G22" s="43"/>
      <c r="H22" s="71">
        <v>0</v>
      </c>
      <c r="I22" s="43"/>
      <c r="J22" s="71">
        <v>0</v>
      </c>
      <c r="K22" s="43"/>
      <c r="L22" s="71">
        <v>0</v>
      </c>
      <c r="M22" s="43"/>
    </row>
    <row r="23" spans="1:13" ht="15.6" x14ac:dyDescent="0.3">
      <c r="A23" s="35"/>
      <c r="B23" s="244" t="s">
        <v>400</v>
      </c>
      <c r="C23" s="244"/>
      <c r="D23" s="244"/>
      <c r="E23" s="45"/>
      <c r="F23" s="71">
        <v>0</v>
      </c>
      <c r="G23" s="43"/>
      <c r="H23" s="71">
        <v>0</v>
      </c>
      <c r="I23" s="43"/>
      <c r="J23" s="71">
        <v>0</v>
      </c>
      <c r="K23" s="43"/>
      <c r="L23" s="71">
        <v>0</v>
      </c>
      <c r="M23" s="43"/>
    </row>
    <row r="24" spans="1:13" ht="15.6" customHeight="1" x14ac:dyDescent="0.3">
      <c r="A24" s="35"/>
      <c r="B24" s="41" t="s">
        <v>401</v>
      </c>
      <c r="C24" s="41"/>
      <c r="D24" s="42"/>
      <c r="E24" s="42"/>
      <c r="F24" s="71">
        <v>0</v>
      </c>
      <c r="G24" s="43"/>
      <c r="H24" s="71">
        <v>0</v>
      </c>
      <c r="I24" s="43"/>
      <c r="J24" s="71">
        <v>0</v>
      </c>
      <c r="K24" s="43"/>
      <c r="L24" s="71">
        <v>0</v>
      </c>
      <c r="M24" s="43"/>
    </row>
    <row r="25" spans="1:13" ht="15.6" customHeight="1" x14ac:dyDescent="0.3">
      <c r="A25" s="35"/>
      <c r="B25" s="41" t="s">
        <v>402</v>
      </c>
      <c r="C25" s="41"/>
      <c r="D25" s="42"/>
      <c r="E25" s="42"/>
      <c r="F25" s="71">
        <v>0</v>
      </c>
      <c r="G25" s="43"/>
      <c r="H25" s="71">
        <v>0</v>
      </c>
      <c r="I25" s="43"/>
      <c r="J25" s="71">
        <v>0</v>
      </c>
      <c r="K25" s="43"/>
      <c r="L25" s="71">
        <v>0</v>
      </c>
      <c r="M25" s="43"/>
    </row>
    <row r="26" spans="1:13" ht="15.6" customHeight="1" x14ac:dyDescent="0.3">
      <c r="A26" s="35"/>
      <c r="B26" s="41" t="s">
        <v>403</v>
      </c>
      <c r="C26" s="41"/>
      <c r="D26" s="42"/>
      <c r="E26" s="42"/>
      <c r="F26" s="71">
        <v>0</v>
      </c>
      <c r="G26" s="43"/>
      <c r="H26" s="71">
        <v>0</v>
      </c>
      <c r="I26" s="43"/>
      <c r="J26" s="71">
        <v>0</v>
      </c>
      <c r="K26" s="43"/>
      <c r="L26" s="71">
        <v>0</v>
      </c>
      <c r="M26" s="43"/>
    </row>
    <row r="27" spans="1:13" ht="15.6" customHeight="1" x14ac:dyDescent="0.3">
      <c r="A27" s="35"/>
      <c r="B27" s="41" t="s">
        <v>404</v>
      </c>
      <c r="C27" s="41"/>
      <c r="D27" s="42"/>
      <c r="E27" s="42"/>
      <c r="F27" s="73">
        <v>0</v>
      </c>
      <c r="G27" s="63"/>
      <c r="H27" s="73">
        <v>0</v>
      </c>
      <c r="I27" s="63"/>
      <c r="J27" s="73">
        <v>0</v>
      </c>
      <c r="K27" s="63"/>
      <c r="L27" s="73">
        <v>0</v>
      </c>
      <c r="M27" s="43"/>
    </row>
    <row r="28" spans="1:13" ht="15.6" customHeight="1" x14ac:dyDescent="0.3">
      <c r="A28" s="35"/>
      <c r="B28" s="41" t="s">
        <v>405</v>
      </c>
      <c r="C28" s="41"/>
      <c r="D28" s="42"/>
      <c r="E28" s="42"/>
      <c r="F28" s="73">
        <v>0</v>
      </c>
      <c r="G28" s="63"/>
      <c r="H28" s="73">
        <v>0</v>
      </c>
      <c r="I28" s="63"/>
      <c r="J28" s="73">
        <v>0</v>
      </c>
      <c r="K28" s="63"/>
      <c r="L28" s="73">
        <v>0</v>
      </c>
      <c r="M28" s="43"/>
    </row>
    <row r="29" spans="1:13" ht="6" customHeight="1" x14ac:dyDescent="0.3">
      <c r="A29" s="35"/>
      <c r="B29" s="41"/>
      <c r="C29" s="41"/>
      <c r="D29" s="42"/>
      <c r="E29" s="42"/>
      <c r="F29" s="43"/>
      <c r="G29" s="43"/>
      <c r="H29" s="43"/>
      <c r="I29" s="43"/>
      <c r="J29" s="43"/>
      <c r="K29" s="43"/>
      <c r="L29" s="43"/>
      <c r="M29" s="43"/>
    </row>
    <row r="30" spans="1:13" ht="18" customHeight="1" x14ac:dyDescent="0.3">
      <c r="A30" s="35"/>
      <c r="B30" s="247" t="s">
        <v>346</v>
      </c>
      <c r="C30" s="247"/>
      <c r="D30" s="247"/>
      <c r="E30" s="100"/>
      <c r="F30" s="99">
        <f>IF(ISBLANK('Filing Information'!E27), "", 'Filing Information'!E27-1)</f>
        <v>2022</v>
      </c>
      <c r="G30" s="99"/>
      <c r="H30" s="99">
        <f>IF(ISBLANK('Filing Information'!E27), "", 'Filing Information'!E27)</f>
        <v>2023</v>
      </c>
      <c r="I30" s="99"/>
      <c r="J30" s="99">
        <f>IF(ISBLANK('Filing Information'!E27), "", 'Filing Information'!E27+1)</f>
        <v>2024</v>
      </c>
      <c r="K30" s="99"/>
      <c r="L30" s="99">
        <f>IF(ISBLANK('Filing Information'!E27), "", 'Filing Information'!E27+2)</f>
        <v>2025</v>
      </c>
      <c r="M30" s="44"/>
    </row>
    <row r="31" spans="1:13" ht="6" customHeight="1" x14ac:dyDescent="0.3">
      <c r="A31" s="13"/>
      <c r="B31" s="47"/>
      <c r="C31" s="47"/>
      <c r="D31" s="47"/>
      <c r="E31" s="47"/>
      <c r="F31" s="44"/>
      <c r="G31" s="44"/>
      <c r="H31" s="44"/>
      <c r="I31" s="44"/>
      <c r="J31" s="44"/>
      <c r="K31" s="44"/>
      <c r="L31" s="44"/>
      <c r="M31" s="44"/>
    </row>
    <row r="32" spans="1:13" ht="15.6" x14ac:dyDescent="0.3">
      <c r="A32" s="35"/>
      <c r="B32" s="244" t="s">
        <v>396</v>
      </c>
      <c r="C32" s="244"/>
      <c r="D32" s="244"/>
      <c r="E32" s="45"/>
      <c r="F32" s="71">
        <v>0</v>
      </c>
      <c r="G32" s="43"/>
      <c r="H32" s="71">
        <v>0</v>
      </c>
      <c r="I32" s="43"/>
      <c r="J32" s="71">
        <v>0</v>
      </c>
      <c r="K32" s="43"/>
      <c r="L32" s="71">
        <v>0</v>
      </c>
      <c r="M32" s="43"/>
    </row>
    <row r="33" spans="1:13" ht="15.6" customHeight="1" x14ac:dyDescent="0.3">
      <c r="A33" s="35"/>
      <c r="B33" s="245" t="s">
        <v>397</v>
      </c>
      <c r="C33" s="245"/>
      <c r="D33" s="245"/>
      <c r="E33" s="46"/>
      <c r="F33" s="72">
        <v>0</v>
      </c>
      <c r="G33" s="43"/>
      <c r="H33" s="72">
        <v>0</v>
      </c>
      <c r="I33" s="43"/>
      <c r="J33" s="72">
        <v>0</v>
      </c>
      <c r="K33" s="43"/>
      <c r="L33" s="72">
        <v>0</v>
      </c>
      <c r="M33" s="43"/>
    </row>
    <row r="34" spans="1:13" ht="15.6" x14ac:dyDescent="0.3">
      <c r="A34" s="35"/>
      <c r="B34" s="244" t="s">
        <v>399</v>
      </c>
      <c r="C34" s="244"/>
      <c r="D34" s="244"/>
      <c r="E34" s="45"/>
      <c r="F34" s="71">
        <v>0</v>
      </c>
      <c r="G34" s="43"/>
      <c r="H34" s="71">
        <v>0</v>
      </c>
      <c r="I34" s="43"/>
      <c r="J34" s="71">
        <v>0</v>
      </c>
      <c r="K34" s="43"/>
      <c r="L34" s="71">
        <v>0</v>
      </c>
      <c r="M34" s="43"/>
    </row>
    <row r="35" spans="1:13" ht="15.6" x14ac:dyDescent="0.3">
      <c r="A35" s="35"/>
      <c r="B35" s="244" t="s">
        <v>400</v>
      </c>
      <c r="C35" s="244"/>
      <c r="D35" s="244"/>
      <c r="E35" s="45"/>
      <c r="F35" s="71">
        <v>0</v>
      </c>
      <c r="G35" s="43"/>
      <c r="H35" s="71">
        <v>0</v>
      </c>
      <c r="I35" s="43"/>
      <c r="J35" s="71">
        <v>0</v>
      </c>
      <c r="K35" s="43"/>
      <c r="L35" s="71">
        <v>0</v>
      </c>
      <c r="M35" s="43"/>
    </row>
    <row r="36" spans="1:13" ht="15.6" customHeight="1" x14ac:dyDescent="0.3">
      <c r="A36" s="35"/>
      <c r="B36" s="41" t="s">
        <v>401</v>
      </c>
      <c r="C36" s="41"/>
      <c r="D36" s="42"/>
      <c r="E36" s="42"/>
      <c r="F36" s="71">
        <v>0</v>
      </c>
      <c r="G36" s="43"/>
      <c r="H36" s="71">
        <v>0</v>
      </c>
      <c r="I36" s="43"/>
      <c r="J36" s="71">
        <v>0</v>
      </c>
      <c r="K36" s="43"/>
      <c r="L36" s="71">
        <v>0</v>
      </c>
      <c r="M36" s="43"/>
    </row>
    <row r="37" spans="1:13" ht="15.6" customHeight="1" x14ac:dyDescent="0.3">
      <c r="A37" s="35"/>
      <c r="B37" s="41" t="s">
        <v>402</v>
      </c>
      <c r="C37" s="41"/>
      <c r="D37" s="42"/>
      <c r="E37" s="42"/>
      <c r="F37" s="71">
        <v>0</v>
      </c>
      <c r="G37" s="43"/>
      <c r="H37" s="71">
        <v>0</v>
      </c>
      <c r="I37" s="43"/>
      <c r="J37" s="71">
        <v>0</v>
      </c>
      <c r="K37" s="43"/>
      <c r="L37" s="71">
        <v>0</v>
      </c>
      <c r="M37" s="43"/>
    </row>
    <row r="38" spans="1:13" ht="15.6" customHeight="1" x14ac:dyDescent="0.3">
      <c r="A38" s="35"/>
      <c r="B38" s="41" t="s">
        <v>403</v>
      </c>
      <c r="C38" s="41"/>
      <c r="D38" s="42"/>
      <c r="E38" s="42"/>
      <c r="F38" s="71">
        <v>0</v>
      </c>
      <c r="G38" s="43"/>
      <c r="H38" s="71">
        <v>0</v>
      </c>
      <c r="I38" s="43"/>
      <c r="J38" s="71">
        <v>0</v>
      </c>
      <c r="K38" s="43"/>
      <c r="L38" s="71">
        <v>0</v>
      </c>
      <c r="M38" s="43"/>
    </row>
    <row r="39" spans="1:13" ht="15.6" customHeight="1" x14ac:dyDescent="0.3">
      <c r="A39" s="35"/>
      <c r="B39" s="41" t="s">
        <v>404</v>
      </c>
      <c r="C39" s="41"/>
      <c r="D39" s="42"/>
      <c r="E39" s="42"/>
      <c r="F39" s="73">
        <v>0</v>
      </c>
      <c r="G39" s="63"/>
      <c r="H39" s="73">
        <v>0</v>
      </c>
      <c r="I39" s="63"/>
      <c r="J39" s="73">
        <v>0</v>
      </c>
      <c r="K39" s="63"/>
      <c r="L39" s="73">
        <v>0</v>
      </c>
      <c r="M39" s="43"/>
    </row>
    <row r="40" spans="1:13" ht="15.6" customHeight="1" x14ac:dyDescent="0.3">
      <c r="A40" s="35"/>
      <c r="B40" s="41" t="s">
        <v>405</v>
      </c>
      <c r="C40" s="41"/>
      <c r="D40" s="42"/>
      <c r="E40" s="42"/>
      <c r="F40" s="73">
        <v>0</v>
      </c>
      <c r="G40" s="63"/>
      <c r="H40" s="73">
        <v>0</v>
      </c>
      <c r="I40" s="63"/>
      <c r="J40" s="73">
        <v>0</v>
      </c>
      <c r="K40" s="63"/>
      <c r="L40" s="73">
        <v>0</v>
      </c>
      <c r="M40" s="43"/>
    </row>
    <row r="41" spans="1:13" ht="18" x14ac:dyDescent="0.3">
      <c r="A41" s="35"/>
      <c r="B41" s="41"/>
      <c r="C41" s="41"/>
      <c r="D41" s="42"/>
      <c r="E41" s="42"/>
      <c r="F41" s="43"/>
      <c r="G41" s="43"/>
      <c r="H41" s="43"/>
      <c r="I41" s="43"/>
      <c r="J41" s="43"/>
      <c r="K41" s="43"/>
      <c r="L41" s="43"/>
      <c r="M41" s="43"/>
    </row>
    <row r="42" spans="1:13" ht="18" hidden="1" x14ac:dyDescent="0.3">
      <c r="A42" s="35"/>
      <c r="B42" s="41"/>
      <c r="C42" s="41"/>
      <c r="D42" s="42"/>
      <c r="E42" s="42"/>
      <c r="F42" s="43"/>
      <c r="G42" s="43"/>
      <c r="H42" s="43"/>
      <c r="I42" s="43"/>
      <c r="J42" s="43"/>
      <c r="K42" s="43"/>
      <c r="L42" s="43"/>
      <c r="M42" s="43"/>
    </row>
  </sheetData>
  <sheetProtection selectLockedCells="1"/>
  <mergeCells count="20">
    <mergeCell ref="B33:D33"/>
    <mergeCell ref="B34:D34"/>
    <mergeCell ref="B35:D35"/>
    <mergeCell ref="B22:D22"/>
    <mergeCell ref="B23:D23"/>
    <mergeCell ref="B10:D10"/>
    <mergeCell ref="F5:H5"/>
    <mergeCell ref="J5:L5"/>
    <mergeCell ref="B30:D30"/>
    <mergeCell ref="B32:D32"/>
    <mergeCell ref="B11:D11"/>
    <mergeCell ref="B6:D6"/>
    <mergeCell ref="B18:D18"/>
    <mergeCell ref="B20:D20"/>
    <mergeCell ref="B21:D21"/>
    <mergeCell ref="B1:H1"/>
    <mergeCell ref="I1:M1"/>
    <mergeCell ref="B3:L3"/>
    <mergeCell ref="B8:D8"/>
    <mergeCell ref="B9:D9"/>
  </mergeCells>
  <dataValidations count="2">
    <dataValidation type="decimal" operator="greaterThanOrEqual" allowBlank="1" showInputMessage="1" showErrorMessage="1" sqref="F32:L38 F20:L26 F8:L14" xr:uid="{AF8E61A5-E655-48BD-B368-687FE9665F74}">
      <formula1>0</formula1>
    </dataValidation>
    <dataValidation type="decimal" allowBlank="1" showInputMessage="1" showErrorMessage="1" sqref="F39:L40 F27:L28 F15:L16" xr:uid="{613C4158-AEB3-4399-988B-0041ECCA66B7}">
      <formula1>0</formula1>
      <formula2>1</formula2>
    </dataValidation>
  </dataValidation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7739B-77CA-4D10-883D-E3E6B7B4196C}">
  <sheetPr codeName="Sheet3"/>
  <dimension ref="A1:AA62"/>
  <sheetViews>
    <sheetView workbookViewId="0">
      <selection activeCell="C53" sqref="C53:D53"/>
    </sheetView>
  </sheetViews>
  <sheetFormatPr defaultColWidth="0" defaultRowHeight="14.4" zeroHeight="1" x14ac:dyDescent="0.3"/>
  <cols>
    <col min="1" max="1" width="8.88671875" style="36" customWidth="1"/>
    <col min="2" max="2" width="36.33203125" bestFit="1" customWidth="1"/>
    <col min="3" max="3" width="8.88671875" customWidth="1"/>
    <col min="4" max="4" width="45.33203125" customWidth="1"/>
    <col min="5" max="5" width="11.44140625" customWidth="1"/>
    <col min="6" max="6" width="13.6640625" customWidth="1"/>
    <col min="7" max="7" width="11.44140625" customWidth="1"/>
    <col min="8" max="8" width="8.88671875" customWidth="1"/>
    <col min="9" max="9" width="59.6640625" customWidth="1"/>
    <col min="10" max="10" width="8.88671875" customWidth="1"/>
    <col min="11" max="27" width="0" hidden="1" customWidth="1"/>
    <col min="28" max="16384" width="8.88671875" hidden="1"/>
  </cols>
  <sheetData>
    <row r="1" spans="1:21" s="37" customFormat="1" ht="76.95" customHeight="1" x14ac:dyDescent="0.3">
      <c r="A1" s="36"/>
      <c r="B1" s="113" t="s">
        <v>7</v>
      </c>
      <c r="C1" s="113"/>
      <c r="D1" s="113"/>
      <c r="E1" s="113"/>
      <c r="F1" s="113"/>
      <c r="G1" s="113"/>
      <c r="H1" s="113"/>
      <c r="I1" s="90" t="s">
        <v>417</v>
      </c>
      <c r="J1" s="55"/>
      <c r="K1" s="55"/>
      <c r="L1" s="55"/>
      <c r="M1" s="55"/>
      <c r="T1" s="38" t="s">
        <v>1</v>
      </c>
      <c r="U1" s="39"/>
    </row>
    <row r="2" spans="1:21" s="37" customFormat="1" ht="14.7" customHeight="1" x14ac:dyDescent="0.3">
      <c r="A2" s="36"/>
      <c r="B2" s="56"/>
      <c r="C2" s="56"/>
      <c r="D2" s="56"/>
      <c r="E2" s="56"/>
      <c r="F2" s="56"/>
      <c r="G2" s="56"/>
      <c r="H2" s="56"/>
      <c r="I2" s="56"/>
      <c r="J2" s="57"/>
      <c r="K2" s="55"/>
      <c r="L2" s="55"/>
      <c r="M2" s="55"/>
      <c r="T2" s="38"/>
      <c r="U2" s="39"/>
    </row>
    <row r="3" spans="1:21" s="13" customFormat="1" ht="31.2" x14ac:dyDescent="0.3">
      <c r="A3" s="36"/>
      <c r="B3" s="106" t="s">
        <v>8</v>
      </c>
      <c r="C3" s="107"/>
      <c r="D3" s="107"/>
      <c r="E3" s="107"/>
      <c r="F3" s="107"/>
      <c r="G3" s="107"/>
      <c r="H3" s="107"/>
      <c r="I3" s="107"/>
      <c r="J3" s="57"/>
      <c r="K3" s="57"/>
      <c r="L3" s="57"/>
      <c r="M3" s="57"/>
      <c r="T3" s="58"/>
      <c r="U3" s="41"/>
    </row>
    <row r="4" spans="1:21" s="13" customFormat="1" ht="14.4" customHeight="1" x14ac:dyDescent="0.3">
      <c r="A4" s="36"/>
      <c r="B4" s="108" t="s">
        <v>9</v>
      </c>
      <c r="C4" s="108"/>
      <c r="D4" s="108"/>
      <c r="E4" s="108"/>
      <c r="F4" s="108"/>
      <c r="G4" s="108"/>
      <c r="H4" s="108"/>
      <c r="I4" s="108"/>
      <c r="J4" s="57"/>
      <c r="K4" s="57"/>
      <c r="L4" s="57"/>
      <c r="M4" s="57"/>
      <c r="T4" s="58"/>
      <c r="U4" s="41"/>
    </row>
    <row r="5" spans="1:21" x14ac:dyDescent="0.3">
      <c r="B5" s="13"/>
      <c r="C5" s="13"/>
      <c r="D5" s="13"/>
      <c r="E5" s="13"/>
      <c r="F5" s="13"/>
      <c r="G5" s="13"/>
      <c r="H5" s="13"/>
      <c r="I5" s="13"/>
      <c r="J5" s="13"/>
    </row>
    <row r="6" spans="1:21" x14ac:dyDescent="0.3">
      <c r="B6" s="94" t="s">
        <v>10</v>
      </c>
      <c r="C6" s="110" t="s">
        <v>11</v>
      </c>
      <c r="D6" s="111"/>
      <c r="E6" s="111"/>
      <c r="F6" s="111"/>
      <c r="G6" s="111"/>
      <c r="H6" s="111"/>
      <c r="I6" s="112"/>
      <c r="J6" s="13"/>
    </row>
    <row r="7" spans="1:21" x14ac:dyDescent="0.3">
      <c r="B7" s="5" t="s">
        <v>12</v>
      </c>
      <c r="C7" s="109" t="s">
        <v>13</v>
      </c>
      <c r="D7" s="109"/>
      <c r="E7" s="109"/>
      <c r="F7" s="109"/>
      <c r="G7" s="109"/>
      <c r="H7" s="109"/>
      <c r="I7" s="109"/>
      <c r="J7" s="13"/>
    </row>
    <row r="8" spans="1:21" x14ac:dyDescent="0.3">
      <c r="B8" s="5" t="s">
        <v>14</v>
      </c>
      <c r="C8" s="109" t="s">
        <v>15</v>
      </c>
      <c r="D8" s="109"/>
      <c r="E8" s="109"/>
      <c r="F8" s="109"/>
      <c r="G8" s="109"/>
      <c r="H8" s="109"/>
      <c r="I8" s="109"/>
      <c r="J8" s="13"/>
    </row>
    <row r="9" spans="1:21" x14ac:dyDescent="0.3">
      <c r="B9" s="5" t="s">
        <v>16</v>
      </c>
      <c r="C9" s="116" t="s">
        <v>17</v>
      </c>
      <c r="D9" s="116"/>
      <c r="E9" s="116"/>
      <c r="F9" s="116"/>
      <c r="G9" s="116"/>
      <c r="H9" s="116"/>
      <c r="I9" s="116"/>
      <c r="J9" s="13"/>
    </row>
    <row r="10" spans="1:21" x14ac:dyDescent="0.3">
      <c r="B10" s="5" t="s">
        <v>18</v>
      </c>
      <c r="C10" s="116" t="s">
        <v>19</v>
      </c>
      <c r="D10" s="116"/>
      <c r="E10" s="116"/>
      <c r="F10" s="116"/>
      <c r="G10" s="116"/>
      <c r="H10" s="116"/>
      <c r="I10" s="116"/>
      <c r="J10" s="13"/>
    </row>
    <row r="11" spans="1:21" x14ac:dyDescent="0.3">
      <c r="B11" s="59" t="s">
        <v>20</v>
      </c>
      <c r="C11" s="109" t="s">
        <v>21</v>
      </c>
      <c r="D11" s="109"/>
      <c r="E11" s="109"/>
      <c r="F11" s="109"/>
      <c r="G11" s="109"/>
      <c r="H11" s="109"/>
      <c r="I11" s="109"/>
      <c r="J11" s="13"/>
    </row>
    <row r="12" spans="1:21" x14ac:dyDescent="0.3">
      <c r="B12" s="59" t="s">
        <v>22</v>
      </c>
      <c r="C12" s="103" t="s">
        <v>23</v>
      </c>
      <c r="D12" s="104"/>
      <c r="E12" s="104"/>
      <c r="F12" s="104"/>
      <c r="G12" s="104"/>
      <c r="H12" s="104"/>
      <c r="I12" s="105"/>
      <c r="J12" s="13"/>
    </row>
    <row r="13" spans="1:21" x14ac:dyDescent="0.3">
      <c r="B13" s="86" t="s">
        <v>24</v>
      </c>
      <c r="C13" s="117" t="s">
        <v>25</v>
      </c>
      <c r="D13" s="117"/>
      <c r="E13" s="117"/>
      <c r="F13" s="117"/>
      <c r="G13" s="117"/>
      <c r="H13" s="117"/>
      <c r="I13" s="117"/>
      <c r="J13" s="13"/>
    </row>
    <row r="14" spans="1:21" x14ac:dyDescent="0.3">
      <c r="B14" s="86" t="s">
        <v>26</v>
      </c>
      <c r="C14" s="109" t="s">
        <v>27</v>
      </c>
      <c r="D14" s="109"/>
      <c r="E14" s="109"/>
      <c r="F14" s="109"/>
      <c r="G14" s="109"/>
      <c r="H14" s="109"/>
      <c r="I14" s="109"/>
      <c r="J14" s="13"/>
    </row>
    <row r="15" spans="1:21" x14ac:dyDescent="0.3">
      <c r="B15" s="86" t="s">
        <v>28</v>
      </c>
      <c r="C15" s="109"/>
      <c r="D15" s="109"/>
      <c r="E15" s="109"/>
      <c r="F15" s="109"/>
      <c r="G15" s="109"/>
      <c r="H15" s="109"/>
      <c r="I15" s="109"/>
      <c r="J15" s="13"/>
    </row>
    <row r="16" spans="1:21" x14ac:dyDescent="0.3">
      <c r="B16" s="86" t="s">
        <v>29</v>
      </c>
      <c r="C16" s="109"/>
      <c r="D16" s="109"/>
      <c r="E16" s="109"/>
      <c r="F16" s="109"/>
      <c r="G16" s="109"/>
      <c r="H16" s="109"/>
      <c r="I16" s="109"/>
      <c r="J16" s="13"/>
    </row>
    <row r="17" spans="1:10" x14ac:dyDescent="0.3">
      <c r="B17" s="86" t="s">
        <v>30</v>
      </c>
      <c r="C17" s="109"/>
      <c r="D17" s="109"/>
      <c r="E17" s="109"/>
      <c r="F17" s="109"/>
      <c r="G17" s="109"/>
      <c r="H17" s="109"/>
      <c r="I17" s="109"/>
      <c r="J17" s="13"/>
    </row>
    <row r="18" spans="1:10" x14ac:dyDescent="0.3">
      <c r="B18" s="3" t="s">
        <v>31</v>
      </c>
      <c r="C18" s="118" t="s">
        <v>32</v>
      </c>
      <c r="D18" s="119"/>
      <c r="E18" s="119"/>
      <c r="F18" s="119"/>
      <c r="G18" s="119"/>
      <c r="H18" s="119"/>
      <c r="I18" s="120"/>
      <c r="J18" s="13"/>
    </row>
    <row r="19" spans="1:10" s="13" customFormat="1" x14ac:dyDescent="0.3">
      <c r="A19" s="36"/>
    </row>
    <row r="20" spans="1:10" s="13" customFormat="1" x14ac:dyDescent="0.3">
      <c r="A20" s="36"/>
    </row>
    <row r="21" spans="1:10" ht="15.6" x14ac:dyDescent="0.3">
      <c r="B21" s="121" t="s">
        <v>33</v>
      </c>
      <c r="C21" s="121"/>
      <c r="D21" s="121"/>
      <c r="E21" s="121"/>
      <c r="F21" s="121"/>
      <c r="G21" s="121"/>
      <c r="H21" s="121"/>
      <c r="I21" s="121"/>
      <c r="J21" s="13"/>
    </row>
    <row r="22" spans="1:10" x14ac:dyDescent="0.3">
      <c r="B22" s="60" t="s">
        <v>34</v>
      </c>
      <c r="C22" s="122" t="s">
        <v>35</v>
      </c>
      <c r="D22" s="122"/>
      <c r="E22" s="122" t="s">
        <v>36</v>
      </c>
      <c r="F22" s="122"/>
      <c r="G22" s="122"/>
      <c r="H22" s="122"/>
      <c r="I22" s="122"/>
      <c r="J22" s="13"/>
    </row>
    <row r="23" spans="1:10" ht="30" customHeight="1" x14ac:dyDescent="0.3">
      <c r="B23" s="123" t="s">
        <v>37</v>
      </c>
      <c r="C23" s="114" t="s">
        <v>38</v>
      </c>
      <c r="D23" s="114"/>
      <c r="E23" s="115" t="s">
        <v>39</v>
      </c>
      <c r="F23" s="115"/>
      <c r="G23" s="115"/>
      <c r="H23" s="115"/>
      <c r="I23" s="115"/>
      <c r="J23" s="13"/>
    </row>
    <row r="24" spans="1:10" ht="77.400000000000006" customHeight="1" x14ac:dyDescent="0.3">
      <c r="B24" s="124"/>
      <c r="C24" s="114" t="s">
        <v>40</v>
      </c>
      <c r="D24" s="114"/>
      <c r="E24" s="115" t="s">
        <v>41</v>
      </c>
      <c r="F24" s="115"/>
      <c r="G24" s="115"/>
      <c r="H24" s="115"/>
      <c r="I24" s="115"/>
      <c r="J24" s="13"/>
    </row>
    <row r="25" spans="1:10" x14ac:dyDescent="0.3">
      <c r="B25" s="124"/>
      <c r="C25" s="114" t="s">
        <v>42</v>
      </c>
      <c r="D25" s="114"/>
      <c r="E25" s="115" t="s">
        <v>43</v>
      </c>
      <c r="F25" s="115"/>
      <c r="G25" s="115"/>
      <c r="H25" s="115"/>
      <c r="I25" s="115"/>
      <c r="J25" s="13"/>
    </row>
    <row r="26" spans="1:10" x14ac:dyDescent="0.3">
      <c r="B26" s="124"/>
      <c r="C26" s="114" t="s">
        <v>44</v>
      </c>
      <c r="D26" s="114"/>
      <c r="E26" s="115" t="s">
        <v>45</v>
      </c>
      <c r="F26" s="115"/>
      <c r="G26" s="115"/>
      <c r="H26" s="115"/>
      <c r="I26" s="115"/>
      <c r="J26" s="13"/>
    </row>
    <row r="27" spans="1:10" x14ac:dyDescent="0.3">
      <c r="B27" s="124"/>
      <c r="C27" s="114" t="s">
        <v>46</v>
      </c>
      <c r="D27" s="114"/>
      <c r="E27" s="115" t="s">
        <v>47</v>
      </c>
      <c r="F27" s="115"/>
      <c r="G27" s="115"/>
      <c r="H27" s="115"/>
      <c r="I27" s="115"/>
      <c r="J27" s="13"/>
    </row>
    <row r="28" spans="1:10" x14ac:dyDescent="0.3">
      <c r="B28" s="125"/>
      <c r="C28" s="114" t="s">
        <v>48</v>
      </c>
      <c r="D28" s="114"/>
      <c r="E28" s="115" t="s">
        <v>49</v>
      </c>
      <c r="F28" s="115"/>
      <c r="G28" s="115"/>
      <c r="H28" s="115"/>
      <c r="I28" s="115"/>
      <c r="J28" s="13"/>
    </row>
    <row r="29" spans="1:10" ht="76.2" customHeight="1" x14ac:dyDescent="0.3">
      <c r="B29" s="123" t="s">
        <v>50</v>
      </c>
      <c r="C29" s="114" t="s">
        <v>51</v>
      </c>
      <c r="D29" s="114"/>
      <c r="E29" s="115" t="s">
        <v>410</v>
      </c>
      <c r="F29" s="115"/>
      <c r="G29" s="115"/>
      <c r="H29" s="115"/>
      <c r="I29" s="115"/>
      <c r="J29" s="13"/>
    </row>
    <row r="30" spans="1:10" ht="59.4" customHeight="1" x14ac:dyDescent="0.3">
      <c r="B30" s="124"/>
      <c r="C30" s="114" t="s">
        <v>52</v>
      </c>
      <c r="D30" s="114"/>
      <c r="E30" s="115" t="s">
        <v>53</v>
      </c>
      <c r="F30" s="115"/>
      <c r="G30" s="115"/>
      <c r="H30" s="115"/>
      <c r="I30" s="115"/>
      <c r="J30" s="13"/>
    </row>
    <row r="31" spans="1:10" ht="44.4" customHeight="1" x14ac:dyDescent="0.3">
      <c r="B31" s="124"/>
      <c r="C31" s="114" t="s">
        <v>54</v>
      </c>
      <c r="D31" s="114"/>
      <c r="E31" s="115" t="s">
        <v>55</v>
      </c>
      <c r="F31" s="115"/>
      <c r="G31" s="115"/>
      <c r="H31" s="115"/>
      <c r="I31" s="115"/>
      <c r="J31" s="13"/>
    </row>
    <row r="32" spans="1:10" ht="90.6" customHeight="1" x14ac:dyDescent="0.3">
      <c r="B32" s="124"/>
      <c r="C32" s="114" t="s">
        <v>56</v>
      </c>
      <c r="D32" s="114"/>
      <c r="E32" s="115" t="s">
        <v>57</v>
      </c>
      <c r="F32" s="115"/>
      <c r="G32" s="115"/>
      <c r="H32" s="115"/>
      <c r="I32" s="115"/>
      <c r="J32" s="13"/>
    </row>
    <row r="33" spans="2:10" ht="29.4" customHeight="1" x14ac:dyDescent="0.3">
      <c r="B33" s="124"/>
      <c r="C33" s="114" t="s">
        <v>58</v>
      </c>
      <c r="D33" s="114"/>
      <c r="E33" s="115" t="s">
        <v>59</v>
      </c>
      <c r="F33" s="115"/>
      <c r="G33" s="115"/>
      <c r="H33" s="115"/>
      <c r="I33" s="115"/>
      <c r="J33" s="13"/>
    </row>
    <row r="34" spans="2:10" ht="59.4" customHeight="1" x14ac:dyDescent="0.3">
      <c r="B34" s="123" t="s">
        <v>60</v>
      </c>
      <c r="C34" s="126" t="s">
        <v>61</v>
      </c>
      <c r="D34" s="126"/>
      <c r="E34" s="115" t="s">
        <v>62</v>
      </c>
      <c r="F34" s="115"/>
      <c r="G34" s="115"/>
      <c r="H34" s="115"/>
      <c r="I34" s="115"/>
      <c r="J34" s="13"/>
    </row>
    <row r="35" spans="2:10" ht="59.4" customHeight="1" x14ac:dyDescent="0.3">
      <c r="B35" s="124"/>
      <c r="C35" s="126" t="s">
        <v>63</v>
      </c>
      <c r="D35" s="126"/>
      <c r="E35" s="115" t="s">
        <v>64</v>
      </c>
      <c r="F35" s="115"/>
      <c r="G35" s="115"/>
      <c r="H35" s="115"/>
      <c r="I35" s="115"/>
      <c r="J35" s="13"/>
    </row>
    <row r="36" spans="2:10" ht="30" customHeight="1" x14ac:dyDescent="0.3">
      <c r="B36" s="124"/>
      <c r="C36" s="126" t="s">
        <v>65</v>
      </c>
      <c r="D36" s="126"/>
      <c r="E36" s="115" t="s">
        <v>66</v>
      </c>
      <c r="F36" s="115"/>
      <c r="G36" s="115"/>
      <c r="H36" s="115"/>
      <c r="I36" s="115"/>
      <c r="J36" s="13"/>
    </row>
    <row r="37" spans="2:10" ht="42.6" customHeight="1" x14ac:dyDescent="0.3">
      <c r="B37" s="124"/>
      <c r="C37" s="126" t="s">
        <v>67</v>
      </c>
      <c r="D37" s="126"/>
      <c r="E37" s="115" t="s">
        <v>68</v>
      </c>
      <c r="F37" s="115"/>
      <c r="G37" s="115"/>
      <c r="H37" s="115"/>
      <c r="I37" s="115"/>
      <c r="J37" s="13"/>
    </row>
    <row r="38" spans="2:10" x14ac:dyDescent="0.3">
      <c r="B38" s="124"/>
      <c r="C38" s="126" t="s">
        <v>69</v>
      </c>
      <c r="D38" s="126"/>
      <c r="E38" s="115" t="s">
        <v>70</v>
      </c>
      <c r="F38" s="115"/>
      <c r="G38" s="115"/>
      <c r="H38" s="115"/>
      <c r="I38" s="115"/>
      <c r="J38" s="13"/>
    </row>
    <row r="39" spans="2:10" ht="31.2" customHeight="1" x14ac:dyDescent="0.3">
      <c r="B39" s="124"/>
      <c r="C39" s="126" t="s">
        <v>71</v>
      </c>
      <c r="D39" s="126"/>
      <c r="E39" s="115" t="s">
        <v>72</v>
      </c>
      <c r="F39" s="115"/>
      <c r="G39" s="115"/>
      <c r="H39" s="115"/>
      <c r="I39" s="115"/>
      <c r="J39" s="13"/>
    </row>
    <row r="40" spans="2:10" ht="28.2" customHeight="1" x14ac:dyDescent="0.3">
      <c r="B40" s="124"/>
      <c r="C40" s="126" t="s">
        <v>73</v>
      </c>
      <c r="D40" s="126"/>
      <c r="E40" s="115" t="s">
        <v>74</v>
      </c>
      <c r="F40" s="115"/>
      <c r="G40" s="115"/>
      <c r="H40" s="115"/>
      <c r="I40" s="115"/>
      <c r="J40" s="13"/>
    </row>
    <row r="41" spans="2:10" x14ac:dyDescent="0.3">
      <c r="B41" s="124"/>
      <c r="C41" s="126" t="s">
        <v>75</v>
      </c>
      <c r="D41" s="126"/>
      <c r="E41" s="115" t="s">
        <v>76</v>
      </c>
      <c r="F41" s="115"/>
      <c r="G41" s="115"/>
      <c r="H41" s="115"/>
      <c r="I41" s="115"/>
      <c r="J41" s="13"/>
    </row>
    <row r="42" spans="2:10" ht="31.2" customHeight="1" x14ac:dyDescent="0.3">
      <c r="B42" s="124"/>
      <c r="C42" s="126" t="s">
        <v>77</v>
      </c>
      <c r="D42" s="126"/>
      <c r="E42" s="115" t="s">
        <v>78</v>
      </c>
      <c r="F42" s="115"/>
      <c r="G42" s="115"/>
      <c r="H42" s="115"/>
      <c r="I42" s="115"/>
      <c r="J42" s="13"/>
    </row>
    <row r="43" spans="2:10" ht="61.95" customHeight="1" x14ac:dyDescent="0.3">
      <c r="B43" s="125"/>
      <c r="C43" s="126" t="s">
        <v>79</v>
      </c>
      <c r="D43" s="126"/>
      <c r="E43" s="115" t="s">
        <v>80</v>
      </c>
      <c r="F43" s="115"/>
      <c r="G43" s="115"/>
      <c r="H43" s="115"/>
      <c r="I43" s="115"/>
      <c r="J43" s="13"/>
    </row>
    <row r="44" spans="2:10" x14ac:dyDescent="0.3">
      <c r="B44" s="123" t="s">
        <v>81</v>
      </c>
      <c r="C44" s="126" t="s">
        <v>82</v>
      </c>
      <c r="D44" s="126"/>
      <c r="E44" s="115" t="s">
        <v>83</v>
      </c>
      <c r="F44" s="115"/>
      <c r="G44" s="115"/>
      <c r="H44" s="115"/>
      <c r="I44" s="115"/>
      <c r="J44" s="13"/>
    </row>
    <row r="45" spans="2:10" ht="31.2" customHeight="1" x14ac:dyDescent="0.3">
      <c r="B45" s="124"/>
      <c r="C45" s="126" t="s">
        <v>84</v>
      </c>
      <c r="D45" s="126"/>
      <c r="E45" s="115" t="s">
        <v>85</v>
      </c>
      <c r="F45" s="115"/>
      <c r="G45" s="115"/>
      <c r="H45" s="115"/>
      <c r="I45" s="115"/>
      <c r="J45" s="13"/>
    </row>
    <row r="46" spans="2:10" ht="30" customHeight="1" x14ac:dyDescent="0.3">
      <c r="B46" s="124"/>
      <c r="C46" s="126" t="s">
        <v>86</v>
      </c>
      <c r="D46" s="126"/>
      <c r="E46" s="115" t="s">
        <v>87</v>
      </c>
      <c r="F46" s="115"/>
      <c r="G46" s="115"/>
      <c r="H46" s="115"/>
      <c r="I46" s="115"/>
      <c r="J46" s="13"/>
    </row>
    <row r="47" spans="2:10" x14ac:dyDescent="0.3">
      <c r="B47" s="124"/>
      <c r="C47" s="126" t="s">
        <v>88</v>
      </c>
      <c r="D47" s="126"/>
      <c r="E47" s="115" t="s">
        <v>89</v>
      </c>
      <c r="F47" s="115"/>
      <c r="G47" s="115"/>
      <c r="H47" s="115"/>
      <c r="I47" s="115"/>
      <c r="J47" s="13"/>
    </row>
    <row r="48" spans="2:10" x14ac:dyDescent="0.3">
      <c r="B48" s="124"/>
      <c r="C48" s="126" t="s">
        <v>90</v>
      </c>
      <c r="D48" s="126"/>
      <c r="E48" s="115" t="s">
        <v>91</v>
      </c>
      <c r="F48" s="115"/>
      <c r="G48" s="115"/>
      <c r="H48" s="115"/>
      <c r="I48" s="115"/>
      <c r="J48" s="13"/>
    </row>
    <row r="49" spans="1:10" ht="28.2" customHeight="1" x14ac:dyDescent="0.3">
      <c r="B49" s="123" t="s">
        <v>92</v>
      </c>
      <c r="C49" s="126" t="s">
        <v>93</v>
      </c>
      <c r="D49" s="126"/>
      <c r="E49" s="115" t="s">
        <v>94</v>
      </c>
      <c r="F49" s="115"/>
      <c r="G49" s="115"/>
      <c r="H49" s="115"/>
      <c r="I49" s="115"/>
      <c r="J49" s="13"/>
    </row>
    <row r="50" spans="1:10" x14ac:dyDescent="0.3">
      <c r="B50" s="124"/>
      <c r="C50" s="126" t="s">
        <v>95</v>
      </c>
      <c r="D50" s="126"/>
      <c r="E50" s="115" t="s">
        <v>96</v>
      </c>
      <c r="F50" s="115"/>
      <c r="G50" s="115"/>
      <c r="H50" s="115"/>
      <c r="I50" s="115"/>
      <c r="J50" s="13"/>
    </row>
    <row r="51" spans="1:10" ht="48" customHeight="1" x14ac:dyDescent="0.3">
      <c r="B51" s="124"/>
      <c r="C51" s="126" t="s">
        <v>407</v>
      </c>
      <c r="D51" s="126"/>
      <c r="E51" s="115" t="s">
        <v>411</v>
      </c>
      <c r="F51" s="115"/>
      <c r="G51" s="115"/>
      <c r="H51" s="115"/>
      <c r="I51" s="115"/>
      <c r="J51" s="13"/>
    </row>
    <row r="52" spans="1:10" x14ac:dyDescent="0.3">
      <c r="B52" s="124"/>
      <c r="C52" s="126" t="s">
        <v>98</v>
      </c>
      <c r="D52" s="126"/>
      <c r="E52" s="115" t="s">
        <v>408</v>
      </c>
      <c r="F52" s="115"/>
      <c r="G52" s="115"/>
      <c r="H52" s="115"/>
      <c r="I52" s="115"/>
      <c r="J52" s="13"/>
    </row>
    <row r="53" spans="1:10" x14ac:dyDescent="0.3">
      <c r="B53" s="124"/>
      <c r="C53" s="126" t="s">
        <v>99</v>
      </c>
      <c r="D53" s="126"/>
      <c r="E53" s="115" t="s">
        <v>409</v>
      </c>
      <c r="F53" s="115"/>
      <c r="G53" s="115"/>
      <c r="H53" s="115"/>
      <c r="I53" s="115"/>
      <c r="J53" s="13"/>
    </row>
    <row r="54" spans="1:10" ht="61.2" customHeight="1" x14ac:dyDescent="0.3">
      <c r="B54" s="124"/>
      <c r="C54" s="126" t="s">
        <v>100</v>
      </c>
      <c r="D54" s="126"/>
      <c r="E54" s="115" t="s">
        <v>101</v>
      </c>
      <c r="F54" s="115"/>
      <c r="G54" s="115"/>
      <c r="H54" s="115"/>
      <c r="I54" s="115"/>
      <c r="J54" s="13"/>
    </row>
    <row r="55" spans="1:10" ht="29.4" customHeight="1" x14ac:dyDescent="0.3">
      <c r="B55" s="124"/>
      <c r="C55" s="126" t="s">
        <v>102</v>
      </c>
      <c r="D55" s="126"/>
      <c r="E55" s="115" t="s">
        <v>103</v>
      </c>
      <c r="F55" s="115"/>
      <c r="G55" s="115"/>
      <c r="H55" s="115"/>
      <c r="I55" s="115"/>
      <c r="J55" s="13"/>
    </row>
    <row r="56" spans="1:10" x14ac:dyDescent="0.3">
      <c r="B56" s="125"/>
      <c r="C56" s="126" t="s">
        <v>104</v>
      </c>
      <c r="D56" s="126"/>
      <c r="E56" s="115" t="s">
        <v>105</v>
      </c>
      <c r="F56" s="115"/>
      <c r="G56" s="115"/>
      <c r="H56" s="115"/>
      <c r="I56" s="115"/>
      <c r="J56" s="13"/>
    </row>
    <row r="57" spans="1:10" x14ac:dyDescent="0.3">
      <c r="B57" s="109" t="s">
        <v>106</v>
      </c>
      <c r="C57" s="126" t="s">
        <v>82</v>
      </c>
      <c r="D57" s="126"/>
      <c r="E57" s="115" t="s">
        <v>107</v>
      </c>
      <c r="F57" s="115"/>
      <c r="G57" s="115"/>
      <c r="H57" s="115"/>
      <c r="I57" s="115"/>
      <c r="J57" s="13"/>
    </row>
    <row r="58" spans="1:10" ht="30" customHeight="1" x14ac:dyDescent="0.3">
      <c r="B58" s="109"/>
      <c r="C58" s="126" t="s">
        <v>84</v>
      </c>
      <c r="D58" s="126"/>
      <c r="E58" s="115" t="s">
        <v>108</v>
      </c>
      <c r="F58" s="115"/>
      <c r="G58" s="115"/>
      <c r="H58" s="115"/>
      <c r="I58" s="115"/>
      <c r="J58" s="13"/>
    </row>
    <row r="59" spans="1:10" ht="30" customHeight="1" x14ac:dyDescent="0.3">
      <c r="B59" s="109"/>
      <c r="C59" s="126" t="s">
        <v>86</v>
      </c>
      <c r="D59" s="126"/>
      <c r="E59" s="115" t="s">
        <v>109</v>
      </c>
      <c r="F59" s="115"/>
      <c r="G59" s="115"/>
      <c r="H59" s="115"/>
      <c r="I59" s="115"/>
      <c r="J59" s="13"/>
    </row>
    <row r="60" spans="1:10" ht="45.6" customHeight="1" x14ac:dyDescent="0.3">
      <c r="B60" s="109"/>
      <c r="C60" s="126" t="s">
        <v>88</v>
      </c>
      <c r="D60" s="126"/>
      <c r="E60" s="115" t="s">
        <v>110</v>
      </c>
      <c r="F60" s="115"/>
      <c r="G60" s="115"/>
      <c r="H60" s="115"/>
      <c r="I60" s="115"/>
      <c r="J60" s="13"/>
    </row>
    <row r="61" spans="1:10" x14ac:dyDescent="0.3">
      <c r="B61" s="109"/>
      <c r="C61" s="126" t="s">
        <v>90</v>
      </c>
      <c r="D61" s="126"/>
      <c r="E61" s="115" t="s">
        <v>111</v>
      </c>
      <c r="F61" s="115"/>
      <c r="G61" s="115"/>
      <c r="H61" s="115"/>
      <c r="I61" s="115"/>
      <c r="J61" s="13"/>
    </row>
    <row r="62" spans="1:10" s="13" customFormat="1" x14ac:dyDescent="0.3">
      <c r="A62" s="36"/>
    </row>
  </sheetData>
  <sheetProtection selectLockedCells="1" selectUnlockedCells="1"/>
  <mergeCells count="100">
    <mergeCell ref="B49:B56"/>
    <mergeCell ref="B57:B61"/>
    <mergeCell ref="C59:D59"/>
    <mergeCell ref="E59:I59"/>
    <mergeCell ref="C60:D60"/>
    <mergeCell ref="E60:I60"/>
    <mergeCell ref="C61:D61"/>
    <mergeCell ref="E61:I61"/>
    <mergeCell ref="C56:D56"/>
    <mergeCell ref="E56:I56"/>
    <mergeCell ref="C57:D57"/>
    <mergeCell ref="E57:I57"/>
    <mergeCell ref="C58:D58"/>
    <mergeCell ref="E58:I58"/>
    <mergeCell ref="C53:D53"/>
    <mergeCell ref="E53:I53"/>
    <mergeCell ref="C49:D49"/>
    <mergeCell ref="E49:I49"/>
    <mergeCell ref="C54:D54"/>
    <mergeCell ref="E54:I54"/>
    <mergeCell ref="C55:D55"/>
    <mergeCell ref="E55:I55"/>
    <mergeCell ref="C50:D50"/>
    <mergeCell ref="E50:I50"/>
    <mergeCell ref="C51:D51"/>
    <mergeCell ref="E51:I51"/>
    <mergeCell ref="C52:D52"/>
    <mergeCell ref="E52:I52"/>
    <mergeCell ref="B29:B33"/>
    <mergeCell ref="B34:B43"/>
    <mergeCell ref="C39:D39"/>
    <mergeCell ref="E39:I39"/>
    <mergeCell ref="C40:D40"/>
    <mergeCell ref="E40:I40"/>
    <mergeCell ref="C41:D41"/>
    <mergeCell ref="E41:I41"/>
    <mergeCell ref="C36:D36"/>
    <mergeCell ref="E36:I36"/>
    <mergeCell ref="C37:D37"/>
    <mergeCell ref="E37:I37"/>
    <mergeCell ref="C38:D38"/>
    <mergeCell ref="E38:I38"/>
    <mergeCell ref="C33:D33"/>
    <mergeCell ref="E33:I33"/>
    <mergeCell ref="C46:D46"/>
    <mergeCell ref="E46:I46"/>
    <mergeCell ref="B44:B48"/>
    <mergeCell ref="C42:D42"/>
    <mergeCell ref="E42:I42"/>
    <mergeCell ref="C43:D43"/>
    <mergeCell ref="E43:I43"/>
    <mergeCell ref="C44:D44"/>
    <mergeCell ref="E44:I44"/>
    <mergeCell ref="C45:D45"/>
    <mergeCell ref="E45:I45"/>
    <mergeCell ref="C47:D47"/>
    <mergeCell ref="E47:I47"/>
    <mergeCell ref="C48:D48"/>
    <mergeCell ref="E48:I48"/>
    <mergeCell ref="C35:D35"/>
    <mergeCell ref="E35:I35"/>
    <mergeCell ref="C30:D30"/>
    <mergeCell ref="E30:I30"/>
    <mergeCell ref="C31:D31"/>
    <mergeCell ref="E31:I31"/>
    <mergeCell ref="C32:D32"/>
    <mergeCell ref="E32:I32"/>
    <mergeCell ref="C28:D28"/>
    <mergeCell ref="E28:I28"/>
    <mergeCell ref="C29:D29"/>
    <mergeCell ref="E29:I29"/>
    <mergeCell ref="C34:D34"/>
    <mergeCell ref="E34:I34"/>
    <mergeCell ref="E25:I25"/>
    <mergeCell ref="C26:D26"/>
    <mergeCell ref="E26:I26"/>
    <mergeCell ref="C27:D27"/>
    <mergeCell ref="E27:I27"/>
    <mergeCell ref="B1:H1"/>
    <mergeCell ref="C23:D23"/>
    <mergeCell ref="E23:I23"/>
    <mergeCell ref="C9:I9"/>
    <mergeCell ref="C10:I10"/>
    <mergeCell ref="C11:I11"/>
    <mergeCell ref="C13:I13"/>
    <mergeCell ref="C14:I17"/>
    <mergeCell ref="C18:I18"/>
    <mergeCell ref="B21:I21"/>
    <mergeCell ref="C22:D22"/>
    <mergeCell ref="E22:I22"/>
    <mergeCell ref="B23:B28"/>
    <mergeCell ref="C24:D24"/>
    <mergeCell ref="E24:I24"/>
    <mergeCell ref="C25:D25"/>
    <mergeCell ref="C12:I12"/>
    <mergeCell ref="B3:I3"/>
    <mergeCell ref="B4:I4"/>
    <mergeCell ref="C7:I7"/>
    <mergeCell ref="C8:I8"/>
    <mergeCell ref="C6:I6"/>
  </mergeCells>
  <hyperlinks>
    <hyperlink ref="B4:I4" r:id="rId1" display="Rolka Loube Provider Help Desk" xr:uid="{987AF209-0F4E-41AB-88D0-EFB30E1F6E3F}"/>
  </hyperlinks>
  <pageMargins left="0.7" right="0.7" top="0.75" bottom="0.75" header="0.3" footer="0.3"/>
  <pageSetup orientation="portrait" horizontalDpi="1200"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641AA-AB1F-4E5D-B2BD-3C307D68236B}">
  <sheetPr codeName="Sheet14"/>
  <dimension ref="A1:AA109"/>
  <sheetViews>
    <sheetView workbookViewId="0">
      <selection activeCell="K8" sqref="K8:M9"/>
    </sheetView>
  </sheetViews>
  <sheetFormatPr defaultColWidth="0" defaultRowHeight="14.4" zeroHeight="1" x14ac:dyDescent="0.3"/>
  <cols>
    <col min="1" max="2" width="8.88671875" customWidth="1"/>
    <col min="3" max="3" width="18.109375" customWidth="1"/>
    <col min="4" max="8" width="8.88671875" customWidth="1"/>
    <col min="9" max="9" width="12.6640625" customWidth="1"/>
    <col min="10" max="10" width="14.44140625" customWidth="1"/>
    <col min="11" max="14" width="8.88671875" customWidth="1"/>
    <col min="15" max="27" width="0" hidden="1" customWidth="1"/>
    <col min="28" max="16384" width="8.88671875" hidden="1"/>
  </cols>
  <sheetData>
    <row r="1" spans="1:21" s="37" customFormat="1" ht="67.2" customHeight="1" x14ac:dyDescent="0.3">
      <c r="B1" s="113" t="s">
        <v>112</v>
      </c>
      <c r="C1" s="113"/>
      <c r="D1" s="113"/>
      <c r="E1" s="113"/>
      <c r="F1" s="113"/>
      <c r="G1" s="113"/>
      <c r="H1" s="113"/>
      <c r="I1" s="113"/>
      <c r="J1" s="159" t="s">
        <v>417</v>
      </c>
      <c r="K1" s="159"/>
      <c r="L1" s="159"/>
      <c r="M1" s="159"/>
      <c r="N1" s="159"/>
      <c r="T1" s="38" t="s">
        <v>1</v>
      </c>
      <c r="U1" s="39"/>
    </row>
    <row r="2" spans="1:21" x14ac:dyDescent="0.3">
      <c r="A2" s="13"/>
      <c r="B2" s="13"/>
      <c r="C2" s="13"/>
      <c r="D2" s="13"/>
      <c r="E2" s="13"/>
      <c r="F2" s="13"/>
      <c r="G2" s="13"/>
      <c r="H2" s="13"/>
      <c r="I2" s="13"/>
      <c r="J2" s="13"/>
      <c r="K2" s="13"/>
      <c r="L2" s="13"/>
      <c r="M2" s="13"/>
      <c r="N2" s="13"/>
    </row>
    <row r="3" spans="1:21" x14ac:dyDescent="0.3">
      <c r="A3" s="13"/>
      <c r="B3" s="151" t="s">
        <v>113</v>
      </c>
      <c r="C3" s="151"/>
      <c r="D3" s="151"/>
      <c r="E3" s="151"/>
      <c r="F3" s="151"/>
      <c r="G3" s="151"/>
      <c r="H3" s="151"/>
      <c r="I3" s="151"/>
      <c r="J3" s="151"/>
      <c r="K3" s="151"/>
      <c r="L3" s="151"/>
      <c r="M3" s="151"/>
      <c r="N3" s="13"/>
    </row>
    <row r="4" spans="1:21" ht="41.4" customHeight="1" x14ac:dyDescent="0.3">
      <c r="A4" s="13"/>
      <c r="B4" s="151"/>
      <c r="C4" s="151"/>
      <c r="D4" s="151"/>
      <c r="E4" s="151"/>
      <c r="F4" s="151"/>
      <c r="G4" s="151"/>
      <c r="H4" s="151"/>
      <c r="I4" s="151"/>
      <c r="J4" s="151"/>
      <c r="K4" s="151"/>
      <c r="L4" s="151"/>
      <c r="M4" s="151"/>
      <c r="N4" s="13"/>
    </row>
    <row r="5" spans="1:21" x14ac:dyDescent="0.3">
      <c r="A5" s="13"/>
      <c r="B5" s="13"/>
      <c r="C5" s="13"/>
      <c r="D5" s="13"/>
      <c r="E5" s="13"/>
      <c r="F5" s="13"/>
      <c r="G5" s="13"/>
      <c r="H5" s="13"/>
      <c r="I5" s="13"/>
      <c r="J5" s="13"/>
      <c r="K5" s="13"/>
      <c r="L5" s="13"/>
      <c r="M5" s="13"/>
      <c r="N5" s="13"/>
    </row>
    <row r="6" spans="1:21" x14ac:dyDescent="0.3">
      <c r="A6" s="13"/>
      <c r="B6" s="122" t="s">
        <v>114</v>
      </c>
      <c r="C6" s="122"/>
      <c r="D6" s="122"/>
      <c r="E6" s="122"/>
      <c r="F6" s="122"/>
      <c r="G6" s="122"/>
      <c r="H6" s="122"/>
      <c r="I6" s="122"/>
      <c r="J6" s="122"/>
      <c r="K6" s="152" t="s">
        <v>115</v>
      </c>
      <c r="L6" s="152"/>
      <c r="M6" s="152"/>
      <c r="N6" s="13"/>
    </row>
    <row r="7" spans="1:21" x14ac:dyDescent="0.3">
      <c r="A7" s="13"/>
      <c r="B7" s="122" t="s">
        <v>116</v>
      </c>
      <c r="C7" s="122"/>
      <c r="D7" s="122"/>
      <c r="E7" s="122"/>
      <c r="F7" s="122"/>
      <c r="G7" s="122"/>
      <c r="H7" s="122"/>
      <c r="I7" s="122"/>
      <c r="J7" s="122"/>
      <c r="K7" s="122"/>
      <c r="L7" s="122"/>
      <c r="M7" s="122"/>
      <c r="N7" s="13"/>
    </row>
    <row r="8" spans="1:21" ht="14.4" customHeight="1" x14ac:dyDescent="0.3">
      <c r="A8" s="13"/>
      <c r="B8" s="117" t="s">
        <v>117</v>
      </c>
      <c r="C8" s="117"/>
      <c r="D8" s="117"/>
      <c r="E8" s="117"/>
      <c r="F8" s="117"/>
      <c r="G8" s="117"/>
      <c r="H8" s="117"/>
      <c r="I8" s="117"/>
      <c r="J8" s="117"/>
      <c r="K8" s="153"/>
      <c r="L8" s="153"/>
      <c r="M8" s="153"/>
      <c r="N8" s="13"/>
    </row>
    <row r="9" spans="1:21" x14ac:dyDescent="0.3">
      <c r="A9" s="13"/>
      <c r="B9" s="117"/>
      <c r="C9" s="117"/>
      <c r="D9" s="117"/>
      <c r="E9" s="117"/>
      <c r="F9" s="117"/>
      <c r="G9" s="117"/>
      <c r="H9" s="117"/>
      <c r="I9" s="117"/>
      <c r="J9" s="117"/>
      <c r="K9" s="153"/>
      <c r="L9" s="153"/>
      <c r="M9" s="153"/>
      <c r="N9" s="13"/>
    </row>
    <row r="10" spans="1:21" x14ac:dyDescent="0.3">
      <c r="A10" s="13"/>
      <c r="B10" s="172"/>
      <c r="C10" s="154" t="s">
        <v>118</v>
      </c>
      <c r="D10" s="154"/>
      <c r="E10" s="154"/>
      <c r="F10" s="154"/>
      <c r="G10" s="154"/>
      <c r="H10" s="154"/>
      <c r="I10" s="154"/>
      <c r="J10" s="154"/>
      <c r="K10" s="155"/>
      <c r="L10" s="155"/>
      <c r="M10" s="155"/>
      <c r="N10" s="13"/>
    </row>
    <row r="11" spans="1:21" ht="14.4" customHeight="1" x14ac:dyDescent="0.3">
      <c r="A11" s="13"/>
      <c r="B11" s="173"/>
      <c r="C11" s="117" t="s">
        <v>119</v>
      </c>
      <c r="D11" s="117"/>
      <c r="E11" s="117"/>
      <c r="F11" s="117"/>
      <c r="G11" s="117"/>
      <c r="H11" s="117"/>
      <c r="I11" s="117"/>
      <c r="J11" s="117"/>
      <c r="K11" s="153"/>
      <c r="L11" s="153"/>
      <c r="M11" s="153"/>
      <c r="N11" s="13"/>
    </row>
    <row r="12" spans="1:21" x14ac:dyDescent="0.3">
      <c r="A12" s="13"/>
      <c r="B12" s="173"/>
      <c r="C12" s="117"/>
      <c r="D12" s="117"/>
      <c r="E12" s="117"/>
      <c r="F12" s="117"/>
      <c r="G12" s="117"/>
      <c r="H12" s="117"/>
      <c r="I12" s="117"/>
      <c r="J12" s="117"/>
      <c r="K12" s="153"/>
      <c r="L12" s="153"/>
      <c r="M12" s="153"/>
      <c r="N12" s="13"/>
    </row>
    <row r="13" spans="1:21" x14ac:dyDescent="0.3">
      <c r="A13" s="13"/>
      <c r="B13" s="174"/>
      <c r="C13" s="154" t="s">
        <v>120</v>
      </c>
      <c r="D13" s="154"/>
      <c r="E13" s="154"/>
      <c r="F13" s="154"/>
      <c r="G13" s="154"/>
      <c r="H13" s="154"/>
      <c r="I13" s="154"/>
      <c r="J13" s="154"/>
      <c r="K13" s="155"/>
      <c r="L13" s="155"/>
      <c r="M13" s="155"/>
      <c r="N13" s="13"/>
    </row>
    <row r="14" spans="1:21" ht="28.2" customHeight="1" x14ac:dyDescent="0.3">
      <c r="A14" s="13"/>
      <c r="B14" s="127" t="s">
        <v>121</v>
      </c>
      <c r="C14" s="128"/>
      <c r="D14" s="128"/>
      <c r="E14" s="128"/>
      <c r="F14" s="128"/>
      <c r="G14" s="128"/>
      <c r="H14" s="128"/>
      <c r="I14" s="128"/>
      <c r="J14" s="129"/>
      <c r="K14" s="155"/>
      <c r="L14" s="155"/>
      <c r="M14" s="155"/>
      <c r="N14" s="13"/>
    </row>
    <row r="15" spans="1:21" x14ac:dyDescent="0.3">
      <c r="A15" s="13"/>
      <c r="B15" s="172"/>
      <c r="C15" s="118" t="s">
        <v>122</v>
      </c>
      <c r="D15" s="119"/>
      <c r="E15" s="119"/>
      <c r="F15" s="119"/>
      <c r="G15" s="119"/>
      <c r="H15" s="119"/>
      <c r="I15" s="119"/>
      <c r="J15" s="120"/>
      <c r="K15" s="155"/>
      <c r="L15" s="155"/>
      <c r="M15" s="155"/>
      <c r="N15" s="13"/>
    </row>
    <row r="16" spans="1:21" x14ac:dyDescent="0.3">
      <c r="A16" s="13"/>
      <c r="B16" s="173"/>
      <c r="C16" s="154" t="s">
        <v>123</v>
      </c>
      <c r="D16" s="154"/>
      <c r="E16" s="154"/>
      <c r="F16" s="154"/>
      <c r="G16" s="154"/>
      <c r="H16" s="154"/>
      <c r="I16" s="154"/>
      <c r="J16" s="154"/>
      <c r="K16" s="155"/>
      <c r="L16" s="155"/>
      <c r="M16" s="155"/>
      <c r="N16" s="13"/>
    </row>
    <row r="17" spans="1:14" x14ac:dyDescent="0.3">
      <c r="A17" s="13"/>
      <c r="B17" s="173"/>
      <c r="C17" s="118" t="s">
        <v>124</v>
      </c>
      <c r="D17" s="119"/>
      <c r="E17" s="119"/>
      <c r="F17" s="119"/>
      <c r="G17" s="119"/>
      <c r="H17" s="119"/>
      <c r="I17" s="119"/>
      <c r="J17" s="120"/>
      <c r="K17" s="155"/>
      <c r="L17" s="155"/>
      <c r="M17" s="155"/>
      <c r="N17" s="13"/>
    </row>
    <row r="18" spans="1:14" ht="14.4" customHeight="1" x14ac:dyDescent="0.3">
      <c r="A18" s="13"/>
      <c r="B18" s="173"/>
      <c r="C18" s="117" t="s">
        <v>125</v>
      </c>
      <c r="D18" s="117"/>
      <c r="E18" s="117"/>
      <c r="F18" s="117"/>
      <c r="G18" s="117"/>
      <c r="H18" s="117"/>
      <c r="I18" s="117"/>
      <c r="J18" s="117"/>
      <c r="K18" s="153"/>
      <c r="L18" s="153"/>
      <c r="M18" s="153"/>
      <c r="N18" s="13"/>
    </row>
    <row r="19" spans="1:14" x14ac:dyDescent="0.3">
      <c r="A19" s="13"/>
      <c r="B19" s="173"/>
      <c r="C19" s="117"/>
      <c r="D19" s="117"/>
      <c r="E19" s="117"/>
      <c r="F19" s="117"/>
      <c r="G19" s="117"/>
      <c r="H19" s="117"/>
      <c r="I19" s="117"/>
      <c r="J19" s="117"/>
      <c r="K19" s="153"/>
      <c r="L19" s="153"/>
      <c r="M19" s="153"/>
      <c r="N19" s="13"/>
    </row>
    <row r="20" spans="1:14" x14ac:dyDescent="0.3">
      <c r="A20" s="13"/>
      <c r="B20" s="173"/>
      <c r="C20" s="154" t="s">
        <v>126</v>
      </c>
      <c r="D20" s="154"/>
      <c r="E20" s="154"/>
      <c r="F20" s="154"/>
      <c r="G20" s="154"/>
      <c r="H20" s="154"/>
      <c r="I20" s="154"/>
      <c r="J20" s="154"/>
      <c r="K20" s="160"/>
      <c r="L20" s="161"/>
      <c r="M20" s="162"/>
      <c r="N20" s="13"/>
    </row>
    <row r="21" spans="1:14" x14ac:dyDescent="0.3">
      <c r="A21" s="13"/>
      <c r="B21" s="174"/>
      <c r="C21" s="154" t="s">
        <v>127</v>
      </c>
      <c r="D21" s="154"/>
      <c r="E21" s="154"/>
      <c r="F21" s="154"/>
      <c r="G21" s="154"/>
      <c r="H21" s="154"/>
      <c r="I21" s="154"/>
      <c r="J21" s="154"/>
      <c r="K21" s="155"/>
      <c r="L21" s="155"/>
      <c r="M21" s="155"/>
      <c r="N21" s="13"/>
    </row>
    <row r="22" spans="1:14" x14ac:dyDescent="0.3">
      <c r="A22" s="13"/>
      <c r="B22" s="156" t="s">
        <v>128</v>
      </c>
      <c r="C22" s="157"/>
      <c r="D22" s="157"/>
      <c r="E22" s="157"/>
      <c r="F22" s="157"/>
      <c r="G22" s="157"/>
      <c r="H22" s="157"/>
      <c r="I22" s="157"/>
      <c r="J22" s="157"/>
      <c r="K22" s="157"/>
      <c r="L22" s="157"/>
      <c r="M22" s="158"/>
      <c r="N22" s="13"/>
    </row>
    <row r="23" spans="1:14" x14ac:dyDescent="0.3">
      <c r="A23" s="13"/>
      <c r="B23" s="117" t="s">
        <v>129</v>
      </c>
      <c r="C23" s="117"/>
      <c r="D23" s="117"/>
      <c r="E23" s="117"/>
      <c r="F23" s="117"/>
      <c r="G23" s="117"/>
      <c r="H23" s="117"/>
      <c r="I23" s="117"/>
      <c r="J23" s="117"/>
      <c r="K23" s="155"/>
      <c r="L23" s="155"/>
      <c r="M23" s="155"/>
      <c r="N23" s="13"/>
    </row>
    <row r="24" spans="1:14" x14ac:dyDescent="0.3">
      <c r="A24" s="13"/>
      <c r="B24" s="117"/>
      <c r="C24" s="117"/>
      <c r="D24" s="117"/>
      <c r="E24" s="117"/>
      <c r="F24" s="117"/>
      <c r="G24" s="117"/>
      <c r="H24" s="117"/>
      <c r="I24" s="117"/>
      <c r="J24" s="117"/>
      <c r="K24" s="155"/>
      <c r="L24" s="155"/>
      <c r="M24" s="155"/>
      <c r="N24" s="13"/>
    </row>
    <row r="25" spans="1:14" x14ac:dyDescent="0.3">
      <c r="A25" s="13"/>
      <c r="B25" s="172"/>
      <c r="C25" s="154" t="s">
        <v>130</v>
      </c>
      <c r="D25" s="154"/>
      <c r="E25" s="154"/>
      <c r="F25" s="154"/>
      <c r="G25" s="154"/>
      <c r="H25" s="154"/>
      <c r="I25" s="154"/>
      <c r="J25" s="154"/>
      <c r="K25" s="155"/>
      <c r="L25" s="155"/>
      <c r="M25" s="155"/>
      <c r="N25" s="13"/>
    </row>
    <row r="26" spans="1:14" x14ac:dyDescent="0.3">
      <c r="A26" s="13"/>
      <c r="B26" s="173"/>
      <c r="C26" s="118" t="s">
        <v>414</v>
      </c>
      <c r="D26" s="119"/>
      <c r="E26" s="119"/>
      <c r="F26" s="119"/>
      <c r="G26" s="119"/>
      <c r="H26" s="119"/>
      <c r="I26" s="119"/>
      <c r="J26" s="120"/>
      <c r="K26" s="130"/>
      <c r="L26" s="131"/>
      <c r="M26" s="132"/>
      <c r="N26" s="13"/>
    </row>
    <row r="27" spans="1:14" x14ac:dyDescent="0.3">
      <c r="A27" s="13"/>
      <c r="B27" s="173"/>
      <c r="C27" s="154" t="s">
        <v>131</v>
      </c>
      <c r="D27" s="154"/>
      <c r="E27" s="154"/>
      <c r="F27" s="154"/>
      <c r="G27" s="154"/>
      <c r="H27" s="154"/>
      <c r="I27" s="154"/>
      <c r="J27" s="154"/>
      <c r="K27" s="155"/>
      <c r="L27" s="155"/>
      <c r="M27" s="155"/>
      <c r="N27" s="13"/>
    </row>
    <row r="28" spans="1:14" x14ac:dyDescent="0.3">
      <c r="A28" s="13"/>
      <c r="B28" s="174"/>
      <c r="C28" s="154" t="s">
        <v>132</v>
      </c>
      <c r="D28" s="154"/>
      <c r="E28" s="154"/>
      <c r="F28" s="154"/>
      <c r="G28" s="154"/>
      <c r="H28" s="154"/>
      <c r="I28" s="154"/>
      <c r="J28" s="154"/>
      <c r="K28" s="155"/>
      <c r="L28" s="155"/>
      <c r="M28" s="155"/>
      <c r="N28" s="13"/>
    </row>
    <row r="29" spans="1:14" x14ac:dyDescent="0.3">
      <c r="A29" s="13"/>
      <c r="B29" s="163" t="s">
        <v>413</v>
      </c>
      <c r="C29" s="164"/>
      <c r="D29" s="164"/>
      <c r="E29" s="164"/>
      <c r="F29" s="164"/>
      <c r="G29" s="164"/>
      <c r="H29" s="164"/>
      <c r="I29" s="164"/>
      <c r="J29" s="165"/>
      <c r="K29" s="130"/>
      <c r="L29" s="131"/>
      <c r="M29" s="132"/>
      <c r="N29" s="13"/>
    </row>
    <row r="30" spans="1:14" x14ac:dyDescent="0.3">
      <c r="A30" s="13"/>
      <c r="B30" s="166"/>
      <c r="C30" s="167"/>
      <c r="D30" s="167"/>
      <c r="E30" s="167"/>
      <c r="F30" s="167"/>
      <c r="G30" s="167"/>
      <c r="H30" s="167"/>
      <c r="I30" s="167"/>
      <c r="J30" s="168"/>
      <c r="K30" s="130"/>
      <c r="L30" s="131"/>
      <c r="M30" s="132"/>
      <c r="N30" s="13"/>
    </row>
    <row r="31" spans="1:14" x14ac:dyDescent="0.3">
      <c r="A31" s="13"/>
      <c r="B31" s="117" t="s">
        <v>412</v>
      </c>
      <c r="C31" s="117"/>
      <c r="D31" s="117"/>
      <c r="E31" s="117"/>
      <c r="F31" s="117"/>
      <c r="G31" s="117"/>
      <c r="H31" s="117"/>
      <c r="I31" s="117"/>
      <c r="J31" s="117"/>
      <c r="K31" s="155"/>
      <c r="L31" s="155"/>
      <c r="M31" s="155"/>
      <c r="N31" s="13"/>
    </row>
    <row r="32" spans="1:14" x14ac:dyDescent="0.3">
      <c r="A32" s="13"/>
      <c r="B32" s="117"/>
      <c r="C32" s="117"/>
      <c r="D32" s="117"/>
      <c r="E32" s="117"/>
      <c r="F32" s="117"/>
      <c r="G32" s="117"/>
      <c r="H32" s="117"/>
      <c r="I32" s="117"/>
      <c r="J32" s="117"/>
      <c r="K32" s="155"/>
      <c r="L32" s="155"/>
      <c r="M32" s="155"/>
      <c r="N32" s="13"/>
    </row>
    <row r="33" spans="1:14" x14ac:dyDescent="0.3">
      <c r="A33" s="13"/>
      <c r="B33" s="172"/>
      <c r="C33" s="154" t="s">
        <v>134</v>
      </c>
      <c r="D33" s="154"/>
      <c r="E33" s="154"/>
      <c r="F33" s="154"/>
      <c r="G33" s="154"/>
      <c r="H33" s="154"/>
      <c r="I33" s="154"/>
      <c r="J33" s="154"/>
      <c r="K33" s="155"/>
      <c r="L33" s="155"/>
      <c r="M33" s="155"/>
      <c r="N33" s="13"/>
    </row>
    <row r="34" spans="1:14" x14ac:dyDescent="0.3">
      <c r="A34" s="13"/>
      <c r="B34" s="174"/>
      <c r="C34" s="154" t="s">
        <v>135</v>
      </c>
      <c r="D34" s="154"/>
      <c r="E34" s="154"/>
      <c r="F34" s="154"/>
      <c r="G34" s="154"/>
      <c r="H34" s="154"/>
      <c r="I34" s="154"/>
      <c r="J34" s="154"/>
      <c r="K34" s="155"/>
      <c r="L34" s="155"/>
      <c r="M34" s="155"/>
      <c r="N34" s="13"/>
    </row>
    <row r="35" spans="1:14" x14ac:dyDescent="0.3">
      <c r="A35" s="13"/>
      <c r="B35" s="156" t="s">
        <v>136</v>
      </c>
      <c r="C35" s="157"/>
      <c r="D35" s="157"/>
      <c r="E35" s="157"/>
      <c r="F35" s="157"/>
      <c r="G35" s="157"/>
      <c r="H35" s="157"/>
      <c r="I35" s="157"/>
      <c r="J35" s="157"/>
      <c r="K35" s="157"/>
      <c r="L35" s="157"/>
      <c r="M35" s="158"/>
      <c r="N35" s="13"/>
    </row>
    <row r="36" spans="1:14" x14ac:dyDescent="0.3">
      <c r="A36" s="13"/>
      <c r="B36" s="117" t="s">
        <v>137</v>
      </c>
      <c r="C36" s="117"/>
      <c r="D36" s="117"/>
      <c r="E36" s="117"/>
      <c r="F36" s="117"/>
      <c r="G36" s="117"/>
      <c r="H36" s="117"/>
      <c r="I36" s="117"/>
      <c r="J36" s="117"/>
      <c r="K36" s="155"/>
      <c r="L36" s="155"/>
      <c r="M36" s="155"/>
      <c r="N36" s="13"/>
    </row>
    <row r="37" spans="1:14" x14ac:dyDescent="0.3">
      <c r="A37" s="13"/>
      <c r="B37" s="117"/>
      <c r="C37" s="117"/>
      <c r="D37" s="117"/>
      <c r="E37" s="117"/>
      <c r="F37" s="117"/>
      <c r="G37" s="117"/>
      <c r="H37" s="117"/>
      <c r="I37" s="117"/>
      <c r="J37" s="117"/>
      <c r="K37" s="155"/>
      <c r="L37" s="155"/>
      <c r="M37" s="155"/>
      <c r="N37" s="13"/>
    </row>
    <row r="38" spans="1:14" x14ac:dyDescent="0.3">
      <c r="A38" s="13"/>
      <c r="B38" s="172"/>
      <c r="C38" s="154" t="s">
        <v>138</v>
      </c>
      <c r="D38" s="154"/>
      <c r="E38" s="154"/>
      <c r="F38" s="154"/>
      <c r="G38" s="154"/>
      <c r="H38" s="154"/>
      <c r="I38" s="154"/>
      <c r="J38" s="154"/>
      <c r="K38" s="155"/>
      <c r="L38" s="155"/>
      <c r="M38" s="155"/>
      <c r="N38" s="13"/>
    </row>
    <row r="39" spans="1:14" x14ac:dyDescent="0.3">
      <c r="A39" s="13"/>
      <c r="B39" s="173"/>
      <c r="C39" s="154" t="s">
        <v>139</v>
      </c>
      <c r="D39" s="154"/>
      <c r="E39" s="154"/>
      <c r="F39" s="154"/>
      <c r="G39" s="154"/>
      <c r="H39" s="154"/>
      <c r="I39" s="154"/>
      <c r="J39" s="154"/>
      <c r="K39" s="155"/>
      <c r="L39" s="155"/>
      <c r="M39" s="155"/>
      <c r="N39" s="13"/>
    </row>
    <row r="40" spans="1:14" x14ac:dyDescent="0.3">
      <c r="A40" s="13"/>
      <c r="B40" s="173"/>
      <c r="C40" s="154" t="s">
        <v>140</v>
      </c>
      <c r="D40" s="154"/>
      <c r="E40" s="154"/>
      <c r="F40" s="154"/>
      <c r="G40" s="154"/>
      <c r="H40" s="154"/>
      <c r="I40" s="154"/>
      <c r="J40" s="154"/>
      <c r="K40" s="155"/>
      <c r="L40" s="155"/>
      <c r="M40" s="155"/>
      <c r="N40" s="13"/>
    </row>
    <row r="41" spans="1:14" ht="45" customHeight="1" x14ac:dyDescent="0.3">
      <c r="A41" s="13"/>
      <c r="B41" s="173"/>
      <c r="C41" s="115" t="s">
        <v>141</v>
      </c>
      <c r="D41" s="115"/>
      <c r="E41" s="115"/>
      <c r="F41" s="115"/>
      <c r="G41" s="115"/>
      <c r="H41" s="115"/>
      <c r="I41" s="115"/>
      <c r="J41" s="115"/>
      <c r="K41" s="155"/>
      <c r="L41" s="155"/>
      <c r="M41" s="155"/>
      <c r="N41" s="13"/>
    </row>
    <row r="42" spans="1:14" x14ac:dyDescent="0.3">
      <c r="A42" s="13"/>
      <c r="B42" s="173"/>
      <c r="C42" s="154" t="s">
        <v>142</v>
      </c>
      <c r="D42" s="154"/>
      <c r="E42" s="154"/>
      <c r="F42" s="154"/>
      <c r="G42" s="154"/>
      <c r="H42" s="154"/>
      <c r="I42" s="154"/>
      <c r="J42" s="154"/>
      <c r="K42" s="155"/>
      <c r="L42" s="155"/>
      <c r="M42" s="155"/>
      <c r="N42" s="13"/>
    </row>
    <row r="43" spans="1:14" x14ac:dyDescent="0.3">
      <c r="A43" s="13"/>
      <c r="B43" s="173"/>
      <c r="C43" s="154" t="s">
        <v>143</v>
      </c>
      <c r="D43" s="154"/>
      <c r="E43" s="154"/>
      <c r="F43" s="154"/>
      <c r="G43" s="154"/>
      <c r="H43" s="154"/>
      <c r="I43" s="154"/>
      <c r="J43" s="154"/>
      <c r="K43" s="155"/>
      <c r="L43" s="155"/>
      <c r="M43" s="155"/>
      <c r="N43" s="13"/>
    </row>
    <row r="44" spans="1:14" x14ac:dyDescent="0.3">
      <c r="A44" s="13"/>
      <c r="B44" s="173"/>
      <c r="C44" s="154" t="s">
        <v>144</v>
      </c>
      <c r="D44" s="154"/>
      <c r="E44" s="154"/>
      <c r="F44" s="154"/>
      <c r="G44" s="154"/>
      <c r="H44" s="154"/>
      <c r="I44" s="154"/>
      <c r="J44" s="154"/>
      <c r="K44" s="155"/>
      <c r="L44" s="155"/>
      <c r="M44" s="155"/>
      <c r="N44" s="13"/>
    </row>
    <row r="45" spans="1:14" x14ac:dyDescent="0.3">
      <c r="A45" s="13"/>
      <c r="B45" s="173"/>
      <c r="C45" s="154" t="s">
        <v>145</v>
      </c>
      <c r="D45" s="154"/>
      <c r="E45" s="154"/>
      <c r="F45" s="154"/>
      <c r="G45" s="154"/>
      <c r="H45" s="154"/>
      <c r="I45" s="154"/>
      <c r="J45" s="154"/>
      <c r="K45" s="155"/>
      <c r="L45" s="155"/>
      <c r="M45" s="155"/>
      <c r="N45" s="13"/>
    </row>
    <row r="46" spans="1:14" x14ac:dyDescent="0.3">
      <c r="A46" s="13"/>
      <c r="B46" s="174"/>
      <c r="C46" s="154" t="s">
        <v>146</v>
      </c>
      <c r="D46" s="154"/>
      <c r="E46" s="154"/>
      <c r="F46" s="154"/>
      <c r="G46" s="154"/>
      <c r="H46" s="154"/>
      <c r="I46" s="154"/>
      <c r="J46" s="154"/>
      <c r="K46" s="155"/>
      <c r="L46" s="155"/>
      <c r="M46" s="155"/>
      <c r="N46" s="13"/>
    </row>
    <row r="47" spans="1:14" x14ac:dyDescent="0.3">
      <c r="A47" s="13"/>
      <c r="B47" s="117" t="s">
        <v>133</v>
      </c>
      <c r="C47" s="117"/>
      <c r="D47" s="117"/>
      <c r="E47" s="117"/>
      <c r="F47" s="117"/>
      <c r="G47" s="117"/>
      <c r="H47" s="117"/>
      <c r="I47" s="117"/>
      <c r="J47" s="117"/>
      <c r="K47" s="155"/>
      <c r="L47" s="155"/>
      <c r="M47" s="155"/>
      <c r="N47" s="13"/>
    </row>
    <row r="48" spans="1:14" x14ac:dyDescent="0.3">
      <c r="A48" s="13"/>
      <c r="B48" s="117"/>
      <c r="C48" s="117"/>
      <c r="D48" s="117"/>
      <c r="E48" s="117"/>
      <c r="F48" s="117"/>
      <c r="G48" s="117"/>
      <c r="H48" s="117"/>
      <c r="I48" s="117"/>
      <c r="J48" s="117"/>
      <c r="K48" s="155"/>
      <c r="L48" s="155"/>
      <c r="M48" s="155"/>
      <c r="N48" s="13"/>
    </row>
    <row r="49" spans="1:14" x14ac:dyDescent="0.3">
      <c r="A49" s="13"/>
      <c r="B49" s="172"/>
      <c r="C49" s="154" t="s">
        <v>138</v>
      </c>
      <c r="D49" s="154"/>
      <c r="E49" s="154"/>
      <c r="F49" s="154"/>
      <c r="G49" s="154"/>
      <c r="H49" s="154"/>
      <c r="I49" s="154"/>
      <c r="J49" s="154"/>
      <c r="K49" s="155"/>
      <c r="L49" s="155"/>
      <c r="M49" s="155"/>
      <c r="N49" s="13"/>
    </row>
    <row r="50" spans="1:14" x14ac:dyDescent="0.3">
      <c r="A50" s="13"/>
      <c r="B50" s="173"/>
      <c r="C50" s="154" t="s">
        <v>139</v>
      </c>
      <c r="D50" s="154"/>
      <c r="E50" s="154"/>
      <c r="F50" s="154"/>
      <c r="G50" s="154"/>
      <c r="H50" s="154"/>
      <c r="I50" s="154"/>
      <c r="J50" s="154"/>
      <c r="K50" s="155"/>
      <c r="L50" s="155"/>
      <c r="M50" s="155"/>
      <c r="N50" s="13"/>
    </row>
    <row r="51" spans="1:14" x14ac:dyDescent="0.3">
      <c r="A51" s="13"/>
      <c r="B51" s="173"/>
      <c r="C51" s="118" t="s">
        <v>140</v>
      </c>
      <c r="D51" s="119"/>
      <c r="E51" s="119"/>
      <c r="F51" s="119"/>
      <c r="G51" s="119"/>
      <c r="H51" s="119"/>
      <c r="I51" s="119"/>
      <c r="J51" s="120"/>
      <c r="K51" s="130"/>
      <c r="L51" s="131"/>
      <c r="M51" s="132"/>
      <c r="N51" s="13"/>
    </row>
    <row r="52" spans="1:14" ht="43.95" customHeight="1" x14ac:dyDescent="0.3">
      <c r="A52" s="13"/>
      <c r="B52" s="173"/>
      <c r="C52" s="117" t="s">
        <v>147</v>
      </c>
      <c r="D52" s="117"/>
      <c r="E52" s="117"/>
      <c r="F52" s="117"/>
      <c r="G52" s="117"/>
      <c r="H52" s="117"/>
      <c r="I52" s="117"/>
      <c r="J52" s="117"/>
      <c r="K52" s="155"/>
      <c r="L52" s="155"/>
      <c r="M52" s="155"/>
      <c r="N52" s="13"/>
    </row>
    <row r="53" spans="1:14" x14ac:dyDescent="0.3">
      <c r="A53" s="13"/>
      <c r="B53" s="173"/>
      <c r="C53" s="154" t="s">
        <v>142</v>
      </c>
      <c r="D53" s="154"/>
      <c r="E53" s="154"/>
      <c r="F53" s="154"/>
      <c r="G53" s="154"/>
      <c r="H53" s="154"/>
      <c r="I53" s="154"/>
      <c r="J53" s="154"/>
      <c r="K53" s="155"/>
      <c r="L53" s="155"/>
      <c r="M53" s="155"/>
      <c r="N53" s="13"/>
    </row>
    <row r="54" spans="1:14" x14ac:dyDescent="0.3">
      <c r="A54" s="13"/>
      <c r="B54" s="173"/>
      <c r="C54" s="118" t="s">
        <v>143</v>
      </c>
      <c r="D54" s="119"/>
      <c r="E54" s="119"/>
      <c r="F54" s="119"/>
      <c r="G54" s="119"/>
      <c r="H54" s="119"/>
      <c r="I54" s="119"/>
      <c r="J54" s="120"/>
      <c r="K54" s="169"/>
      <c r="L54" s="170"/>
      <c r="M54" s="171"/>
      <c r="N54" s="13"/>
    </row>
    <row r="55" spans="1:14" x14ac:dyDescent="0.3">
      <c r="A55" s="13"/>
      <c r="B55" s="173"/>
      <c r="C55" s="154" t="s">
        <v>145</v>
      </c>
      <c r="D55" s="154"/>
      <c r="E55" s="154"/>
      <c r="F55" s="154"/>
      <c r="G55" s="154"/>
      <c r="H55" s="154"/>
      <c r="I55" s="154"/>
      <c r="J55" s="154"/>
      <c r="K55" s="155"/>
      <c r="L55" s="155"/>
      <c r="M55" s="155"/>
      <c r="N55" s="13"/>
    </row>
    <row r="56" spans="1:14" x14ac:dyDescent="0.3">
      <c r="A56" s="13"/>
      <c r="B56" s="174"/>
      <c r="C56" s="154" t="s">
        <v>146</v>
      </c>
      <c r="D56" s="154"/>
      <c r="E56" s="154"/>
      <c r="F56" s="154"/>
      <c r="G56" s="154"/>
      <c r="H56" s="154"/>
      <c r="I56" s="154"/>
      <c r="J56" s="154"/>
      <c r="K56" s="155"/>
      <c r="L56" s="155"/>
      <c r="M56" s="155"/>
      <c r="N56" s="13"/>
    </row>
    <row r="57" spans="1:14" x14ac:dyDescent="0.3">
      <c r="A57" s="13"/>
      <c r="B57" s="117" t="s">
        <v>148</v>
      </c>
      <c r="C57" s="117"/>
      <c r="D57" s="117"/>
      <c r="E57" s="117"/>
      <c r="F57" s="117"/>
      <c r="G57" s="117"/>
      <c r="H57" s="117"/>
      <c r="I57" s="117"/>
      <c r="J57" s="117"/>
      <c r="K57" s="155"/>
      <c r="L57" s="155"/>
      <c r="M57" s="155"/>
      <c r="N57" s="13"/>
    </row>
    <row r="58" spans="1:14" x14ac:dyDescent="0.3">
      <c r="A58" s="13"/>
      <c r="B58" s="117" t="s">
        <v>149</v>
      </c>
      <c r="C58" s="117"/>
      <c r="D58" s="117"/>
      <c r="E58" s="117"/>
      <c r="F58" s="117"/>
      <c r="G58" s="117"/>
      <c r="H58" s="117"/>
      <c r="I58" s="117"/>
      <c r="J58" s="117"/>
      <c r="K58" s="155"/>
      <c r="L58" s="155"/>
      <c r="M58" s="155"/>
      <c r="N58" s="13"/>
    </row>
    <row r="59" spans="1:14" x14ac:dyDescent="0.3">
      <c r="A59" s="13"/>
      <c r="B59" s="117"/>
      <c r="C59" s="117"/>
      <c r="D59" s="117"/>
      <c r="E59" s="117"/>
      <c r="F59" s="117"/>
      <c r="G59" s="117"/>
      <c r="H59" s="117"/>
      <c r="I59" s="117"/>
      <c r="J59" s="117"/>
      <c r="K59" s="155"/>
      <c r="L59" s="155"/>
      <c r="M59" s="155"/>
      <c r="N59" s="13"/>
    </row>
    <row r="60" spans="1:14" x14ac:dyDescent="0.3">
      <c r="A60" s="13"/>
      <c r="B60" s="117" t="s">
        <v>150</v>
      </c>
      <c r="C60" s="117"/>
      <c r="D60" s="117"/>
      <c r="E60" s="117"/>
      <c r="F60" s="117"/>
      <c r="G60" s="117"/>
      <c r="H60" s="117"/>
      <c r="I60" s="117"/>
      <c r="J60" s="117"/>
      <c r="K60" s="155"/>
      <c r="L60" s="155"/>
      <c r="M60" s="155"/>
      <c r="N60" s="13"/>
    </row>
    <row r="61" spans="1:14" x14ac:dyDescent="0.3">
      <c r="A61" s="13"/>
      <c r="B61" s="117"/>
      <c r="C61" s="117"/>
      <c r="D61" s="117"/>
      <c r="E61" s="117"/>
      <c r="F61" s="117"/>
      <c r="G61" s="117"/>
      <c r="H61" s="117"/>
      <c r="I61" s="117"/>
      <c r="J61" s="117"/>
      <c r="K61" s="155"/>
      <c r="L61" s="155"/>
      <c r="M61" s="155"/>
      <c r="N61" s="13"/>
    </row>
    <row r="62" spans="1:14" x14ac:dyDescent="0.3">
      <c r="A62" s="13"/>
      <c r="B62" s="154" t="s">
        <v>151</v>
      </c>
      <c r="C62" s="154"/>
      <c r="D62" s="154"/>
      <c r="E62" s="154"/>
      <c r="F62" s="154"/>
      <c r="G62" s="154"/>
      <c r="H62" s="154"/>
      <c r="I62" s="154"/>
      <c r="J62" s="154"/>
      <c r="K62" s="155"/>
      <c r="L62" s="155"/>
      <c r="M62" s="155"/>
      <c r="N62" s="13"/>
    </row>
    <row r="63" spans="1:14" ht="18" customHeight="1" x14ac:dyDescent="0.3">
      <c r="A63" s="13"/>
      <c r="B63" s="172"/>
      <c r="C63" s="115" t="s">
        <v>152</v>
      </c>
      <c r="D63" s="115"/>
      <c r="E63" s="115"/>
      <c r="F63" s="115"/>
      <c r="G63" s="115"/>
      <c r="H63" s="115"/>
      <c r="I63" s="115"/>
      <c r="J63" s="115"/>
      <c r="K63" s="155"/>
      <c r="L63" s="155"/>
      <c r="M63" s="155"/>
      <c r="N63" s="13"/>
    </row>
    <row r="64" spans="1:14" ht="40.950000000000003" customHeight="1" x14ac:dyDescent="0.3">
      <c r="A64" s="13"/>
      <c r="B64" s="173"/>
      <c r="C64" s="115"/>
      <c r="D64" s="115"/>
      <c r="E64" s="115"/>
      <c r="F64" s="115"/>
      <c r="G64" s="115"/>
      <c r="H64" s="115"/>
      <c r="I64" s="115"/>
      <c r="J64" s="115"/>
      <c r="K64" s="155"/>
      <c r="L64" s="155"/>
      <c r="M64" s="155"/>
      <c r="N64" s="13"/>
    </row>
    <row r="65" spans="1:14" ht="14.4" customHeight="1" x14ac:dyDescent="0.3">
      <c r="A65" s="13"/>
      <c r="B65" s="173"/>
      <c r="C65" s="127" t="s">
        <v>153</v>
      </c>
      <c r="D65" s="128"/>
      <c r="E65" s="128"/>
      <c r="F65" s="128"/>
      <c r="G65" s="128"/>
      <c r="H65" s="128"/>
      <c r="I65" s="128"/>
      <c r="J65" s="129"/>
      <c r="K65" s="155"/>
      <c r="L65" s="155"/>
      <c r="M65" s="155"/>
      <c r="N65" s="13"/>
    </row>
    <row r="66" spans="1:14" x14ac:dyDescent="0.3">
      <c r="A66" s="13"/>
      <c r="B66" s="156" t="s">
        <v>154</v>
      </c>
      <c r="C66" s="157"/>
      <c r="D66" s="157"/>
      <c r="E66" s="157"/>
      <c r="F66" s="157"/>
      <c r="G66" s="157"/>
      <c r="H66" s="157"/>
      <c r="I66" s="157"/>
      <c r="J66" s="157"/>
      <c r="K66" s="157"/>
      <c r="L66" s="157"/>
      <c r="M66" s="158"/>
      <c r="N66" s="13"/>
    </row>
    <row r="67" spans="1:14" x14ac:dyDescent="0.3">
      <c r="A67" s="13"/>
      <c r="B67" s="154" t="s">
        <v>155</v>
      </c>
      <c r="C67" s="154"/>
      <c r="D67" s="154"/>
      <c r="E67" s="154"/>
      <c r="F67" s="154"/>
      <c r="G67" s="154"/>
      <c r="H67" s="154"/>
      <c r="I67" s="154"/>
      <c r="J67" s="154"/>
      <c r="K67" s="155"/>
      <c r="L67" s="155"/>
      <c r="M67" s="155"/>
      <c r="N67" s="13"/>
    </row>
    <row r="68" spans="1:14" x14ac:dyDescent="0.3">
      <c r="A68" s="13"/>
      <c r="B68" s="154" t="s">
        <v>156</v>
      </c>
      <c r="C68" s="154"/>
      <c r="D68" s="154"/>
      <c r="E68" s="154"/>
      <c r="F68" s="154"/>
      <c r="G68" s="154"/>
      <c r="H68" s="154"/>
      <c r="I68" s="154"/>
      <c r="J68" s="154"/>
      <c r="K68" s="155"/>
      <c r="L68" s="155"/>
      <c r="M68" s="155"/>
      <c r="N68" s="13"/>
    </row>
    <row r="69" spans="1:14" x14ac:dyDescent="0.3">
      <c r="A69" s="13"/>
      <c r="B69" s="117" t="s">
        <v>157</v>
      </c>
      <c r="C69" s="117"/>
      <c r="D69" s="117"/>
      <c r="E69" s="117"/>
      <c r="F69" s="117"/>
      <c r="G69" s="117"/>
      <c r="H69" s="117"/>
      <c r="I69" s="117"/>
      <c r="J69" s="117"/>
      <c r="K69" s="155"/>
      <c r="L69" s="155"/>
      <c r="M69" s="155"/>
      <c r="N69" s="13"/>
    </row>
    <row r="70" spans="1:14" hidden="1" x14ac:dyDescent="0.3">
      <c r="A70" s="13"/>
      <c r="B70" s="117"/>
      <c r="C70" s="117"/>
      <c r="D70" s="117"/>
      <c r="E70" s="117"/>
      <c r="F70" s="117"/>
      <c r="G70" s="117"/>
      <c r="H70" s="117"/>
      <c r="I70" s="117"/>
      <c r="J70" s="117"/>
      <c r="K70" s="155"/>
      <c r="L70" s="155"/>
      <c r="M70" s="155"/>
      <c r="N70" s="13"/>
    </row>
    <row r="71" spans="1:14" x14ac:dyDescent="0.3">
      <c r="A71" s="13"/>
      <c r="B71" s="156" t="s">
        <v>92</v>
      </c>
      <c r="C71" s="157"/>
      <c r="D71" s="157"/>
      <c r="E71" s="157"/>
      <c r="F71" s="157"/>
      <c r="G71" s="157"/>
      <c r="H71" s="157"/>
      <c r="I71" s="157"/>
      <c r="J71" s="157"/>
      <c r="K71" s="157"/>
      <c r="L71" s="157"/>
      <c r="M71" s="158"/>
      <c r="N71" s="13"/>
    </row>
    <row r="72" spans="1:14" x14ac:dyDescent="0.3">
      <c r="A72" s="13"/>
      <c r="B72" s="117" t="s">
        <v>137</v>
      </c>
      <c r="C72" s="117"/>
      <c r="D72" s="117"/>
      <c r="E72" s="117"/>
      <c r="F72" s="117"/>
      <c r="G72" s="117"/>
      <c r="H72" s="117"/>
      <c r="I72" s="117"/>
      <c r="J72" s="117"/>
      <c r="K72" s="155"/>
      <c r="L72" s="155"/>
      <c r="M72" s="155"/>
      <c r="N72" s="13"/>
    </row>
    <row r="73" spans="1:14" x14ac:dyDescent="0.3">
      <c r="A73" s="13"/>
      <c r="B73" s="117"/>
      <c r="C73" s="117"/>
      <c r="D73" s="117"/>
      <c r="E73" s="117"/>
      <c r="F73" s="117"/>
      <c r="G73" s="117"/>
      <c r="H73" s="117"/>
      <c r="I73" s="117"/>
      <c r="J73" s="117"/>
      <c r="K73" s="155"/>
      <c r="L73" s="155"/>
      <c r="M73" s="155"/>
      <c r="N73" s="13"/>
    </row>
    <row r="74" spans="1:14" x14ac:dyDescent="0.3">
      <c r="A74" s="13"/>
      <c r="B74" s="172"/>
      <c r="C74" s="154" t="s">
        <v>158</v>
      </c>
      <c r="D74" s="154"/>
      <c r="E74" s="154"/>
      <c r="F74" s="154"/>
      <c r="G74" s="154"/>
      <c r="H74" s="154"/>
      <c r="I74" s="154"/>
      <c r="J74" s="154"/>
      <c r="K74" s="155"/>
      <c r="L74" s="155"/>
      <c r="M74" s="155"/>
      <c r="N74" s="13"/>
    </row>
    <row r="75" spans="1:14" x14ac:dyDescent="0.3">
      <c r="A75" s="13"/>
      <c r="B75" s="173"/>
      <c r="C75" s="154" t="s">
        <v>159</v>
      </c>
      <c r="D75" s="154"/>
      <c r="E75" s="154"/>
      <c r="F75" s="154"/>
      <c r="G75" s="154"/>
      <c r="H75" s="154"/>
      <c r="I75" s="154"/>
      <c r="J75" s="154"/>
      <c r="K75" s="155"/>
      <c r="L75" s="155"/>
      <c r="M75" s="155"/>
      <c r="N75" s="13"/>
    </row>
    <row r="76" spans="1:14" x14ac:dyDescent="0.3">
      <c r="A76" s="13"/>
      <c r="B76" s="174"/>
      <c r="C76" s="154" t="s">
        <v>160</v>
      </c>
      <c r="D76" s="154"/>
      <c r="E76" s="154"/>
      <c r="F76" s="154"/>
      <c r="G76" s="154"/>
      <c r="H76" s="154"/>
      <c r="I76" s="154"/>
      <c r="J76" s="154"/>
      <c r="K76" s="155"/>
      <c r="L76" s="155"/>
      <c r="M76" s="155"/>
      <c r="N76" s="13"/>
    </row>
    <row r="77" spans="1:14" x14ac:dyDescent="0.3">
      <c r="A77" s="13"/>
      <c r="B77" s="117" t="s">
        <v>161</v>
      </c>
      <c r="C77" s="117"/>
      <c r="D77" s="117"/>
      <c r="E77" s="117"/>
      <c r="F77" s="117"/>
      <c r="G77" s="117"/>
      <c r="H77" s="117"/>
      <c r="I77" s="117"/>
      <c r="J77" s="117"/>
      <c r="K77" s="155"/>
      <c r="L77" s="155"/>
      <c r="M77" s="155"/>
      <c r="N77" s="13"/>
    </row>
    <row r="78" spans="1:14" x14ac:dyDescent="0.3">
      <c r="A78" s="13"/>
      <c r="B78" s="117"/>
      <c r="C78" s="117"/>
      <c r="D78" s="117"/>
      <c r="E78" s="117"/>
      <c r="F78" s="117"/>
      <c r="G78" s="117"/>
      <c r="H78" s="117"/>
      <c r="I78" s="117"/>
      <c r="J78" s="117"/>
      <c r="K78" s="155"/>
      <c r="L78" s="155"/>
      <c r="M78" s="155"/>
      <c r="N78" s="13"/>
    </row>
    <row r="79" spans="1:14" x14ac:dyDescent="0.3">
      <c r="A79" s="13"/>
      <c r="B79" s="172"/>
      <c r="C79" s="154" t="s">
        <v>158</v>
      </c>
      <c r="D79" s="154"/>
      <c r="E79" s="154"/>
      <c r="F79" s="154"/>
      <c r="G79" s="154"/>
      <c r="H79" s="154"/>
      <c r="I79" s="154"/>
      <c r="J79" s="154"/>
      <c r="K79" s="155"/>
      <c r="L79" s="155"/>
      <c r="M79" s="155"/>
      <c r="N79" s="13"/>
    </row>
    <row r="80" spans="1:14" x14ac:dyDescent="0.3">
      <c r="A80" s="13"/>
      <c r="B80" s="173"/>
      <c r="C80" s="154" t="s">
        <v>159</v>
      </c>
      <c r="D80" s="154"/>
      <c r="E80" s="154"/>
      <c r="F80" s="154"/>
      <c r="G80" s="154"/>
      <c r="H80" s="154"/>
      <c r="I80" s="154"/>
      <c r="J80" s="154"/>
      <c r="K80" s="155"/>
      <c r="L80" s="155"/>
      <c r="M80" s="155"/>
      <c r="N80" s="13"/>
    </row>
    <row r="81" spans="1:14" x14ac:dyDescent="0.3">
      <c r="A81" s="13"/>
      <c r="B81" s="174"/>
      <c r="C81" s="154" t="s">
        <v>162</v>
      </c>
      <c r="D81" s="154"/>
      <c r="E81" s="154"/>
      <c r="F81" s="154"/>
      <c r="G81" s="154"/>
      <c r="H81" s="154"/>
      <c r="I81" s="154"/>
      <c r="J81" s="154"/>
      <c r="K81" s="155"/>
      <c r="L81" s="155"/>
      <c r="M81" s="155"/>
      <c r="N81" s="13"/>
    </row>
    <row r="82" spans="1:14" ht="14.4" customHeight="1" x14ac:dyDescent="0.3">
      <c r="A82" s="13"/>
      <c r="B82" s="109" t="s">
        <v>163</v>
      </c>
      <c r="C82" s="109"/>
      <c r="D82" s="109"/>
      <c r="E82" s="109"/>
      <c r="F82" s="109"/>
      <c r="G82" s="109"/>
      <c r="H82" s="109"/>
      <c r="I82" s="109"/>
      <c r="J82" s="109"/>
      <c r="K82" s="155"/>
      <c r="L82" s="155"/>
      <c r="M82" s="155"/>
      <c r="N82" s="13"/>
    </row>
    <row r="83" spans="1:14" x14ac:dyDescent="0.3">
      <c r="A83" s="13"/>
      <c r="B83" s="109"/>
      <c r="C83" s="109"/>
      <c r="D83" s="109"/>
      <c r="E83" s="109"/>
      <c r="F83" s="109"/>
      <c r="G83" s="109"/>
      <c r="H83" s="109"/>
      <c r="I83" s="109"/>
      <c r="J83" s="109"/>
      <c r="K83" s="155"/>
      <c r="L83" s="155"/>
      <c r="M83" s="155"/>
      <c r="N83" s="13"/>
    </row>
    <row r="84" spans="1:14" ht="15" customHeight="1" x14ac:dyDescent="0.3">
      <c r="A84" s="13"/>
      <c r="B84" s="109"/>
      <c r="C84" s="109"/>
      <c r="D84" s="109"/>
      <c r="E84" s="109"/>
      <c r="F84" s="109"/>
      <c r="G84" s="109"/>
      <c r="H84" s="109"/>
      <c r="I84" s="109"/>
      <c r="J84" s="109"/>
      <c r="K84" s="155"/>
      <c r="L84" s="155"/>
      <c r="M84" s="155"/>
      <c r="N84" s="13"/>
    </row>
    <row r="85" spans="1:14" ht="12.6" customHeight="1" x14ac:dyDescent="0.3">
      <c r="A85" s="13"/>
      <c r="B85" s="117" t="s">
        <v>164</v>
      </c>
      <c r="C85" s="117"/>
      <c r="D85" s="117"/>
      <c r="E85" s="117"/>
      <c r="F85" s="117"/>
      <c r="G85" s="117"/>
      <c r="H85" s="117"/>
      <c r="I85" s="117"/>
      <c r="J85" s="117"/>
      <c r="K85" s="155"/>
      <c r="L85" s="155"/>
      <c r="M85" s="155"/>
      <c r="N85" s="13"/>
    </row>
    <row r="86" spans="1:14" ht="1.95" customHeight="1" x14ac:dyDescent="0.3">
      <c r="A86" s="13"/>
      <c r="B86" s="117"/>
      <c r="C86" s="117"/>
      <c r="D86" s="117"/>
      <c r="E86" s="117"/>
      <c r="F86" s="117"/>
      <c r="G86" s="117"/>
      <c r="H86" s="117"/>
      <c r="I86" s="117"/>
      <c r="J86" s="117"/>
      <c r="K86" s="155"/>
      <c r="L86" s="155"/>
      <c r="M86" s="155"/>
      <c r="N86" s="13"/>
    </row>
    <row r="87" spans="1:14" x14ac:dyDescent="0.3">
      <c r="A87" s="13"/>
      <c r="B87" s="172"/>
      <c r="C87" s="154" t="s">
        <v>165</v>
      </c>
      <c r="D87" s="154"/>
      <c r="E87" s="154"/>
      <c r="F87" s="154"/>
      <c r="G87" s="154"/>
      <c r="H87" s="154"/>
      <c r="I87" s="154"/>
      <c r="J87" s="154"/>
      <c r="K87" s="155"/>
      <c r="L87" s="155"/>
      <c r="M87" s="155"/>
      <c r="N87" s="13"/>
    </row>
    <row r="88" spans="1:14" x14ac:dyDescent="0.3">
      <c r="A88" s="13"/>
      <c r="B88" s="174"/>
      <c r="C88" s="154" t="s">
        <v>166</v>
      </c>
      <c r="D88" s="154"/>
      <c r="E88" s="154"/>
      <c r="F88" s="154"/>
      <c r="G88" s="154"/>
      <c r="H88" s="154"/>
      <c r="I88" s="154"/>
      <c r="J88" s="154"/>
      <c r="K88" s="155"/>
      <c r="L88" s="155"/>
      <c r="M88" s="155"/>
      <c r="N88" s="13"/>
    </row>
    <row r="89" spans="1:14" x14ac:dyDescent="0.3">
      <c r="A89" s="13"/>
      <c r="B89" s="117" t="s">
        <v>406</v>
      </c>
      <c r="C89" s="117"/>
      <c r="D89" s="117"/>
      <c r="E89" s="117"/>
      <c r="F89" s="117"/>
      <c r="G89" s="117"/>
      <c r="H89" s="117"/>
      <c r="I89" s="117"/>
      <c r="J89" s="117"/>
      <c r="K89" s="155"/>
      <c r="L89" s="155"/>
      <c r="M89" s="155"/>
      <c r="N89" s="13"/>
    </row>
    <row r="90" spans="1:14" x14ac:dyDescent="0.3">
      <c r="A90" s="13"/>
      <c r="B90" s="117"/>
      <c r="C90" s="117"/>
      <c r="D90" s="117"/>
      <c r="E90" s="117"/>
      <c r="F90" s="117"/>
      <c r="G90" s="117"/>
      <c r="H90" s="117"/>
      <c r="I90" s="117"/>
      <c r="J90" s="117"/>
      <c r="K90" s="155"/>
      <c r="L90" s="155"/>
      <c r="M90" s="155"/>
      <c r="N90" s="13"/>
    </row>
    <row r="91" spans="1:14" ht="30" customHeight="1" x14ac:dyDescent="0.3">
      <c r="A91" s="13"/>
      <c r="B91" s="117" t="s">
        <v>167</v>
      </c>
      <c r="C91" s="117"/>
      <c r="D91" s="117"/>
      <c r="E91" s="117"/>
      <c r="F91" s="117"/>
      <c r="G91" s="117"/>
      <c r="H91" s="117"/>
      <c r="I91" s="117"/>
      <c r="J91" s="117"/>
      <c r="K91" s="130"/>
      <c r="L91" s="131"/>
      <c r="M91" s="132"/>
      <c r="N91" s="13"/>
    </row>
    <row r="92" spans="1:14" ht="58.95" customHeight="1" x14ac:dyDescent="0.3">
      <c r="A92" s="13"/>
      <c r="B92" s="127" t="s">
        <v>168</v>
      </c>
      <c r="C92" s="128"/>
      <c r="D92" s="128"/>
      <c r="E92" s="128"/>
      <c r="F92" s="128"/>
      <c r="G92" s="128"/>
      <c r="H92" s="128"/>
      <c r="I92" s="128"/>
      <c r="J92" s="129"/>
      <c r="K92" s="130"/>
      <c r="L92" s="131"/>
      <c r="M92" s="132"/>
      <c r="N92" s="13"/>
    </row>
    <row r="93" spans="1:14" x14ac:dyDescent="0.3">
      <c r="A93" s="13"/>
      <c r="B93" s="154" t="s">
        <v>169</v>
      </c>
      <c r="C93" s="154"/>
      <c r="D93" s="154"/>
      <c r="E93" s="154"/>
      <c r="F93" s="154"/>
      <c r="G93" s="154"/>
      <c r="H93" s="154"/>
      <c r="I93" s="154"/>
      <c r="J93" s="154"/>
      <c r="K93" s="155"/>
      <c r="L93" s="155"/>
      <c r="M93" s="155"/>
      <c r="N93" s="13"/>
    </row>
    <row r="94" spans="1:14" x14ac:dyDescent="0.3">
      <c r="A94" s="13"/>
      <c r="B94" s="156" t="s">
        <v>170</v>
      </c>
      <c r="C94" s="157"/>
      <c r="D94" s="157"/>
      <c r="E94" s="157"/>
      <c r="F94" s="157"/>
      <c r="G94" s="157"/>
      <c r="H94" s="157"/>
      <c r="I94" s="157"/>
      <c r="J94" s="157"/>
      <c r="K94" s="157"/>
      <c r="L94" s="157"/>
      <c r="M94" s="158"/>
      <c r="N94" s="13"/>
    </row>
    <row r="95" spans="1:14" x14ac:dyDescent="0.3">
      <c r="A95" s="13"/>
      <c r="B95" s="117" t="s">
        <v>171</v>
      </c>
      <c r="C95" s="117"/>
      <c r="D95" s="117"/>
      <c r="E95" s="117"/>
      <c r="F95" s="117"/>
      <c r="G95" s="117"/>
      <c r="H95" s="117"/>
      <c r="I95" s="117"/>
      <c r="J95" s="117"/>
      <c r="K95" s="155"/>
      <c r="L95" s="155"/>
      <c r="M95" s="155"/>
      <c r="N95" s="13"/>
    </row>
    <row r="96" spans="1:14" x14ac:dyDescent="0.3">
      <c r="A96" s="13"/>
      <c r="B96" s="117"/>
      <c r="C96" s="117"/>
      <c r="D96" s="117"/>
      <c r="E96" s="117"/>
      <c r="F96" s="117"/>
      <c r="G96" s="117"/>
      <c r="H96" s="117"/>
      <c r="I96" s="117"/>
      <c r="J96" s="117"/>
      <c r="K96" s="155"/>
      <c r="L96" s="155"/>
      <c r="M96" s="155"/>
      <c r="N96" s="13"/>
    </row>
    <row r="97" spans="1:14" x14ac:dyDescent="0.3">
      <c r="A97" s="13"/>
      <c r="B97" s="117"/>
      <c r="C97" s="117"/>
      <c r="D97" s="117"/>
      <c r="E97" s="117"/>
      <c r="F97" s="117"/>
      <c r="G97" s="117"/>
      <c r="H97" s="117"/>
      <c r="I97" s="117"/>
      <c r="J97" s="117"/>
      <c r="K97" s="155"/>
      <c r="L97" s="155"/>
      <c r="M97" s="155"/>
      <c r="N97" s="13"/>
    </row>
    <row r="98" spans="1:14" x14ac:dyDescent="0.3">
      <c r="A98" s="13"/>
      <c r="B98" s="172"/>
      <c r="C98" s="117" t="s">
        <v>172</v>
      </c>
      <c r="D98" s="117"/>
      <c r="E98" s="117"/>
      <c r="F98" s="117"/>
      <c r="G98" s="117"/>
      <c r="H98" s="117"/>
      <c r="I98" s="117"/>
      <c r="J98" s="117"/>
      <c r="K98" s="184"/>
      <c r="L98" s="184"/>
      <c r="M98" s="184"/>
      <c r="N98" s="13"/>
    </row>
    <row r="99" spans="1:14" x14ac:dyDescent="0.3">
      <c r="A99" s="13"/>
      <c r="B99" s="173"/>
      <c r="C99" s="117"/>
      <c r="D99" s="117"/>
      <c r="E99" s="117"/>
      <c r="F99" s="117"/>
      <c r="G99" s="117"/>
      <c r="H99" s="117"/>
      <c r="I99" s="117"/>
      <c r="J99" s="117"/>
      <c r="K99" s="184"/>
      <c r="L99" s="184"/>
      <c r="M99" s="184"/>
      <c r="N99" s="13"/>
    </row>
    <row r="100" spans="1:14" ht="14.4" hidden="1" customHeight="1" x14ac:dyDescent="0.3">
      <c r="A100" s="13"/>
      <c r="B100" s="173"/>
      <c r="C100" s="117" t="s">
        <v>173</v>
      </c>
      <c r="D100" s="117"/>
      <c r="E100" s="117"/>
      <c r="F100" s="117"/>
      <c r="G100" s="117"/>
      <c r="H100" s="117"/>
      <c r="I100" s="117"/>
      <c r="J100" s="117"/>
      <c r="K100" s="155"/>
      <c r="L100" s="155"/>
      <c r="M100" s="155"/>
      <c r="N100" s="13"/>
    </row>
    <row r="101" spans="1:14" x14ac:dyDescent="0.3">
      <c r="A101" s="13"/>
      <c r="B101" s="173"/>
      <c r="C101" s="117"/>
      <c r="D101" s="117"/>
      <c r="E101" s="117"/>
      <c r="F101" s="117"/>
      <c r="G101" s="117"/>
      <c r="H101" s="117"/>
      <c r="I101" s="117"/>
      <c r="J101" s="117"/>
      <c r="K101" s="155"/>
      <c r="L101" s="155"/>
      <c r="M101" s="155"/>
      <c r="N101" s="13"/>
    </row>
    <row r="102" spans="1:14" x14ac:dyDescent="0.3">
      <c r="A102" s="13"/>
      <c r="B102" s="173"/>
      <c r="C102" s="117"/>
      <c r="D102" s="117"/>
      <c r="E102" s="117"/>
      <c r="F102" s="117"/>
      <c r="G102" s="117"/>
      <c r="H102" s="117"/>
      <c r="I102" s="117"/>
      <c r="J102" s="117"/>
      <c r="K102" s="155"/>
      <c r="L102" s="155"/>
      <c r="M102" s="155"/>
      <c r="N102" s="13"/>
    </row>
    <row r="103" spans="1:14" x14ac:dyDescent="0.3">
      <c r="A103" s="13"/>
      <c r="B103" s="173"/>
      <c r="C103" s="117" t="s">
        <v>174</v>
      </c>
      <c r="D103" s="117"/>
      <c r="E103" s="117"/>
      <c r="F103" s="117"/>
      <c r="G103" s="117"/>
      <c r="H103" s="117"/>
      <c r="I103" s="117"/>
      <c r="J103" s="117"/>
      <c r="K103" s="175"/>
      <c r="L103" s="176"/>
      <c r="M103" s="177"/>
      <c r="N103" s="13"/>
    </row>
    <row r="104" spans="1:14" x14ac:dyDescent="0.3">
      <c r="A104" s="13"/>
      <c r="B104" s="173"/>
      <c r="C104" s="117"/>
      <c r="D104" s="117"/>
      <c r="E104" s="117"/>
      <c r="F104" s="117"/>
      <c r="G104" s="117"/>
      <c r="H104" s="117"/>
      <c r="I104" s="117"/>
      <c r="J104" s="117"/>
      <c r="K104" s="178"/>
      <c r="L104" s="179"/>
      <c r="M104" s="180"/>
      <c r="N104" s="13"/>
    </row>
    <row r="105" spans="1:14" x14ac:dyDescent="0.3">
      <c r="A105" s="13"/>
      <c r="B105" s="174"/>
      <c r="C105" s="117"/>
      <c r="D105" s="117"/>
      <c r="E105" s="117"/>
      <c r="F105" s="117"/>
      <c r="G105" s="117"/>
      <c r="H105" s="117"/>
      <c r="I105" s="117"/>
      <c r="J105" s="117"/>
      <c r="K105" s="181"/>
      <c r="L105" s="182"/>
      <c r="M105" s="183"/>
      <c r="N105" s="13"/>
    </row>
    <row r="106" spans="1:14" ht="23.4" customHeight="1" x14ac:dyDescent="0.3">
      <c r="A106" s="13"/>
      <c r="B106" s="133" t="s">
        <v>175</v>
      </c>
      <c r="C106" s="134"/>
      <c r="D106" s="134"/>
      <c r="E106" s="134"/>
      <c r="F106" s="134"/>
      <c r="G106" s="134"/>
      <c r="H106" s="134"/>
      <c r="I106" s="134"/>
      <c r="J106" s="135"/>
      <c r="K106" s="142"/>
      <c r="L106" s="143"/>
      <c r="M106" s="144"/>
      <c r="N106" s="13"/>
    </row>
    <row r="107" spans="1:14" ht="26.4" customHeight="1" x14ac:dyDescent="0.3">
      <c r="A107" s="13"/>
      <c r="B107" s="136"/>
      <c r="C107" s="137"/>
      <c r="D107" s="137"/>
      <c r="E107" s="137"/>
      <c r="F107" s="137"/>
      <c r="G107" s="137"/>
      <c r="H107" s="137"/>
      <c r="I107" s="137"/>
      <c r="J107" s="138"/>
      <c r="K107" s="145"/>
      <c r="L107" s="146"/>
      <c r="M107" s="147"/>
      <c r="N107" s="13"/>
    </row>
    <row r="108" spans="1:14" ht="28.95" customHeight="1" x14ac:dyDescent="0.3">
      <c r="A108" s="13"/>
      <c r="B108" s="139"/>
      <c r="C108" s="140"/>
      <c r="D108" s="140"/>
      <c r="E108" s="140"/>
      <c r="F108" s="140"/>
      <c r="G108" s="140"/>
      <c r="H108" s="140"/>
      <c r="I108" s="140"/>
      <c r="J108" s="141"/>
      <c r="K108" s="148"/>
      <c r="L108" s="149"/>
      <c r="M108" s="150"/>
      <c r="N108" s="13"/>
    </row>
    <row r="109" spans="1:14" s="13" customFormat="1" x14ac:dyDescent="0.3">
      <c r="B109" s="83"/>
      <c r="C109" s="83"/>
      <c r="D109" s="83"/>
      <c r="E109" s="83"/>
      <c r="F109" s="83"/>
      <c r="G109" s="83"/>
      <c r="H109" s="83"/>
      <c r="I109" s="83"/>
      <c r="J109" s="83"/>
      <c r="K109" s="84"/>
      <c r="L109" s="84"/>
      <c r="M109" s="84"/>
    </row>
  </sheetData>
  <sheetProtection selectLockedCells="1"/>
  <mergeCells count="161">
    <mergeCell ref="C26:J26"/>
    <mergeCell ref="K26:M26"/>
    <mergeCell ref="C103:J105"/>
    <mergeCell ref="K103:M105"/>
    <mergeCell ref="B10:B13"/>
    <mergeCell ref="B15:B21"/>
    <mergeCell ref="B25:B28"/>
    <mergeCell ref="B33:B34"/>
    <mergeCell ref="B38:B46"/>
    <mergeCell ref="B49:B56"/>
    <mergeCell ref="B63:B65"/>
    <mergeCell ref="C98:J99"/>
    <mergeCell ref="K98:M99"/>
    <mergeCell ref="C100:J102"/>
    <mergeCell ref="K100:M102"/>
    <mergeCell ref="B98:B105"/>
    <mergeCell ref="B89:J90"/>
    <mergeCell ref="K89:M90"/>
    <mergeCell ref="B93:J93"/>
    <mergeCell ref="K93:M93"/>
    <mergeCell ref="B94:M94"/>
    <mergeCell ref="B95:J97"/>
    <mergeCell ref="K95:M97"/>
    <mergeCell ref="B85:J86"/>
    <mergeCell ref="K85:M86"/>
    <mergeCell ref="C87:J87"/>
    <mergeCell ref="C88:J88"/>
    <mergeCell ref="K87:M87"/>
    <mergeCell ref="K88:M88"/>
    <mergeCell ref="B87:B88"/>
    <mergeCell ref="C80:J80"/>
    <mergeCell ref="K80:M80"/>
    <mergeCell ref="C81:J81"/>
    <mergeCell ref="K81:M81"/>
    <mergeCell ref="B82:J84"/>
    <mergeCell ref="K82:M84"/>
    <mergeCell ref="B79:B81"/>
    <mergeCell ref="C76:J76"/>
    <mergeCell ref="K76:M76"/>
    <mergeCell ref="B77:J78"/>
    <mergeCell ref="K77:M78"/>
    <mergeCell ref="C79:J79"/>
    <mergeCell ref="K79:M79"/>
    <mergeCell ref="B74:B76"/>
    <mergeCell ref="B71:M71"/>
    <mergeCell ref="B72:J73"/>
    <mergeCell ref="K72:M73"/>
    <mergeCell ref="C74:J74"/>
    <mergeCell ref="K74:M74"/>
    <mergeCell ref="C75:J75"/>
    <mergeCell ref="K75:M75"/>
    <mergeCell ref="B66:M66"/>
    <mergeCell ref="B67:J67"/>
    <mergeCell ref="B68:J68"/>
    <mergeCell ref="B69:J70"/>
    <mergeCell ref="K67:M67"/>
    <mergeCell ref="K68:M68"/>
    <mergeCell ref="K69:M70"/>
    <mergeCell ref="B62:J62"/>
    <mergeCell ref="K62:M62"/>
    <mergeCell ref="C63:J64"/>
    <mergeCell ref="K63:M64"/>
    <mergeCell ref="K65:M65"/>
    <mergeCell ref="C65:J65"/>
    <mergeCell ref="B57:J57"/>
    <mergeCell ref="K57:M57"/>
    <mergeCell ref="B58:J59"/>
    <mergeCell ref="K58:M59"/>
    <mergeCell ref="B60:J61"/>
    <mergeCell ref="K60:M61"/>
    <mergeCell ref="C55:J55"/>
    <mergeCell ref="C56:J56"/>
    <mergeCell ref="K49:M49"/>
    <mergeCell ref="K50:M50"/>
    <mergeCell ref="K52:M52"/>
    <mergeCell ref="K53:M53"/>
    <mergeCell ref="K55:M55"/>
    <mergeCell ref="K56:M56"/>
    <mergeCell ref="C54:J54"/>
    <mergeCell ref="K54:M54"/>
    <mergeCell ref="B47:J48"/>
    <mergeCell ref="K47:M48"/>
    <mergeCell ref="C49:J49"/>
    <mergeCell ref="C50:J50"/>
    <mergeCell ref="C52:J52"/>
    <mergeCell ref="C53:J53"/>
    <mergeCell ref="K41:M41"/>
    <mergeCell ref="K42:M42"/>
    <mergeCell ref="K43:M43"/>
    <mergeCell ref="K44:M44"/>
    <mergeCell ref="K45:M45"/>
    <mergeCell ref="K46:M46"/>
    <mergeCell ref="C41:J41"/>
    <mergeCell ref="C42:J42"/>
    <mergeCell ref="C43:J43"/>
    <mergeCell ref="C44:J44"/>
    <mergeCell ref="C45:J45"/>
    <mergeCell ref="C46:J46"/>
    <mergeCell ref="C51:J51"/>
    <mergeCell ref="K51:M51"/>
    <mergeCell ref="K27:M27"/>
    <mergeCell ref="K28:M28"/>
    <mergeCell ref="B35:M35"/>
    <mergeCell ref="B36:J37"/>
    <mergeCell ref="K36:M37"/>
    <mergeCell ref="C38:J38"/>
    <mergeCell ref="C39:J39"/>
    <mergeCell ref="C40:J40"/>
    <mergeCell ref="K38:M38"/>
    <mergeCell ref="K39:M39"/>
    <mergeCell ref="K40:M40"/>
    <mergeCell ref="K29:M29"/>
    <mergeCell ref="K30:M30"/>
    <mergeCell ref="B29:J30"/>
    <mergeCell ref="B1:I1"/>
    <mergeCell ref="J1:N1"/>
    <mergeCell ref="B14:J14"/>
    <mergeCell ref="C20:J20"/>
    <mergeCell ref="C15:J15"/>
    <mergeCell ref="C17:J17"/>
    <mergeCell ref="K20:M20"/>
    <mergeCell ref="B23:J24"/>
    <mergeCell ref="K23:M24"/>
    <mergeCell ref="K8:M9"/>
    <mergeCell ref="K10:M10"/>
    <mergeCell ref="K11:M12"/>
    <mergeCell ref="K13:M13"/>
    <mergeCell ref="K14:M14"/>
    <mergeCell ref="K15:M15"/>
    <mergeCell ref="B8:J9"/>
    <mergeCell ref="C10:J10"/>
    <mergeCell ref="C11:J12"/>
    <mergeCell ref="C13:J13"/>
    <mergeCell ref="C18:J19"/>
    <mergeCell ref="C16:J16"/>
    <mergeCell ref="K16:M16"/>
    <mergeCell ref="K17:M17"/>
    <mergeCell ref="B91:J91"/>
    <mergeCell ref="B92:J92"/>
    <mergeCell ref="K91:M91"/>
    <mergeCell ref="K92:M92"/>
    <mergeCell ref="B106:J108"/>
    <mergeCell ref="K106:M108"/>
    <mergeCell ref="B3:M4"/>
    <mergeCell ref="K6:M6"/>
    <mergeCell ref="B6:J6"/>
    <mergeCell ref="B7:M7"/>
    <mergeCell ref="K18:M19"/>
    <mergeCell ref="C21:J21"/>
    <mergeCell ref="K21:M21"/>
    <mergeCell ref="B22:M22"/>
    <mergeCell ref="B31:J32"/>
    <mergeCell ref="K31:M32"/>
    <mergeCell ref="C33:J33"/>
    <mergeCell ref="C34:J34"/>
    <mergeCell ref="K33:M33"/>
    <mergeCell ref="K34:M34"/>
    <mergeCell ref="C25:J25"/>
    <mergeCell ref="C27:J27"/>
    <mergeCell ref="C28:J28"/>
    <mergeCell ref="K25:M25"/>
  </mergeCell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C9EF2-6D2A-44FF-B419-D8FFC707ED90}">
  <sheetPr codeName="Sheet1"/>
  <dimension ref="A1:U112"/>
  <sheetViews>
    <sheetView workbookViewId="0">
      <selection activeCell="L20" sqref="L20"/>
    </sheetView>
  </sheetViews>
  <sheetFormatPr defaultColWidth="0" defaultRowHeight="14.4" zeroHeight="1" x14ac:dyDescent="0.3"/>
  <cols>
    <col min="1" max="1" width="8.88671875" customWidth="1"/>
    <col min="2" max="2" width="10.33203125" customWidth="1"/>
    <col min="3" max="7" width="8.88671875" customWidth="1"/>
    <col min="8" max="9" width="10.44140625" customWidth="1"/>
    <col min="10" max="10" width="11.6640625" customWidth="1"/>
    <col min="11" max="11" width="10.109375" customWidth="1"/>
    <col min="12" max="12" width="8.88671875" customWidth="1"/>
    <col min="13" max="21" width="0" hidden="1" customWidth="1"/>
    <col min="22" max="16384" width="8.88671875" hidden="1"/>
  </cols>
  <sheetData>
    <row r="1" spans="1:21" ht="72.599999999999994" customHeight="1" x14ac:dyDescent="0.3">
      <c r="A1" s="20"/>
      <c r="B1" s="20"/>
      <c r="C1" s="185" t="s">
        <v>0</v>
      </c>
      <c r="D1" s="185"/>
      <c r="E1" s="185"/>
      <c r="F1" s="185"/>
      <c r="G1" s="185"/>
      <c r="H1" s="186" t="s">
        <v>417</v>
      </c>
      <c r="I1" s="186"/>
      <c r="J1" s="186"/>
      <c r="K1" s="186"/>
      <c r="L1" s="186"/>
      <c r="O1" t="s">
        <v>176</v>
      </c>
      <c r="P1" t="s">
        <v>177</v>
      </c>
      <c r="Q1" t="s">
        <v>178</v>
      </c>
      <c r="R1" t="s">
        <v>179</v>
      </c>
      <c r="S1" t="s">
        <v>180</v>
      </c>
      <c r="T1" t="s">
        <v>181</v>
      </c>
      <c r="U1" t="s">
        <v>182</v>
      </c>
    </row>
    <row r="2" spans="1:21" x14ac:dyDescent="0.3">
      <c r="A2" s="77"/>
      <c r="B2" s="77"/>
      <c r="C2" s="77"/>
      <c r="D2" s="77"/>
      <c r="E2" s="207"/>
      <c r="F2" s="207"/>
      <c r="G2" s="207"/>
      <c r="H2" s="207"/>
      <c r="I2" s="207"/>
      <c r="J2" s="207"/>
      <c r="K2" s="207"/>
      <c r="L2" s="77"/>
      <c r="O2" s="6" t="str">
        <f>_xlfn.CONCAT(Q2,"_",P2)</f>
        <v>_2023</v>
      </c>
      <c r="P2">
        <f>'Filing Information'!E27</f>
        <v>2023</v>
      </c>
      <c r="Q2" t="str">
        <f>IF('Filing Information'!E14="", "", VLOOKUP('Filing Information'!E14,B103:C112, 2,0))</f>
        <v/>
      </c>
      <c r="R2">
        <f>E16</f>
        <v>0</v>
      </c>
      <c r="T2">
        <f>E30</f>
        <v>0</v>
      </c>
      <c r="U2" s="7">
        <f>I40</f>
        <v>0</v>
      </c>
    </row>
    <row r="3" spans="1:21" hidden="1" x14ac:dyDescent="0.3">
      <c r="A3" s="21"/>
      <c r="B3" s="21"/>
      <c r="C3" s="21"/>
      <c r="D3" s="21"/>
      <c r="E3" s="208" t="s">
        <v>183</v>
      </c>
      <c r="F3" s="208"/>
      <c r="G3" s="208"/>
      <c r="H3" s="208"/>
      <c r="I3" s="208"/>
      <c r="J3" s="208"/>
      <c r="K3" s="208"/>
      <c r="L3" s="21"/>
      <c r="O3" s="6"/>
      <c r="U3" s="7"/>
    </row>
    <row r="4" spans="1:21" hidden="1" x14ac:dyDescent="0.3">
      <c r="A4" s="21"/>
      <c r="B4" s="21"/>
      <c r="C4" s="21"/>
      <c r="D4" s="21"/>
      <c r="E4" s="208" t="s">
        <v>184</v>
      </c>
      <c r="F4" s="208"/>
      <c r="G4" s="208"/>
      <c r="H4" s="208"/>
      <c r="I4" s="208"/>
      <c r="J4" s="208"/>
      <c r="K4" s="208"/>
      <c r="L4" s="21"/>
      <c r="O4" s="6"/>
      <c r="U4" s="7"/>
    </row>
    <row r="5" spans="1:21" hidden="1" x14ac:dyDescent="0.3">
      <c r="A5" s="21"/>
      <c r="B5" s="21"/>
      <c r="C5" s="21"/>
      <c r="D5" s="21"/>
      <c r="E5" s="208" t="s">
        <v>185</v>
      </c>
      <c r="F5" s="208"/>
      <c r="G5" s="208"/>
      <c r="H5" s="208"/>
      <c r="I5" s="208"/>
      <c r="J5" s="208"/>
      <c r="K5" s="208"/>
      <c r="L5" s="21"/>
      <c r="O5" s="6"/>
      <c r="U5" s="7"/>
    </row>
    <row r="6" spans="1:21" hidden="1" x14ac:dyDescent="0.3">
      <c r="A6" s="21"/>
      <c r="B6" s="21"/>
      <c r="C6" s="21"/>
      <c r="D6" s="21"/>
      <c r="E6" s="208" t="s">
        <v>186</v>
      </c>
      <c r="F6" s="208"/>
      <c r="G6" s="208"/>
      <c r="H6" s="208"/>
      <c r="I6" s="208"/>
      <c r="J6" s="208"/>
      <c r="K6" s="208"/>
      <c r="L6" s="21"/>
      <c r="O6" s="6"/>
      <c r="U6" s="7"/>
    </row>
    <row r="7" spans="1:21" hidden="1" x14ac:dyDescent="0.3">
      <c r="A7" s="21"/>
      <c r="B7" s="21"/>
      <c r="C7" s="21"/>
      <c r="D7" s="21"/>
      <c r="E7" s="208" t="s">
        <v>187</v>
      </c>
      <c r="F7" s="208"/>
      <c r="G7" s="208"/>
      <c r="H7" s="208"/>
      <c r="I7" s="208"/>
      <c r="J7" s="208"/>
      <c r="K7" s="208"/>
      <c r="L7" s="21"/>
      <c r="O7" s="6"/>
      <c r="U7" s="7"/>
    </row>
    <row r="8" spans="1:21" hidden="1" x14ac:dyDescent="0.3">
      <c r="A8" s="21"/>
      <c r="B8" s="21"/>
      <c r="C8" s="21"/>
      <c r="D8" s="21"/>
      <c r="E8" s="208" t="s">
        <v>188</v>
      </c>
      <c r="F8" s="208"/>
      <c r="G8" s="208"/>
      <c r="H8" s="208"/>
      <c r="I8" s="208"/>
      <c r="J8" s="208"/>
      <c r="K8" s="208"/>
      <c r="L8" s="21"/>
      <c r="O8" s="6"/>
      <c r="U8" s="7"/>
    </row>
    <row r="9" spans="1:21" hidden="1" x14ac:dyDescent="0.3">
      <c r="A9" s="21"/>
      <c r="B9" s="21"/>
      <c r="C9" s="21"/>
      <c r="D9" s="21"/>
      <c r="E9" s="208" t="s">
        <v>189</v>
      </c>
      <c r="F9" s="208"/>
      <c r="G9" s="208"/>
      <c r="H9" s="208"/>
      <c r="I9" s="208"/>
      <c r="J9" s="208"/>
      <c r="K9" s="208"/>
      <c r="L9" s="21"/>
      <c r="O9" s="6"/>
      <c r="U9" s="7"/>
    </row>
    <row r="10" spans="1:21" hidden="1" x14ac:dyDescent="0.3">
      <c r="A10" s="21"/>
      <c r="B10" s="21"/>
      <c r="C10" s="21"/>
      <c r="D10" s="21"/>
      <c r="E10" s="208" t="s">
        <v>190</v>
      </c>
      <c r="F10" s="208"/>
      <c r="G10" s="208"/>
      <c r="H10" s="208"/>
      <c r="I10" s="208"/>
      <c r="J10" s="208"/>
      <c r="K10" s="208"/>
      <c r="L10" s="21"/>
      <c r="O10" s="6"/>
      <c r="U10" s="7"/>
    </row>
    <row r="11" spans="1:21" hidden="1" x14ac:dyDescent="0.3">
      <c r="A11" s="21"/>
      <c r="B11" s="21"/>
      <c r="C11" s="21"/>
      <c r="D11" s="21"/>
      <c r="E11" s="208" t="s">
        <v>191</v>
      </c>
      <c r="F11" s="208"/>
      <c r="G11" s="208"/>
      <c r="H11" s="208"/>
      <c r="I11" s="208"/>
      <c r="J11" s="208"/>
      <c r="K11" s="208"/>
      <c r="L11" s="21"/>
      <c r="O11" s="6"/>
      <c r="U11" s="7"/>
    </row>
    <row r="12" spans="1:21" hidden="1" x14ac:dyDescent="0.3">
      <c r="A12" s="21"/>
      <c r="B12" s="21"/>
      <c r="C12" s="21"/>
      <c r="D12" s="21"/>
      <c r="E12" s="208" t="s">
        <v>192</v>
      </c>
      <c r="F12" s="208"/>
      <c r="G12" s="208"/>
      <c r="H12" s="208"/>
      <c r="I12" s="208"/>
      <c r="J12" s="208"/>
      <c r="K12" s="208"/>
      <c r="L12" s="21"/>
      <c r="O12" s="6"/>
      <c r="U12" s="7"/>
    </row>
    <row r="13" spans="1:21" hidden="1" x14ac:dyDescent="0.3">
      <c r="A13" s="21"/>
      <c r="B13" s="21"/>
      <c r="C13" s="21"/>
      <c r="D13" s="21"/>
      <c r="E13" s="187" t="s">
        <v>193</v>
      </c>
      <c r="F13" s="187"/>
      <c r="G13" s="187"/>
      <c r="H13" s="187"/>
      <c r="I13" s="187"/>
      <c r="J13" s="187"/>
      <c r="K13" s="187"/>
      <c r="L13" s="21"/>
      <c r="O13" s="6"/>
      <c r="U13" s="7"/>
    </row>
    <row r="14" spans="1:21" x14ac:dyDescent="0.3">
      <c r="A14" s="21"/>
      <c r="B14" s="188" t="s">
        <v>194</v>
      </c>
      <c r="C14" s="188"/>
      <c r="D14" s="188"/>
      <c r="E14" s="190"/>
      <c r="F14" s="191"/>
      <c r="G14" s="191"/>
      <c r="H14" s="191"/>
      <c r="I14" s="191"/>
      <c r="J14" s="191"/>
      <c r="K14" s="192"/>
      <c r="L14" s="21"/>
    </row>
    <row r="15" spans="1:21" ht="6" customHeight="1" x14ac:dyDescent="0.3">
      <c r="A15" s="21"/>
      <c r="B15" s="91"/>
      <c r="C15" s="91"/>
      <c r="D15" s="91"/>
      <c r="E15" s="92"/>
      <c r="F15" s="92"/>
      <c r="G15" s="92"/>
      <c r="H15" s="92"/>
      <c r="I15" s="92"/>
      <c r="J15" s="92"/>
      <c r="K15" s="21"/>
      <c r="L15" s="21"/>
    </row>
    <row r="16" spans="1:21" x14ac:dyDescent="0.3">
      <c r="A16" s="21"/>
      <c r="B16" s="188" t="s">
        <v>195</v>
      </c>
      <c r="C16" s="188"/>
      <c r="D16" s="189"/>
      <c r="E16" s="190"/>
      <c r="F16" s="191"/>
      <c r="G16" s="191"/>
      <c r="H16" s="191"/>
      <c r="I16" s="191"/>
      <c r="J16" s="191"/>
      <c r="K16" s="192"/>
      <c r="L16" s="21"/>
    </row>
    <row r="17" spans="1:12" ht="6" customHeight="1" x14ac:dyDescent="0.3">
      <c r="A17" s="21"/>
      <c r="B17" s="91"/>
      <c r="C17" s="91"/>
      <c r="D17" s="91"/>
      <c r="E17" s="92"/>
      <c r="F17" s="92"/>
      <c r="G17" s="92"/>
      <c r="H17" s="92"/>
      <c r="I17" s="92"/>
      <c r="J17" s="92"/>
      <c r="K17" s="21"/>
      <c r="L17" s="21"/>
    </row>
    <row r="18" spans="1:12" x14ac:dyDescent="0.3">
      <c r="A18" s="21"/>
      <c r="B18" s="188" t="s">
        <v>196</v>
      </c>
      <c r="C18" s="188"/>
      <c r="D18" s="189"/>
      <c r="E18" s="190"/>
      <c r="F18" s="191"/>
      <c r="G18" s="191"/>
      <c r="H18" s="191"/>
      <c r="I18" s="191"/>
      <c r="J18" s="191"/>
      <c r="K18" s="192"/>
      <c r="L18" s="21"/>
    </row>
    <row r="19" spans="1:12" ht="6" customHeight="1" x14ac:dyDescent="0.3">
      <c r="A19" s="21"/>
      <c r="B19" s="91"/>
      <c r="C19" s="91"/>
      <c r="D19" s="91"/>
      <c r="E19" s="92"/>
      <c r="F19" s="92"/>
      <c r="G19" s="92"/>
      <c r="H19" s="92"/>
      <c r="I19" s="92"/>
      <c r="J19" s="92"/>
      <c r="K19" s="21"/>
      <c r="L19" s="21"/>
    </row>
    <row r="20" spans="1:12" x14ac:dyDescent="0.3">
      <c r="A20" s="21"/>
      <c r="B20" s="188" t="s">
        <v>197</v>
      </c>
      <c r="C20" s="188"/>
      <c r="D20" s="189"/>
      <c r="E20" s="190"/>
      <c r="F20" s="191"/>
      <c r="G20" s="191"/>
      <c r="H20" s="191"/>
      <c r="I20" s="191"/>
      <c r="J20" s="191"/>
      <c r="K20" s="192"/>
      <c r="L20" s="21"/>
    </row>
    <row r="21" spans="1:12" ht="6" customHeight="1" x14ac:dyDescent="0.3">
      <c r="A21" s="21"/>
      <c r="B21" s="21"/>
      <c r="C21" s="21"/>
      <c r="D21" s="21"/>
      <c r="E21" s="21"/>
      <c r="F21" s="21"/>
      <c r="G21" s="21"/>
      <c r="H21" s="21"/>
      <c r="I21" s="21"/>
      <c r="J21" s="21"/>
      <c r="K21" s="21"/>
      <c r="L21" s="21"/>
    </row>
    <row r="22" spans="1:12" ht="6" hidden="1" customHeight="1" x14ac:dyDescent="0.3">
      <c r="A22" s="21"/>
      <c r="B22" s="21"/>
      <c r="C22" s="21"/>
      <c r="D22" s="21"/>
      <c r="E22" s="187">
        <v>2020</v>
      </c>
      <c r="F22" s="187"/>
      <c r="G22" s="187"/>
      <c r="H22" s="187"/>
      <c r="I22" s="187"/>
      <c r="J22" s="187"/>
      <c r="K22" s="187"/>
      <c r="L22" s="21"/>
    </row>
    <row r="23" spans="1:12" ht="6" hidden="1" customHeight="1" x14ac:dyDescent="0.3">
      <c r="A23" s="21"/>
      <c r="B23" s="21"/>
      <c r="C23" s="21"/>
      <c r="D23" s="21"/>
      <c r="E23" s="187">
        <v>2021</v>
      </c>
      <c r="F23" s="187"/>
      <c r="G23" s="187"/>
      <c r="H23" s="187"/>
      <c r="I23" s="187"/>
      <c r="J23" s="187"/>
      <c r="K23" s="187"/>
      <c r="L23" s="21"/>
    </row>
    <row r="24" spans="1:12" ht="6" hidden="1" customHeight="1" x14ac:dyDescent="0.3">
      <c r="A24" s="21"/>
      <c r="B24" s="21"/>
      <c r="C24" s="21"/>
      <c r="D24" s="21"/>
      <c r="E24" s="187">
        <v>2022</v>
      </c>
      <c r="F24" s="187"/>
      <c r="G24" s="187"/>
      <c r="H24" s="187"/>
      <c r="I24" s="187"/>
      <c r="J24" s="187"/>
      <c r="K24" s="187"/>
      <c r="L24" s="21"/>
    </row>
    <row r="25" spans="1:12" ht="6" hidden="1" customHeight="1" x14ac:dyDescent="0.3">
      <c r="A25" s="21"/>
      <c r="B25" s="21"/>
      <c r="C25" s="21"/>
      <c r="D25" s="21"/>
      <c r="E25" s="187">
        <v>2023</v>
      </c>
      <c r="F25" s="187"/>
      <c r="G25" s="187"/>
      <c r="H25" s="187"/>
      <c r="I25" s="187"/>
      <c r="J25" s="187"/>
      <c r="K25" s="187"/>
      <c r="L25" s="21"/>
    </row>
    <row r="26" spans="1:12" ht="6" hidden="1" customHeight="1" x14ac:dyDescent="0.3">
      <c r="A26" s="21"/>
      <c r="B26" s="21"/>
      <c r="C26" s="21"/>
      <c r="D26" s="21"/>
      <c r="E26" s="206">
        <v>2024</v>
      </c>
      <c r="F26" s="206"/>
      <c r="G26" s="206"/>
      <c r="H26" s="206"/>
      <c r="I26" s="206"/>
      <c r="J26" s="206"/>
      <c r="K26" s="206"/>
      <c r="L26" s="21"/>
    </row>
    <row r="27" spans="1:12" x14ac:dyDescent="0.3">
      <c r="A27" s="21"/>
      <c r="B27" s="188" t="s">
        <v>198</v>
      </c>
      <c r="C27" s="188"/>
      <c r="D27" s="205"/>
      <c r="E27" s="190">
        <v>2023</v>
      </c>
      <c r="F27" s="191"/>
      <c r="G27" s="191"/>
      <c r="H27" s="191"/>
      <c r="I27" s="191"/>
      <c r="J27" s="191"/>
      <c r="K27" s="192"/>
      <c r="L27" s="21"/>
    </row>
    <row r="28" spans="1:12" x14ac:dyDescent="0.3">
      <c r="A28" s="21"/>
      <c r="B28" s="21"/>
      <c r="C28" s="21"/>
      <c r="D28" s="21"/>
      <c r="E28" s="21"/>
      <c r="F28" s="21"/>
      <c r="G28" s="21"/>
      <c r="H28" s="21"/>
      <c r="I28" s="21"/>
      <c r="J28" s="21"/>
      <c r="K28" s="21"/>
      <c r="L28" s="21"/>
    </row>
    <row r="29" spans="1:12" x14ac:dyDescent="0.3">
      <c r="A29" s="21"/>
      <c r="B29" s="21" t="s">
        <v>199</v>
      </c>
      <c r="C29" s="21"/>
      <c r="D29" s="21"/>
      <c r="E29" s="21"/>
      <c r="F29" s="21"/>
      <c r="G29" s="21"/>
      <c r="H29" s="21"/>
      <c r="I29" s="21"/>
      <c r="J29" s="21"/>
      <c r="K29" s="21"/>
      <c r="L29" s="21"/>
    </row>
    <row r="30" spans="1:12" x14ac:dyDescent="0.3">
      <c r="A30" s="21"/>
      <c r="B30" s="188" t="s">
        <v>200</v>
      </c>
      <c r="C30" s="188"/>
      <c r="D30" s="189"/>
      <c r="E30" s="190"/>
      <c r="F30" s="191"/>
      <c r="G30" s="191"/>
      <c r="H30" s="191"/>
      <c r="I30" s="191"/>
      <c r="J30" s="191"/>
      <c r="K30" s="192"/>
      <c r="L30" s="21"/>
    </row>
    <row r="31" spans="1:12" ht="6" customHeight="1" x14ac:dyDescent="0.3">
      <c r="A31" s="21"/>
      <c r="B31" s="21"/>
      <c r="C31" s="21"/>
      <c r="D31" s="21"/>
      <c r="E31" s="21"/>
      <c r="F31" s="21"/>
      <c r="G31" s="21"/>
      <c r="H31" s="21"/>
      <c r="I31" s="21"/>
      <c r="J31" s="21"/>
      <c r="K31" s="21"/>
      <c r="L31" s="21"/>
    </row>
    <row r="32" spans="1:12" x14ac:dyDescent="0.3">
      <c r="A32" s="21"/>
      <c r="B32" s="188" t="s">
        <v>201</v>
      </c>
      <c r="C32" s="188"/>
      <c r="D32" s="189"/>
      <c r="E32" s="190"/>
      <c r="F32" s="191"/>
      <c r="G32" s="191"/>
      <c r="H32" s="191"/>
      <c r="I32" s="191"/>
      <c r="J32" s="191"/>
      <c r="K32" s="192"/>
      <c r="L32" s="21"/>
    </row>
    <row r="33" spans="1:12" x14ac:dyDescent="0.3">
      <c r="A33" s="21"/>
      <c r="B33" s="21"/>
      <c r="C33" s="21"/>
      <c r="D33" s="21"/>
      <c r="E33" s="21"/>
      <c r="F33" s="21"/>
      <c r="G33" s="21"/>
      <c r="H33" s="21"/>
      <c r="I33" s="21"/>
      <c r="J33" s="21"/>
      <c r="K33" s="21"/>
      <c r="L33" s="21"/>
    </row>
    <row r="34" spans="1:12" ht="14.4" customHeight="1" x14ac:dyDescent="0.3">
      <c r="A34" s="21"/>
      <c r="B34" s="193" t="str">
        <f>"I swear under penalty of perjury that I am "&amp;IF(E30=""," _______________________",E30)&amp;", "&amp;IF(E32=""," __________________________",E32)&amp;", an officer of the above-named reporting entity and that I have examined the foregoing reports and that all requested information has been provided and all statements of fact, are true and accurate."</f>
        <v>I swear under penalty of perjury that I am  _______________________,  __________________________, an officer of the above-named reporting entity and that I have examined the foregoing reports and that all requested information has been provided and all statements of fact, are true and accurate.</v>
      </c>
      <c r="C34" s="193"/>
      <c r="D34" s="193"/>
      <c r="E34" s="193"/>
      <c r="F34" s="193"/>
      <c r="G34" s="193"/>
      <c r="H34" s="193"/>
      <c r="I34" s="193"/>
      <c r="J34" s="193"/>
      <c r="K34" s="193"/>
      <c r="L34" s="21"/>
    </row>
    <row r="35" spans="1:12" x14ac:dyDescent="0.3">
      <c r="A35" s="21"/>
      <c r="B35" s="193"/>
      <c r="C35" s="193"/>
      <c r="D35" s="193"/>
      <c r="E35" s="193"/>
      <c r="F35" s="193"/>
      <c r="G35" s="193"/>
      <c r="H35" s="193"/>
      <c r="I35" s="193"/>
      <c r="J35" s="193"/>
      <c r="K35" s="193"/>
      <c r="L35" s="21"/>
    </row>
    <row r="36" spans="1:12" ht="30" customHeight="1" x14ac:dyDescent="0.3">
      <c r="A36" s="21"/>
      <c r="B36" s="193"/>
      <c r="C36" s="193"/>
      <c r="D36" s="193"/>
      <c r="E36" s="193"/>
      <c r="F36" s="193"/>
      <c r="G36" s="193"/>
      <c r="H36" s="193"/>
      <c r="I36" s="193"/>
      <c r="J36" s="193"/>
      <c r="K36" s="193"/>
      <c r="L36" s="21"/>
    </row>
    <row r="37" spans="1:12" ht="30" customHeight="1" x14ac:dyDescent="0.3">
      <c r="A37" s="21"/>
      <c r="B37" s="204" t="s">
        <v>202</v>
      </c>
      <c r="C37" s="204"/>
      <c r="D37" s="204"/>
      <c r="E37" s="204"/>
      <c r="F37" s="204"/>
      <c r="G37" s="204"/>
      <c r="H37" s="204"/>
      <c r="I37" s="204"/>
      <c r="J37" s="204"/>
      <c r="K37" s="204"/>
      <c r="L37" s="21"/>
    </row>
    <row r="38" spans="1:12" x14ac:dyDescent="0.3">
      <c r="A38" s="21"/>
      <c r="B38" s="21"/>
      <c r="C38" s="21"/>
      <c r="D38" s="21"/>
      <c r="E38" s="21"/>
      <c r="F38" s="21"/>
      <c r="G38" s="21"/>
      <c r="H38" s="21"/>
      <c r="I38" s="21"/>
      <c r="J38" s="21"/>
      <c r="K38" s="21"/>
      <c r="L38" s="21"/>
    </row>
    <row r="39" spans="1:12" x14ac:dyDescent="0.3">
      <c r="A39" s="21"/>
      <c r="B39" s="194"/>
      <c r="C39" s="195"/>
      <c r="D39" s="195"/>
      <c r="E39" s="195"/>
      <c r="F39" s="195"/>
      <c r="G39" s="196"/>
      <c r="H39" s="21"/>
      <c r="I39" s="21"/>
      <c r="J39" s="21"/>
      <c r="K39" s="21"/>
      <c r="L39" s="21"/>
    </row>
    <row r="40" spans="1:12" x14ac:dyDescent="0.3">
      <c r="A40" s="21"/>
      <c r="B40" s="197"/>
      <c r="C40" s="198"/>
      <c r="D40" s="198"/>
      <c r="E40" s="198"/>
      <c r="F40" s="198"/>
      <c r="G40" s="199"/>
      <c r="H40" s="21"/>
      <c r="I40" s="203"/>
      <c r="J40" s="191"/>
      <c r="K40" s="192"/>
      <c r="L40" s="21"/>
    </row>
    <row r="41" spans="1:12" x14ac:dyDescent="0.3">
      <c r="A41" s="21"/>
      <c r="B41" s="200"/>
      <c r="C41" s="201"/>
      <c r="D41" s="201"/>
      <c r="E41" s="201"/>
      <c r="F41" s="201"/>
      <c r="G41" s="202"/>
      <c r="H41" s="21"/>
      <c r="I41" s="187" t="s">
        <v>203</v>
      </c>
      <c r="J41" s="187"/>
      <c r="K41" s="187"/>
      <c r="L41" s="21"/>
    </row>
    <row r="42" spans="1:12" x14ac:dyDescent="0.3">
      <c r="A42" s="21"/>
      <c r="B42" s="187" t="s">
        <v>204</v>
      </c>
      <c r="C42" s="187"/>
      <c r="D42" s="187"/>
      <c r="E42" s="187"/>
      <c r="F42" s="187"/>
      <c r="G42" s="187"/>
      <c r="H42" s="21"/>
      <c r="I42" s="21"/>
      <c r="J42" s="21"/>
      <c r="K42" s="21"/>
      <c r="L42" s="21"/>
    </row>
    <row r="43" spans="1:12" ht="7.95" customHeight="1" x14ac:dyDescent="0.3">
      <c r="A43" s="21"/>
      <c r="B43" s="21"/>
      <c r="C43" s="21"/>
      <c r="D43" s="21"/>
      <c r="E43" s="21"/>
      <c r="F43" s="21"/>
      <c r="G43" s="21"/>
      <c r="H43" s="21"/>
      <c r="I43" s="21"/>
      <c r="J43" s="21"/>
      <c r="K43" s="21"/>
      <c r="L43" s="21"/>
    </row>
    <row r="46" spans="1:12" hidden="1" x14ac:dyDescent="0.3">
      <c r="B46" t="s">
        <v>205</v>
      </c>
      <c r="C46" t="s">
        <v>178</v>
      </c>
      <c r="E46" s="1" t="s">
        <v>206</v>
      </c>
    </row>
    <row r="47" spans="1:12" hidden="1" x14ac:dyDescent="0.3">
      <c r="B47" s="2" t="s">
        <v>207</v>
      </c>
      <c r="C47" s="2">
        <v>1</v>
      </c>
      <c r="E47" s="1">
        <v>2020</v>
      </c>
    </row>
    <row r="48" spans="1:12" hidden="1" x14ac:dyDescent="0.3">
      <c r="B48" s="2" t="s">
        <v>208</v>
      </c>
      <c r="C48" s="2">
        <v>2</v>
      </c>
      <c r="E48" s="1">
        <v>2021</v>
      </c>
    </row>
    <row r="49" spans="2:5" ht="28.8" hidden="1" x14ac:dyDescent="0.3">
      <c r="B49" s="2" t="s">
        <v>209</v>
      </c>
      <c r="C49" s="2">
        <v>3</v>
      </c>
      <c r="E49" s="1">
        <v>2022</v>
      </c>
    </row>
    <row r="50" spans="2:5" hidden="1" x14ac:dyDescent="0.3">
      <c r="B50" s="2" t="s">
        <v>210</v>
      </c>
      <c r="C50" s="2">
        <v>4</v>
      </c>
      <c r="E50" s="1">
        <v>2023</v>
      </c>
    </row>
    <row r="51" spans="2:5" hidden="1" x14ac:dyDescent="0.3">
      <c r="B51" s="2" t="s">
        <v>211</v>
      </c>
      <c r="C51" s="2">
        <v>5</v>
      </c>
      <c r="E51" s="1">
        <v>2024</v>
      </c>
    </row>
    <row r="52" spans="2:5" hidden="1" x14ac:dyDescent="0.3">
      <c r="B52" s="2" t="s">
        <v>212</v>
      </c>
      <c r="C52" s="2">
        <v>6</v>
      </c>
      <c r="E52" s="1">
        <v>2025</v>
      </c>
    </row>
    <row r="53" spans="2:5" hidden="1" x14ac:dyDescent="0.3">
      <c r="B53" s="2" t="s">
        <v>213</v>
      </c>
      <c r="C53" s="2">
        <v>7</v>
      </c>
      <c r="E53" s="1">
        <v>2026</v>
      </c>
    </row>
    <row r="54" spans="2:5" ht="28.8" hidden="1" x14ac:dyDescent="0.3">
      <c r="B54" s="2" t="s">
        <v>214</v>
      </c>
      <c r="C54" s="2">
        <v>8</v>
      </c>
      <c r="E54" s="1">
        <v>2027</v>
      </c>
    </row>
    <row r="55" spans="2:5" ht="28.8" hidden="1" x14ac:dyDescent="0.3">
      <c r="B55" s="2" t="s">
        <v>215</v>
      </c>
      <c r="C55" s="2">
        <v>9</v>
      </c>
    </row>
    <row r="56" spans="2:5" hidden="1" x14ac:dyDescent="0.3">
      <c r="B56" s="2" t="s">
        <v>216</v>
      </c>
      <c r="C56" s="2">
        <v>10</v>
      </c>
    </row>
    <row r="57" spans="2:5" hidden="1" x14ac:dyDescent="0.3">
      <c r="B57" s="2" t="s">
        <v>217</v>
      </c>
      <c r="C57" s="2">
        <v>11</v>
      </c>
    </row>
    <row r="58" spans="2:5" hidden="1" x14ac:dyDescent="0.3">
      <c r="B58" s="2" t="s">
        <v>218</v>
      </c>
      <c r="C58" s="2">
        <v>12</v>
      </c>
    </row>
    <row r="59" spans="2:5" hidden="1" x14ac:dyDescent="0.3">
      <c r="B59" s="2" t="s">
        <v>219</v>
      </c>
      <c r="C59" s="2">
        <v>13</v>
      </c>
    </row>
    <row r="60" spans="2:5" hidden="1" x14ac:dyDescent="0.3">
      <c r="B60" s="2" t="s">
        <v>220</v>
      </c>
      <c r="C60" s="2">
        <v>14</v>
      </c>
    </row>
    <row r="61" spans="2:5" hidden="1" x14ac:dyDescent="0.3">
      <c r="B61" s="2" t="s">
        <v>221</v>
      </c>
      <c r="C61" s="2">
        <v>15</v>
      </c>
    </row>
    <row r="62" spans="2:5" hidden="1" x14ac:dyDescent="0.3">
      <c r="B62" s="2" t="s">
        <v>222</v>
      </c>
      <c r="C62" s="2">
        <v>16</v>
      </c>
    </row>
    <row r="63" spans="2:5" hidden="1" x14ac:dyDescent="0.3">
      <c r="B63" s="2" t="s">
        <v>223</v>
      </c>
      <c r="C63" s="2">
        <v>17</v>
      </c>
    </row>
    <row r="64" spans="2:5" hidden="1" x14ac:dyDescent="0.3">
      <c r="B64" s="2" t="s">
        <v>224</v>
      </c>
      <c r="C64" s="2">
        <v>18</v>
      </c>
    </row>
    <row r="65" spans="2:3" hidden="1" x14ac:dyDescent="0.3">
      <c r="B65" s="2" t="s">
        <v>225</v>
      </c>
      <c r="C65" s="2">
        <v>19</v>
      </c>
    </row>
    <row r="66" spans="2:3" hidden="1" x14ac:dyDescent="0.3">
      <c r="B66" s="2" t="s">
        <v>226</v>
      </c>
      <c r="C66" s="2">
        <v>20</v>
      </c>
    </row>
    <row r="67" spans="2:3" hidden="1" x14ac:dyDescent="0.3">
      <c r="B67" s="2" t="s">
        <v>227</v>
      </c>
      <c r="C67" s="2">
        <v>21</v>
      </c>
    </row>
    <row r="68" spans="2:3" ht="28.8" hidden="1" x14ac:dyDescent="0.3">
      <c r="B68" s="2" t="s">
        <v>228</v>
      </c>
      <c r="C68" s="2">
        <v>22</v>
      </c>
    </row>
    <row r="69" spans="2:3" hidden="1" x14ac:dyDescent="0.3">
      <c r="B69" s="2" t="s">
        <v>229</v>
      </c>
      <c r="C69" s="2">
        <v>23</v>
      </c>
    </row>
    <row r="70" spans="2:3" hidden="1" x14ac:dyDescent="0.3">
      <c r="B70" s="2" t="s">
        <v>230</v>
      </c>
      <c r="C70" s="2">
        <v>24</v>
      </c>
    </row>
    <row r="71" spans="2:3" hidden="1" x14ac:dyDescent="0.3">
      <c r="B71" s="2" t="s">
        <v>231</v>
      </c>
      <c r="C71" s="2">
        <v>25</v>
      </c>
    </row>
    <row r="72" spans="2:3" hidden="1" x14ac:dyDescent="0.3">
      <c r="B72" s="2" t="s">
        <v>232</v>
      </c>
      <c r="C72" s="2">
        <v>26</v>
      </c>
    </row>
    <row r="73" spans="2:3" hidden="1" x14ac:dyDescent="0.3">
      <c r="B73" s="2" t="s">
        <v>233</v>
      </c>
      <c r="C73" s="2">
        <v>27</v>
      </c>
    </row>
    <row r="74" spans="2:3" hidden="1" x14ac:dyDescent="0.3">
      <c r="B74" s="2" t="s">
        <v>234</v>
      </c>
      <c r="C74" s="2">
        <v>28</v>
      </c>
    </row>
    <row r="75" spans="2:3" hidden="1" x14ac:dyDescent="0.3">
      <c r="B75" s="2" t="s">
        <v>235</v>
      </c>
      <c r="C75" s="2">
        <v>29</v>
      </c>
    </row>
    <row r="76" spans="2:3" ht="28.8" hidden="1" x14ac:dyDescent="0.3">
      <c r="B76" s="2" t="s">
        <v>236</v>
      </c>
      <c r="C76" s="2">
        <v>30</v>
      </c>
    </row>
    <row r="77" spans="2:3" ht="28.8" hidden="1" x14ac:dyDescent="0.3">
      <c r="B77" s="2" t="s">
        <v>237</v>
      </c>
      <c r="C77" s="2">
        <v>31</v>
      </c>
    </row>
    <row r="78" spans="2:3" ht="43.2" hidden="1" x14ac:dyDescent="0.3">
      <c r="B78" s="2" t="s">
        <v>238</v>
      </c>
      <c r="C78" s="2">
        <v>32</v>
      </c>
    </row>
    <row r="79" spans="2:3" hidden="1" x14ac:dyDescent="0.3">
      <c r="B79" s="2" t="s">
        <v>239</v>
      </c>
      <c r="C79" s="2">
        <v>33</v>
      </c>
    </row>
    <row r="80" spans="2:3" ht="28.8" hidden="1" x14ac:dyDescent="0.3">
      <c r="B80" s="2" t="s">
        <v>240</v>
      </c>
      <c r="C80" s="2">
        <v>34</v>
      </c>
    </row>
    <row r="81" spans="2:3" hidden="1" x14ac:dyDescent="0.3">
      <c r="B81" s="2" t="s">
        <v>241</v>
      </c>
      <c r="C81" s="2">
        <v>35</v>
      </c>
    </row>
    <row r="82" spans="2:3" ht="28.8" hidden="1" x14ac:dyDescent="0.3">
      <c r="B82" s="2" t="s">
        <v>242</v>
      </c>
      <c r="C82" s="2">
        <v>36</v>
      </c>
    </row>
    <row r="83" spans="2:3" hidden="1" x14ac:dyDescent="0.3">
      <c r="B83" s="2" t="s">
        <v>243</v>
      </c>
      <c r="C83" s="2">
        <v>37</v>
      </c>
    </row>
    <row r="84" spans="2:3" hidden="1" x14ac:dyDescent="0.3">
      <c r="B84" s="2" t="s">
        <v>244</v>
      </c>
      <c r="C84" s="2">
        <v>38</v>
      </c>
    </row>
    <row r="85" spans="2:3" hidden="1" x14ac:dyDescent="0.3">
      <c r="B85" s="2" t="s">
        <v>245</v>
      </c>
      <c r="C85" s="2">
        <v>39</v>
      </c>
    </row>
    <row r="86" spans="2:3" hidden="1" x14ac:dyDescent="0.3">
      <c r="B86" s="2" t="s">
        <v>246</v>
      </c>
      <c r="C86" s="2">
        <v>40</v>
      </c>
    </row>
    <row r="87" spans="2:3" hidden="1" x14ac:dyDescent="0.3">
      <c r="B87" s="2" t="s">
        <v>247</v>
      </c>
      <c r="C87" s="2">
        <v>41</v>
      </c>
    </row>
    <row r="88" spans="2:3" ht="28.8" hidden="1" x14ac:dyDescent="0.3">
      <c r="B88" s="2" t="s">
        <v>248</v>
      </c>
      <c r="C88" s="2">
        <v>42</v>
      </c>
    </row>
    <row r="89" spans="2:3" ht="28.8" hidden="1" x14ac:dyDescent="0.3">
      <c r="B89" s="2" t="s">
        <v>249</v>
      </c>
      <c r="C89" s="2">
        <v>43</v>
      </c>
    </row>
    <row r="90" spans="2:3" ht="28.8" hidden="1" x14ac:dyDescent="0.3">
      <c r="B90" s="2" t="s">
        <v>250</v>
      </c>
      <c r="C90" s="2">
        <v>44</v>
      </c>
    </row>
    <row r="91" spans="2:3" ht="28.8" hidden="1" x14ac:dyDescent="0.3">
      <c r="B91" s="2" t="s">
        <v>251</v>
      </c>
      <c r="C91" s="2">
        <v>45</v>
      </c>
    </row>
    <row r="92" spans="2:3" ht="28.8" hidden="1" x14ac:dyDescent="0.3">
      <c r="B92" s="2" t="s">
        <v>252</v>
      </c>
      <c r="C92" s="2">
        <v>46</v>
      </c>
    </row>
    <row r="93" spans="2:3" hidden="1" x14ac:dyDescent="0.3">
      <c r="B93" s="2" t="s">
        <v>253</v>
      </c>
      <c r="C93" s="2">
        <v>47</v>
      </c>
    </row>
    <row r="94" spans="2:3" hidden="1" x14ac:dyDescent="0.3">
      <c r="B94" s="2" t="s">
        <v>254</v>
      </c>
      <c r="C94" s="2">
        <v>48</v>
      </c>
    </row>
    <row r="95" spans="2:3" hidden="1" x14ac:dyDescent="0.3">
      <c r="B95" s="2" t="s">
        <v>255</v>
      </c>
      <c r="C95" s="2">
        <v>49</v>
      </c>
    </row>
    <row r="96" spans="2:3" hidden="1" x14ac:dyDescent="0.3">
      <c r="B96" s="2" t="s">
        <v>256</v>
      </c>
      <c r="C96" s="2">
        <v>50</v>
      </c>
    </row>
    <row r="97" spans="2:3" ht="28.8" hidden="1" x14ac:dyDescent="0.3">
      <c r="B97" s="2" t="s">
        <v>257</v>
      </c>
      <c r="C97" s="2">
        <v>51</v>
      </c>
    </row>
    <row r="98" spans="2:3" hidden="1" x14ac:dyDescent="0.3">
      <c r="B98" s="2" t="s">
        <v>258</v>
      </c>
      <c r="C98" s="2">
        <v>52</v>
      </c>
    </row>
    <row r="99" spans="2:3" ht="28.8" hidden="1" x14ac:dyDescent="0.3">
      <c r="B99" s="2" t="s">
        <v>259</v>
      </c>
      <c r="C99" s="2">
        <v>53</v>
      </c>
    </row>
    <row r="100" spans="2:3" hidden="1" x14ac:dyDescent="0.3">
      <c r="B100" s="2" t="s">
        <v>260</v>
      </c>
      <c r="C100" s="2">
        <v>54</v>
      </c>
    </row>
    <row r="101" spans="2:3" ht="28.8" hidden="1" x14ac:dyDescent="0.3">
      <c r="B101" s="2" t="s">
        <v>261</v>
      </c>
      <c r="C101" s="2">
        <v>55</v>
      </c>
    </row>
    <row r="102" spans="2:3" hidden="1" x14ac:dyDescent="0.3">
      <c r="B102" s="2" t="s">
        <v>262</v>
      </c>
      <c r="C102" s="2">
        <v>56</v>
      </c>
    </row>
    <row r="103" spans="2:3" hidden="1" x14ac:dyDescent="0.3">
      <c r="B103" s="2" t="s">
        <v>183</v>
      </c>
      <c r="C103" s="2">
        <v>57</v>
      </c>
    </row>
    <row r="104" spans="2:3" hidden="1" x14ac:dyDescent="0.3">
      <c r="B104" s="2" t="s">
        <v>263</v>
      </c>
      <c r="C104" s="2">
        <v>58</v>
      </c>
    </row>
    <row r="105" spans="2:3" ht="28.8" hidden="1" x14ac:dyDescent="0.3">
      <c r="B105" s="2" t="s">
        <v>264</v>
      </c>
      <c r="C105" s="2">
        <v>59</v>
      </c>
    </row>
    <row r="106" spans="2:3" ht="28.8" hidden="1" x14ac:dyDescent="0.3">
      <c r="B106" s="2" t="s">
        <v>265</v>
      </c>
      <c r="C106" s="2">
        <v>60</v>
      </c>
    </row>
    <row r="107" spans="2:3" hidden="1" x14ac:dyDescent="0.3">
      <c r="B107" s="2" t="s">
        <v>187</v>
      </c>
      <c r="C107" s="2">
        <v>61</v>
      </c>
    </row>
    <row r="108" spans="2:3" hidden="1" x14ac:dyDescent="0.3">
      <c r="B108" s="2" t="s">
        <v>189</v>
      </c>
      <c r="C108" s="2">
        <v>62</v>
      </c>
    </row>
    <row r="109" spans="2:3" ht="28.8" hidden="1" x14ac:dyDescent="0.3">
      <c r="B109" s="2" t="s">
        <v>190</v>
      </c>
      <c r="C109" s="2">
        <v>63</v>
      </c>
    </row>
    <row r="110" spans="2:3" hidden="1" x14ac:dyDescent="0.3">
      <c r="B110" s="2" t="s">
        <v>266</v>
      </c>
      <c r="C110" s="2">
        <v>64</v>
      </c>
    </row>
    <row r="111" spans="2:3" ht="28.8" hidden="1" x14ac:dyDescent="0.3">
      <c r="B111" s="2" t="s">
        <v>192</v>
      </c>
      <c r="C111" s="2">
        <v>65</v>
      </c>
    </row>
    <row r="112" spans="2:3" ht="28.8" hidden="1" x14ac:dyDescent="0.3">
      <c r="B112" s="2" t="s">
        <v>193</v>
      </c>
      <c r="C112" s="2">
        <v>66</v>
      </c>
    </row>
  </sheetData>
  <sheetProtection selectLockedCells="1"/>
  <mergeCells count="39">
    <mergeCell ref="E13:K13"/>
    <mergeCell ref="E3:K3"/>
    <mergeCell ref="E22:K22"/>
    <mergeCell ref="E23:K23"/>
    <mergeCell ref="E24:K24"/>
    <mergeCell ref="E8:K8"/>
    <mergeCell ref="E9:K9"/>
    <mergeCell ref="E10:K10"/>
    <mergeCell ref="E11:K11"/>
    <mergeCell ref="E12:K12"/>
    <mergeCell ref="E2:K2"/>
    <mergeCell ref="E4:K4"/>
    <mergeCell ref="E5:K5"/>
    <mergeCell ref="E6:K6"/>
    <mergeCell ref="E7:K7"/>
    <mergeCell ref="B27:D27"/>
    <mergeCell ref="E27:K27"/>
    <mergeCell ref="E25:K25"/>
    <mergeCell ref="E26:K26"/>
    <mergeCell ref="B14:D14"/>
    <mergeCell ref="E14:K14"/>
    <mergeCell ref="B16:D16"/>
    <mergeCell ref="E16:K16"/>
    <mergeCell ref="C1:G1"/>
    <mergeCell ref="H1:L1"/>
    <mergeCell ref="B42:G42"/>
    <mergeCell ref="B30:D30"/>
    <mergeCell ref="E30:K30"/>
    <mergeCell ref="B32:D32"/>
    <mergeCell ref="E32:K32"/>
    <mergeCell ref="B34:K36"/>
    <mergeCell ref="B39:G41"/>
    <mergeCell ref="I40:K40"/>
    <mergeCell ref="I41:K41"/>
    <mergeCell ref="B37:K37"/>
    <mergeCell ref="B18:D18"/>
    <mergeCell ref="E18:K18"/>
    <mergeCell ref="B20:D20"/>
    <mergeCell ref="E20:K20"/>
  </mergeCells>
  <dataValidations count="2">
    <dataValidation type="list" allowBlank="1" showInputMessage="1" showErrorMessage="1" sqref="E27:K27" xr:uid="{C775C003-6C3F-4247-AB21-A10FD902756E}">
      <formula1>$E$47:$E$54</formula1>
    </dataValidation>
    <dataValidation type="list" allowBlank="1" showInputMessage="1" showErrorMessage="1" sqref="E14:K14" xr:uid="{9D378339-26C6-4CE2-88A5-7DE5E394957C}">
      <formula1>$B$103:$B$112</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9930F-F2F2-4258-B704-5F0402F92F98}">
  <sheetPr codeName="Sheet2"/>
  <dimension ref="A1:Q16"/>
  <sheetViews>
    <sheetView workbookViewId="0">
      <selection activeCell="B6" sqref="B6:K6"/>
    </sheetView>
  </sheetViews>
  <sheetFormatPr defaultColWidth="0" defaultRowHeight="14.4" zeroHeight="1" x14ac:dyDescent="0.3"/>
  <cols>
    <col min="1" max="1" width="8.88671875" customWidth="1"/>
    <col min="2" max="2" width="10.33203125" customWidth="1"/>
    <col min="3" max="8" width="8.88671875" customWidth="1"/>
    <col min="9" max="10" width="13.33203125" customWidth="1"/>
    <col min="11" max="11" width="10.109375" customWidth="1"/>
    <col min="12" max="12" width="8.88671875" customWidth="1"/>
    <col min="13" max="13" width="8.88671875" hidden="1" customWidth="1"/>
    <col min="14" max="14" width="15.5546875" hidden="1" customWidth="1"/>
    <col min="15" max="15" width="16" hidden="1" customWidth="1"/>
    <col min="16" max="16" width="20" hidden="1" customWidth="1"/>
    <col min="17" max="17" width="19.109375" hidden="1" customWidth="1"/>
    <col min="18" max="16384" width="8.88671875" hidden="1"/>
  </cols>
  <sheetData>
    <row r="1" spans="1:17" ht="72.599999999999994" customHeight="1" x14ac:dyDescent="0.3">
      <c r="A1" s="20"/>
      <c r="B1" s="20"/>
      <c r="C1" s="185" t="s">
        <v>0</v>
      </c>
      <c r="D1" s="185"/>
      <c r="E1" s="185"/>
      <c r="F1" s="185"/>
      <c r="G1" s="185"/>
      <c r="H1" s="186" t="s">
        <v>417</v>
      </c>
      <c r="I1" s="186"/>
      <c r="J1" s="186"/>
      <c r="K1" s="186"/>
      <c r="L1" s="186"/>
      <c r="N1" t="s">
        <v>176</v>
      </c>
      <c r="O1" t="s">
        <v>267</v>
      </c>
      <c r="P1" t="s">
        <v>268</v>
      </c>
      <c r="Q1" t="s">
        <v>269</v>
      </c>
    </row>
    <row r="2" spans="1:17" ht="16.5" customHeight="1" x14ac:dyDescent="0.3">
      <c r="A2" s="32"/>
      <c r="B2" s="32"/>
      <c r="C2" s="33"/>
      <c r="D2" s="33"/>
      <c r="E2" s="33"/>
      <c r="F2" s="33"/>
      <c r="G2" s="33"/>
      <c r="H2" s="33"/>
      <c r="I2" s="33"/>
      <c r="J2" s="34"/>
      <c r="K2" s="34"/>
      <c r="L2" s="34"/>
      <c r="N2" s="6" t="str">
        <f>'Filing Information'!O2</f>
        <v>_2023</v>
      </c>
      <c r="O2">
        <f>'Filing Notes'!B6</f>
        <v>0</v>
      </c>
      <c r="P2">
        <f>'Filing Notes'!B10</f>
        <v>0</v>
      </c>
      <c r="Q2">
        <f>'Filing Notes'!B14</f>
        <v>0</v>
      </c>
    </row>
    <row r="3" spans="1:17" ht="16.2" customHeight="1" x14ac:dyDescent="0.3">
      <c r="A3" s="32"/>
      <c r="B3" s="212" t="s">
        <v>270</v>
      </c>
      <c r="C3" s="212"/>
      <c r="D3" s="212"/>
      <c r="E3" s="212"/>
      <c r="F3" s="212"/>
      <c r="G3" s="212"/>
      <c r="H3" s="212"/>
      <c r="I3" s="212"/>
      <c r="J3" s="212"/>
      <c r="K3" s="212"/>
      <c r="L3" s="34"/>
    </row>
    <row r="4" spans="1:17" ht="48" customHeight="1" x14ac:dyDescent="0.3">
      <c r="A4" s="32"/>
      <c r="B4" s="213" t="s">
        <v>271</v>
      </c>
      <c r="C4" s="213"/>
      <c r="D4" s="213"/>
      <c r="E4" s="213"/>
      <c r="F4" s="213"/>
      <c r="G4" s="213"/>
      <c r="H4" s="213"/>
      <c r="I4" s="213"/>
      <c r="J4" s="213"/>
      <c r="K4" s="213"/>
      <c r="L4" s="34"/>
    </row>
    <row r="5" spans="1:17" ht="6" customHeight="1" x14ac:dyDescent="0.3">
      <c r="A5" s="21"/>
      <c r="B5" s="91"/>
      <c r="C5" s="91"/>
      <c r="D5" s="91"/>
      <c r="E5" s="92"/>
      <c r="F5" s="92"/>
      <c r="G5" s="92"/>
      <c r="H5" s="92"/>
      <c r="I5" s="92"/>
      <c r="J5" s="92"/>
      <c r="K5" s="21"/>
      <c r="L5" s="21"/>
    </row>
    <row r="6" spans="1:17" ht="150" customHeight="1" x14ac:dyDescent="0.3">
      <c r="A6" s="21"/>
      <c r="B6" s="214"/>
      <c r="C6" s="214"/>
      <c r="D6" s="214"/>
      <c r="E6" s="214"/>
      <c r="F6" s="214"/>
      <c r="G6" s="214"/>
      <c r="H6" s="214"/>
      <c r="I6" s="214"/>
      <c r="J6" s="214"/>
      <c r="K6" s="214"/>
      <c r="L6" s="21"/>
    </row>
    <row r="7" spans="1:17" ht="6" customHeight="1" x14ac:dyDescent="0.3">
      <c r="A7" s="21"/>
      <c r="B7" s="53"/>
      <c r="C7" s="53"/>
      <c r="D7" s="53"/>
      <c r="E7" s="53"/>
      <c r="F7" s="53"/>
      <c r="G7" s="53"/>
      <c r="H7" s="53"/>
      <c r="I7" s="53"/>
      <c r="J7" s="53"/>
      <c r="K7" s="53"/>
      <c r="L7" s="21"/>
    </row>
    <row r="8" spans="1:17" x14ac:dyDescent="0.3">
      <c r="A8" s="21"/>
      <c r="B8" s="215" t="s">
        <v>272</v>
      </c>
      <c r="C8" s="215"/>
      <c r="D8" s="215"/>
      <c r="E8" s="215"/>
      <c r="F8" s="215"/>
      <c r="G8" s="215"/>
      <c r="H8" s="215"/>
      <c r="I8" s="215"/>
      <c r="J8" s="215"/>
      <c r="K8" s="215"/>
      <c r="L8" s="21"/>
    </row>
    <row r="9" spans="1:17" ht="6" customHeight="1" x14ac:dyDescent="0.3">
      <c r="A9" s="21"/>
      <c r="B9" s="53"/>
      <c r="C9" s="53"/>
      <c r="D9" s="53"/>
      <c r="E9" s="53"/>
      <c r="F9" s="53"/>
      <c r="G9" s="53"/>
      <c r="H9" s="53"/>
      <c r="I9" s="53"/>
      <c r="J9" s="53"/>
      <c r="K9" s="53"/>
      <c r="L9" s="21"/>
    </row>
    <row r="10" spans="1:17" ht="150" customHeight="1" x14ac:dyDescent="0.3">
      <c r="A10" s="21"/>
      <c r="B10" s="216"/>
      <c r="C10" s="216"/>
      <c r="D10" s="216"/>
      <c r="E10" s="216"/>
      <c r="F10" s="216"/>
      <c r="G10" s="216"/>
      <c r="H10" s="216"/>
      <c r="I10" s="216"/>
      <c r="J10" s="216"/>
      <c r="K10" s="216"/>
      <c r="L10" s="21"/>
    </row>
    <row r="11" spans="1:17" ht="6" customHeight="1" x14ac:dyDescent="0.3">
      <c r="A11" s="21"/>
      <c r="B11" s="54"/>
      <c r="C11" s="54"/>
      <c r="D11" s="54"/>
      <c r="E11" s="54"/>
      <c r="F11" s="54"/>
      <c r="G11" s="54"/>
      <c r="H11" s="54"/>
      <c r="I11" s="54"/>
      <c r="J11" s="54"/>
      <c r="K11" s="54"/>
      <c r="L11" s="21"/>
    </row>
    <row r="12" spans="1:17" ht="13.95" customHeight="1" x14ac:dyDescent="0.3">
      <c r="A12" s="21"/>
      <c r="B12" s="215" t="s">
        <v>273</v>
      </c>
      <c r="C12" s="215"/>
      <c r="D12" s="215"/>
      <c r="E12" s="215"/>
      <c r="F12" s="215"/>
      <c r="G12" s="215"/>
      <c r="H12" s="215"/>
      <c r="I12" s="215"/>
      <c r="J12" s="215"/>
      <c r="K12" s="215"/>
      <c r="L12" s="21"/>
    </row>
    <row r="13" spans="1:17" ht="6" customHeight="1" x14ac:dyDescent="0.3">
      <c r="A13" s="21"/>
      <c r="B13" s="54"/>
      <c r="C13" s="54"/>
      <c r="D13" s="54"/>
      <c r="E13" s="54"/>
      <c r="F13" s="54"/>
      <c r="G13" s="54"/>
      <c r="H13" s="54"/>
      <c r="I13" s="54"/>
      <c r="J13" s="54"/>
      <c r="K13" s="54"/>
      <c r="L13" s="21"/>
    </row>
    <row r="14" spans="1:17" ht="150" customHeight="1" x14ac:dyDescent="0.3">
      <c r="A14" s="21"/>
      <c r="B14" s="209"/>
      <c r="C14" s="210"/>
      <c r="D14" s="210"/>
      <c r="E14" s="210"/>
      <c r="F14" s="210"/>
      <c r="G14" s="210"/>
      <c r="H14" s="210"/>
      <c r="I14" s="210"/>
      <c r="J14" s="210"/>
      <c r="K14" s="211"/>
      <c r="L14" s="21"/>
    </row>
    <row r="15" spans="1:17" ht="6.6" customHeight="1" x14ac:dyDescent="0.3">
      <c r="A15" s="21"/>
      <c r="B15" s="54"/>
      <c r="C15" s="54"/>
      <c r="D15" s="54"/>
      <c r="E15" s="54"/>
      <c r="F15" s="54"/>
      <c r="G15" s="54"/>
      <c r="H15" s="54"/>
      <c r="I15" s="54"/>
      <c r="J15" s="54"/>
      <c r="K15" s="54"/>
      <c r="L15" s="21"/>
    </row>
    <row r="16" spans="1:17" s="13" customFormat="1" x14ac:dyDescent="0.3"/>
  </sheetData>
  <sheetProtection selectLockedCells="1"/>
  <mergeCells count="9">
    <mergeCell ref="C1:G1"/>
    <mergeCell ref="H1:L1"/>
    <mergeCell ref="B14:K14"/>
    <mergeCell ref="B3:K3"/>
    <mergeCell ref="B4:K4"/>
    <mergeCell ref="B6:K6"/>
    <mergeCell ref="B8:K8"/>
    <mergeCell ref="B10:K10"/>
    <mergeCell ref="B12:K1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0C7E1-6EDA-4CAC-ADCE-F282A76B06E3}">
  <sheetPr codeName="Sheet4"/>
  <dimension ref="A1:BE211"/>
  <sheetViews>
    <sheetView workbookViewId="0">
      <selection activeCell="C63" sqref="C63"/>
    </sheetView>
  </sheetViews>
  <sheetFormatPr defaultColWidth="0" defaultRowHeight="14.4" zeroHeight="1" x14ac:dyDescent="0.3"/>
  <cols>
    <col min="1" max="2" width="5.44140625" style="13" customWidth="1"/>
    <col min="3" max="3" width="18.88671875" bestFit="1" customWidth="1"/>
    <col min="4" max="6" width="8" style="6" customWidth="1"/>
    <col min="7" max="7" width="11.33203125" customWidth="1"/>
    <col min="8" max="8" width="10.5546875" bestFit="1" customWidth="1"/>
    <col min="9" max="9" width="19.5546875" customWidth="1"/>
    <col min="10" max="10" width="12.33203125" style="10" bestFit="1" customWidth="1"/>
    <col min="11" max="11" width="13.88671875" customWidth="1"/>
    <col min="12" max="12" width="15" customWidth="1"/>
    <col min="13" max="13" width="16.44140625" customWidth="1"/>
    <col min="14" max="14" width="6" style="13" customWidth="1"/>
    <col min="15" max="15" width="4.88671875" style="13" customWidth="1"/>
    <col min="16" max="17" width="12.33203125" hidden="1" customWidth="1"/>
    <col min="18" max="18" width="12.88671875" hidden="1" customWidth="1"/>
    <col min="19" max="20" width="12.109375" style="6" hidden="1" customWidth="1"/>
    <col min="21" max="21" width="12.109375" hidden="1" customWidth="1"/>
    <col min="22" max="22" width="8.88671875" hidden="1" customWidth="1"/>
    <col min="23" max="23" width="15.5546875" hidden="1" customWidth="1"/>
    <col min="24" max="24" width="66.109375" hidden="1" customWidth="1"/>
    <col min="25" max="25" width="9" hidden="1" customWidth="1"/>
    <col min="26" max="27" width="23.5546875" hidden="1" customWidth="1"/>
    <col min="28" max="28" width="9" hidden="1" customWidth="1"/>
    <col min="29" max="29" width="15.44140625" hidden="1" customWidth="1"/>
    <col min="30" max="30" width="4.88671875" hidden="1" customWidth="1"/>
    <col min="31" max="31" width="39" hidden="1" customWidth="1"/>
    <col min="32" max="32" width="23.44140625" hidden="1" customWidth="1"/>
    <col min="33" max="33" width="23.33203125" hidden="1" customWidth="1"/>
    <col min="34" max="34" width="8.88671875" hidden="1" customWidth="1"/>
    <col min="35" max="35" width="15.5546875" hidden="1" customWidth="1"/>
    <col min="36" max="36" width="66.109375" hidden="1" customWidth="1"/>
    <col min="37" max="37" width="9" hidden="1" customWidth="1"/>
    <col min="38" max="39" width="23.5546875" hidden="1" customWidth="1"/>
    <col min="40" max="40" width="9" hidden="1" customWidth="1"/>
    <col min="41" max="41" width="15.44140625" hidden="1" customWidth="1"/>
    <col min="42" max="42" width="4.88671875" hidden="1" customWidth="1"/>
    <col min="43" max="43" width="39" hidden="1" customWidth="1"/>
    <col min="44" max="45" width="23.33203125" hidden="1" customWidth="1"/>
    <col min="46" max="46" width="8.88671875" hidden="1" customWidth="1"/>
    <col min="47" max="47" width="15.5546875" hidden="1" customWidth="1"/>
    <col min="48" max="48" width="66.109375" hidden="1" customWidth="1"/>
    <col min="49" max="49" width="9" hidden="1" customWidth="1"/>
    <col min="50" max="51" width="23.5546875" hidden="1" customWidth="1"/>
    <col min="52" max="52" width="9" hidden="1" customWidth="1"/>
    <col min="53" max="53" width="15.44140625" hidden="1" customWidth="1"/>
    <col min="54" max="54" width="4.88671875" hidden="1" customWidth="1"/>
    <col min="55" max="55" width="39" hidden="1" customWidth="1"/>
    <col min="56" max="56" width="24" hidden="1" customWidth="1"/>
    <col min="57" max="57" width="23.5546875" hidden="1" customWidth="1"/>
    <col min="58" max="16384" width="8.88671875" hidden="1"/>
  </cols>
  <sheetData>
    <row r="1" spans="1:20" ht="72.599999999999994" customHeight="1" x14ac:dyDescent="0.3">
      <c r="A1" s="20"/>
      <c r="B1" s="20"/>
      <c r="C1" s="185" t="s">
        <v>274</v>
      </c>
      <c r="D1" s="185"/>
      <c r="E1" s="185"/>
      <c r="F1" s="185"/>
      <c r="G1" s="185"/>
      <c r="H1" s="185"/>
      <c r="I1" s="185"/>
      <c r="J1" s="185"/>
      <c r="K1" s="186" t="s">
        <v>417</v>
      </c>
      <c r="L1" s="186"/>
      <c r="M1" s="186"/>
      <c r="N1" s="186"/>
      <c r="O1" s="186"/>
      <c r="S1"/>
      <c r="T1"/>
    </row>
    <row r="2" spans="1:20" ht="14.4" customHeight="1" x14ac:dyDescent="0.3">
      <c r="C2" s="218" t="s">
        <v>275</v>
      </c>
      <c r="D2" s="218"/>
      <c r="E2" s="218"/>
      <c r="F2" s="218"/>
      <c r="G2" s="218"/>
      <c r="H2" s="218"/>
      <c r="I2" s="218"/>
      <c r="J2" s="218"/>
      <c r="K2" s="218"/>
      <c r="L2" s="218"/>
      <c r="M2" s="218"/>
      <c r="Q2" t="s">
        <v>276</v>
      </c>
      <c r="R2" t="s">
        <v>277</v>
      </c>
    </row>
    <row r="3" spans="1:20" x14ac:dyDescent="0.3">
      <c r="C3" s="218"/>
      <c r="D3" s="218"/>
      <c r="E3" s="218"/>
      <c r="F3" s="218"/>
      <c r="G3" s="218"/>
      <c r="H3" s="218"/>
      <c r="I3" s="218"/>
      <c r="J3" s="218"/>
      <c r="K3" s="218"/>
      <c r="L3" s="218"/>
      <c r="M3" s="218"/>
      <c r="Q3" t="s">
        <v>278</v>
      </c>
      <c r="R3" t="s">
        <v>279</v>
      </c>
    </row>
    <row r="4" spans="1:20" x14ac:dyDescent="0.3">
      <c r="C4" s="218"/>
      <c r="D4" s="218"/>
      <c r="E4" s="218"/>
      <c r="F4" s="218"/>
      <c r="G4" s="218"/>
      <c r="H4" s="218"/>
      <c r="I4" s="218"/>
      <c r="J4" s="218"/>
      <c r="K4" s="218"/>
      <c r="L4" s="218"/>
      <c r="M4" s="218"/>
    </row>
    <row r="5" spans="1:20" hidden="1" x14ac:dyDescent="0.3">
      <c r="C5" s="2" t="s">
        <v>207</v>
      </c>
      <c r="D5" s="93"/>
      <c r="E5" s="93"/>
      <c r="F5" s="93"/>
      <c r="G5" s="93"/>
      <c r="H5" s="93"/>
      <c r="I5" s="93"/>
      <c r="J5" s="93"/>
      <c r="K5" s="93"/>
      <c r="L5" s="93"/>
      <c r="M5" s="93"/>
    </row>
    <row r="6" spans="1:20" hidden="1" x14ac:dyDescent="0.3">
      <c r="C6" s="2" t="s">
        <v>208</v>
      </c>
      <c r="D6" s="93"/>
      <c r="E6" s="93"/>
      <c r="F6" s="93"/>
      <c r="G6" s="93"/>
      <c r="H6" s="93"/>
      <c r="I6" s="93"/>
      <c r="J6" s="93"/>
      <c r="K6" s="93"/>
      <c r="L6" s="93"/>
      <c r="M6" s="93"/>
    </row>
    <row r="7" spans="1:20" hidden="1" x14ac:dyDescent="0.3">
      <c r="C7" s="2" t="s">
        <v>209</v>
      </c>
      <c r="D7" s="93"/>
      <c r="E7" s="93"/>
      <c r="F7" s="93"/>
      <c r="G7" s="93"/>
      <c r="H7" s="93"/>
      <c r="I7" s="93"/>
      <c r="J7" s="93"/>
      <c r="K7" s="93"/>
      <c r="L7" s="93"/>
      <c r="M7" s="93"/>
    </row>
    <row r="8" spans="1:20" hidden="1" x14ac:dyDescent="0.3">
      <c r="C8" s="2" t="s">
        <v>210</v>
      </c>
      <c r="D8" s="93"/>
      <c r="E8" s="93"/>
      <c r="F8" s="93"/>
      <c r="G8" s="93"/>
      <c r="H8" s="93"/>
      <c r="I8" s="93"/>
      <c r="J8" s="93"/>
      <c r="K8" s="93"/>
      <c r="L8" s="93"/>
      <c r="M8" s="93"/>
    </row>
    <row r="9" spans="1:20" hidden="1" x14ac:dyDescent="0.3">
      <c r="C9" s="2" t="s">
        <v>211</v>
      </c>
      <c r="D9" s="93"/>
      <c r="E9" s="93"/>
      <c r="F9" s="93"/>
      <c r="G9" s="93"/>
      <c r="H9" s="93"/>
      <c r="I9" s="93"/>
      <c r="J9" s="93"/>
      <c r="K9" s="93"/>
      <c r="L9" s="93"/>
      <c r="M9" s="93"/>
    </row>
    <row r="10" spans="1:20" hidden="1" x14ac:dyDescent="0.3">
      <c r="C10" s="2" t="s">
        <v>212</v>
      </c>
      <c r="D10" s="93"/>
      <c r="E10" s="93"/>
      <c r="F10" s="93"/>
      <c r="G10" s="93"/>
      <c r="H10" s="93"/>
      <c r="I10" s="93"/>
      <c r="J10" s="93"/>
      <c r="K10" s="93"/>
      <c r="L10" s="93"/>
      <c r="M10" s="93"/>
    </row>
    <row r="11" spans="1:20" hidden="1" x14ac:dyDescent="0.3">
      <c r="C11" s="2" t="s">
        <v>213</v>
      </c>
      <c r="D11" s="93"/>
      <c r="E11" s="93"/>
      <c r="F11" s="93"/>
      <c r="G11" s="93"/>
      <c r="H11" s="93"/>
      <c r="I11" s="93"/>
      <c r="J11" s="93"/>
      <c r="K11" s="93"/>
      <c r="L11" s="93"/>
      <c r="M11" s="93"/>
    </row>
    <row r="12" spans="1:20" hidden="1" x14ac:dyDescent="0.3">
      <c r="C12" s="2" t="s">
        <v>214</v>
      </c>
      <c r="D12" s="93"/>
      <c r="E12" s="93"/>
      <c r="F12" s="93"/>
      <c r="G12" s="93"/>
      <c r="H12" s="93"/>
      <c r="I12" s="93"/>
      <c r="J12" s="93"/>
      <c r="K12" s="93"/>
      <c r="L12" s="93"/>
      <c r="M12" s="93"/>
    </row>
    <row r="13" spans="1:20" hidden="1" x14ac:dyDescent="0.3">
      <c r="C13" s="2" t="s">
        <v>215</v>
      </c>
      <c r="D13" s="93"/>
      <c r="E13" s="93"/>
      <c r="F13" s="93"/>
      <c r="G13" s="93"/>
      <c r="H13" s="93"/>
      <c r="I13" s="93"/>
      <c r="J13" s="93"/>
      <c r="K13" s="93"/>
      <c r="L13" s="93"/>
      <c r="M13" s="93"/>
    </row>
    <row r="14" spans="1:20" hidden="1" x14ac:dyDescent="0.3">
      <c r="C14" s="2" t="s">
        <v>216</v>
      </c>
      <c r="D14" s="93"/>
      <c r="E14" s="93"/>
      <c r="F14" s="93"/>
      <c r="G14" s="93"/>
      <c r="H14" s="93"/>
      <c r="I14" s="93"/>
      <c r="J14" s="93"/>
      <c r="K14" s="93"/>
      <c r="L14" s="93"/>
      <c r="M14" s="93"/>
    </row>
    <row r="15" spans="1:20" hidden="1" x14ac:dyDescent="0.3">
      <c r="C15" s="2" t="s">
        <v>217</v>
      </c>
      <c r="D15" s="93"/>
      <c r="E15" s="93"/>
      <c r="F15" s="93"/>
      <c r="G15" s="93"/>
      <c r="H15" s="93"/>
      <c r="I15" s="93"/>
      <c r="J15" s="93"/>
      <c r="K15" s="93"/>
      <c r="L15" s="93"/>
      <c r="M15" s="93"/>
    </row>
    <row r="16" spans="1:20" hidden="1" x14ac:dyDescent="0.3">
      <c r="C16" s="2" t="s">
        <v>218</v>
      </c>
      <c r="D16" s="93"/>
      <c r="E16" s="93"/>
      <c r="F16" s="93"/>
      <c r="G16" s="93"/>
      <c r="H16" s="93"/>
      <c r="I16" s="93"/>
      <c r="J16" s="93"/>
      <c r="K16" s="93"/>
      <c r="L16" s="93"/>
      <c r="M16" s="93"/>
    </row>
    <row r="17" spans="3:13" hidden="1" x14ac:dyDescent="0.3">
      <c r="C17" s="2" t="s">
        <v>219</v>
      </c>
      <c r="D17" s="93"/>
      <c r="E17" s="93"/>
      <c r="F17" s="93"/>
      <c r="G17" s="93"/>
      <c r="H17" s="93"/>
      <c r="I17" s="93"/>
      <c r="J17" s="93"/>
      <c r="K17" s="93"/>
      <c r="L17" s="93"/>
      <c r="M17" s="93"/>
    </row>
    <row r="18" spans="3:13" hidden="1" x14ac:dyDescent="0.3">
      <c r="C18" s="2" t="s">
        <v>220</v>
      </c>
      <c r="D18" s="93"/>
      <c r="E18" s="93"/>
      <c r="F18" s="93"/>
      <c r="G18" s="93"/>
      <c r="H18" s="93"/>
      <c r="I18" s="93"/>
      <c r="J18" s="93"/>
      <c r="K18" s="93"/>
      <c r="L18" s="93"/>
      <c r="M18" s="93"/>
    </row>
    <row r="19" spans="3:13" hidden="1" x14ac:dyDescent="0.3">
      <c r="C19" s="2" t="s">
        <v>221</v>
      </c>
      <c r="D19" s="93"/>
      <c r="E19" s="93"/>
      <c r="F19" s="93"/>
      <c r="G19" s="93"/>
      <c r="H19" s="93"/>
      <c r="I19" s="93"/>
      <c r="J19" s="93"/>
      <c r="K19" s="93"/>
      <c r="L19" s="93"/>
      <c r="M19" s="93"/>
    </row>
    <row r="20" spans="3:13" hidden="1" x14ac:dyDescent="0.3">
      <c r="C20" s="2" t="s">
        <v>222</v>
      </c>
      <c r="D20" s="93"/>
      <c r="E20" s="93"/>
      <c r="F20" s="93"/>
      <c r="G20" s="93"/>
      <c r="H20" s="93"/>
      <c r="I20" s="93"/>
      <c r="J20" s="93"/>
      <c r="K20" s="93"/>
      <c r="L20" s="93"/>
      <c r="M20" s="93"/>
    </row>
    <row r="21" spans="3:13" hidden="1" x14ac:dyDescent="0.3">
      <c r="C21" s="2" t="s">
        <v>223</v>
      </c>
      <c r="D21" s="93"/>
      <c r="E21" s="93"/>
      <c r="F21" s="93"/>
      <c r="G21" s="93"/>
      <c r="H21" s="93"/>
      <c r="I21" s="93"/>
      <c r="J21" s="93"/>
      <c r="K21" s="93"/>
      <c r="L21" s="93"/>
      <c r="M21" s="93"/>
    </row>
    <row r="22" spans="3:13" hidden="1" x14ac:dyDescent="0.3">
      <c r="C22" s="2" t="s">
        <v>224</v>
      </c>
      <c r="D22" s="93"/>
      <c r="E22" s="93"/>
      <c r="F22" s="93"/>
      <c r="G22" s="93"/>
      <c r="H22" s="93"/>
      <c r="I22" s="93"/>
      <c r="J22" s="93"/>
      <c r="K22" s="93"/>
      <c r="L22" s="93"/>
      <c r="M22" s="93"/>
    </row>
    <row r="23" spans="3:13" hidden="1" x14ac:dyDescent="0.3">
      <c r="C23" s="2" t="s">
        <v>225</v>
      </c>
      <c r="D23" s="93"/>
      <c r="E23" s="93"/>
      <c r="F23" s="93"/>
      <c r="G23" s="93"/>
      <c r="H23" s="93"/>
      <c r="I23" s="93"/>
      <c r="J23" s="93"/>
      <c r="K23" s="93"/>
      <c r="L23" s="93"/>
      <c r="M23" s="93"/>
    </row>
    <row r="24" spans="3:13" hidden="1" x14ac:dyDescent="0.3">
      <c r="C24" s="2" t="s">
        <v>226</v>
      </c>
      <c r="D24" s="93"/>
      <c r="E24" s="93"/>
      <c r="F24" s="93"/>
      <c r="G24" s="93"/>
      <c r="H24" s="93"/>
      <c r="I24" s="93"/>
      <c r="J24" s="93"/>
      <c r="K24" s="93"/>
      <c r="L24" s="93"/>
      <c r="M24" s="93"/>
    </row>
    <row r="25" spans="3:13" hidden="1" x14ac:dyDescent="0.3">
      <c r="C25" s="2" t="s">
        <v>227</v>
      </c>
      <c r="D25" s="93"/>
      <c r="E25" s="93"/>
      <c r="F25" s="93"/>
      <c r="G25" s="93"/>
      <c r="H25" s="93"/>
      <c r="I25" s="93"/>
      <c r="J25" s="93"/>
      <c r="K25" s="93"/>
      <c r="L25" s="93"/>
      <c r="M25" s="93"/>
    </row>
    <row r="26" spans="3:13" hidden="1" x14ac:dyDescent="0.3">
      <c r="C26" s="2" t="s">
        <v>228</v>
      </c>
      <c r="D26" s="93"/>
      <c r="E26" s="93"/>
      <c r="F26" s="93"/>
      <c r="G26" s="93"/>
      <c r="H26" s="93"/>
      <c r="I26" s="93"/>
      <c r="J26" s="93"/>
      <c r="K26" s="93"/>
      <c r="L26" s="93"/>
      <c r="M26" s="93"/>
    </row>
    <row r="27" spans="3:13" hidden="1" x14ac:dyDescent="0.3">
      <c r="C27" s="2" t="s">
        <v>229</v>
      </c>
      <c r="D27" s="93"/>
      <c r="E27" s="93"/>
      <c r="F27" s="93"/>
      <c r="G27" s="93"/>
      <c r="H27" s="93"/>
      <c r="I27" s="93"/>
      <c r="J27" s="93"/>
      <c r="K27" s="93"/>
      <c r="L27" s="93"/>
      <c r="M27" s="93"/>
    </row>
    <row r="28" spans="3:13" hidden="1" x14ac:dyDescent="0.3">
      <c r="C28" s="2" t="s">
        <v>230</v>
      </c>
      <c r="D28" s="93"/>
      <c r="E28" s="93"/>
      <c r="F28" s="93"/>
      <c r="G28" s="93"/>
      <c r="H28" s="93"/>
      <c r="I28" s="93"/>
      <c r="J28" s="93"/>
      <c r="K28" s="93"/>
      <c r="L28" s="93"/>
      <c r="M28" s="93"/>
    </row>
    <row r="29" spans="3:13" hidden="1" x14ac:dyDescent="0.3">
      <c r="C29" s="2" t="s">
        <v>231</v>
      </c>
      <c r="D29" s="93"/>
      <c r="E29" s="93"/>
      <c r="F29" s="93"/>
      <c r="G29" s="93"/>
      <c r="H29" s="93"/>
      <c r="I29" s="93"/>
      <c r="J29" s="93"/>
      <c r="K29" s="93"/>
      <c r="L29" s="93"/>
      <c r="M29" s="93"/>
    </row>
    <row r="30" spans="3:13" hidden="1" x14ac:dyDescent="0.3">
      <c r="C30" s="2" t="s">
        <v>232</v>
      </c>
      <c r="D30" s="93"/>
      <c r="E30" s="93"/>
      <c r="F30" s="93"/>
      <c r="G30" s="93"/>
      <c r="H30" s="93"/>
      <c r="I30" s="93"/>
      <c r="J30" s="93"/>
      <c r="K30" s="93"/>
      <c r="L30" s="93"/>
      <c r="M30" s="93"/>
    </row>
    <row r="31" spans="3:13" hidden="1" x14ac:dyDescent="0.3">
      <c r="C31" s="2" t="s">
        <v>233</v>
      </c>
      <c r="D31" s="93"/>
      <c r="E31" s="93"/>
      <c r="F31" s="93"/>
      <c r="G31" s="93"/>
      <c r="H31" s="93"/>
      <c r="I31" s="93"/>
      <c r="J31" s="93"/>
      <c r="K31" s="93"/>
      <c r="L31" s="93"/>
      <c r="M31" s="93"/>
    </row>
    <row r="32" spans="3:13" hidden="1" x14ac:dyDescent="0.3">
      <c r="C32" s="2" t="s">
        <v>234</v>
      </c>
      <c r="D32" s="93"/>
      <c r="E32" s="93"/>
      <c r="F32" s="93"/>
      <c r="G32" s="93"/>
      <c r="H32" s="93"/>
      <c r="I32" s="93"/>
      <c r="J32" s="93"/>
      <c r="K32" s="93"/>
      <c r="L32" s="93"/>
      <c r="M32" s="93"/>
    </row>
    <row r="33" spans="3:13" hidden="1" x14ac:dyDescent="0.3">
      <c r="C33" s="2" t="s">
        <v>235</v>
      </c>
      <c r="D33" s="93"/>
      <c r="E33" s="93"/>
      <c r="F33" s="93"/>
      <c r="G33" s="93"/>
      <c r="H33" s="93"/>
      <c r="I33" s="93"/>
      <c r="J33" s="93"/>
      <c r="K33" s="93"/>
      <c r="L33" s="93"/>
      <c r="M33" s="93"/>
    </row>
    <row r="34" spans="3:13" hidden="1" x14ac:dyDescent="0.3">
      <c r="C34" s="2" t="s">
        <v>236</v>
      </c>
      <c r="D34" s="93"/>
      <c r="E34" s="93"/>
      <c r="F34" s="93"/>
      <c r="G34" s="93"/>
      <c r="H34" s="93"/>
      <c r="I34" s="93"/>
      <c r="J34" s="93"/>
      <c r="K34" s="93"/>
      <c r="L34" s="93"/>
      <c r="M34" s="93"/>
    </row>
    <row r="35" spans="3:13" hidden="1" x14ac:dyDescent="0.3">
      <c r="C35" s="2" t="s">
        <v>237</v>
      </c>
      <c r="D35" s="93"/>
      <c r="E35" s="93"/>
      <c r="F35" s="93"/>
      <c r="G35" s="93"/>
      <c r="H35" s="93"/>
      <c r="I35" s="93"/>
      <c r="J35" s="93"/>
      <c r="K35" s="93"/>
      <c r="L35" s="93"/>
      <c r="M35" s="93"/>
    </row>
    <row r="36" spans="3:13" ht="28.8" hidden="1" x14ac:dyDescent="0.3">
      <c r="C36" s="2" t="s">
        <v>238</v>
      </c>
      <c r="D36" s="93"/>
      <c r="E36" s="93"/>
      <c r="F36" s="93"/>
      <c r="G36" s="93"/>
      <c r="H36" s="93"/>
      <c r="I36" s="93"/>
      <c r="J36" s="93"/>
      <c r="K36" s="93"/>
      <c r="L36" s="93"/>
      <c r="M36" s="93"/>
    </row>
    <row r="37" spans="3:13" hidden="1" x14ac:dyDescent="0.3">
      <c r="C37" s="2" t="s">
        <v>239</v>
      </c>
      <c r="D37" s="93"/>
      <c r="E37" s="93"/>
      <c r="F37" s="93"/>
      <c r="G37" s="93"/>
      <c r="H37" s="93"/>
      <c r="I37" s="93"/>
      <c r="J37" s="93"/>
      <c r="K37" s="93"/>
      <c r="L37" s="93"/>
      <c r="M37" s="93"/>
    </row>
    <row r="38" spans="3:13" hidden="1" x14ac:dyDescent="0.3">
      <c r="C38" s="2" t="s">
        <v>240</v>
      </c>
      <c r="D38" s="93"/>
      <c r="E38" s="93"/>
      <c r="F38" s="93"/>
      <c r="G38" s="93"/>
      <c r="H38" s="93"/>
      <c r="I38" s="93"/>
      <c r="J38" s="93"/>
      <c r="K38" s="93"/>
      <c r="L38" s="93"/>
      <c r="M38" s="93"/>
    </row>
    <row r="39" spans="3:13" hidden="1" x14ac:dyDescent="0.3">
      <c r="C39" s="2" t="s">
        <v>241</v>
      </c>
      <c r="D39" s="93"/>
      <c r="E39" s="93"/>
      <c r="F39" s="93"/>
      <c r="G39" s="93"/>
      <c r="H39" s="93"/>
      <c r="I39" s="93"/>
      <c r="J39" s="93"/>
      <c r="K39" s="93"/>
      <c r="L39" s="93"/>
      <c r="M39" s="93"/>
    </row>
    <row r="40" spans="3:13" hidden="1" x14ac:dyDescent="0.3">
      <c r="C40" s="2" t="s">
        <v>242</v>
      </c>
      <c r="D40" s="93"/>
      <c r="E40" s="93"/>
      <c r="F40" s="93"/>
      <c r="G40" s="93"/>
      <c r="H40" s="93"/>
      <c r="I40" s="93"/>
      <c r="J40" s="93"/>
      <c r="K40" s="93"/>
      <c r="L40" s="93"/>
      <c r="M40" s="93"/>
    </row>
    <row r="41" spans="3:13" hidden="1" x14ac:dyDescent="0.3">
      <c r="C41" s="2" t="s">
        <v>243</v>
      </c>
      <c r="D41" s="93"/>
      <c r="E41" s="93"/>
      <c r="F41" s="93"/>
      <c r="G41" s="93"/>
      <c r="H41" s="93"/>
      <c r="I41" s="93"/>
      <c r="J41" s="93"/>
      <c r="K41" s="93"/>
      <c r="L41" s="93"/>
      <c r="M41" s="93"/>
    </row>
    <row r="42" spans="3:13" hidden="1" x14ac:dyDescent="0.3">
      <c r="C42" s="2" t="s">
        <v>244</v>
      </c>
      <c r="D42" s="93"/>
      <c r="E42" s="93"/>
      <c r="F42" s="93"/>
      <c r="G42" s="93"/>
      <c r="H42" s="93"/>
      <c r="I42" s="93"/>
      <c r="J42" s="93"/>
      <c r="K42" s="93"/>
      <c r="L42" s="93"/>
      <c r="M42" s="93"/>
    </row>
    <row r="43" spans="3:13" hidden="1" x14ac:dyDescent="0.3">
      <c r="C43" s="2" t="s">
        <v>245</v>
      </c>
      <c r="D43" s="93"/>
      <c r="E43" s="93"/>
      <c r="F43" s="93"/>
      <c r="G43" s="93"/>
      <c r="H43" s="93"/>
      <c r="I43" s="93"/>
      <c r="J43" s="93"/>
      <c r="K43" s="93"/>
      <c r="L43" s="93"/>
      <c r="M43" s="93"/>
    </row>
    <row r="44" spans="3:13" hidden="1" x14ac:dyDescent="0.3">
      <c r="C44" s="2" t="s">
        <v>246</v>
      </c>
      <c r="D44" s="93"/>
      <c r="E44" s="93"/>
      <c r="F44" s="93"/>
      <c r="G44" s="93"/>
      <c r="H44" s="93"/>
      <c r="I44" s="93"/>
      <c r="J44" s="93"/>
      <c r="K44" s="93"/>
      <c r="L44" s="93"/>
      <c r="M44" s="93"/>
    </row>
    <row r="45" spans="3:13" hidden="1" x14ac:dyDescent="0.3">
      <c r="C45" s="2" t="s">
        <v>247</v>
      </c>
      <c r="D45" s="93"/>
      <c r="E45" s="93"/>
      <c r="F45" s="93"/>
      <c r="G45" s="93"/>
      <c r="H45" s="93"/>
      <c r="I45" s="93"/>
      <c r="J45" s="93"/>
      <c r="K45" s="93"/>
      <c r="L45" s="93"/>
      <c r="M45" s="93"/>
    </row>
    <row r="46" spans="3:13" hidden="1" x14ac:dyDescent="0.3">
      <c r="C46" s="2" t="s">
        <v>248</v>
      </c>
      <c r="D46" s="93"/>
      <c r="E46" s="93"/>
      <c r="F46" s="93"/>
      <c r="G46" s="93"/>
      <c r="H46" s="93"/>
      <c r="I46" s="93"/>
      <c r="J46" s="93"/>
      <c r="K46" s="93"/>
      <c r="L46" s="93"/>
      <c r="M46" s="93"/>
    </row>
    <row r="47" spans="3:13" hidden="1" x14ac:dyDescent="0.3">
      <c r="C47" s="2" t="s">
        <v>249</v>
      </c>
      <c r="D47" s="93"/>
      <c r="E47" s="93"/>
      <c r="F47" s="93"/>
      <c r="G47" s="93"/>
      <c r="H47" s="93"/>
      <c r="I47" s="93"/>
      <c r="J47" s="93"/>
      <c r="K47" s="93"/>
      <c r="L47" s="93"/>
      <c r="M47" s="93"/>
    </row>
    <row r="48" spans="3:13" hidden="1" x14ac:dyDescent="0.3">
      <c r="C48" s="2" t="s">
        <v>250</v>
      </c>
      <c r="D48" s="93"/>
      <c r="E48" s="93"/>
      <c r="F48" s="93"/>
      <c r="G48" s="93"/>
      <c r="H48" s="93"/>
      <c r="I48" s="93"/>
      <c r="J48" s="93"/>
      <c r="K48" s="93"/>
      <c r="L48" s="93"/>
      <c r="M48" s="93"/>
    </row>
    <row r="49" spans="3:57" hidden="1" x14ac:dyDescent="0.3">
      <c r="C49" s="2" t="s">
        <v>251</v>
      </c>
      <c r="D49" s="93"/>
      <c r="E49" s="93"/>
      <c r="F49" s="93"/>
      <c r="G49" s="93"/>
      <c r="H49" s="93"/>
      <c r="I49" s="93"/>
      <c r="J49" s="93"/>
      <c r="K49" s="93"/>
      <c r="L49" s="93"/>
      <c r="M49" s="93"/>
    </row>
    <row r="50" spans="3:57" hidden="1" x14ac:dyDescent="0.3">
      <c r="C50" s="2" t="s">
        <v>252</v>
      </c>
      <c r="D50" s="93"/>
      <c r="E50" s="93"/>
      <c r="F50" s="93"/>
      <c r="G50" s="93"/>
      <c r="H50" s="93"/>
      <c r="I50" s="93"/>
      <c r="J50" s="93"/>
      <c r="K50" s="93"/>
      <c r="L50" s="93"/>
      <c r="M50" s="93"/>
    </row>
    <row r="51" spans="3:57" hidden="1" x14ac:dyDescent="0.3">
      <c r="C51" s="2" t="s">
        <v>253</v>
      </c>
      <c r="D51" s="93"/>
      <c r="E51" s="93"/>
      <c r="F51" s="93"/>
      <c r="G51" s="93"/>
      <c r="H51" s="93"/>
      <c r="I51" s="93"/>
      <c r="J51" s="93"/>
      <c r="K51" s="93"/>
      <c r="L51" s="93"/>
      <c r="M51" s="93"/>
    </row>
    <row r="52" spans="3:57" hidden="1" x14ac:dyDescent="0.3">
      <c r="C52" s="2" t="s">
        <v>254</v>
      </c>
      <c r="D52" s="93"/>
      <c r="E52" s="93"/>
      <c r="F52" s="93"/>
      <c r="G52" s="93"/>
      <c r="H52" s="93"/>
      <c r="I52" s="93"/>
      <c r="J52" s="93"/>
      <c r="K52" s="93"/>
      <c r="L52" s="93"/>
      <c r="M52" s="93"/>
    </row>
    <row r="53" spans="3:57" hidden="1" x14ac:dyDescent="0.3">
      <c r="C53" s="2" t="s">
        <v>255</v>
      </c>
      <c r="D53" s="93"/>
      <c r="E53" s="93"/>
      <c r="F53" s="93"/>
      <c r="G53" s="93"/>
      <c r="H53" s="93"/>
      <c r="I53" s="93"/>
      <c r="J53" s="93"/>
      <c r="K53" s="93"/>
      <c r="L53" s="93"/>
      <c r="M53" s="93"/>
    </row>
    <row r="54" spans="3:57" hidden="1" x14ac:dyDescent="0.3">
      <c r="C54" s="2" t="s">
        <v>256</v>
      </c>
      <c r="D54" s="93"/>
      <c r="E54" s="93"/>
      <c r="F54" s="93"/>
      <c r="G54" s="93"/>
      <c r="H54" s="93"/>
      <c r="I54" s="93"/>
      <c r="J54" s="93"/>
      <c r="K54" s="93"/>
      <c r="L54" s="93"/>
      <c r="M54" s="93"/>
    </row>
    <row r="55" spans="3:57" hidden="1" x14ac:dyDescent="0.3">
      <c r="C55" s="2" t="s">
        <v>257</v>
      </c>
      <c r="D55" s="93"/>
      <c r="E55" s="93"/>
      <c r="F55" s="93"/>
      <c r="G55" s="93"/>
      <c r="H55" s="93"/>
      <c r="I55" s="93"/>
      <c r="J55" s="93"/>
      <c r="K55" s="93"/>
      <c r="L55" s="93"/>
      <c r="M55" s="93"/>
    </row>
    <row r="56" spans="3:57" hidden="1" x14ac:dyDescent="0.3">
      <c r="C56" s="2" t="s">
        <v>258</v>
      </c>
      <c r="D56" s="93"/>
      <c r="E56" s="93"/>
      <c r="F56" s="93"/>
      <c r="G56" s="93"/>
      <c r="H56" s="93"/>
      <c r="I56" s="93"/>
      <c r="J56" s="93"/>
      <c r="K56" s="93"/>
      <c r="L56" s="93"/>
      <c r="M56" s="93"/>
    </row>
    <row r="57" spans="3:57" hidden="1" x14ac:dyDescent="0.3">
      <c r="C57" s="2" t="s">
        <v>259</v>
      </c>
      <c r="D57" s="93"/>
      <c r="E57" s="93"/>
      <c r="F57" s="93"/>
      <c r="G57" s="93"/>
      <c r="H57" s="93"/>
      <c r="I57" s="93"/>
      <c r="J57" s="93"/>
      <c r="K57" s="93"/>
      <c r="L57" s="93"/>
      <c r="M57" s="93"/>
    </row>
    <row r="58" spans="3:57" hidden="1" x14ac:dyDescent="0.3">
      <c r="C58" s="2" t="s">
        <v>260</v>
      </c>
      <c r="D58" s="93"/>
      <c r="E58" s="93"/>
      <c r="F58" s="93"/>
      <c r="G58" s="93"/>
      <c r="H58" s="93"/>
      <c r="I58" s="93"/>
      <c r="J58" s="93"/>
      <c r="K58" s="93"/>
      <c r="L58" s="93"/>
      <c r="M58" s="93"/>
    </row>
    <row r="59" spans="3:57" hidden="1" x14ac:dyDescent="0.3">
      <c r="C59" s="2" t="s">
        <v>261</v>
      </c>
      <c r="D59" s="79" t="s">
        <v>277</v>
      </c>
      <c r="E59" s="79" t="s">
        <v>277</v>
      </c>
      <c r="F59" s="79" t="s">
        <v>277</v>
      </c>
      <c r="G59" s="93"/>
      <c r="H59" s="93"/>
      <c r="I59" s="79" t="s">
        <v>276</v>
      </c>
      <c r="J59" s="93"/>
      <c r="K59" s="93"/>
      <c r="L59" s="93"/>
      <c r="M59" s="93"/>
    </row>
    <row r="60" spans="3:57" hidden="1" x14ac:dyDescent="0.3">
      <c r="C60" s="2" t="s">
        <v>262</v>
      </c>
      <c r="D60" s="80" t="s">
        <v>279</v>
      </c>
      <c r="E60" s="80" t="s">
        <v>279</v>
      </c>
      <c r="F60" s="80" t="s">
        <v>279</v>
      </c>
      <c r="G60" s="78"/>
      <c r="H60" s="78"/>
      <c r="I60" s="80" t="s">
        <v>278</v>
      </c>
      <c r="J60" s="78"/>
      <c r="K60" s="78"/>
      <c r="L60" s="78"/>
      <c r="M60" s="78"/>
    </row>
    <row r="61" spans="3:57" ht="14.4" customHeight="1" x14ac:dyDescent="0.3">
      <c r="C61" s="223" t="s">
        <v>280</v>
      </c>
      <c r="D61" s="152" t="s">
        <v>281</v>
      </c>
      <c r="E61" s="152"/>
      <c r="F61" s="152"/>
      <c r="G61" s="222" t="s">
        <v>282</v>
      </c>
      <c r="H61" s="222" t="s">
        <v>283</v>
      </c>
      <c r="I61" s="219" t="s">
        <v>284</v>
      </c>
      <c r="J61" s="220" t="s">
        <v>285</v>
      </c>
      <c r="K61" s="222" t="s">
        <v>286</v>
      </c>
      <c r="L61" s="222"/>
      <c r="M61" s="222"/>
      <c r="N61" s="19"/>
      <c r="O61" s="19"/>
      <c r="P61" s="6"/>
      <c r="Q61" s="6"/>
      <c r="R61" s="217" t="s">
        <v>287</v>
      </c>
      <c r="S61" s="217" t="s">
        <v>288</v>
      </c>
      <c r="T61" s="217"/>
      <c r="U61" s="217"/>
    </row>
    <row r="62" spans="3:57" x14ac:dyDescent="0.3">
      <c r="C62" s="224"/>
      <c r="D62" s="88" t="s">
        <v>289</v>
      </c>
      <c r="E62" s="88" t="s">
        <v>290</v>
      </c>
      <c r="F62" s="88" t="s">
        <v>291</v>
      </c>
      <c r="G62" s="222"/>
      <c r="H62" s="222"/>
      <c r="I62" s="219"/>
      <c r="J62" s="221"/>
      <c r="K62" s="88" t="s">
        <v>289</v>
      </c>
      <c r="L62" s="88" t="s">
        <v>290</v>
      </c>
      <c r="M62" s="88" t="s">
        <v>291</v>
      </c>
      <c r="N62" s="19"/>
      <c r="O62" s="19"/>
      <c r="P62" s="6" t="s">
        <v>292</v>
      </c>
      <c r="Q62" s="6" t="s">
        <v>293</v>
      </c>
      <c r="R62" s="217"/>
      <c r="S62" s="6" t="s">
        <v>289</v>
      </c>
      <c r="T62" s="6" t="s">
        <v>290</v>
      </c>
      <c r="U62" s="6" t="s">
        <v>291</v>
      </c>
      <c r="V62" t="s">
        <v>289</v>
      </c>
      <c r="W62" t="s">
        <v>176</v>
      </c>
      <c r="X62" t="s">
        <v>294</v>
      </c>
      <c r="Y62" t="s">
        <v>295</v>
      </c>
      <c r="Z62" t="s">
        <v>296</v>
      </c>
      <c r="AA62" t="s">
        <v>297</v>
      </c>
      <c r="AB62" t="s">
        <v>298</v>
      </c>
      <c r="AC62" t="s">
        <v>299</v>
      </c>
      <c r="AD62" t="s">
        <v>300</v>
      </c>
      <c r="AE62" t="s">
        <v>301</v>
      </c>
      <c r="AF62" t="s">
        <v>302</v>
      </c>
      <c r="AG62" t="s">
        <v>293</v>
      </c>
      <c r="AH62" t="s">
        <v>290</v>
      </c>
      <c r="AI62" t="s">
        <v>176</v>
      </c>
      <c r="AJ62" t="s">
        <v>294</v>
      </c>
      <c r="AK62" t="s">
        <v>295</v>
      </c>
      <c r="AL62" t="s">
        <v>296</v>
      </c>
      <c r="AM62" t="s">
        <v>297</v>
      </c>
      <c r="AN62" t="s">
        <v>298</v>
      </c>
      <c r="AO62" t="s">
        <v>299</v>
      </c>
      <c r="AP62" t="s">
        <v>300</v>
      </c>
      <c r="AQ62" t="s">
        <v>301</v>
      </c>
      <c r="AR62" t="s">
        <v>302</v>
      </c>
      <c r="AS62" t="s">
        <v>293</v>
      </c>
      <c r="AT62" t="s">
        <v>291</v>
      </c>
      <c r="AU62" t="s">
        <v>176</v>
      </c>
      <c r="AV62" t="s">
        <v>294</v>
      </c>
      <c r="AW62" t="s">
        <v>295</v>
      </c>
      <c r="AX62" t="s">
        <v>296</v>
      </c>
      <c r="AY62" t="s">
        <v>297</v>
      </c>
      <c r="AZ62" t="s">
        <v>298</v>
      </c>
      <c r="BA62" t="s">
        <v>299</v>
      </c>
      <c r="BB62" t="s">
        <v>300</v>
      </c>
      <c r="BC62" t="s">
        <v>301</v>
      </c>
      <c r="BD62" t="s">
        <v>302</v>
      </c>
      <c r="BE62" t="s">
        <v>293</v>
      </c>
    </row>
    <row r="63" spans="3:57" x14ac:dyDescent="0.3">
      <c r="C63" s="64"/>
      <c r="D63" s="89"/>
      <c r="E63" s="89"/>
      <c r="F63" s="89"/>
      <c r="G63" s="65"/>
      <c r="H63" s="65"/>
      <c r="I63" s="89"/>
      <c r="J63" s="66"/>
      <c r="K63" s="67"/>
      <c r="L63" s="67"/>
      <c r="M63" s="67"/>
      <c r="N63" s="15"/>
      <c r="O63" s="15"/>
      <c r="P63" s="9">
        <f>DATEDIF(G63,H63,"M") + 1</f>
        <v>1</v>
      </c>
      <c r="Q63" s="8">
        <f>IF(I63="Annual", J63, (P63*J63))</f>
        <v>0</v>
      </c>
      <c r="R63" s="8">
        <f>IF(D63="Yes", K63,0) + IF(E63="Yes", L63,0) + IF(F63="Yes", M63,0)</f>
        <v>0</v>
      </c>
      <c r="S63" s="8">
        <f>IF(R63=0,0,IF(D63="Yes",K63/R63,0))*Q63</f>
        <v>0</v>
      </c>
      <c r="T63" s="8">
        <f>IF(R63=0,0,IF(E63="Yes",L63/R63,0))*Q63</f>
        <v>0</v>
      </c>
      <c r="U63" s="8">
        <f>IF(R63=0,0,IF(F63="Yes",M63/R63,0))*Q63</f>
        <v>0</v>
      </c>
      <c r="W63" s="18" t="str">
        <f>'Filing Information'!$O$2</f>
        <v>_2023</v>
      </c>
      <c r="X63" t="e">
        <f>VLOOKUP('Flat Rate Revenue'!C63,'Filing Information'!$B$47:$C$102, 2, 0)</f>
        <v>#N/A</v>
      </c>
      <c r="Y63">
        <v>1</v>
      </c>
      <c r="Z63" s="7">
        <f>'Flat Rate Revenue'!G63</f>
        <v>0</v>
      </c>
      <c r="AA63" s="7">
        <f>'Flat Rate Revenue'!H63</f>
        <v>0</v>
      </c>
      <c r="AB63">
        <v>1</v>
      </c>
      <c r="AE63">
        <f>IF('Flat Rate Revenue'!I63="Annual", 1, 2)</f>
        <v>2</v>
      </c>
      <c r="AF63" s="75">
        <f>'Flat Rate Revenue'!K63</f>
        <v>0</v>
      </c>
      <c r="AG63">
        <f>'Flat Rate Revenue'!S63</f>
        <v>0</v>
      </c>
      <c r="AI63" s="18" t="str">
        <f>'Filing Information'!$O$2</f>
        <v>_2023</v>
      </c>
      <c r="AJ63" t="e">
        <f>VLOOKUP('Flat Rate Revenue'!C63,'Filing Information'!$B$47:$C$102, 2, 0)</f>
        <v>#N/A</v>
      </c>
      <c r="AK63">
        <v>2</v>
      </c>
      <c r="AL63" s="7">
        <f>'Flat Rate Revenue'!G63</f>
        <v>0</v>
      </c>
      <c r="AM63" s="7">
        <f>'Flat Rate Revenue'!H63</f>
        <v>0</v>
      </c>
      <c r="AN63">
        <v>1</v>
      </c>
      <c r="AQ63">
        <f>IF('Flat Rate Revenue'!I63="Annual", 1, 2)</f>
        <v>2</v>
      </c>
      <c r="AR63" s="75">
        <f>'Flat Rate Revenue'!L63</f>
        <v>0</v>
      </c>
      <c r="AS63">
        <f>'Flat Rate Revenue'!T63</f>
        <v>0</v>
      </c>
      <c r="AU63" s="18" t="str">
        <f>'Filing Information'!$O$2</f>
        <v>_2023</v>
      </c>
      <c r="AV63" t="e">
        <f>VLOOKUP('Flat Rate Revenue'!C63,'Filing Information'!$B$47:$C$102, 2, 0)</f>
        <v>#N/A</v>
      </c>
      <c r="AW63">
        <v>3</v>
      </c>
      <c r="AX63" s="7">
        <f>'Flat Rate Revenue'!G63</f>
        <v>0</v>
      </c>
      <c r="AY63" s="7">
        <f>'Flat Rate Revenue'!H63</f>
        <v>0</v>
      </c>
      <c r="AZ63">
        <v>1</v>
      </c>
      <c r="BC63">
        <f>IF('Flat Rate Revenue'!I63="Annual", 1, 2)</f>
        <v>2</v>
      </c>
      <c r="BD63" s="75">
        <f>'Flat Rate Revenue'!M63</f>
        <v>0</v>
      </c>
      <c r="BE63">
        <f>'Flat Rate Revenue'!U63</f>
        <v>0</v>
      </c>
    </row>
    <row r="64" spans="3:57" x14ac:dyDescent="0.3">
      <c r="C64" s="64"/>
      <c r="D64" s="89"/>
      <c r="E64" s="89"/>
      <c r="F64" s="89"/>
      <c r="G64" s="65"/>
      <c r="H64" s="65"/>
      <c r="I64" s="89"/>
      <c r="J64" s="66"/>
      <c r="K64" s="67"/>
      <c r="L64" s="67"/>
      <c r="M64" s="67"/>
      <c r="N64" s="15"/>
      <c r="O64" s="15"/>
      <c r="P64" s="9">
        <f t="shared" ref="P64:P87" si="0">DATEDIF(G64,H64,"M") + 1</f>
        <v>1</v>
      </c>
      <c r="Q64" s="8">
        <f t="shared" ref="Q64:Q87" si="1">IF(I64="Annual", J64, (P64*J64))</f>
        <v>0</v>
      </c>
      <c r="R64" s="8">
        <f t="shared" ref="R64:R87" si="2">IF(D64="Yes", K64,0) + IF(E64="Yes", L64,0) + IF(F64="Yes", M64,0)</f>
        <v>0</v>
      </c>
      <c r="S64" s="8">
        <f t="shared" ref="S64:S87" si="3">IF(R64=0,0,IF(D64="Yes",K64/R64,0))*Q64</f>
        <v>0</v>
      </c>
      <c r="T64" s="8">
        <f t="shared" ref="T64:T87" si="4">IF(R64=0,0,IF(E64="Yes",L64/R64,0))*Q64</f>
        <v>0</v>
      </c>
      <c r="U64" s="8">
        <f t="shared" ref="U64:U87" si="5">IF(R64=0,0,IF(F64="Yes",M64/R64,0))*Q64</f>
        <v>0</v>
      </c>
      <c r="W64" s="18" t="str">
        <f>'Filing Information'!$O$2</f>
        <v>_2023</v>
      </c>
      <c r="X64" t="e">
        <f>VLOOKUP('Flat Rate Revenue'!C64,'Filing Information'!$B$47:$C$102, 2, 0)</f>
        <v>#N/A</v>
      </c>
      <c r="Y64">
        <v>1</v>
      </c>
      <c r="Z64" s="7">
        <f>'Flat Rate Revenue'!G64</f>
        <v>0</v>
      </c>
      <c r="AA64" s="7">
        <f>'Flat Rate Revenue'!H64</f>
        <v>0</v>
      </c>
      <c r="AB64">
        <v>1</v>
      </c>
      <c r="AE64">
        <f>IF('Flat Rate Revenue'!I64="Annual", 1, 2)</f>
        <v>2</v>
      </c>
      <c r="AF64" s="75">
        <f>'Flat Rate Revenue'!K64</f>
        <v>0</v>
      </c>
      <c r="AG64">
        <f>'Flat Rate Revenue'!S64</f>
        <v>0</v>
      </c>
      <c r="AI64" s="18" t="str">
        <f>'Filing Information'!$O$2</f>
        <v>_2023</v>
      </c>
      <c r="AJ64" t="e">
        <f>VLOOKUP('Flat Rate Revenue'!C64,'Filing Information'!$B$47:$C$102, 2, 0)</f>
        <v>#N/A</v>
      </c>
      <c r="AK64">
        <v>2</v>
      </c>
      <c r="AL64" s="7">
        <f>'Flat Rate Revenue'!G64</f>
        <v>0</v>
      </c>
      <c r="AM64" s="7">
        <f>'Flat Rate Revenue'!H64</f>
        <v>0</v>
      </c>
      <c r="AN64">
        <v>1</v>
      </c>
      <c r="AQ64">
        <f>IF('Flat Rate Revenue'!I64="Annual", 1, 2)</f>
        <v>2</v>
      </c>
      <c r="AR64" s="75">
        <f>'Flat Rate Revenue'!L64</f>
        <v>0</v>
      </c>
      <c r="AS64">
        <f>'Flat Rate Revenue'!T64</f>
        <v>0</v>
      </c>
      <c r="AU64" s="18" t="str">
        <f>'Filing Information'!$O$2</f>
        <v>_2023</v>
      </c>
      <c r="AV64" t="e">
        <f>VLOOKUP('Flat Rate Revenue'!C64,'Filing Information'!$B$47:$C$102, 2, 0)</f>
        <v>#N/A</v>
      </c>
      <c r="AW64">
        <v>3</v>
      </c>
      <c r="AX64" s="7">
        <f>'Flat Rate Revenue'!G64</f>
        <v>0</v>
      </c>
      <c r="AY64" s="7">
        <f>'Flat Rate Revenue'!H64</f>
        <v>0</v>
      </c>
      <c r="AZ64">
        <v>1</v>
      </c>
      <c r="BC64">
        <f>IF('Flat Rate Revenue'!I64="Annual", 1, 2)</f>
        <v>2</v>
      </c>
      <c r="BD64" s="75">
        <f>'Flat Rate Revenue'!M64</f>
        <v>0</v>
      </c>
      <c r="BE64">
        <f>'Flat Rate Revenue'!U64</f>
        <v>0</v>
      </c>
    </row>
    <row r="65" spans="3:57" x14ac:dyDescent="0.3">
      <c r="C65" s="64"/>
      <c r="D65" s="89"/>
      <c r="E65" s="89"/>
      <c r="F65" s="89"/>
      <c r="G65" s="65"/>
      <c r="H65" s="65"/>
      <c r="I65" s="89"/>
      <c r="J65" s="66"/>
      <c r="K65" s="67"/>
      <c r="L65" s="67"/>
      <c r="M65" s="67"/>
      <c r="N65" s="15"/>
      <c r="O65" s="15"/>
      <c r="P65" s="9">
        <f t="shared" si="0"/>
        <v>1</v>
      </c>
      <c r="Q65" s="8">
        <f t="shared" si="1"/>
        <v>0</v>
      </c>
      <c r="R65" s="8">
        <f t="shared" si="2"/>
        <v>0</v>
      </c>
      <c r="S65" s="8">
        <f t="shared" si="3"/>
        <v>0</v>
      </c>
      <c r="T65" s="8">
        <f t="shared" si="4"/>
        <v>0</v>
      </c>
      <c r="U65" s="8">
        <f t="shared" si="5"/>
        <v>0</v>
      </c>
      <c r="W65" s="18" t="str">
        <f>'Filing Information'!$O$2</f>
        <v>_2023</v>
      </c>
      <c r="X65" t="e">
        <f>VLOOKUP('Flat Rate Revenue'!C65,'Filing Information'!$B$47:$C$102, 2, 0)</f>
        <v>#N/A</v>
      </c>
      <c r="Y65">
        <v>1</v>
      </c>
      <c r="Z65" s="7">
        <f>'Flat Rate Revenue'!G65</f>
        <v>0</v>
      </c>
      <c r="AA65" s="7">
        <f>'Flat Rate Revenue'!H65</f>
        <v>0</v>
      </c>
      <c r="AB65">
        <v>1</v>
      </c>
      <c r="AE65">
        <f>IF('Flat Rate Revenue'!I65="Annual", 1, 2)</f>
        <v>2</v>
      </c>
      <c r="AF65" s="75">
        <f>'Flat Rate Revenue'!K65</f>
        <v>0</v>
      </c>
      <c r="AG65">
        <f>'Flat Rate Revenue'!S65</f>
        <v>0</v>
      </c>
      <c r="AI65" s="18" t="str">
        <f>'Filing Information'!$O$2</f>
        <v>_2023</v>
      </c>
      <c r="AJ65" t="e">
        <f>VLOOKUP('Flat Rate Revenue'!C65,'Filing Information'!$B$47:$C$102, 2, 0)</f>
        <v>#N/A</v>
      </c>
      <c r="AK65">
        <v>2</v>
      </c>
      <c r="AL65" s="7">
        <f>'Flat Rate Revenue'!G65</f>
        <v>0</v>
      </c>
      <c r="AM65" s="7">
        <f>'Flat Rate Revenue'!H65</f>
        <v>0</v>
      </c>
      <c r="AN65">
        <v>1</v>
      </c>
      <c r="AQ65">
        <f>IF('Flat Rate Revenue'!I65="Annual", 1, 2)</f>
        <v>2</v>
      </c>
      <c r="AR65" s="75">
        <f>'Flat Rate Revenue'!L65</f>
        <v>0</v>
      </c>
      <c r="AS65">
        <f>'Flat Rate Revenue'!T65</f>
        <v>0</v>
      </c>
      <c r="AU65" s="18" t="str">
        <f>'Filing Information'!$O$2</f>
        <v>_2023</v>
      </c>
      <c r="AV65" t="e">
        <f>VLOOKUP('Flat Rate Revenue'!C65,'Filing Information'!$B$47:$C$102, 2, 0)</f>
        <v>#N/A</v>
      </c>
      <c r="AW65">
        <v>3</v>
      </c>
      <c r="AX65" s="7">
        <f>'Flat Rate Revenue'!G65</f>
        <v>0</v>
      </c>
      <c r="AY65" s="7">
        <f>'Flat Rate Revenue'!H65</f>
        <v>0</v>
      </c>
      <c r="AZ65">
        <v>1</v>
      </c>
      <c r="BC65">
        <f>IF('Flat Rate Revenue'!I65="Annual", 1, 2)</f>
        <v>2</v>
      </c>
      <c r="BD65" s="75">
        <f>'Flat Rate Revenue'!M65</f>
        <v>0</v>
      </c>
      <c r="BE65">
        <f>'Flat Rate Revenue'!U65</f>
        <v>0</v>
      </c>
    </row>
    <row r="66" spans="3:57" x14ac:dyDescent="0.3">
      <c r="C66" s="64"/>
      <c r="D66" s="89"/>
      <c r="E66" s="89"/>
      <c r="F66" s="89"/>
      <c r="G66" s="65"/>
      <c r="H66" s="65"/>
      <c r="I66" s="89"/>
      <c r="J66" s="66"/>
      <c r="K66" s="67"/>
      <c r="L66" s="67"/>
      <c r="M66" s="67"/>
      <c r="N66" s="15"/>
      <c r="O66" s="15"/>
      <c r="P66" s="9">
        <f t="shared" si="0"/>
        <v>1</v>
      </c>
      <c r="Q66" s="8">
        <f t="shared" si="1"/>
        <v>0</v>
      </c>
      <c r="R66" s="8">
        <f t="shared" si="2"/>
        <v>0</v>
      </c>
      <c r="S66" s="8">
        <f t="shared" si="3"/>
        <v>0</v>
      </c>
      <c r="T66" s="8">
        <f t="shared" si="4"/>
        <v>0</v>
      </c>
      <c r="U66" s="8">
        <f t="shared" si="5"/>
        <v>0</v>
      </c>
      <c r="W66" s="18" t="str">
        <f>'Filing Information'!$O$2</f>
        <v>_2023</v>
      </c>
      <c r="X66" t="e">
        <f>VLOOKUP('Flat Rate Revenue'!C66,'Filing Information'!$B$47:$C$102, 2, 0)</f>
        <v>#N/A</v>
      </c>
      <c r="Y66">
        <v>1</v>
      </c>
      <c r="Z66" s="7">
        <f>'Flat Rate Revenue'!G66</f>
        <v>0</v>
      </c>
      <c r="AA66" s="7">
        <f>'Flat Rate Revenue'!H66</f>
        <v>0</v>
      </c>
      <c r="AB66">
        <v>1</v>
      </c>
      <c r="AE66">
        <f>IF('Flat Rate Revenue'!I66="Annual", 1, 2)</f>
        <v>2</v>
      </c>
      <c r="AF66" s="75">
        <f>'Flat Rate Revenue'!K66</f>
        <v>0</v>
      </c>
      <c r="AG66">
        <f>'Flat Rate Revenue'!S66</f>
        <v>0</v>
      </c>
      <c r="AI66" s="18" t="str">
        <f>'Filing Information'!$O$2</f>
        <v>_2023</v>
      </c>
      <c r="AJ66" t="e">
        <f>VLOOKUP('Flat Rate Revenue'!C66,'Filing Information'!$B$47:$C$102, 2, 0)</f>
        <v>#N/A</v>
      </c>
      <c r="AK66">
        <v>2</v>
      </c>
      <c r="AL66" s="7">
        <f>'Flat Rate Revenue'!G66</f>
        <v>0</v>
      </c>
      <c r="AM66" s="7">
        <f>'Flat Rate Revenue'!H66</f>
        <v>0</v>
      </c>
      <c r="AN66">
        <v>1</v>
      </c>
      <c r="AQ66">
        <f>IF('Flat Rate Revenue'!I66="Annual", 1, 2)</f>
        <v>2</v>
      </c>
      <c r="AR66" s="75">
        <f>'Flat Rate Revenue'!L66</f>
        <v>0</v>
      </c>
      <c r="AS66">
        <f>'Flat Rate Revenue'!T66</f>
        <v>0</v>
      </c>
      <c r="AU66" s="18" t="str">
        <f>'Filing Information'!$O$2</f>
        <v>_2023</v>
      </c>
      <c r="AV66" t="e">
        <f>VLOOKUP('Flat Rate Revenue'!C66,'Filing Information'!$B$47:$C$102, 2, 0)</f>
        <v>#N/A</v>
      </c>
      <c r="AW66">
        <v>3</v>
      </c>
      <c r="AX66" s="7">
        <f>'Flat Rate Revenue'!G66</f>
        <v>0</v>
      </c>
      <c r="AY66" s="7">
        <f>'Flat Rate Revenue'!H66</f>
        <v>0</v>
      </c>
      <c r="AZ66">
        <v>1</v>
      </c>
      <c r="BC66">
        <f>IF('Flat Rate Revenue'!I66="Annual", 1, 2)</f>
        <v>2</v>
      </c>
      <c r="BD66" s="75">
        <f>'Flat Rate Revenue'!M66</f>
        <v>0</v>
      </c>
      <c r="BE66">
        <f>'Flat Rate Revenue'!U66</f>
        <v>0</v>
      </c>
    </row>
    <row r="67" spans="3:57" x14ac:dyDescent="0.3">
      <c r="C67" s="64"/>
      <c r="D67" s="89"/>
      <c r="E67" s="89"/>
      <c r="F67" s="89"/>
      <c r="G67" s="65"/>
      <c r="H67" s="65"/>
      <c r="I67" s="89"/>
      <c r="J67" s="66"/>
      <c r="K67" s="67"/>
      <c r="L67" s="67"/>
      <c r="M67" s="67"/>
      <c r="N67" s="15"/>
      <c r="O67" s="15"/>
      <c r="P67" s="9">
        <f t="shared" si="0"/>
        <v>1</v>
      </c>
      <c r="Q67" s="8">
        <f t="shared" si="1"/>
        <v>0</v>
      </c>
      <c r="R67" s="8">
        <f t="shared" si="2"/>
        <v>0</v>
      </c>
      <c r="S67" s="8">
        <f t="shared" si="3"/>
        <v>0</v>
      </c>
      <c r="T67" s="8">
        <f t="shared" si="4"/>
        <v>0</v>
      </c>
      <c r="U67" s="8">
        <f t="shared" si="5"/>
        <v>0</v>
      </c>
      <c r="W67" s="18" t="str">
        <f>'Filing Information'!$O$2</f>
        <v>_2023</v>
      </c>
      <c r="X67" t="e">
        <f>VLOOKUP('Flat Rate Revenue'!C67,'Filing Information'!$B$47:$C$102, 2, 0)</f>
        <v>#N/A</v>
      </c>
      <c r="Y67">
        <v>1</v>
      </c>
      <c r="Z67" s="7">
        <f>'Flat Rate Revenue'!G67</f>
        <v>0</v>
      </c>
      <c r="AA67" s="7">
        <f>'Flat Rate Revenue'!H67</f>
        <v>0</v>
      </c>
      <c r="AB67">
        <v>1</v>
      </c>
      <c r="AE67">
        <f>IF('Flat Rate Revenue'!I67="Annual", 1, 2)</f>
        <v>2</v>
      </c>
      <c r="AF67" s="75">
        <f>'Flat Rate Revenue'!K67</f>
        <v>0</v>
      </c>
      <c r="AG67">
        <f>'Flat Rate Revenue'!S67</f>
        <v>0</v>
      </c>
      <c r="AI67" s="18" t="str">
        <f>'Filing Information'!$O$2</f>
        <v>_2023</v>
      </c>
      <c r="AJ67" t="e">
        <f>VLOOKUP('Flat Rate Revenue'!C67,'Filing Information'!$B$47:$C$102, 2, 0)</f>
        <v>#N/A</v>
      </c>
      <c r="AK67">
        <v>2</v>
      </c>
      <c r="AL67" s="7">
        <f>'Flat Rate Revenue'!G67</f>
        <v>0</v>
      </c>
      <c r="AM67" s="7">
        <f>'Flat Rate Revenue'!H67</f>
        <v>0</v>
      </c>
      <c r="AN67">
        <v>1</v>
      </c>
      <c r="AQ67">
        <f>IF('Flat Rate Revenue'!I67="Annual", 1, 2)</f>
        <v>2</v>
      </c>
      <c r="AR67" s="75">
        <f>'Flat Rate Revenue'!L67</f>
        <v>0</v>
      </c>
      <c r="AS67">
        <f>'Flat Rate Revenue'!T67</f>
        <v>0</v>
      </c>
      <c r="AU67" s="18" t="str">
        <f>'Filing Information'!$O$2</f>
        <v>_2023</v>
      </c>
      <c r="AV67" t="e">
        <f>VLOOKUP('Flat Rate Revenue'!C67,'Filing Information'!$B$47:$C$102, 2, 0)</f>
        <v>#N/A</v>
      </c>
      <c r="AW67">
        <v>3</v>
      </c>
      <c r="AX67" s="7">
        <f>'Flat Rate Revenue'!G67</f>
        <v>0</v>
      </c>
      <c r="AY67" s="7">
        <f>'Flat Rate Revenue'!H67</f>
        <v>0</v>
      </c>
      <c r="AZ67">
        <v>1</v>
      </c>
      <c r="BC67">
        <f>IF('Flat Rate Revenue'!I67="Annual", 1, 2)</f>
        <v>2</v>
      </c>
      <c r="BD67" s="75">
        <f>'Flat Rate Revenue'!M67</f>
        <v>0</v>
      </c>
      <c r="BE67">
        <f>'Flat Rate Revenue'!U67</f>
        <v>0</v>
      </c>
    </row>
    <row r="68" spans="3:57" x14ac:dyDescent="0.3">
      <c r="C68" s="64"/>
      <c r="D68" s="89"/>
      <c r="E68" s="89"/>
      <c r="F68" s="89"/>
      <c r="G68" s="65"/>
      <c r="H68" s="65"/>
      <c r="I68" s="89"/>
      <c r="J68" s="66"/>
      <c r="K68" s="67"/>
      <c r="L68" s="67"/>
      <c r="M68" s="67"/>
      <c r="N68" s="15"/>
      <c r="O68" s="15"/>
      <c r="P68" s="9">
        <f t="shared" si="0"/>
        <v>1</v>
      </c>
      <c r="Q68" s="8">
        <f t="shared" si="1"/>
        <v>0</v>
      </c>
      <c r="R68" s="8">
        <f t="shared" si="2"/>
        <v>0</v>
      </c>
      <c r="S68" s="8">
        <f t="shared" si="3"/>
        <v>0</v>
      </c>
      <c r="T68" s="8">
        <f t="shared" si="4"/>
        <v>0</v>
      </c>
      <c r="U68" s="8">
        <f t="shared" si="5"/>
        <v>0</v>
      </c>
      <c r="W68" s="18" t="str">
        <f>'Filing Information'!$O$2</f>
        <v>_2023</v>
      </c>
      <c r="X68" t="e">
        <f>VLOOKUP('Flat Rate Revenue'!C68,'Filing Information'!$B$47:$C$102, 2, 0)</f>
        <v>#N/A</v>
      </c>
      <c r="Y68">
        <v>1</v>
      </c>
      <c r="Z68" s="7">
        <f>'Flat Rate Revenue'!G68</f>
        <v>0</v>
      </c>
      <c r="AA68" s="7">
        <f>'Flat Rate Revenue'!H68</f>
        <v>0</v>
      </c>
      <c r="AB68">
        <v>1</v>
      </c>
      <c r="AE68">
        <f>IF('Flat Rate Revenue'!I68="Annual", 1, 2)</f>
        <v>2</v>
      </c>
      <c r="AF68" s="75">
        <f>'Flat Rate Revenue'!K68</f>
        <v>0</v>
      </c>
      <c r="AG68">
        <f>'Flat Rate Revenue'!S68</f>
        <v>0</v>
      </c>
      <c r="AI68" s="18" t="str">
        <f>'Filing Information'!$O$2</f>
        <v>_2023</v>
      </c>
      <c r="AJ68" t="e">
        <f>VLOOKUP('Flat Rate Revenue'!C68,'Filing Information'!$B$47:$C$102, 2, 0)</f>
        <v>#N/A</v>
      </c>
      <c r="AK68">
        <v>2</v>
      </c>
      <c r="AL68" s="7">
        <f>'Flat Rate Revenue'!G68</f>
        <v>0</v>
      </c>
      <c r="AM68" s="7">
        <f>'Flat Rate Revenue'!H68</f>
        <v>0</v>
      </c>
      <c r="AN68">
        <v>1</v>
      </c>
      <c r="AQ68">
        <f>IF('Flat Rate Revenue'!I68="Annual", 1, 2)</f>
        <v>2</v>
      </c>
      <c r="AR68" s="75">
        <f>'Flat Rate Revenue'!L68</f>
        <v>0</v>
      </c>
      <c r="AS68">
        <f>'Flat Rate Revenue'!T68</f>
        <v>0</v>
      </c>
      <c r="AU68" s="18" t="str">
        <f>'Filing Information'!$O$2</f>
        <v>_2023</v>
      </c>
      <c r="AV68" t="e">
        <f>VLOOKUP('Flat Rate Revenue'!C68,'Filing Information'!$B$47:$C$102, 2, 0)</f>
        <v>#N/A</v>
      </c>
      <c r="AW68">
        <v>3</v>
      </c>
      <c r="AX68" s="7">
        <f>'Flat Rate Revenue'!G68</f>
        <v>0</v>
      </c>
      <c r="AY68" s="7">
        <f>'Flat Rate Revenue'!H68</f>
        <v>0</v>
      </c>
      <c r="AZ68">
        <v>1</v>
      </c>
      <c r="BC68">
        <f>IF('Flat Rate Revenue'!I68="Annual", 1, 2)</f>
        <v>2</v>
      </c>
      <c r="BD68" s="75">
        <f>'Flat Rate Revenue'!M68</f>
        <v>0</v>
      </c>
      <c r="BE68">
        <f>'Flat Rate Revenue'!U68</f>
        <v>0</v>
      </c>
    </row>
    <row r="69" spans="3:57" x14ac:dyDescent="0.3">
      <c r="C69" s="64"/>
      <c r="D69" s="89"/>
      <c r="E69" s="89"/>
      <c r="F69" s="89"/>
      <c r="G69" s="65"/>
      <c r="H69" s="65"/>
      <c r="I69" s="89"/>
      <c r="J69" s="66"/>
      <c r="K69" s="67"/>
      <c r="L69" s="67"/>
      <c r="M69" s="67"/>
      <c r="N69" s="15"/>
      <c r="O69" s="15"/>
      <c r="P69" s="9">
        <f t="shared" si="0"/>
        <v>1</v>
      </c>
      <c r="Q69" s="8">
        <f t="shared" si="1"/>
        <v>0</v>
      </c>
      <c r="R69" s="8">
        <f t="shared" si="2"/>
        <v>0</v>
      </c>
      <c r="S69" s="8">
        <f t="shared" si="3"/>
        <v>0</v>
      </c>
      <c r="T69" s="8">
        <f t="shared" si="4"/>
        <v>0</v>
      </c>
      <c r="U69" s="8">
        <f t="shared" si="5"/>
        <v>0</v>
      </c>
      <c r="W69" s="18" t="str">
        <f>'Filing Information'!$O$2</f>
        <v>_2023</v>
      </c>
      <c r="X69" t="e">
        <f>VLOOKUP('Flat Rate Revenue'!C69,'Filing Information'!$B$47:$C$102, 2, 0)</f>
        <v>#N/A</v>
      </c>
      <c r="Y69">
        <v>1</v>
      </c>
      <c r="Z69" s="7">
        <f>'Flat Rate Revenue'!G69</f>
        <v>0</v>
      </c>
      <c r="AA69" s="7">
        <f>'Flat Rate Revenue'!H69</f>
        <v>0</v>
      </c>
      <c r="AB69">
        <v>1</v>
      </c>
      <c r="AE69">
        <f>IF('Flat Rate Revenue'!I69="Annual", 1, 2)</f>
        <v>2</v>
      </c>
      <c r="AF69" s="75">
        <f>'Flat Rate Revenue'!K69</f>
        <v>0</v>
      </c>
      <c r="AG69">
        <f>'Flat Rate Revenue'!S69</f>
        <v>0</v>
      </c>
      <c r="AI69" s="18" t="str">
        <f>'Filing Information'!$O$2</f>
        <v>_2023</v>
      </c>
      <c r="AJ69" t="e">
        <f>VLOOKUP('Flat Rate Revenue'!C69,'Filing Information'!$B$47:$C$102, 2, 0)</f>
        <v>#N/A</v>
      </c>
      <c r="AK69">
        <v>2</v>
      </c>
      <c r="AL69" s="7">
        <f>'Flat Rate Revenue'!G69</f>
        <v>0</v>
      </c>
      <c r="AM69" s="7">
        <f>'Flat Rate Revenue'!H69</f>
        <v>0</v>
      </c>
      <c r="AN69">
        <v>1</v>
      </c>
      <c r="AQ69">
        <f>IF('Flat Rate Revenue'!I69="Annual", 1, 2)</f>
        <v>2</v>
      </c>
      <c r="AR69" s="75">
        <f>'Flat Rate Revenue'!L69</f>
        <v>0</v>
      </c>
      <c r="AS69">
        <f>'Flat Rate Revenue'!T69</f>
        <v>0</v>
      </c>
      <c r="AU69" s="18" t="str">
        <f>'Filing Information'!$O$2</f>
        <v>_2023</v>
      </c>
      <c r="AV69" t="e">
        <f>VLOOKUP('Flat Rate Revenue'!C69,'Filing Information'!$B$47:$C$102, 2, 0)</f>
        <v>#N/A</v>
      </c>
      <c r="AW69">
        <v>3</v>
      </c>
      <c r="AX69" s="7">
        <f>'Flat Rate Revenue'!G69</f>
        <v>0</v>
      </c>
      <c r="AY69" s="7">
        <f>'Flat Rate Revenue'!H69</f>
        <v>0</v>
      </c>
      <c r="AZ69">
        <v>1</v>
      </c>
      <c r="BC69">
        <f>IF('Flat Rate Revenue'!I69="Annual", 1, 2)</f>
        <v>2</v>
      </c>
      <c r="BD69" s="75">
        <f>'Flat Rate Revenue'!M69</f>
        <v>0</v>
      </c>
      <c r="BE69">
        <f>'Flat Rate Revenue'!U69</f>
        <v>0</v>
      </c>
    </row>
    <row r="70" spans="3:57" x14ac:dyDescent="0.3">
      <c r="C70" s="64"/>
      <c r="D70" s="89"/>
      <c r="E70" s="89"/>
      <c r="F70" s="89"/>
      <c r="G70" s="65"/>
      <c r="H70" s="65"/>
      <c r="I70" s="89"/>
      <c r="J70" s="66"/>
      <c r="K70" s="67"/>
      <c r="L70" s="67"/>
      <c r="M70" s="67"/>
      <c r="N70" s="15"/>
      <c r="O70" s="15"/>
      <c r="P70" s="9">
        <f t="shared" si="0"/>
        <v>1</v>
      </c>
      <c r="Q70" s="8">
        <f t="shared" si="1"/>
        <v>0</v>
      </c>
      <c r="R70" s="8">
        <f t="shared" si="2"/>
        <v>0</v>
      </c>
      <c r="S70" s="8">
        <f t="shared" si="3"/>
        <v>0</v>
      </c>
      <c r="T70" s="8">
        <f t="shared" si="4"/>
        <v>0</v>
      </c>
      <c r="U70" s="8">
        <f t="shared" si="5"/>
        <v>0</v>
      </c>
      <c r="W70" s="18" t="str">
        <f>'Filing Information'!$O$2</f>
        <v>_2023</v>
      </c>
      <c r="X70" t="e">
        <f>VLOOKUP('Flat Rate Revenue'!C70,'Filing Information'!$B$47:$C$102, 2, 0)</f>
        <v>#N/A</v>
      </c>
      <c r="Y70">
        <v>1</v>
      </c>
      <c r="Z70" s="7">
        <f>'Flat Rate Revenue'!G70</f>
        <v>0</v>
      </c>
      <c r="AA70" s="7">
        <f>'Flat Rate Revenue'!H70</f>
        <v>0</v>
      </c>
      <c r="AB70">
        <v>1</v>
      </c>
      <c r="AE70">
        <f>IF('Flat Rate Revenue'!I70="Annual", 1, 2)</f>
        <v>2</v>
      </c>
      <c r="AF70" s="75">
        <f>'Flat Rate Revenue'!K70</f>
        <v>0</v>
      </c>
      <c r="AG70">
        <f>'Flat Rate Revenue'!S70</f>
        <v>0</v>
      </c>
      <c r="AI70" s="18" t="str">
        <f>'Filing Information'!$O$2</f>
        <v>_2023</v>
      </c>
      <c r="AJ70" t="e">
        <f>VLOOKUP('Flat Rate Revenue'!C70,'Filing Information'!$B$47:$C$102, 2, 0)</f>
        <v>#N/A</v>
      </c>
      <c r="AK70">
        <v>2</v>
      </c>
      <c r="AL70" s="7">
        <f>'Flat Rate Revenue'!G70</f>
        <v>0</v>
      </c>
      <c r="AM70" s="7">
        <f>'Flat Rate Revenue'!H70</f>
        <v>0</v>
      </c>
      <c r="AN70">
        <v>1</v>
      </c>
      <c r="AQ70">
        <f>IF('Flat Rate Revenue'!I70="Annual", 1, 2)</f>
        <v>2</v>
      </c>
      <c r="AR70" s="75">
        <f>'Flat Rate Revenue'!L70</f>
        <v>0</v>
      </c>
      <c r="AS70">
        <f>'Flat Rate Revenue'!T70</f>
        <v>0</v>
      </c>
      <c r="AU70" s="18" t="str">
        <f>'Filing Information'!$O$2</f>
        <v>_2023</v>
      </c>
      <c r="AV70" t="e">
        <f>VLOOKUP('Flat Rate Revenue'!C70,'Filing Information'!$B$47:$C$102, 2, 0)</f>
        <v>#N/A</v>
      </c>
      <c r="AW70">
        <v>3</v>
      </c>
      <c r="AX70" s="7">
        <f>'Flat Rate Revenue'!G70</f>
        <v>0</v>
      </c>
      <c r="AY70" s="7">
        <f>'Flat Rate Revenue'!H70</f>
        <v>0</v>
      </c>
      <c r="AZ70">
        <v>1</v>
      </c>
      <c r="BC70">
        <f>IF('Flat Rate Revenue'!I70="Annual", 1, 2)</f>
        <v>2</v>
      </c>
      <c r="BD70" s="75">
        <f>'Flat Rate Revenue'!M70</f>
        <v>0</v>
      </c>
      <c r="BE70">
        <f>'Flat Rate Revenue'!U70</f>
        <v>0</v>
      </c>
    </row>
    <row r="71" spans="3:57" x14ac:dyDescent="0.3">
      <c r="C71" s="64"/>
      <c r="D71" s="89"/>
      <c r="E71" s="89"/>
      <c r="F71" s="89"/>
      <c r="G71" s="65"/>
      <c r="H71" s="65"/>
      <c r="I71" s="89"/>
      <c r="J71" s="66"/>
      <c r="K71" s="67"/>
      <c r="L71" s="67"/>
      <c r="M71" s="67"/>
      <c r="N71" s="15"/>
      <c r="O71" s="15"/>
      <c r="P71" s="9">
        <f t="shared" si="0"/>
        <v>1</v>
      </c>
      <c r="Q71" s="8">
        <f t="shared" si="1"/>
        <v>0</v>
      </c>
      <c r="R71" s="8">
        <f t="shared" si="2"/>
        <v>0</v>
      </c>
      <c r="S71" s="8">
        <f t="shared" si="3"/>
        <v>0</v>
      </c>
      <c r="T71" s="8">
        <f t="shared" si="4"/>
        <v>0</v>
      </c>
      <c r="U71" s="8">
        <f t="shared" si="5"/>
        <v>0</v>
      </c>
      <c r="W71" s="18" t="str">
        <f>'Filing Information'!$O$2</f>
        <v>_2023</v>
      </c>
      <c r="X71" t="e">
        <f>VLOOKUP('Flat Rate Revenue'!C71,'Filing Information'!$B$47:$C$102, 2, 0)</f>
        <v>#N/A</v>
      </c>
      <c r="Y71">
        <v>1</v>
      </c>
      <c r="Z71" s="7">
        <f>'Flat Rate Revenue'!G71</f>
        <v>0</v>
      </c>
      <c r="AA71" s="7">
        <f>'Flat Rate Revenue'!H71</f>
        <v>0</v>
      </c>
      <c r="AB71">
        <v>1</v>
      </c>
      <c r="AE71">
        <f>IF('Flat Rate Revenue'!I71="Annual", 1, 2)</f>
        <v>2</v>
      </c>
      <c r="AF71" s="75">
        <f>'Flat Rate Revenue'!K71</f>
        <v>0</v>
      </c>
      <c r="AG71">
        <f>'Flat Rate Revenue'!S71</f>
        <v>0</v>
      </c>
      <c r="AI71" s="18" t="str">
        <f>'Filing Information'!$O$2</f>
        <v>_2023</v>
      </c>
      <c r="AJ71" t="e">
        <f>VLOOKUP('Flat Rate Revenue'!C71,'Filing Information'!$B$47:$C$102, 2, 0)</f>
        <v>#N/A</v>
      </c>
      <c r="AK71">
        <v>2</v>
      </c>
      <c r="AL71" s="7">
        <f>'Flat Rate Revenue'!G71</f>
        <v>0</v>
      </c>
      <c r="AM71" s="7">
        <f>'Flat Rate Revenue'!H71</f>
        <v>0</v>
      </c>
      <c r="AN71">
        <v>1</v>
      </c>
      <c r="AQ71">
        <f>IF('Flat Rate Revenue'!I71="Annual", 1, 2)</f>
        <v>2</v>
      </c>
      <c r="AR71" s="75">
        <f>'Flat Rate Revenue'!L71</f>
        <v>0</v>
      </c>
      <c r="AS71">
        <f>'Flat Rate Revenue'!T71</f>
        <v>0</v>
      </c>
      <c r="AU71" s="18" t="str">
        <f>'Filing Information'!$O$2</f>
        <v>_2023</v>
      </c>
      <c r="AV71" t="e">
        <f>VLOOKUP('Flat Rate Revenue'!C71,'Filing Information'!$B$47:$C$102, 2, 0)</f>
        <v>#N/A</v>
      </c>
      <c r="AW71">
        <v>3</v>
      </c>
      <c r="AX71" s="7">
        <f>'Flat Rate Revenue'!G71</f>
        <v>0</v>
      </c>
      <c r="AY71" s="7">
        <f>'Flat Rate Revenue'!H71</f>
        <v>0</v>
      </c>
      <c r="AZ71">
        <v>1</v>
      </c>
      <c r="BC71">
        <f>IF('Flat Rate Revenue'!I71="Annual", 1, 2)</f>
        <v>2</v>
      </c>
      <c r="BD71" s="75">
        <f>'Flat Rate Revenue'!M71</f>
        <v>0</v>
      </c>
      <c r="BE71">
        <f>'Flat Rate Revenue'!U71</f>
        <v>0</v>
      </c>
    </row>
    <row r="72" spans="3:57" x14ac:dyDescent="0.3">
      <c r="C72" s="64"/>
      <c r="D72" s="89"/>
      <c r="E72" s="89"/>
      <c r="F72" s="89"/>
      <c r="G72" s="65"/>
      <c r="H72" s="65"/>
      <c r="I72" s="89"/>
      <c r="J72" s="66"/>
      <c r="K72" s="67"/>
      <c r="L72" s="67"/>
      <c r="M72" s="67"/>
      <c r="N72" s="15"/>
      <c r="O72" s="15"/>
      <c r="P72" s="9">
        <f t="shared" si="0"/>
        <v>1</v>
      </c>
      <c r="Q72" s="8">
        <f t="shared" si="1"/>
        <v>0</v>
      </c>
      <c r="R72" s="8">
        <f t="shared" si="2"/>
        <v>0</v>
      </c>
      <c r="S72" s="8">
        <f t="shared" si="3"/>
        <v>0</v>
      </c>
      <c r="T72" s="8">
        <f t="shared" si="4"/>
        <v>0</v>
      </c>
      <c r="U72" s="8">
        <f t="shared" si="5"/>
        <v>0</v>
      </c>
      <c r="W72" s="18" t="str">
        <f>'Filing Information'!$O$2</f>
        <v>_2023</v>
      </c>
      <c r="X72" t="e">
        <f>VLOOKUP('Flat Rate Revenue'!C72,'Filing Information'!$B$47:$C$102, 2, 0)</f>
        <v>#N/A</v>
      </c>
      <c r="Y72">
        <v>1</v>
      </c>
      <c r="Z72" s="7">
        <f>'Flat Rate Revenue'!G72</f>
        <v>0</v>
      </c>
      <c r="AA72" s="7">
        <f>'Flat Rate Revenue'!H72</f>
        <v>0</v>
      </c>
      <c r="AB72">
        <v>1</v>
      </c>
      <c r="AE72">
        <f>IF('Flat Rate Revenue'!I72="Annual", 1, 2)</f>
        <v>2</v>
      </c>
      <c r="AF72" s="75">
        <f>'Flat Rate Revenue'!K72</f>
        <v>0</v>
      </c>
      <c r="AG72">
        <f>'Flat Rate Revenue'!S72</f>
        <v>0</v>
      </c>
      <c r="AI72" s="18" t="str">
        <f>'Filing Information'!$O$2</f>
        <v>_2023</v>
      </c>
      <c r="AJ72" t="e">
        <f>VLOOKUP('Flat Rate Revenue'!C72,'Filing Information'!$B$47:$C$102, 2, 0)</f>
        <v>#N/A</v>
      </c>
      <c r="AK72">
        <v>2</v>
      </c>
      <c r="AL72" s="7">
        <f>'Flat Rate Revenue'!G72</f>
        <v>0</v>
      </c>
      <c r="AM72" s="7">
        <f>'Flat Rate Revenue'!H72</f>
        <v>0</v>
      </c>
      <c r="AN72">
        <v>1</v>
      </c>
      <c r="AQ72">
        <f>IF('Flat Rate Revenue'!I72="Annual", 1, 2)</f>
        <v>2</v>
      </c>
      <c r="AR72" s="75">
        <f>'Flat Rate Revenue'!L72</f>
        <v>0</v>
      </c>
      <c r="AS72">
        <f>'Flat Rate Revenue'!T72</f>
        <v>0</v>
      </c>
      <c r="AU72" s="18" t="str">
        <f>'Filing Information'!$O$2</f>
        <v>_2023</v>
      </c>
      <c r="AV72" t="e">
        <f>VLOOKUP('Flat Rate Revenue'!C72,'Filing Information'!$B$47:$C$102, 2, 0)</f>
        <v>#N/A</v>
      </c>
      <c r="AW72">
        <v>3</v>
      </c>
      <c r="AX72" s="7">
        <f>'Flat Rate Revenue'!G72</f>
        <v>0</v>
      </c>
      <c r="AY72" s="7">
        <f>'Flat Rate Revenue'!H72</f>
        <v>0</v>
      </c>
      <c r="AZ72">
        <v>1</v>
      </c>
      <c r="BC72">
        <f>IF('Flat Rate Revenue'!I72="Annual", 1, 2)</f>
        <v>2</v>
      </c>
      <c r="BD72" s="75">
        <f>'Flat Rate Revenue'!M72</f>
        <v>0</v>
      </c>
      <c r="BE72">
        <f>'Flat Rate Revenue'!U72</f>
        <v>0</v>
      </c>
    </row>
    <row r="73" spans="3:57" x14ac:dyDescent="0.3">
      <c r="C73" s="64"/>
      <c r="D73" s="89"/>
      <c r="E73" s="89"/>
      <c r="F73" s="89"/>
      <c r="G73" s="65"/>
      <c r="H73" s="65"/>
      <c r="I73" s="89"/>
      <c r="J73" s="66"/>
      <c r="K73" s="67"/>
      <c r="L73" s="67"/>
      <c r="M73" s="67"/>
      <c r="N73" s="15"/>
      <c r="O73" s="15"/>
      <c r="P73" s="9">
        <f t="shared" si="0"/>
        <v>1</v>
      </c>
      <c r="Q73" s="8">
        <f t="shared" si="1"/>
        <v>0</v>
      </c>
      <c r="R73" s="8">
        <f t="shared" si="2"/>
        <v>0</v>
      </c>
      <c r="S73" s="8">
        <f t="shared" si="3"/>
        <v>0</v>
      </c>
      <c r="T73" s="8">
        <f t="shared" si="4"/>
        <v>0</v>
      </c>
      <c r="U73" s="8">
        <f t="shared" si="5"/>
        <v>0</v>
      </c>
      <c r="W73" s="18" t="str">
        <f>'Filing Information'!$O$2</f>
        <v>_2023</v>
      </c>
      <c r="X73" t="e">
        <f>VLOOKUP('Flat Rate Revenue'!C73,'Filing Information'!$B$47:$C$102, 2, 0)</f>
        <v>#N/A</v>
      </c>
      <c r="Y73">
        <v>1</v>
      </c>
      <c r="Z73" s="7">
        <f>'Flat Rate Revenue'!G73</f>
        <v>0</v>
      </c>
      <c r="AA73" s="7">
        <f>'Flat Rate Revenue'!H73</f>
        <v>0</v>
      </c>
      <c r="AB73">
        <v>1</v>
      </c>
      <c r="AE73">
        <f>IF('Flat Rate Revenue'!I73="Annual", 1, 2)</f>
        <v>2</v>
      </c>
      <c r="AF73" s="75">
        <f>'Flat Rate Revenue'!K73</f>
        <v>0</v>
      </c>
      <c r="AG73">
        <f>'Flat Rate Revenue'!S73</f>
        <v>0</v>
      </c>
      <c r="AI73" s="18" t="str">
        <f>'Filing Information'!$O$2</f>
        <v>_2023</v>
      </c>
      <c r="AJ73" t="e">
        <f>VLOOKUP('Flat Rate Revenue'!C73,'Filing Information'!$B$47:$C$102, 2, 0)</f>
        <v>#N/A</v>
      </c>
      <c r="AK73">
        <v>2</v>
      </c>
      <c r="AL73" s="7">
        <f>'Flat Rate Revenue'!G73</f>
        <v>0</v>
      </c>
      <c r="AM73" s="7">
        <f>'Flat Rate Revenue'!H73</f>
        <v>0</v>
      </c>
      <c r="AN73">
        <v>1</v>
      </c>
      <c r="AQ73">
        <f>IF('Flat Rate Revenue'!I73="Annual", 1, 2)</f>
        <v>2</v>
      </c>
      <c r="AR73" s="75">
        <f>'Flat Rate Revenue'!L73</f>
        <v>0</v>
      </c>
      <c r="AS73">
        <f>'Flat Rate Revenue'!T73</f>
        <v>0</v>
      </c>
      <c r="AU73" s="18" t="str">
        <f>'Filing Information'!$O$2</f>
        <v>_2023</v>
      </c>
      <c r="AV73" t="e">
        <f>VLOOKUP('Flat Rate Revenue'!C73,'Filing Information'!$B$47:$C$102, 2, 0)</f>
        <v>#N/A</v>
      </c>
      <c r="AW73">
        <v>3</v>
      </c>
      <c r="AX73" s="7">
        <f>'Flat Rate Revenue'!G73</f>
        <v>0</v>
      </c>
      <c r="AY73" s="7">
        <f>'Flat Rate Revenue'!H73</f>
        <v>0</v>
      </c>
      <c r="AZ73">
        <v>1</v>
      </c>
      <c r="BC73">
        <f>IF('Flat Rate Revenue'!I73="Annual", 1, 2)</f>
        <v>2</v>
      </c>
      <c r="BD73" s="75">
        <f>'Flat Rate Revenue'!M73</f>
        <v>0</v>
      </c>
      <c r="BE73">
        <f>'Flat Rate Revenue'!U73</f>
        <v>0</v>
      </c>
    </row>
    <row r="74" spans="3:57" x14ac:dyDescent="0.3">
      <c r="C74" s="64"/>
      <c r="D74" s="89"/>
      <c r="E74" s="89"/>
      <c r="F74" s="89"/>
      <c r="G74" s="65"/>
      <c r="H74" s="65"/>
      <c r="I74" s="89"/>
      <c r="J74" s="66"/>
      <c r="K74" s="67"/>
      <c r="L74" s="67"/>
      <c r="M74" s="67"/>
      <c r="N74" s="15"/>
      <c r="O74" s="15"/>
      <c r="P74" s="9">
        <f t="shared" si="0"/>
        <v>1</v>
      </c>
      <c r="Q74" s="8">
        <f t="shared" si="1"/>
        <v>0</v>
      </c>
      <c r="R74" s="8">
        <f t="shared" si="2"/>
        <v>0</v>
      </c>
      <c r="S74" s="8">
        <f t="shared" si="3"/>
        <v>0</v>
      </c>
      <c r="T74" s="8">
        <f t="shared" si="4"/>
        <v>0</v>
      </c>
      <c r="U74" s="8">
        <f t="shared" si="5"/>
        <v>0</v>
      </c>
      <c r="W74" s="18" t="str">
        <f>'Filing Information'!$O$2</f>
        <v>_2023</v>
      </c>
      <c r="X74" t="e">
        <f>VLOOKUP('Flat Rate Revenue'!C74,'Filing Information'!$B$47:$C$102, 2, 0)</f>
        <v>#N/A</v>
      </c>
      <c r="Y74">
        <v>1</v>
      </c>
      <c r="Z74" s="7">
        <f>'Flat Rate Revenue'!G74</f>
        <v>0</v>
      </c>
      <c r="AA74" s="7">
        <f>'Flat Rate Revenue'!H74</f>
        <v>0</v>
      </c>
      <c r="AB74">
        <v>1</v>
      </c>
      <c r="AE74">
        <f>IF('Flat Rate Revenue'!I74="Annual", 1, 2)</f>
        <v>2</v>
      </c>
      <c r="AF74" s="75">
        <f>'Flat Rate Revenue'!K74</f>
        <v>0</v>
      </c>
      <c r="AG74">
        <f>'Flat Rate Revenue'!S74</f>
        <v>0</v>
      </c>
      <c r="AI74" s="18" t="str">
        <f>'Filing Information'!$O$2</f>
        <v>_2023</v>
      </c>
      <c r="AJ74" t="e">
        <f>VLOOKUP('Flat Rate Revenue'!C74,'Filing Information'!$B$47:$C$102, 2, 0)</f>
        <v>#N/A</v>
      </c>
      <c r="AK74">
        <v>2</v>
      </c>
      <c r="AL74" s="7">
        <f>'Flat Rate Revenue'!G74</f>
        <v>0</v>
      </c>
      <c r="AM74" s="7">
        <f>'Flat Rate Revenue'!H74</f>
        <v>0</v>
      </c>
      <c r="AN74">
        <v>1</v>
      </c>
      <c r="AQ74">
        <f>IF('Flat Rate Revenue'!I74="Annual", 1, 2)</f>
        <v>2</v>
      </c>
      <c r="AR74" s="75">
        <f>'Flat Rate Revenue'!L74</f>
        <v>0</v>
      </c>
      <c r="AS74">
        <f>'Flat Rate Revenue'!T74</f>
        <v>0</v>
      </c>
      <c r="AU74" s="18" t="str">
        <f>'Filing Information'!$O$2</f>
        <v>_2023</v>
      </c>
      <c r="AV74" t="e">
        <f>VLOOKUP('Flat Rate Revenue'!C74,'Filing Information'!$B$47:$C$102, 2, 0)</f>
        <v>#N/A</v>
      </c>
      <c r="AW74">
        <v>3</v>
      </c>
      <c r="AX74" s="7">
        <f>'Flat Rate Revenue'!G74</f>
        <v>0</v>
      </c>
      <c r="AY74" s="7">
        <f>'Flat Rate Revenue'!H74</f>
        <v>0</v>
      </c>
      <c r="AZ74">
        <v>1</v>
      </c>
      <c r="BC74">
        <f>IF('Flat Rate Revenue'!I74="Annual", 1, 2)</f>
        <v>2</v>
      </c>
      <c r="BD74" s="75">
        <f>'Flat Rate Revenue'!M74</f>
        <v>0</v>
      </c>
      <c r="BE74">
        <f>'Flat Rate Revenue'!U74</f>
        <v>0</v>
      </c>
    </row>
    <row r="75" spans="3:57" x14ac:dyDescent="0.3">
      <c r="C75" s="64"/>
      <c r="D75" s="89"/>
      <c r="E75" s="89"/>
      <c r="F75" s="89"/>
      <c r="G75" s="65"/>
      <c r="H75" s="65"/>
      <c r="I75" s="89"/>
      <c r="J75" s="66"/>
      <c r="K75" s="67"/>
      <c r="L75" s="67"/>
      <c r="M75" s="67"/>
      <c r="N75" s="15"/>
      <c r="O75" s="15"/>
      <c r="P75" s="9">
        <f t="shared" si="0"/>
        <v>1</v>
      </c>
      <c r="Q75" s="8">
        <f t="shared" si="1"/>
        <v>0</v>
      </c>
      <c r="R75" s="8">
        <f t="shared" si="2"/>
        <v>0</v>
      </c>
      <c r="S75" s="8">
        <f t="shared" si="3"/>
        <v>0</v>
      </c>
      <c r="T75" s="8">
        <f t="shared" si="4"/>
        <v>0</v>
      </c>
      <c r="U75" s="8">
        <f t="shared" si="5"/>
        <v>0</v>
      </c>
      <c r="W75" s="18" t="str">
        <f>'Filing Information'!$O$2</f>
        <v>_2023</v>
      </c>
      <c r="X75" t="e">
        <f>VLOOKUP('Flat Rate Revenue'!C75,'Filing Information'!$B$47:$C$102, 2, 0)</f>
        <v>#N/A</v>
      </c>
      <c r="Y75">
        <v>1</v>
      </c>
      <c r="Z75" s="7">
        <f>'Flat Rate Revenue'!G75</f>
        <v>0</v>
      </c>
      <c r="AA75" s="7">
        <f>'Flat Rate Revenue'!H75</f>
        <v>0</v>
      </c>
      <c r="AB75">
        <v>1</v>
      </c>
      <c r="AE75">
        <f>IF('Flat Rate Revenue'!I75="Annual", 1, 2)</f>
        <v>2</v>
      </c>
      <c r="AF75" s="75">
        <f>'Flat Rate Revenue'!K75</f>
        <v>0</v>
      </c>
      <c r="AG75">
        <f>'Flat Rate Revenue'!S75</f>
        <v>0</v>
      </c>
      <c r="AI75" s="18" t="str">
        <f>'Filing Information'!$O$2</f>
        <v>_2023</v>
      </c>
      <c r="AJ75" t="e">
        <f>VLOOKUP('Flat Rate Revenue'!C75,'Filing Information'!$B$47:$C$102, 2, 0)</f>
        <v>#N/A</v>
      </c>
      <c r="AK75">
        <v>2</v>
      </c>
      <c r="AL75" s="7">
        <f>'Flat Rate Revenue'!G75</f>
        <v>0</v>
      </c>
      <c r="AM75" s="7">
        <f>'Flat Rate Revenue'!H75</f>
        <v>0</v>
      </c>
      <c r="AN75">
        <v>1</v>
      </c>
      <c r="AQ75">
        <f>IF('Flat Rate Revenue'!I75="Annual", 1, 2)</f>
        <v>2</v>
      </c>
      <c r="AR75" s="75">
        <f>'Flat Rate Revenue'!L75</f>
        <v>0</v>
      </c>
      <c r="AS75">
        <f>'Flat Rate Revenue'!T75</f>
        <v>0</v>
      </c>
      <c r="AU75" s="18" t="str">
        <f>'Filing Information'!$O$2</f>
        <v>_2023</v>
      </c>
      <c r="AV75" t="e">
        <f>VLOOKUP('Flat Rate Revenue'!C75,'Filing Information'!$B$47:$C$102, 2, 0)</f>
        <v>#N/A</v>
      </c>
      <c r="AW75">
        <v>3</v>
      </c>
      <c r="AX75" s="7">
        <f>'Flat Rate Revenue'!G75</f>
        <v>0</v>
      </c>
      <c r="AY75" s="7">
        <f>'Flat Rate Revenue'!H75</f>
        <v>0</v>
      </c>
      <c r="AZ75">
        <v>1</v>
      </c>
      <c r="BC75">
        <f>IF('Flat Rate Revenue'!I75="Annual", 1, 2)</f>
        <v>2</v>
      </c>
      <c r="BD75" s="75">
        <f>'Flat Rate Revenue'!M75</f>
        <v>0</v>
      </c>
      <c r="BE75">
        <f>'Flat Rate Revenue'!U75</f>
        <v>0</v>
      </c>
    </row>
    <row r="76" spans="3:57" x14ac:dyDescent="0.3">
      <c r="C76" s="64"/>
      <c r="D76" s="89"/>
      <c r="E76" s="89"/>
      <c r="F76" s="89"/>
      <c r="G76" s="65"/>
      <c r="H76" s="65"/>
      <c r="I76" s="89"/>
      <c r="J76" s="66"/>
      <c r="K76" s="67"/>
      <c r="L76" s="67"/>
      <c r="M76" s="67"/>
      <c r="N76" s="15"/>
      <c r="O76" s="15"/>
      <c r="P76" s="9">
        <f t="shared" si="0"/>
        <v>1</v>
      </c>
      <c r="Q76" s="8">
        <f t="shared" si="1"/>
        <v>0</v>
      </c>
      <c r="R76" s="8">
        <f t="shared" si="2"/>
        <v>0</v>
      </c>
      <c r="S76" s="8">
        <f t="shared" si="3"/>
        <v>0</v>
      </c>
      <c r="T76" s="8">
        <f t="shared" si="4"/>
        <v>0</v>
      </c>
      <c r="U76" s="8">
        <f t="shared" si="5"/>
        <v>0</v>
      </c>
      <c r="W76" s="18" t="str">
        <f>'Filing Information'!$O$2</f>
        <v>_2023</v>
      </c>
      <c r="X76" t="e">
        <f>VLOOKUP('Flat Rate Revenue'!C76,'Filing Information'!$B$47:$C$102, 2, 0)</f>
        <v>#N/A</v>
      </c>
      <c r="Y76">
        <v>1</v>
      </c>
      <c r="Z76" s="7">
        <f>'Flat Rate Revenue'!G76</f>
        <v>0</v>
      </c>
      <c r="AA76" s="7">
        <f>'Flat Rate Revenue'!H76</f>
        <v>0</v>
      </c>
      <c r="AB76">
        <v>1</v>
      </c>
      <c r="AE76">
        <f>IF('Flat Rate Revenue'!I76="Annual", 1, 2)</f>
        <v>2</v>
      </c>
      <c r="AF76" s="75">
        <f>'Flat Rate Revenue'!K76</f>
        <v>0</v>
      </c>
      <c r="AG76">
        <f>'Flat Rate Revenue'!S76</f>
        <v>0</v>
      </c>
      <c r="AI76" s="18" t="str">
        <f>'Filing Information'!$O$2</f>
        <v>_2023</v>
      </c>
      <c r="AJ76" t="e">
        <f>VLOOKUP('Flat Rate Revenue'!C76,'Filing Information'!$B$47:$C$102, 2, 0)</f>
        <v>#N/A</v>
      </c>
      <c r="AK76">
        <v>2</v>
      </c>
      <c r="AL76" s="7">
        <f>'Flat Rate Revenue'!G76</f>
        <v>0</v>
      </c>
      <c r="AM76" s="7">
        <f>'Flat Rate Revenue'!H76</f>
        <v>0</v>
      </c>
      <c r="AN76">
        <v>1</v>
      </c>
      <c r="AQ76">
        <f>IF('Flat Rate Revenue'!I76="Annual", 1, 2)</f>
        <v>2</v>
      </c>
      <c r="AR76" s="75">
        <f>'Flat Rate Revenue'!L76</f>
        <v>0</v>
      </c>
      <c r="AS76">
        <f>'Flat Rate Revenue'!T76</f>
        <v>0</v>
      </c>
      <c r="AU76" s="18" t="str">
        <f>'Filing Information'!$O$2</f>
        <v>_2023</v>
      </c>
      <c r="AV76" t="e">
        <f>VLOOKUP('Flat Rate Revenue'!C76,'Filing Information'!$B$47:$C$102, 2, 0)</f>
        <v>#N/A</v>
      </c>
      <c r="AW76">
        <v>3</v>
      </c>
      <c r="AX76" s="7">
        <f>'Flat Rate Revenue'!G76</f>
        <v>0</v>
      </c>
      <c r="AY76" s="7">
        <f>'Flat Rate Revenue'!H76</f>
        <v>0</v>
      </c>
      <c r="AZ76">
        <v>1</v>
      </c>
      <c r="BC76">
        <f>IF('Flat Rate Revenue'!I76="Annual", 1, 2)</f>
        <v>2</v>
      </c>
      <c r="BD76" s="75">
        <f>'Flat Rate Revenue'!M76</f>
        <v>0</v>
      </c>
      <c r="BE76">
        <f>'Flat Rate Revenue'!U76</f>
        <v>0</v>
      </c>
    </row>
    <row r="77" spans="3:57" x14ac:dyDescent="0.3">
      <c r="C77" s="64"/>
      <c r="D77" s="89"/>
      <c r="E77" s="89"/>
      <c r="F77" s="89"/>
      <c r="G77" s="65"/>
      <c r="H77" s="65"/>
      <c r="I77" s="89"/>
      <c r="J77" s="66"/>
      <c r="K77" s="67"/>
      <c r="L77" s="67"/>
      <c r="M77" s="67"/>
      <c r="N77" s="15"/>
      <c r="O77" s="15"/>
      <c r="P77" s="9">
        <f t="shared" si="0"/>
        <v>1</v>
      </c>
      <c r="Q77" s="8">
        <f t="shared" si="1"/>
        <v>0</v>
      </c>
      <c r="R77" s="8">
        <f t="shared" si="2"/>
        <v>0</v>
      </c>
      <c r="S77" s="8">
        <f t="shared" si="3"/>
        <v>0</v>
      </c>
      <c r="T77" s="8">
        <f t="shared" si="4"/>
        <v>0</v>
      </c>
      <c r="U77" s="8">
        <f t="shared" si="5"/>
        <v>0</v>
      </c>
      <c r="W77" s="18" t="str">
        <f>'Filing Information'!$O$2</f>
        <v>_2023</v>
      </c>
      <c r="X77" t="e">
        <f>VLOOKUP('Flat Rate Revenue'!C77,'Filing Information'!$B$47:$C$102, 2, 0)</f>
        <v>#N/A</v>
      </c>
      <c r="Y77">
        <v>1</v>
      </c>
      <c r="Z77" s="7">
        <f>'Flat Rate Revenue'!G77</f>
        <v>0</v>
      </c>
      <c r="AA77" s="7">
        <f>'Flat Rate Revenue'!H77</f>
        <v>0</v>
      </c>
      <c r="AB77">
        <v>1</v>
      </c>
      <c r="AE77">
        <f>IF('Flat Rate Revenue'!I77="Annual", 1, 2)</f>
        <v>2</v>
      </c>
      <c r="AF77" s="75">
        <f>'Flat Rate Revenue'!K77</f>
        <v>0</v>
      </c>
      <c r="AG77">
        <f>'Flat Rate Revenue'!S77</f>
        <v>0</v>
      </c>
      <c r="AI77" s="18" t="str">
        <f>'Filing Information'!$O$2</f>
        <v>_2023</v>
      </c>
      <c r="AJ77" t="e">
        <f>VLOOKUP('Flat Rate Revenue'!C77,'Filing Information'!$B$47:$C$102, 2, 0)</f>
        <v>#N/A</v>
      </c>
      <c r="AK77">
        <v>2</v>
      </c>
      <c r="AL77" s="7">
        <f>'Flat Rate Revenue'!G77</f>
        <v>0</v>
      </c>
      <c r="AM77" s="7">
        <f>'Flat Rate Revenue'!H77</f>
        <v>0</v>
      </c>
      <c r="AN77">
        <v>1</v>
      </c>
      <c r="AQ77">
        <f>IF('Flat Rate Revenue'!I77="Annual", 1, 2)</f>
        <v>2</v>
      </c>
      <c r="AR77" s="75">
        <f>'Flat Rate Revenue'!L77</f>
        <v>0</v>
      </c>
      <c r="AS77">
        <f>'Flat Rate Revenue'!T77</f>
        <v>0</v>
      </c>
      <c r="AU77" s="18" t="str">
        <f>'Filing Information'!$O$2</f>
        <v>_2023</v>
      </c>
      <c r="AV77" t="e">
        <f>VLOOKUP('Flat Rate Revenue'!C77,'Filing Information'!$B$47:$C$102, 2, 0)</f>
        <v>#N/A</v>
      </c>
      <c r="AW77">
        <v>3</v>
      </c>
      <c r="AX77" s="7">
        <f>'Flat Rate Revenue'!G77</f>
        <v>0</v>
      </c>
      <c r="AY77" s="7">
        <f>'Flat Rate Revenue'!H77</f>
        <v>0</v>
      </c>
      <c r="AZ77">
        <v>1</v>
      </c>
      <c r="BC77">
        <f>IF('Flat Rate Revenue'!I77="Annual", 1, 2)</f>
        <v>2</v>
      </c>
      <c r="BD77" s="75">
        <f>'Flat Rate Revenue'!M77</f>
        <v>0</v>
      </c>
      <c r="BE77">
        <f>'Flat Rate Revenue'!U77</f>
        <v>0</v>
      </c>
    </row>
    <row r="78" spans="3:57" x14ac:dyDescent="0.3">
      <c r="C78" s="64"/>
      <c r="D78" s="89"/>
      <c r="E78" s="89"/>
      <c r="F78" s="89"/>
      <c r="G78" s="65"/>
      <c r="H78" s="65"/>
      <c r="I78" s="89"/>
      <c r="J78" s="66"/>
      <c r="K78" s="67"/>
      <c r="L78" s="67"/>
      <c r="M78" s="67"/>
      <c r="N78" s="15"/>
      <c r="O78" s="15"/>
      <c r="P78" s="9">
        <f t="shared" si="0"/>
        <v>1</v>
      </c>
      <c r="Q78" s="8">
        <f t="shared" si="1"/>
        <v>0</v>
      </c>
      <c r="R78" s="8">
        <f t="shared" si="2"/>
        <v>0</v>
      </c>
      <c r="S78" s="8">
        <f t="shared" si="3"/>
        <v>0</v>
      </c>
      <c r="T78" s="8">
        <f t="shared" si="4"/>
        <v>0</v>
      </c>
      <c r="U78" s="8">
        <f t="shared" si="5"/>
        <v>0</v>
      </c>
      <c r="W78" s="18" t="str">
        <f>'Filing Information'!$O$2</f>
        <v>_2023</v>
      </c>
      <c r="X78" t="e">
        <f>VLOOKUP('Flat Rate Revenue'!C78,'Filing Information'!$B$47:$C$102, 2, 0)</f>
        <v>#N/A</v>
      </c>
      <c r="Y78">
        <v>1</v>
      </c>
      <c r="Z78" s="7">
        <f>'Flat Rate Revenue'!G78</f>
        <v>0</v>
      </c>
      <c r="AA78" s="7">
        <f>'Flat Rate Revenue'!H78</f>
        <v>0</v>
      </c>
      <c r="AB78">
        <v>1</v>
      </c>
      <c r="AE78">
        <f>IF('Flat Rate Revenue'!I78="Annual", 1, 2)</f>
        <v>2</v>
      </c>
      <c r="AF78" s="75">
        <f>'Flat Rate Revenue'!K78</f>
        <v>0</v>
      </c>
      <c r="AG78">
        <f>'Flat Rate Revenue'!S78</f>
        <v>0</v>
      </c>
      <c r="AI78" s="18" t="str">
        <f>'Filing Information'!$O$2</f>
        <v>_2023</v>
      </c>
      <c r="AJ78" t="e">
        <f>VLOOKUP('Flat Rate Revenue'!C78,'Filing Information'!$B$47:$C$102, 2, 0)</f>
        <v>#N/A</v>
      </c>
      <c r="AK78">
        <v>2</v>
      </c>
      <c r="AL78" s="7">
        <f>'Flat Rate Revenue'!G78</f>
        <v>0</v>
      </c>
      <c r="AM78" s="7">
        <f>'Flat Rate Revenue'!H78</f>
        <v>0</v>
      </c>
      <c r="AN78">
        <v>1</v>
      </c>
      <c r="AQ78">
        <f>IF('Flat Rate Revenue'!I78="Annual", 1, 2)</f>
        <v>2</v>
      </c>
      <c r="AR78" s="75">
        <f>'Flat Rate Revenue'!L78</f>
        <v>0</v>
      </c>
      <c r="AS78">
        <f>'Flat Rate Revenue'!T78</f>
        <v>0</v>
      </c>
      <c r="AU78" s="18" t="str">
        <f>'Filing Information'!$O$2</f>
        <v>_2023</v>
      </c>
      <c r="AV78" t="e">
        <f>VLOOKUP('Flat Rate Revenue'!C78,'Filing Information'!$B$47:$C$102, 2, 0)</f>
        <v>#N/A</v>
      </c>
      <c r="AW78">
        <v>3</v>
      </c>
      <c r="AX78" s="7">
        <f>'Flat Rate Revenue'!G78</f>
        <v>0</v>
      </c>
      <c r="AY78" s="7">
        <f>'Flat Rate Revenue'!H78</f>
        <v>0</v>
      </c>
      <c r="AZ78">
        <v>1</v>
      </c>
      <c r="BC78">
        <f>IF('Flat Rate Revenue'!I78="Annual", 1, 2)</f>
        <v>2</v>
      </c>
      <c r="BD78" s="75">
        <f>'Flat Rate Revenue'!M78</f>
        <v>0</v>
      </c>
      <c r="BE78">
        <f>'Flat Rate Revenue'!U78</f>
        <v>0</v>
      </c>
    </row>
    <row r="79" spans="3:57" x14ac:dyDescent="0.3">
      <c r="C79" s="64"/>
      <c r="D79" s="89"/>
      <c r="E79" s="89"/>
      <c r="F79" s="89"/>
      <c r="G79" s="65"/>
      <c r="H79" s="65"/>
      <c r="I79" s="89"/>
      <c r="J79" s="66"/>
      <c r="K79" s="67"/>
      <c r="L79" s="67"/>
      <c r="M79" s="67"/>
      <c r="N79" s="15"/>
      <c r="O79" s="15"/>
      <c r="P79" s="9">
        <f t="shared" si="0"/>
        <v>1</v>
      </c>
      <c r="Q79" s="8">
        <f t="shared" si="1"/>
        <v>0</v>
      </c>
      <c r="R79" s="8">
        <f t="shared" si="2"/>
        <v>0</v>
      </c>
      <c r="S79" s="8">
        <f t="shared" si="3"/>
        <v>0</v>
      </c>
      <c r="T79" s="8">
        <f t="shared" si="4"/>
        <v>0</v>
      </c>
      <c r="U79" s="8">
        <f t="shared" si="5"/>
        <v>0</v>
      </c>
      <c r="W79" s="18" t="str">
        <f>'Filing Information'!$O$2</f>
        <v>_2023</v>
      </c>
      <c r="X79" t="e">
        <f>VLOOKUP('Flat Rate Revenue'!C79,'Filing Information'!$B$47:$C$102, 2, 0)</f>
        <v>#N/A</v>
      </c>
      <c r="Y79">
        <v>1</v>
      </c>
      <c r="Z79" s="7">
        <f>'Flat Rate Revenue'!G79</f>
        <v>0</v>
      </c>
      <c r="AA79" s="7">
        <f>'Flat Rate Revenue'!H79</f>
        <v>0</v>
      </c>
      <c r="AB79">
        <v>1</v>
      </c>
      <c r="AE79">
        <f>IF('Flat Rate Revenue'!I79="Annual", 1, 2)</f>
        <v>2</v>
      </c>
      <c r="AF79" s="75">
        <f>'Flat Rate Revenue'!K79</f>
        <v>0</v>
      </c>
      <c r="AG79">
        <f>'Flat Rate Revenue'!S79</f>
        <v>0</v>
      </c>
      <c r="AI79" s="18" t="str">
        <f>'Filing Information'!$O$2</f>
        <v>_2023</v>
      </c>
      <c r="AJ79" t="e">
        <f>VLOOKUP('Flat Rate Revenue'!C79,'Filing Information'!$B$47:$C$102, 2, 0)</f>
        <v>#N/A</v>
      </c>
      <c r="AK79">
        <v>2</v>
      </c>
      <c r="AL79" s="7">
        <f>'Flat Rate Revenue'!G79</f>
        <v>0</v>
      </c>
      <c r="AM79" s="7">
        <f>'Flat Rate Revenue'!H79</f>
        <v>0</v>
      </c>
      <c r="AN79">
        <v>1</v>
      </c>
      <c r="AQ79">
        <f>IF('Flat Rate Revenue'!I79="Annual", 1, 2)</f>
        <v>2</v>
      </c>
      <c r="AR79" s="75">
        <f>'Flat Rate Revenue'!L79</f>
        <v>0</v>
      </c>
      <c r="AS79">
        <f>'Flat Rate Revenue'!T79</f>
        <v>0</v>
      </c>
      <c r="AU79" s="18" t="str">
        <f>'Filing Information'!$O$2</f>
        <v>_2023</v>
      </c>
      <c r="AV79" t="e">
        <f>VLOOKUP('Flat Rate Revenue'!C79,'Filing Information'!$B$47:$C$102, 2, 0)</f>
        <v>#N/A</v>
      </c>
      <c r="AW79">
        <v>3</v>
      </c>
      <c r="AX79" s="7">
        <f>'Flat Rate Revenue'!G79</f>
        <v>0</v>
      </c>
      <c r="AY79" s="7">
        <f>'Flat Rate Revenue'!H79</f>
        <v>0</v>
      </c>
      <c r="AZ79">
        <v>1</v>
      </c>
      <c r="BC79">
        <f>IF('Flat Rate Revenue'!I79="Annual", 1, 2)</f>
        <v>2</v>
      </c>
      <c r="BD79" s="75">
        <f>'Flat Rate Revenue'!M79</f>
        <v>0</v>
      </c>
      <c r="BE79">
        <f>'Flat Rate Revenue'!U79</f>
        <v>0</v>
      </c>
    </row>
    <row r="80" spans="3:57" x14ac:dyDescent="0.3">
      <c r="C80" s="64"/>
      <c r="D80" s="89"/>
      <c r="E80" s="89"/>
      <c r="F80" s="89"/>
      <c r="G80" s="65"/>
      <c r="H80" s="65"/>
      <c r="I80" s="89"/>
      <c r="J80" s="66"/>
      <c r="K80" s="67"/>
      <c r="L80" s="67"/>
      <c r="M80" s="67"/>
      <c r="N80" s="15"/>
      <c r="O80" s="15"/>
      <c r="P80" s="9">
        <f t="shared" si="0"/>
        <v>1</v>
      </c>
      <c r="Q80" s="8">
        <f t="shared" si="1"/>
        <v>0</v>
      </c>
      <c r="R80" s="8">
        <f t="shared" si="2"/>
        <v>0</v>
      </c>
      <c r="S80" s="8">
        <f t="shared" si="3"/>
        <v>0</v>
      </c>
      <c r="T80" s="8">
        <f t="shared" si="4"/>
        <v>0</v>
      </c>
      <c r="U80" s="8">
        <f t="shared" si="5"/>
        <v>0</v>
      </c>
      <c r="W80" s="18" t="str">
        <f>'Filing Information'!$O$2</f>
        <v>_2023</v>
      </c>
      <c r="X80" t="e">
        <f>VLOOKUP('Flat Rate Revenue'!C80,'Filing Information'!$B$47:$C$102, 2, 0)</f>
        <v>#N/A</v>
      </c>
      <c r="Y80">
        <v>1</v>
      </c>
      <c r="Z80" s="7">
        <f>'Flat Rate Revenue'!G80</f>
        <v>0</v>
      </c>
      <c r="AA80" s="7">
        <f>'Flat Rate Revenue'!H80</f>
        <v>0</v>
      </c>
      <c r="AB80">
        <v>1</v>
      </c>
      <c r="AE80">
        <f>IF('Flat Rate Revenue'!I80="Annual", 1, 2)</f>
        <v>2</v>
      </c>
      <c r="AF80" s="75">
        <f>'Flat Rate Revenue'!K80</f>
        <v>0</v>
      </c>
      <c r="AG80">
        <f>'Flat Rate Revenue'!S80</f>
        <v>0</v>
      </c>
      <c r="AI80" s="18" t="str">
        <f>'Filing Information'!$O$2</f>
        <v>_2023</v>
      </c>
      <c r="AJ80" t="e">
        <f>VLOOKUP('Flat Rate Revenue'!C80,'Filing Information'!$B$47:$C$102, 2, 0)</f>
        <v>#N/A</v>
      </c>
      <c r="AK80">
        <v>2</v>
      </c>
      <c r="AL80" s="7">
        <f>'Flat Rate Revenue'!G80</f>
        <v>0</v>
      </c>
      <c r="AM80" s="7">
        <f>'Flat Rate Revenue'!H80</f>
        <v>0</v>
      </c>
      <c r="AN80">
        <v>1</v>
      </c>
      <c r="AQ80">
        <f>IF('Flat Rate Revenue'!I80="Annual", 1, 2)</f>
        <v>2</v>
      </c>
      <c r="AR80" s="75">
        <f>'Flat Rate Revenue'!L80</f>
        <v>0</v>
      </c>
      <c r="AS80">
        <f>'Flat Rate Revenue'!T80</f>
        <v>0</v>
      </c>
      <c r="AU80" s="18" t="str">
        <f>'Filing Information'!$O$2</f>
        <v>_2023</v>
      </c>
      <c r="AV80" t="e">
        <f>VLOOKUP('Flat Rate Revenue'!C80,'Filing Information'!$B$47:$C$102, 2, 0)</f>
        <v>#N/A</v>
      </c>
      <c r="AW80">
        <v>3</v>
      </c>
      <c r="AX80" s="7">
        <f>'Flat Rate Revenue'!G80</f>
        <v>0</v>
      </c>
      <c r="AY80" s="7">
        <f>'Flat Rate Revenue'!H80</f>
        <v>0</v>
      </c>
      <c r="AZ80">
        <v>1</v>
      </c>
      <c r="BC80">
        <f>IF('Flat Rate Revenue'!I80="Annual", 1, 2)</f>
        <v>2</v>
      </c>
      <c r="BD80" s="75">
        <f>'Flat Rate Revenue'!M80</f>
        <v>0</v>
      </c>
      <c r="BE80">
        <f>'Flat Rate Revenue'!U80</f>
        <v>0</v>
      </c>
    </row>
    <row r="81" spans="3:57" x14ac:dyDescent="0.3">
      <c r="C81" s="64"/>
      <c r="D81" s="89"/>
      <c r="E81" s="89"/>
      <c r="F81" s="89"/>
      <c r="G81" s="65"/>
      <c r="H81" s="65"/>
      <c r="I81" s="89"/>
      <c r="J81" s="66"/>
      <c r="K81" s="67"/>
      <c r="L81" s="67"/>
      <c r="M81" s="67"/>
      <c r="N81" s="15"/>
      <c r="O81" s="15"/>
      <c r="P81" s="9">
        <f t="shared" si="0"/>
        <v>1</v>
      </c>
      <c r="Q81" s="8">
        <f t="shared" si="1"/>
        <v>0</v>
      </c>
      <c r="R81" s="8">
        <f t="shared" si="2"/>
        <v>0</v>
      </c>
      <c r="S81" s="8">
        <f t="shared" si="3"/>
        <v>0</v>
      </c>
      <c r="T81" s="8">
        <f t="shared" si="4"/>
        <v>0</v>
      </c>
      <c r="U81" s="8">
        <f t="shared" si="5"/>
        <v>0</v>
      </c>
      <c r="W81" s="18" t="str">
        <f>'Filing Information'!$O$2</f>
        <v>_2023</v>
      </c>
      <c r="X81" t="e">
        <f>VLOOKUP('Flat Rate Revenue'!C81,'Filing Information'!$B$47:$C$102, 2, 0)</f>
        <v>#N/A</v>
      </c>
      <c r="Y81">
        <v>1</v>
      </c>
      <c r="Z81" s="7">
        <f>'Flat Rate Revenue'!G81</f>
        <v>0</v>
      </c>
      <c r="AA81" s="7">
        <f>'Flat Rate Revenue'!H81</f>
        <v>0</v>
      </c>
      <c r="AB81">
        <v>1</v>
      </c>
      <c r="AE81">
        <f>IF('Flat Rate Revenue'!I81="Annual", 1, 2)</f>
        <v>2</v>
      </c>
      <c r="AF81" s="75">
        <f>'Flat Rate Revenue'!K81</f>
        <v>0</v>
      </c>
      <c r="AG81">
        <f>'Flat Rate Revenue'!S81</f>
        <v>0</v>
      </c>
      <c r="AI81" s="18" t="str">
        <f>'Filing Information'!$O$2</f>
        <v>_2023</v>
      </c>
      <c r="AJ81" t="e">
        <f>VLOOKUP('Flat Rate Revenue'!C81,'Filing Information'!$B$47:$C$102, 2, 0)</f>
        <v>#N/A</v>
      </c>
      <c r="AK81">
        <v>2</v>
      </c>
      <c r="AL81" s="7">
        <f>'Flat Rate Revenue'!G81</f>
        <v>0</v>
      </c>
      <c r="AM81" s="7">
        <f>'Flat Rate Revenue'!H81</f>
        <v>0</v>
      </c>
      <c r="AN81">
        <v>1</v>
      </c>
      <c r="AQ81">
        <f>IF('Flat Rate Revenue'!I81="Annual", 1, 2)</f>
        <v>2</v>
      </c>
      <c r="AR81" s="75">
        <f>'Flat Rate Revenue'!L81</f>
        <v>0</v>
      </c>
      <c r="AS81">
        <f>'Flat Rate Revenue'!T81</f>
        <v>0</v>
      </c>
      <c r="AU81" s="18" t="str">
        <f>'Filing Information'!$O$2</f>
        <v>_2023</v>
      </c>
      <c r="AV81" t="e">
        <f>VLOOKUP('Flat Rate Revenue'!C81,'Filing Information'!$B$47:$C$102, 2, 0)</f>
        <v>#N/A</v>
      </c>
      <c r="AW81">
        <v>3</v>
      </c>
      <c r="AX81" s="7">
        <f>'Flat Rate Revenue'!G81</f>
        <v>0</v>
      </c>
      <c r="AY81" s="7">
        <f>'Flat Rate Revenue'!H81</f>
        <v>0</v>
      </c>
      <c r="AZ81">
        <v>1</v>
      </c>
      <c r="BC81">
        <f>IF('Flat Rate Revenue'!I81="Annual", 1, 2)</f>
        <v>2</v>
      </c>
      <c r="BD81" s="75">
        <f>'Flat Rate Revenue'!M81</f>
        <v>0</v>
      </c>
      <c r="BE81">
        <f>'Flat Rate Revenue'!U81</f>
        <v>0</v>
      </c>
    </row>
    <row r="82" spans="3:57" x14ac:dyDescent="0.3">
      <c r="C82" s="64"/>
      <c r="D82" s="89"/>
      <c r="E82" s="89"/>
      <c r="F82" s="89"/>
      <c r="G82" s="65"/>
      <c r="H82" s="65"/>
      <c r="I82" s="89"/>
      <c r="J82" s="66"/>
      <c r="K82" s="67"/>
      <c r="L82" s="67"/>
      <c r="M82" s="67"/>
      <c r="N82" s="15"/>
      <c r="O82" s="15"/>
      <c r="P82" s="9">
        <f t="shared" si="0"/>
        <v>1</v>
      </c>
      <c r="Q82" s="8">
        <f t="shared" si="1"/>
        <v>0</v>
      </c>
      <c r="R82" s="8">
        <f t="shared" si="2"/>
        <v>0</v>
      </c>
      <c r="S82" s="8">
        <f t="shared" si="3"/>
        <v>0</v>
      </c>
      <c r="T82" s="8">
        <f t="shared" si="4"/>
        <v>0</v>
      </c>
      <c r="U82" s="8">
        <f t="shared" si="5"/>
        <v>0</v>
      </c>
      <c r="W82" s="18" t="str">
        <f>'Filing Information'!$O$2</f>
        <v>_2023</v>
      </c>
      <c r="X82" t="e">
        <f>VLOOKUP('Flat Rate Revenue'!C82,'Filing Information'!$B$47:$C$102, 2, 0)</f>
        <v>#N/A</v>
      </c>
      <c r="Y82">
        <v>1</v>
      </c>
      <c r="Z82" s="7">
        <f>'Flat Rate Revenue'!G82</f>
        <v>0</v>
      </c>
      <c r="AA82" s="7">
        <f>'Flat Rate Revenue'!H82</f>
        <v>0</v>
      </c>
      <c r="AB82">
        <v>1</v>
      </c>
      <c r="AE82">
        <f>IF('Flat Rate Revenue'!I82="Annual", 1, 2)</f>
        <v>2</v>
      </c>
      <c r="AF82" s="75">
        <f>'Flat Rate Revenue'!K82</f>
        <v>0</v>
      </c>
      <c r="AG82">
        <f>'Flat Rate Revenue'!S82</f>
        <v>0</v>
      </c>
      <c r="AI82" s="18" t="str">
        <f>'Filing Information'!$O$2</f>
        <v>_2023</v>
      </c>
      <c r="AJ82" t="e">
        <f>VLOOKUP('Flat Rate Revenue'!C82,'Filing Information'!$B$47:$C$102, 2, 0)</f>
        <v>#N/A</v>
      </c>
      <c r="AK82">
        <v>2</v>
      </c>
      <c r="AL82" s="7">
        <f>'Flat Rate Revenue'!G82</f>
        <v>0</v>
      </c>
      <c r="AM82" s="7">
        <f>'Flat Rate Revenue'!H82</f>
        <v>0</v>
      </c>
      <c r="AN82">
        <v>1</v>
      </c>
      <c r="AQ82">
        <f>IF('Flat Rate Revenue'!I82="Annual", 1, 2)</f>
        <v>2</v>
      </c>
      <c r="AR82" s="75">
        <f>'Flat Rate Revenue'!L82</f>
        <v>0</v>
      </c>
      <c r="AS82">
        <f>'Flat Rate Revenue'!T82</f>
        <v>0</v>
      </c>
      <c r="AU82" s="18" t="str">
        <f>'Filing Information'!$O$2</f>
        <v>_2023</v>
      </c>
      <c r="AV82" t="e">
        <f>VLOOKUP('Flat Rate Revenue'!C82,'Filing Information'!$B$47:$C$102, 2, 0)</f>
        <v>#N/A</v>
      </c>
      <c r="AW82">
        <v>3</v>
      </c>
      <c r="AX82" s="7">
        <f>'Flat Rate Revenue'!G82</f>
        <v>0</v>
      </c>
      <c r="AY82" s="7">
        <f>'Flat Rate Revenue'!H82</f>
        <v>0</v>
      </c>
      <c r="AZ82">
        <v>1</v>
      </c>
      <c r="BC82">
        <f>IF('Flat Rate Revenue'!I82="Annual", 1, 2)</f>
        <v>2</v>
      </c>
      <c r="BD82" s="75">
        <f>'Flat Rate Revenue'!M82</f>
        <v>0</v>
      </c>
      <c r="BE82">
        <f>'Flat Rate Revenue'!U82</f>
        <v>0</v>
      </c>
    </row>
    <row r="83" spans="3:57" x14ac:dyDescent="0.3">
      <c r="C83" s="64"/>
      <c r="D83" s="89"/>
      <c r="E83" s="89"/>
      <c r="F83" s="89"/>
      <c r="G83" s="65"/>
      <c r="H83" s="65"/>
      <c r="I83" s="89"/>
      <c r="J83" s="66"/>
      <c r="K83" s="67"/>
      <c r="L83" s="67"/>
      <c r="M83" s="67"/>
      <c r="N83" s="15"/>
      <c r="O83" s="15"/>
      <c r="P83" s="9">
        <f t="shared" si="0"/>
        <v>1</v>
      </c>
      <c r="Q83" s="8">
        <f t="shared" si="1"/>
        <v>0</v>
      </c>
      <c r="R83" s="8">
        <f t="shared" si="2"/>
        <v>0</v>
      </c>
      <c r="S83" s="8">
        <f t="shared" si="3"/>
        <v>0</v>
      </c>
      <c r="T83" s="8">
        <f t="shared" si="4"/>
        <v>0</v>
      </c>
      <c r="U83" s="8">
        <f t="shared" si="5"/>
        <v>0</v>
      </c>
      <c r="W83" s="18" t="str">
        <f>'Filing Information'!$O$2</f>
        <v>_2023</v>
      </c>
      <c r="X83" t="e">
        <f>VLOOKUP('Flat Rate Revenue'!C83,'Filing Information'!$B$47:$C$102, 2, 0)</f>
        <v>#N/A</v>
      </c>
      <c r="Y83">
        <v>1</v>
      </c>
      <c r="Z83" s="7">
        <f>'Flat Rate Revenue'!G83</f>
        <v>0</v>
      </c>
      <c r="AA83" s="7">
        <f>'Flat Rate Revenue'!H83</f>
        <v>0</v>
      </c>
      <c r="AB83">
        <v>1</v>
      </c>
      <c r="AE83">
        <f>IF('Flat Rate Revenue'!I83="Annual", 1, 2)</f>
        <v>2</v>
      </c>
      <c r="AF83" s="75">
        <f>'Flat Rate Revenue'!K83</f>
        <v>0</v>
      </c>
      <c r="AG83">
        <f>'Flat Rate Revenue'!S83</f>
        <v>0</v>
      </c>
      <c r="AI83" s="18" t="str">
        <f>'Filing Information'!$O$2</f>
        <v>_2023</v>
      </c>
      <c r="AJ83" t="e">
        <f>VLOOKUP('Flat Rate Revenue'!C83,'Filing Information'!$B$47:$C$102, 2, 0)</f>
        <v>#N/A</v>
      </c>
      <c r="AK83">
        <v>2</v>
      </c>
      <c r="AL83" s="7">
        <f>'Flat Rate Revenue'!G83</f>
        <v>0</v>
      </c>
      <c r="AM83" s="7">
        <f>'Flat Rate Revenue'!H83</f>
        <v>0</v>
      </c>
      <c r="AN83">
        <v>1</v>
      </c>
      <c r="AQ83">
        <f>IF('Flat Rate Revenue'!I83="Annual", 1, 2)</f>
        <v>2</v>
      </c>
      <c r="AR83" s="75">
        <f>'Flat Rate Revenue'!L83</f>
        <v>0</v>
      </c>
      <c r="AS83">
        <f>'Flat Rate Revenue'!T83</f>
        <v>0</v>
      </c>
      <c r="AU83" s="18" t="str">
        <f>'Filing Information'!$O$2</f>
        <v>_2023</v>
      </c>
      <c r="AV83" t="e">
        <f>VLOOKUP('Flat Rate Revenue'!C83,'Filing Information'!$B$47:$C$102, 2, 0)</f>
        <v>#N/A</v>
      </c>
      <c r="AW83">
        <v>3</v>
      </c>
      <c r="AX83" s="7">
        <f>'Flat Rate Revenue'!G83</f>
        <v>0</v>
      </c>
      <c r="AY83" s="7">
        <f>'Flat Rate Revenue'!H83</f>
        <v>0</v>
      </c>
      <c r="AZ83">
        <v>1</v>
      </c>
      <c r="BC83">
        <f>IF('Flat Rate Revenue'!I83="Annual", 1, 2)</f>
        <v>2</v>
      </c>
      <c r="BD83" s="75">
        <f>'Flat Rate Revenue'!M83</f>
        <v>0</v>
      </c>
      <c r="BE83">
        <f>'Flat Rate Revenue'!U83</f>
        <v>0</v>
      </c>
    </row>
    <row r="84" spans="3:57" x14ac:dyDescent="0.3">
      <c r="C84" s="64"/>
      <c r="D84" s="89"/>
      <c r="E84" s="89"/>
      <c r="F84" s="89"/>
      <c r="G84" s="65"/>
      <c r="H84" s="65"/>
      <c r="I84" s="89"/>
      <c r="J84" s="66"/>
      <c r="K84" s="67"/>
      <c r="L84" s="67"/>
      <c r="M84" s="67"/>
      <c r="N84" s="15"/>
      <c r="O84" s="15"/>
      <c r="P84" s="9">
        <f t="shared" si="0"/>
        <v>1</v>
      </c>
      <c r="Q84" s="8">
        <f t="shared" si="1"/>
        <v>0</v>
      </c>
      <c r="R84" s="8">
        <f t="shared" si="2"/>
        <v>0</v>
      </c>
      <c r="S84" s="8">
        <f t="shared" si="3"/>
        <v>0</v>
      </c>
      <c r="T84" s="8">
        <f t="shared" si="4"/>
        <v>0</v>
      </c>
      <c r="U84" s="8">
        <f t="shared" si="5"/>
        <v>0</v>
      </c>
      <c r="W84" s="18" t="str">
        <f>'Filing Information'!$O$2</f>
        <v>_2023</v>
      </c>
      <c r="X84" t="e">
        <f>VLOOKUP('Flat Rate Revenue'!C84,'Filing Information'!$B$47:$C$102, 2, 0)</f>
        <v>#N/A</v>
      </c>
      <c r="Y84">
        <v>1</v>
      </c>
      <c r="Z84" s="7">
        <f>'Flat Rate Revenue'!G84</f>
        <v>0</v>
      </c>
      <c r="AA84" s="7">
        <f>'Flat Rate Revenue'!H84</f>
        <v>0</v>
      </c>
      <c r="AB84">
        <v>1</v>
      </c>
      <c r="AE84">
        <f>IF('Flat Rate Revenue'!I84="Annual", 1, 2)</f>
        <v>2</v>
      </c>
      <c r="AF84" s="75">
        <f>'Flat Rate Revenue'!K84</f>
        <v>0</v>
      </c>
      <c r="AG84">
        <f>'Flat Rate Revenue'!S84</f>
        <v>0</v>
      </c>
      <c r="AI84" s="18" t="str">
        <f>'Filing Information'!$O$2</f>
        <v>_2023</v>
      </c>
      <c r="AJ84" t="e">
        <f>VLOOKUP('Flat Rate Revenue'!C84,'Filing Information'!$B$47:$C$102, 2, 0)</f>
        <v>#N/A</v>
      </c>
      <c r="AK84">
        <v>2</v>
      </c>
      <c r="AL84" s="7">
        <f>'Flat Rate Revenue'!G84</f>
        <v>0</v>
      </c>
      <c r="AM84" s="7">
        <f>'Flat Rate Revenue'!H84</f>
        <v>0</v>
      </c>
      <c r="AN84">
        <v>1</v>
      </c>
      <c r="AQ84">
        <f>IF('Flat Rate Revenue'!I84="Annual", 1, 2)</f>
        <v>2</v>
      </c>
      <c r="AR84" s="75">
        <f>'Flat Rate Revenue'!L84</f>
        <v>0</v>
      </c>
      <c r="AS84">
        <f>'Flat Rate Revenue'!T84</f>
        <v>0</v>
      </c>
      <c r="AU84" s="18" t="str">
        <f>'Filing Information'!$O$2</f>
        <v>_2023</v>
      </c>
      <c r="AV84" t="e">
        <f>VLOOKUP('Flat Rate Revenue'!C84,'Filing Information'!$B$47:$C$102, 2, 0)</f>
        <v>#N/A</v>
      </c>
      <c r="AW84">
        <v>3</v>
      </c>
      <c r="AX84" s="7">
        <f>'Flat Rate Revenue'!G84</f>
        <v>0</v>
      </c>
      <c r="AY84" s="7">
        <f>'Flat Rate Revenue'!H84</f>
        <v>0</v>
      </c>
      <c r="AZ84">
        <v>1</v>
      </c>
      <c r="BC84">
        <f>IF('Flat Rate Revenue'!I84="Annual", 1, 2)</f>
        <v>2</v>
      </c>
      <c r="BD84" s="75">
        <f>'Flat Rate Revenue'!M84</f>
        <v>0</v>
      </c>
      <c r="BE84">
        <f>'Flat Rate Revenue'!U84</f>
        <v>0</v>
      </c>
    </row>
    <row r="85" spans="3:57" x14ac:dyDescent="0.3">
      <c r="C85" s="64"/>
      <c r="D85" s="89"/>
      <c r="E85" s="89"/>
      <c r="F85" s="89"/>
      <c r="G85" s="65"/>
      <c r="H85" s="65"/>
      <c r="I85" s="89"/>
      <c r="J85" s="66"/>
      <c r="K85" s="67"/>
      <c r="L85" s="67"/>
      <c r="M85" s="67"/>
      <c r="N85" s="15"/>
      <c r="O85" s="15"/>
      <c r="P85" s="9">
        <f t="shared" si="0"/>
        <v>1</v>
      </c>
      <c r="Q85" s="8">
        <f t="shared" si="1"/>
        <v>0</v>
      </c>
      <c r="R85" s="8">
        <f t="shared" si="2"/>
        <v>0</v>
      </c>
      <c r="S85" s="8">
        <f t="shared" si="3"/>
        <v>0</v>
      </c>
      <c r="T85" s="8">
        <f t="shared" si="4"/>
        <v>0</v>
      </c>
      <c r="U85" s="8">
        <f t="shared" si="5"/>
        <v>0</v>
      </c>
      <c r="W85" s="18" t="str">
        <f>'Filing Information'!$O$2</f>
        <v>_2023</v>
      </c>
      <c r="X85" t="e">
        <f>VLOOKUP('Flat Rate Revenue'!C85,'Filing Information'!$B$47:$C$102, 2, 0)</f>
        <v>#N/A</v>
      </c>
      <c r="Y85">
        <v>1</v>
      </c>
      <c r="Z85" s="7">
        <f>'Flat Rate Revenue'!G85</f>
        <v>0</v>
      </c>
      <c r="AA85" s="7">
        <f>'Flat Rate Revenue'!H85</f>
        <v>0</v>
      </c>
      <c r="AB85">
        <v>1</v>
      </c>
      <c r="AE85">
        <f>IF('Flat Rate Revenue'!I85="Annual", 1, 2)</f>
        <v>2</v>
      </c>
      <c r="AF85" s="75">
        <f>'Flat Rate Revenue'!K85</f>
        <v>0</v>
      </c>
      <c r="AG85">
        <f>'Flat Rate Revenue'!S85</f>
        <v>0</v>
      </c>
      <c r="AI85" s="18" t="str">
        <f>'Filing Information'!$O$2</f>
        <v>_2023</v>
      </c>
      <c r="AJ85" t="e">
        <f>VLOOKUP('Flat Rate Revenue'!C85,'Filing Information'!$B$47:$C$102, 2, 0)</f>
        <v>#N/A</v>
      </c>
      <c r="AK85">
        <v>2</v>
      </c>
      <c r="AL85" s="7">
        <f>'Flat Rate Revenue'!G85</f>
        <v>0</v>
      </c>
      <c r="AM85" s="7">
        <f>'Flat Rate Revenue'!H85</f>
        <v>0</v>
      </c>
      <c r="AN85">
        <v>1</v>
      </c>
      <c r="AQ85">
        <f>IF('Flat Rate Revenue'!I85="Annual", 1, 2)</f>
        <v>2</v>
      </c>
      <c r="AR85" s="75">
        <f>'Flat Rate Revenue'!L85</f>
        <v>0</v>
      </c>
      <c r="AS85">
        <f>'Flat Rate Revenue'!T85</f>
        <v>0</v>
      </c>
      <c r="AU85" s="18" t="str">
        <f>'Filing Information'!$O$2</f>
        <v>_2023</v>
      </c>
      <c r="AV85" t="e">
        <f>VLOOKUP('Flat Rate Revenue'!C85,'Filing Information'!$B$47:$C$102, 2, 0)</f>
        <v>#N/A</v>
      </c>
      <c r="AW85">
        <v>3</v>
      </c>
      <c r="AX85" s="7">
        <f>'Flat Rate Revenue'!G85</f>
        <v>0</v>
      </c>
      <c r="AY85" s="7">
        <f>'Flat Rate Revenue'!H85</f>
        <v>0</v>
      </c>
      <c r="AZ85">
        <v>1</v>
      </c>
      <c r="BC85">
        <f>IF('Flat Rate Revenue'!I85="Annual", 1, 2)</f>
        <v>2</v>
      </c>
      <c r="BD85" s="75">
        <f>'Flat Rate Revenue'!M85</f>
        <v>0</v>
      </c>
      <c r="BE85">
        <f>'Flat Rate Revenue'!U85</f>
        <v>0</v>
      </c>
    </row>
    <row r="86" spans="3:57" x14ac:dyDescent="0.3">
      <c r="C86" s="64"/>
      <c r="D86" s="89"/>
      <c r="E86" s="89"/>
      <c r="F86" s="89"/>
      <c r="G86" s="65"/>
      <c r="H86" s="65"/>
      <c r="I86" s="89"/>
      <c r="J86" s="66"/>
      <c r="K86" s="67"/>
      <c r="L86" s="67"/>
      <c r="M86" s="67"/>
      <c r="N86" s="15"/>
      <c r="O86" s="15"/>
      <c r="P86" s="9">
        <f t="shared" si="0"/>
        <v>1</v>
      </c>
      <c r="Q86" s="8">
        <f t="shared" si="1"/>
        <v>0</v>
      </c>
      <c r="R86" s="8">
        <f t="shared" si="2"/>
        <v>0</v>
      </c>
      <c r="S86" s="8">
        <f t="shared" si="3"/>
        <v>0</v>
      </c>
      <c r="T86" s="8">
        <f t="shared" si="4"/>
        <v>0</v>
      </c>
      <c r="U86" s="8">
        <f t="shared" si="5"/>
        <v>0</v>
      </c>
      <c r="W86" s="18" t="str">
        <f>'Filing Information'!$O$2</f>
        <v>_2023</v>
      </c>
      <c r="X86" t="e">
        <f>VLOOKUP('Flat Rate Revenue'!C86,'Filing Information'!$B$47:$C$102, 2, 0)</f>
        <v>#N/A</v>
      </c>
      <c r="Y86">
        <v>1</v>
      </c>
      <c r="Z86" s="7">
        <f>'Flat Rate Revenue'!G86</f>
        <v>0</v>
      </c>
      <c r="AA86" s="7">
        <f>'Flat Rate Revenue'!H86</f>
        <v>0</v>
      </c>
      <c r="AB86">
        <v>1</v>
      </c>
      <c r="AE86">
        <f>IF('Flat Rate Revenue'!I86="Annual", 1, 2)</f>
        <v>2</v>
      </c>
      <c r="AF86" s="75">
        <f>'Flat Rate Revenue'!K86</f>
        <v>0</v>
      </c>
      <c r="AG86">
        <f>'Flat Rate Revenue'!S86</f>
        <v>0</v>
      </c>
      <c r="AI86" s="18" t="str">
        <f>'Filing Information'!$O$2</f>
        <v>_2023</v>
      </c>
      <c r="AJ86" t="e">
        <f>VLOOKUP('Flat Rate Revenue'!C86,'Filing Information'!$B$47:$C$102, 2, 0)</f>
        <v>#N/A</v>
      </c>
      <c r="AK86">
        <v>2</v>
      </c>
      <c r="AL86" s="7">
        <f>'Flat Rate Revenue'!G86</f>
        <v>0</v>
      </c>
      <c r="AM86" s="7">
        <f>'Flat Rate Revenue'!H86</f>
        <v>0</v>
      </c>
      <c r="AN86">
        <v>1</v>
      </c>
      <c r="AQ86">
        <f>IF('Flat Rate Revenue'!I86="Annual", 1, 2)</f>
        <v>2</v>
      </c>
      <c r="AR86" s="75">
        <f>'Flat Rate Revenue'!L86</f>
        <v>0</v>
      </c>
      <c r="AS86">
        <f>'Flat Rate Revenue'!T86</f>
        <v>0</v>
      </c>
      <c r="AU86" s="18" t="str">
        <f>'Filing Information'!$O$2</f>
        <v>_2023</v>
      </c>
      <c r="AV86" t="e">
        <f>VLOOKUP('Flat Rate Revenue'!C86,'Filing Information'!$B$47:$C$102, 2, 0)</f>
        <v>#N/A</v>
      </c>
      <c r="AW86">
        <v>3</v>
      </c>
      <c r="AX86" s="7">
        <f>'Flat Rate Revenue'!G86</f>
        <v>0</v>
      </c>
      <c r="AY86" s="7">
        <f>'Flat Rate Revenue'!H86</f>
        <v>0</v>
      </c>
      <c r="AZ86">
        <v>1</v>
      </c>
      <c r="BC86">
        <f>IF('Flat Rate Revenue'!I86="Annual", 1, 2)</f>
        <v>2</v>
      </c>
      <c r="BD86" s="75">
        <f>'Flat Rate Revenue'!M86</f>
        <v>0</v>
      </c>
      <c r="BE86">
        <f>'Flat Rate Revenue'!U86</f>
        <v>0</v>
      </c>
    </row>
    <row r="87" spans="3:57" x14ac:dyDescent="0.3">
      <c r="C87" s="64"/>
      <c r="D87" s="89"/>
      <c r="E87" s="89"/>
      <c r="F87" s="89"/>
      <c r="G87" s="65"/>
      <c r="H87" s="65"/>
      <c r="I87" s="89"/>
      <c r="J87" s="66"/>
      <c r="K87" s="67"/>
      <c r="L87" s="67"/>
      <c r="M87" s="67"/>
      <c r="N87" s="15"/>
      <c r="O87" s="15"/>
      <c r="P87" s="9">
        <f t="shared" si="0"/>
        <v>1</v>
      </c>
      <c r="Q87" s="8">
        <f t="shared" si="1"/>
        <v>0</v>
      </c>
      <c r="R87" s="8">
        <f t="shared" si="2"/>
        <v>0</v>
      </c>
      <c r="S87" s="8">
        <f t="shared" si="3"/>
        <v>0</v>
      </c>
      <c r="T87" s="8">
        <f t="shared" si="4"/>
        <v>0</v>
      </c>
      <c r="U87" s="8">
        <f t="shared" si="5"/>
        <v>0</v>
      </c>
      <c r="W87" s="18" t="str">
        <f>'Filing Information'!$O$2</f>
        <v>_2023</v>
      </c>
      <c r="X87" t="e">
        <f>VLOOKUP('Flat Rate Revenue'!C87,'Filing Information'!$B$47:$C$102, 2, 0)</f>
        <v>#N/A</v>
      </c>
      <c r="Y87">
        <v>1</v>
      </c>
      <c r="Z87" s="7">
        <f>'Flat Rate Revenue'!G87</f>
        <v>0</v>
      </c>
      <c r="AA87" s="7">
        <f>'Flat Rate Revenue'!H87</f>
        <v>0</v>
      </c>
      <c r="AB87">
        <v>1</v>
      </c>
      <c r="AE87">
        <f>IF('Flat Rate Revenue'!I87="Annual", 1, 2)</f>
        <v>2</v>
      </c>
      <c r="AF87" s="75">
        <f>'Flat Rate Revenue'!K87</f>
        <v>0</v>
      </c>
      <c r="AG87">
        <f>'Flat Rate Revenue'!S87</f>
        <v>0</v>
      </c>
      <c r="AI87" s="18" t="str">
        <f>'Filing Information'!$O$2</f>
        <v>_2023</v>
      </c>
      <c r="AJ87" t="e">
        <f>VLOOKUP('Flat Rate Revenue'!C87,'Filing Information'!$B$47:$C$102, 2, 0)</f>
        <v>#N/A</v>
      </c>
      <c r="AK87">
        <v>2</v>
      </c>
      <c r="AL87" s="7">
        <f>'Flat Rate Revenue'!G87</f>
        <v>0</v>
      </c>
      <c r="AM87" s="7">
        <f>'Flat Rate Revenue'!H87</f>
        <v>0</v>
      </c>
      <c r="AN87">
        <v>1</v>
      </c>
      <c r="AQ87">
        <f>IF('Flat Rate Revenue'!I87="Annual", 1, 2)</f>
        <v>2</v>
      </c>
      <c r="AR87" s="75">
        <f>'Flat Rate Revenue'!L87</f>
        <v>0</v>
      </c>
      <c r="AS87">
        <f>'Flat Rate Revenue'!T87</f>
        <v>0</v>
      </c>
      <c r="AU87" s="18" t="str">
        <f>'Filing Information'!$O$2</f>
        <v>_2023</v>
      </c>
      <c r="AV87" t="e">
        <f>VLOOKUP('Flat Rate Revenue'!C87,'Filing Information'!$B$47:$C$102, 2, 0)</f>
        <v>#N/A</v>
      </c>
      <c r="AW87">
        <v>3</v>
      </c>
      <c r="AX87" s="7">
        <f>'Flat Rate Revenue'!G87</f>
        <v>0</v>
      </c>
      <c r="AY87" s="7">
        <f>'Flat Rate Revenue'!H87</f>
        <v>0</v>
      </c>
      <c r="AZ87">
        <v>1</v>
      </c>
      <c r="BC87">
        <f>IF('Flat Rate Revenue'!I87="Annual", 1, 2)</f>
        <v>2</v>
      </c>
      <c r="BD87" s="75">
        <f>'Flat Rate Revenue'!M87</f>
        <v>0</v>
      </c>
      <c r="BE87">
        <f>'Flat Rate Revenue'!U87</f>
        <v>0</v>
      </c>
    </row>
    <row r="88" spans="3:57" x14ac:dyDescent="0.3">
      <c r="C88" s="64"/>
      <c r="D88" s="89"/>
      <c r="E88" s="89"/>
      <c r="F88" s="89"/>
      <c r="G88" s="65"/>
      <c r="H88" s="65"/>
      <c r="I88" s="89"/>
      <c r="J88" s="66"/>
      <c r="K88" s="67"/>
      <c r="L88" s="67"/>
      <c r="M88" s="67"/>
      <c r="P88" s="9">
        <f t="shared" ref="P88:P151" si="6">DATEDIF(G88,H88,"M") + 1</f>
        <v>1</v>
      </c>
      <c r="Q88" s="8">
        <f t="shared" ref="Q88:Q151" si="7">IF(I88="Annual", J88, (P88*J88))</f>
        <v>0</v>
      </c>
      <c r="R88" s="8">
        <f t="shared" ref="R88:R151" si="8">IF(D88="Yes", K88,0) + IF(E88="Yes", L88,0) + IF(F88="Yes", M88,0)</f>
        <v>0</v>
      </c>
      <c r="S88" s="8">
        <f t="shared" ref="S88:S151" si="9">IF(R88=0,0,IF(D88="Yes",K88/R88,0))*Q88</f>
        <v>0</v>
      </c>
      <c r="T88" s="8">
        <f t="shared" ref="T88:T151" si="10">IF(R88=0,0,IF(E88="Yes",L88/R88,0))*Q88</f>
        <v>0</v>
      </c>
      <c r="U88" s="8">
        <f t="shared" ref="U88:U151" si="11">IF(R88=0,0,IF(F88="Yes",M88/R88,0))*Q88</f>
        <v>0</v>
      </c>
      <c r="W88" s="18" t="str">
        <f>'Filing Information'!$O$2</f>
        <v>_2023</v>
      </c>
      <c r="X88" t="e">
        <f>VLOOKUP('Flat Rate Revenue'!C88,'Filing Information'!$B$47:$C$102, 2, 0)</f>
        <v>#N/A</v>
      </c>
      <c r="Y88">
        <v>1</v>
      </c>
      <c r="Z88" s="7">
        <f>'Flat Rate Revenue'!G88</f>
        <v>0</v>
      </c>
      <c r="AA88" s="7">
        <f>'Flat Rate Revenue'!H88</f>
        <v>0</v>
      </c>
      <c r="AB88">
        <v>1</v>
      </c>
      <c r="AE88">
        <f>IF('Flat Rate Revenue'!I88="Annual", 1, 2)</f>
        <v>2</v>
      </c>
      <c r="AF88" s="75">
        <f>'Flat Rate Revenue'!K88</f>
        <v>0</v>
      </c>
      <c r="AG88">
        <f>'Flat Rate Revenue'!S88</f>
        <v>0</v>
      </c>
      <c r="AI88" s="18" t="str">
        <f>'Filing Information'!$O$2</f>
        <v>_2023</v>
      </c>
      <c r="AJ88" t="e">
        <f>VLOOKUP('Flat Rate Revenue'!C88,'Filing Information'!$B$47:$C$102, 2, 0)</f>
        <v>#N/A</v>
      </c>
      <c r="AK88">
        <v>2</v>
      </c>
      <c r="AL88" s="7">
        <f>'Flat Rate Revenue'!G88</f>
        <v>0</v>
      </c>
      <c r="AM88" s="7">
        <f>'Flat Rate Revenue'!H88</f>
        <v>0</v>
      </c>
      <c r="AN88">
        <v>1</v>
      </c>
      <c r="AQ88">
        <f>IF('Flat Rate Revenue'!I88="Annual", 1, 2)</f>
        <v>2</v>
      </c>
      <c r="AR88" s="75">
        <f>'Flat Rate Revenue'!L88</f>
        <v>0</v>
      </c>
      <c r="AS88">
        <f>'Flat Rate Revenue'!T88</f>
        <v>0</v>
      </c>
      <c r="AU88" s="18" t="str">
        <f>'Filing Information'!$O$2</f>
        <v>_2023</v>
      </c>
      <c r="AV88" t="e">
        <f>VLOOKUP('Flat Rate Revenue'!C88,'Filing Information'!$B$47:$C$102, 2, 0)</f>
        <v>#N/A</v>
      </c>
      <c r="AW88">
        <v>3</v>
      </c>
      <c r="AX88" s="7">
        <f>'Flat Rate Revenue'!G88</f>
        <v>0</v>
      </c>
      <c r="AY88" s="7">
        <f>'Flat Rate Revenue'!H88</f>
        <v>0</v>
      </c>
      <c r="AZ88">
        <v>1</v>
      </c>
      <c r="BC88">
        <f>IF('Flat Rate Revenue'!I88="Annual", 1, 2)</f>
        <v>2</v>
      </c>
      <c r="BD88" s="75">
        <f>'Flat Rate Revenue'!M88</f>
        <v>0</v>
      </c>
      <c r="BE88">
        <f>'Flat Rate Revenue'!U88</f>
        <v>0</v>
      </c>
    </row>
    <row r="89" spans="3:57" x14ac:dyDescent="0.3">
      <c r="C89" s="64"/>
      <c r="D89" s="89"/>
      <c r="E89" s="89"/>
      <c r="F89" s="89"/>
      <c r="G89" s="65"/>
      <c r="H89" s="65"/>
      <c r="I89" s="89"/>
      <c r="J89" s="66"/>
      <c r="K89" s="67"/>
      <c r="L89" s="67"/>
      <c r="M89" s="67"/>
      <c r="P89" s="9">
        <f t="shared" si="6"/>
        <v>1</v>
      </c>
      <c r="Q89" s="8">
        <f t="shared" si="7"/>
        <v>0</v>
      </c>
      <c r="R89" s="8">
        <f t="shared" si="8"/>
        <v>0</v>
      </c>
      <c r="S89" s="8">
        <f t="shared" si="9"/>
        <v>0</v>
      </c>
      <c r="T89" s="8">
        <f t="shared" si="10"/>
        <v>0</v>
      </c>
      <c r="U89" s="8">
        <f t="shared" si="11"/>
        <v>0</v>
      </c>
      <c r="W89" s="18" t="str">
        <f>'Filing Information'!$O$2</f>
        <v>_2023</v>
      </c>
      <c r="X89" t="e">
        <f>VLOOKUP('Flat Rate Revenue'!C89,'Filing Information'!$B$47:$C$102, 2, 0)</f>
        <v>#N/A</v>
      </c>
      <c r="Y89">
        <v>1</v>
      </c>
      <c r="Z89" s="7">
        <f>'Flat Rate Revenue'!G89</f>
        <v>0</v>
      </c>
      <c r="AA89" s="7">
        <f>'Flat Rate Revenue'!H89</f>
        <v>0</v>
      </c>
      <c r="AB89">
        <v>1</v>
      </c>
      <c r="AE89">
        <f>IF('Flat Rate Revenue'!I89="Annual", 1, 2)</f>
        <v>2</v>
      </c>
      <c r="AF89" s="75">
        <f>'Flat Rate Revenue'!K89</f>
        <v>0</v>
      </c>
      <c r="AG89">
        <f>'Flat Rate Revenue'!S89</f>
        <v>0</v>
      </c>
      <c r="AI89" s="18" t="str">
        <f>'Filing Information'!$O$2</f>
        <v>_2023</v>
      </c>
      <c r="AJ89" t="e">
        <f>VLOOKUP('Flat Rate Revenue'!C89,'Filing Information'!$B$47:$C$102, 2, 0)</f>
        <v>#N/A</v>
      </c>
      <c r="AK89">
        <v>2</v>
      </c>
      <c r="AL89" s="7">
        <f>'Flat Rate Revenue'!G89</f>
        <v>0</v>
      </c>
      <c r="AM89" s="7">
        <f>'Flat Rate Revenue'!H89</f>
        <v>0</v>
      </c>
      <c r="AN89">
        <v>1</v>
      </c>
      <c r="AQ89">
        <f>IF('Flat Rate Revenue'!I89="Annual", 1, 2)</f>
        <v>2</v>
      </c>
      <c r="AR89" s="75">
        <f>'Flat Rate Revenue'!L89</f>
        <v>0</v>
      </c>
      <c r="AS89">
        <f>'Flat Rate Revenue'!T89</f>
        <v>0</v>
      </c>
      <c r="AU89" s="18" t="str">
        <f>'Filing Information'!$O$2</f>
        <v>_2023</v>
      </c>
      <c r="AV89" t="e">
        <f>VLOOKUP('Flat Rate Revenue'!C89,'Filing Information'!$B$47:$C$102, 2, 0)</f>
        <v>#N/A</v>
      </c>
      <c r="AW89">
        <v>3</v>
      </c>
      <c r="AX89" s="7">
        <f>'Flat Rate Revenue'!G89</f>
        <v>0</v>
      </c>
      <c r="AY89" s="7">
        <f>'Flat Rate Revenue'!H89</f>
        <v>0</v>
      </c>
      <c r="AZ89">
        <v>1</v>
      </c>
      <c r="BC89">
        <f>IF('Flat Rate Revenue'!I89="Annual", 1, 2)</f>
        <v>2</v>
      </c>
      <c r="BD89" s="75">
        <f>'Flat Rate Revenue'!M89</f>
        <v>0</v>
      </c>
      <c r="BE89">
        <f>'Flat Rate Revenue'!U89</f>
        <v>0</v>
      </c>
    </row>
    <row r="90" spans="3:57" x14ac:dyDescent="0.3">
      <c r="C90" s="64"/>
      <c r="D90" s="89"/>
      <c r="E90" s="89"/>
      <c r="F90" s="89"/>
      <c r="G90" s="65"/>
      <c r="H90" s="65"/>
      <c r="I90" s="89"/>
      <c r="J90" s="66"/>
      <c r="K90" s="67"/>
      <c r="L90" s="67"/>
      <c r="M90" s="67"/>
      <c r="P90" s="9">
        <f t="shared" si="6"/>
        <v>1</v>
      </c>
      <c r="Q90" s="8">
        <f t="shared" si="7"/>
        <v>0</v>
      </c>
      <c r="R90" s="8">
        <f t="shared" si="8"/>
        <v>0</v>
      </c>
      <c r="S90" s="8">
        <f t="shared" si="9"/>
        <v>0</v>
      </c>
      <c r="T90" s="8">
        <f t="shared" si="10"/>
        <v>0</v>
      </c>
      <c r="U90" s="8">
        <f t="shared" si="11"/>
        <v>0</v>
      </c>
      <c r="W90" s="18" t="str">
        <f>'Filing Information'!$O$2</f>
        <v>_2023</v>
      </c>
      <c r="X90" t="e">
        <f>VLOOKUP('Flat Rate Revenue'!C90,'Filing Information'!$B$47:$C$102, 2, 0)</f>
        <v>#N/A</v>
      </c>
      <c r="Y90">
        <v>1</v>
      </c>
      <c r="Z90" s="7">
        <f>'Flat Rate Revenue'!G90</f>
        <v>0</v>
      </c>
      <c r="AA90" s="7">
        <f>'Flat Rate Revenue'!H90</f>
        <v>0</v>
      </c>
      <c r="AB90">
        <v>1</v>
      </c>
      <c r="AE90">
        <f>IF('Flat Rate Revenue'!I90="Annual", 1, 2)</f>
        <v>2</v>
      </c>
      <c r="AF90" s="75">
        <f>'Flat Rate Revenue'!K90</f>
        <v>0</v>
      </c>
      <c r="AG90">
        <f>'Flat Rate Revenue'!S90</f>
        <v>0</v>
      </c>
      <c r="AI90" s="18" t="str">
        <f>'Filing Information'!$O$2</f>
        <v>_2023</v>
      </c>
      <c r="AJ90" t="e">
        <f>VLOOKUP('Flat Rate Revenue'!C90,'Filing Information'!$B$47:$C$102, 2, 0)</f>
        <v>#N/A</v>
      </c>
      <c r="AK90">
        <v>2</v>
      </c>
      <c r="AL90" s="7">
        <f>'Flat Rate Revenue'!G90</f>
        <v>0</v>
      </c>
      <c r="AM90" s="7">
        <f>'Flat Rate Revenue'!H90</f>
        <v>0</v>
      </c>
      <c r="AN90">
        <v>1</v>
      </c>
      <c r="AQ90">
        <f>IF('Flat Rate Revenue'!I90="Annual", 1, 2)</f>
        <v>2</v>
      </c>
      <c r="AR90" s="75">
        <f>'Flat Rate Revenue'!L90</f>
        <v>0</v>
      </c>
      <c r="AS90">
        <f>'Flat Rate Revenue'!T90</f>
        <v>0</v>
      </c>
      <c r="AU90" s="18" t="str">
        <f>'Filing Information'!$O$2</f>
        <v>_2023</v>
      </c>
      <c r="AV90" t="e">
        <f>VLOOKUP('Flat Rate Revenue'!C90,'Filing Information'!$B$47:$C$102, 2, 0)</f>
        <v>#N/A</v>
      </c>
      <c r="AW90">
        <v>3</v>
      </c>
      <c r="AX90" s="7">
        <f>'Flat Rate Revenue'!G90</f>
        <v>0</v>
      </c>
      <c r="AY90" s="7">
        <f>'Flat Rate Revenue'!H90</f>
        <v>0</v>
      </c>
      <c r="AZ90">
        <v>1</v>
      </c>
      <c r="BC90">
        <f>IF('Flat Rate Revenue'!I90="Annual", 1, 2)</f>
        <v>2</v>
      </c>
      <c r="BD90" s="75">
        <f>'Flat Rate Revenue'!M90</f>
        <v>0</v>
      </c>
      <c r="BE90">
        <f>'Flat Rate Revenue'!U90</f>
        <v>0</v>
      </c>
    </row>
    <row r="91" spans="3:57" x14ac:dyDescent="0.3">
      <c r="C91" s="64"/>
      <c r="D91" s="89"/>
      <c r="E91" s="89"/>
      <c r="F91" s="89"/>
      <c r="G91" s="65"/>
      <c r="H91" s="65"/>
      <c r="I91" s="89"/>
      <c r="J91" s="66"/>
      <c r="K91" s="67"/>
      <c r="L91" s="67"/>
      <c r="M91" s="67"/>
      <c r="P91" s="9">
        <f t="shared" si="6"/>
        <v>1</v>
      </c>
      <c r="Q91" s="8">
        <f t="shared" si="7"/>
        <v>0</v>
      </c>
      <c r="R91" s="8">
        <f t="shared" si="8"/>
        <v>0</v>
      </c>
      <c r="S91" s="8">
        <f t="shared" si="9"/>
        <v>0</v>
      </c>
      <c r="T91" s="8">
        <f t="shared" si="10"/>
        <v>0</v>
      </c>
      <c r="U91" s="8">
        <f t="shared" si="11"/>
        <v>0</v>
      </c>
      <c r="W91" s="18" t="str">
        <f>'Filing Information'!$O$2</f>
        <v>_2023</v>
      </c>
      <c r="X91" t="e">
        <f>VLOOKUP('Flat Rate Revenue'!C91,'Filing Information'!$B$47:$C$102, 2, 0)</f>
        <v>#N/A</v>
      </c>
      <c r="Y91">
        <v>1</v>
      </c>
      <c r="Z91" s="7">
        <f>'Flat Rate Revenue'!G91</f>
        <v>0</v>
      </c>
      <c r="AA91" s="7">
        <f>'Flat Rate Revenue'!H91</f>
        <v>0</v>
      </c>
      <c r="AB91">
        <v>1</v>
      </c>
      <c r="AE91">
        <f>IF('Flat Rate Revenue'!I91="Annual", 1, 2)</f>
        <v>2</v>
      </c>
      <c r="AF91" s="75">
        <f>'Flat Rate Revenue'!K91</f>
        <v>0</v>
      </c>
      <c r="AG91">
        <f>'Flat Rate Revenue'!S91</f>
        <v>0</v>
      </c>
      <c r="AI91" s="18" t="str">
        <f>'Filing Information'!$O$2</f>
        <v>_2023</v>
      </c>
      <c r="AJ91" t="e">
        <f>VLOOKUP('Flat Rate Revenue'!C91,'Filing Information'!$B$47:$C$102, 2, 0)</f>
        <v>#N/A</v>
      </c>
      <c r="AK91">
        <v>2</v>
      </c>
      <c r="AL91" s="7">
        <f>'Flat Rate Revenue'!G91</f>
        <v>0</v>
      </c>
      <c r="AM91" s="7">
        <f>'Flat Rate Revenue'!H91</f>
        <v>0</v>
      </c>
      <c r="AN91">
        <v>1</v>
      </c>
      <c r="AQ91">
        <f>IF('Flat Rate Revenue'!I91="Annual", 1, 2)</f>
        <v>2</v>
      </c>
      <c r="AR91" s="75">
        <f>'Flat Rate Revenue'!L91</f>
        <v>0</v>
      </c>
      <c r="AS91">
        <f>'Flat Rate Revenue'!T91</f>
        <v>0</v>
      </c>
      <c r="AU91" s="18" t="str">
        <f>'Filing Information'!$O$2</f>
        <v>_2023</v>
      </c>
      <c r="AV91" t="e">
        <f>VLOOKUP('Flat Rate Revenue'!C91,'Filing Information'!$B$47:$C$102, 2, 0)</f>
        <v>#N/A</v>
      </c>
      <c r="AW91">
        <v>3</v>
      </c>
      <c r="AX91" s="7">
        <f>'Flat Rate Revenue'!G91</f>
        <v>0</v>
      </c>
      <c r="AY91" s="7">
        <f>'Flat Rate Revenue'!H91</f>
        <v>0</v>
      </c>
      <c r="AZ91">
        <v>1</v>
      </c>
      <c r="BC91">
        <f>IF('Flat Rate Revenue'!I91="Annual", 1, 2)</f>
        <v>2</v>
      </c>
      <c r="BD91" s="75">
        <f>'Flat Rate Revenue'!M91</f>
        <v>0</v>
      </c>
      <c r="BE91">
        <f>'Flat Rate Revenue'!U91</f>
        <v>0</v>
      </c>
    </row>
    <row r="92" spans="3:57" x14ac:dyDescent="0.3">
      <c r="C92" s="64"/>
      <c r="D92" s="89"/>
      <c r="E92" s="89"/>
      <c r="F92" s="89"/>
      <c r="G92" s="65"/>
      <c r="H92" s="65"/>
      <c r="I92" s="89"/>
      <c r="J92" s="66"/>
      <c r="K92" s="67"/>
      <c r="L92" s="67"/>
      <c r="M92" s="67"/>
      <c r="P92" s="9">
        <f t="shared" si="6"/>
        <v>1</v>
      </c>
      <c r="Q92" s="8">
        <f t="shared" si="7"/>
        <v>0</v>
      </c>
      <c r="R92" s="8">
        <f t="shared" si="8"/>
        <v>0</v>
      </c>
      <c r="S92" s="8">
        <f t="shared" si="9"/>
        <v>0</v>
      </c>
      <c r="T92" s="8">
        <f t="shared" si="10"/>
        <v>0</v>
      </c>
      <c r="U92" s="8">
        <f t="shared" si="11"/>
        <v>0</v>
      </c>
      <c r="W92" s="18" t="str">
        <f>'Filing Information'!$O$2</f>
        <v>_2023</v>
      </c>
      <c r="X92" t="e">
        <f>VLOOKUP('Flat Rate Revenue'!C92,'Filing Information'!$B$47:$C$102, 2, 0)</f>
        <v>#N/A</v>
      </c>
      <c r="Y92">
        <v>1</v>
      </c>
      <c r="Z92" s="7">
        <f>'Flat Rate Revenue'!G92</f>
        <v>0</v>
      </c>
      <c r="AA92" s="7">
        <f>'Flat Rate Revenue'!H92</f>
        <v>0</v>
      </c>
      <c r="AB92">
        <v>1</v>
      </c>
      <c r="AE92">
        <f>IF('Flat Rate Revenue'!I92="Annual", 1, 2)</f>
        <v>2</v>
      </c>
      <c r="AF92" s="75">
        <f>'Flat Rate Revenue'!K92</f>
        <v>0</v>
      </c>
      <c r="AG92">
        <f>'Flat Rate Revenue'!S92</f>
        <v>0</v>
      </c>
      <c r="AI92" s="18" t="str">
        <f>'Filing Information'!$O$2</f>
        <v>_2023</v>
      </c>
      <c r="AJ92" t="e">
        <f>VLOOKUP('Flat Rate Revenue'!C92,'Filing Information'!$B$47:$C$102, 2, 0)</f>
        <v>#N/A</v>
      </c>
      <c r="AK92">
        <v>2</v>
      </c>
      <c r="AL92" s="7">
        <f>'Flat Rate Revenue'!G92</f>
        <v>0</v>
      </c>
      <c r="AM92" s="7">
        <f>'Flat Rate Revenue'!H92</f>
        <v>0</v>
      </c>
      <c r="AN92">
        <v>1</v>
      </c>
      <c r="AQ92">
        <f>IF('Flat Rate Revenue'!I92="Annual", 1, 2)</f>
        <v>2</v>
      </c>
      <c r="AR92" s="75">
        <f>'Flat Rate Revenue'!L92</f>
        <v>0</v>
      </c>
      <c r="AS92">
        <f>'Flat Rate Revenue'!T92</f>
        <v>0</v>
      </c>
      <c r="AU92" s="18" t="str">
        <f>'Filing Information'!$O$2</f>
        <v>_2023</v>
      </c>
      <c r="AV92" t="e">
        <f>VLOOKUP('Flat Rate Revenue'!C92,'Filing Information'!$B$47:$C$102, 2, 0)</f>
        <v>#N/A</v>
      </c>
      <c r="AW92">
        <v>3</v>
      </c>
      <c r="AX92" s="7">
        <f>'Flat Rate Revenue'!G92</f>
        <v>0</v>
      </c>
      <c r="AY92" s="7">
        <f>'Flat Rate Revenue'!H92</f>
        <v>0</v>
      </c>
      <c r="AZ92">
        <v>1</v>
      </c>
      <c r="BC92">
        <f>IF('Flat Rate Revenue'!I92="Annual", 1, 2)</f>
        <v>2</v>
      </c>
      <c r="BD92" s="75">
        <f>'Flat Rate Revenue'!M92</f>
        <v>0</v>
      </c>
      <c r="BE92">
        <f>'Flat Rate Revenue'!U92</f>
        <v>0</v>
      </c>
    </row>
    <row r="93" spans="3:57" x14ac:dyDescent="0.3">
      <c r="C93" s="64"/>
      <c r="D93" s="89"/>
      <c r="E93" s="89"/>
      <c r="F93" s="89"/>
      <c r="G93" s="65"/>
      <c r="H93" s="65"/>
      <c r="I93" s="89"/>
      <c r="J93" s="66"/>
      <c r="K93" s="67"/>
      <c r="L93" s="67"/>
      <c r="M93" s="67"/>
      <c r="P93" s="9">
        <f t="shared" si="6"/>
        <v>1</v>
      </c>
      <c r="Q93" s="8">
        <f t="shared" si="7"/>
        <v>0</v>
      </c>
      <c r="R93" s="8">
        <f t="shared" si="8"/>
        <v>0</v>
      </c>
      <c r="S93" s="8">
        <f t="shared" si="9"/>
        <v>0</v>
      </c>
      <c r="T93" s="8">
        <f t="shared" si="10"/>
        <v>0</v>
      </c>
      <c r="U93" s="8">
        <f t="shared" si="11"/>
        <v>0</v>
      </c>
      <c r="W93" s="18" t="str">
        <f>'Filing Information'!$O$2</f>
        <v>_2023</v>
      </c>
      <c r="X93" t="e">
        <f>VLOOKUP('Flat Rate Revenue'!C93,'Filing Information'!$B$47:$C$102, 2, 0)</f>
        <v>#N/A</v>
      </c>
      <c r="Y93">
        <v>1</v>
      </c>
      <c r="Z93" s="7">
        <f>'Flat Rate Revenue'!G93</f>
        <v>0</v>
      </c>
      <c r="AA93" s="7">
        <f>'Flat Rate Revenue'!H93</f>
        <v>0</v>
      </c>
      <c r="AB93">
        <v>1</v>
      </c>
      <c r="AE93">
        <f>IF('Flat Rate Revenue'!I93="Annual", 1, 2)</f>
        <v>2</v>
      </c>
      <c r="AF93" s="75">
        <f>'Flat Rate Revenue'!K93</f>
        <v>0</v>
      </c>
      <c r="AG93">
        <f>'Flat Rate Revenue'!S93</f>
        <v>0</v>
      </c>
      <c r="AI93" s="18" t="str">
        <f>'Filing Information'!$O$2</f>
        <v>_2023</v>
      </c>
      <c r="AJ93" t="e">
        <f>VLOOKUP('Flat Rate Revenue'!C93,'Filing Information'!$B$47:$C$102, 2, 0)</f>
        <v>#N/A</v>
      </c>
      <c r="AK93">
        <v>2</v>
      </c>
      <c r="AL93" s="7">
        <f>'Flat Rate Revenue'!G93</f>
        <v>0</v>
      </c>
      <c r="AM93" s="7">
        <f>'Flat Rate Revenue'!H93</f>
        <v>0</v>
      </c>
      <c r="AN93">
        <v>1</v>
      </c>
      <c r="AQ93">
        <f>IF('Flat Rate Revenue'!I93="Annual", 1, 2)</f>
        <v>2</v>
      </c>
      <c r="AR93" s="75">
        <f>'Flat Rate Revenue'!L93</f>
        <v>0</v>
      </c>
      <c r="AS93">
        <f>'Flat Rate Revenue'!T93</f>
        <v>0</v>
      </c>
      <c r="AU93" s="18" t="str">
        <f>'Filing Information'!$O$2</f>
        <v>_2023</v>
      </c>
      <c r="AV93" t="e">
        <f>VLOOKUP('Flat Rate Revenue'!C93,'Filing Information'!$B$47:$C$102, 2, 0)</f>
        <v>#N/A</v>
      </c>
      <c r="AW93">
        <v>3</v>
      </c>
      <c r="AX93" s="7">
        <f>'Flat Rate Revenue'!G93</f>
        <v>0</v>
      </c>
      <c r="AY93" s="7">
        <f>'Flat Rate Revenue'!H93</f>
        <v>0</v>
      </c>
      <c r="AZ93">
        <v>1</v>
      </c>
      <c r="BC93">
        <f>IF('Flat Rate Revenue'!I93="Annual", 1, 2)</f>
        <v>2</v>
      </c>
      <c r="BD93" s="75">
        <f>'Flat Rate Revenue'!M93</f>
        <v>0</v>
      </c>
      <c r="BE93">
        <f>'Flat Rate Revenue'!U93</f>
        <v>0</v>
      </c>
    </row>
    <row r="94" spans="3:57" x14ac:dyDescent="0.3">
      <c r="C94" s="64"/>
      <c r="D94" s="89"/>
      <c r="E94" s="89"/>
      <c r="F94" s="89"/>
      <c r="G94" s="65"/>
      <c r="H94" s="65"/>
      <c r="I94" s="89"/>
      <c r="J94" s="66"/>
      <c r="K94" s="67"/>
      <c r="L94" s="67"/>
      <c r="M94" s="67"/>
      <c r="P94" s="9">
        <f t="shared" si="6"/>
        <v>1</v>
      </c>
      <c r="Q94" s="8">
        <f t="shared" si="7"/>
        <v>0</v>
      </c>
      <c r="R94" s="8">
        <f t="shared" si="8"/>
        <v>0</v>
      </c>
      <c r="S94" s="8">
        <f t="shared" si="9"/>
        <v>0</v>
      </c>
      <c r="T94" s="8">
        <f t="shared" si="10"/>
        <v>0</v>
      </c>
      <c r="U94" s="8">
        <f t="shared" si="11"/>
        <v>0</v>
      </c>
      <c r="W94" s="18" t="str">
        <f>'Filing Information'!$O$2</f>
        <v>_2023</v>
      </c>
      <c r="X94" t="e">
        <f>VLOOKUP('Flat Rate Revenue'!C94,'Filing Information'!$B$47:$C$102, 2, 0)</f>
        <v>#N/A</v>
      </c>
      <c r="Y94">
        <v>1</v>
      </c>
      <c r="Z94" s="7">
        <f>'Flat Rate Revenue'!G94</f>
        <v>0</v>
      </c>
      <c r="AA94" s="7">
        <f>'Flat Rate Revenue'!H94</f>
        <v>0</v>
      </c>
      <c r="AB94">
        <v>1</v>
      </c>
      <c r="AE94">
        <f>IF('Flat Rate Revenue'!I94="Annual", 1, 2)</f>
        <v>2</v>
      </c>
      <c r="AF94" s="75">
        <f>'Flat Rate Revenue'!K94</f>
        <v>0</v>
      </c>
      <c r="AG94">
        <f>'Flat Rate Revenue'!S94</f>
        <v>0</v>
      </c>
      <c r="AI94" s="18" t="str">
        <f>'Filing Information'!$O$2</f>
        <v>_2023</v>
      </c>
      <c r="AJ94" t="e">
        <f>VLOOKUP('Flat Rate Revenue'!C94,'Filing Information'!$B$47:$C$102, 2, 0)</f>
        <v>#N/A</v>
      </c>
      <c r="AK94">
        <v>2</v>
      </c>
      <c r="AL94" s="7">
        <f>'Flat Rate Revenue'!G94</f>
        <v>0</v>
      </c>
      <c r="AM94" s="7">
        <f>'Flat Rate Revenue'!H94</f>
        <v>0</v>
      </c>
      <c r="AN94">
        <v>1</v>
      </c>
      <c r="AQ94">
        <f>IF('Flat Rate Revenue'!I94="Annual", 1, 2)</f>
        <v>2</v>
      </c>
      <c r="AR94" s="75">
        <f>'Flat Rate Revenue'!L94</f>
        <v>0</v>
      </c>
      <c r="AS94">
        <f>'Flat Rate Revenue'!T94</f>
        <v>0</v>
      </c>
      <c r="AU94" s="18" t="str">
        <f>'Filing Information'!$O$2</f>
        <v>_2023</v>
      </c>
      <c r="AV94" t="e">
        <f>VLOOKUP('Flat Rate Revenue'!C94,'Filing Information'!$B$47:$C$102, 2, 0)</f>
        <v>#N/A</v>
      </c>
      <c r="AW94">
        <v>3</v>
      </c>
      <c r="AX94" s="7">
        <f>'Flat Rate Revenue'!G94</f>
        <v>0</v>
      </c>
      <c r="AY94" s="7">
        <f>'Flat Rate Revenue'!H94</f>
        <v>0</v>
      </c>
      <c r="AZ94">
        <v>1</v>
      </c>
      <c r="BC94">
        <f>IF('Flat Rate Revenue'!I94="Annual", 1, 2)</f>
        <v>2</v>
      </c>
      <c r="BD94" s="75">
        <f>'Flat Rate Revenue'!M94</f>
        <v>0</v>
      </c>
      <c r="BE94">
        <f>'Flat Rate Revenue'!U94</f>
        <v>0</v>
      </c>
    </row>
    <row r="95" spans="3:57" x14ac:dyDescent="0.3">
      <c r="C95" s="64"/>
      <c r="D95" s="89"/>
      <c r="E95" s="89"/>
      <c r="F95" s="89"/>
      <c r="G95" s="65"/>
      <c r="H95" s="65"/>
      <c r="I95" s="89"/>
      <c r="J95" s="66"/>
      <c r="K95" s="67"/>
      <c r="L95" s="67"/>
      <c r="M95" s="67"/>
      <c r="P95" s="9">
        <f t="shared" si="6"/>
        <v>1</v>
      </c>
      <c r="Q95" s="8">
        <f t="shared" si="7"/>
        <v>0</v>
      </c>
      <c r="R95" s="8">
        <f t="shared" si="8"/>
        <v>0</v>
      </c>
      <c r="S95" s="8">
        <f t="shared" si="9"/>
        <v>0</v>
      </c>
      <c r="T95" s="8">
        <f t="shared" si="10"/>
        <v>0</v>
      </c>
      <c r="U95" s="8">
        <f t="shared" si="11"/>
        <v>0</v>
      </c>
      <c r="W95" s="18" t="str">
        <f>'Filing Information'!$O$2</f>
        <v>_2023</v>
      </c>
      <c r="X95" t="e">
        <f>VLOOKUP('Flat Rate Revenue'!C95,'Filing Information'!$B$47:$C$102, 2, 0)</f>
        <v>#N/A</v>
      </c>
      <c r="Y95">
        <v>1</v>
      </c>
      <c r="Z95" s="7">
        <f>'Flat Rate Revenue'!G95</f>
        <v>0</v>
      </c>
      <c r="AA95" s="7">
        <f>'Flat Rate Revenue'!H95</f>
        <v>0</v>
      </c>
      <c r="AB95">
        <v>1</v>
      </c>
      <c r="AE95">
        <f>IF('Flat Rate Revenue'!I95="Annual", 1, 2)</f>
        <v>2</v>
      </c>
      <c r="AF95" s="75">
        <f>'Flat Rate Revenue'!K95</f>
        <v>0</v>
      </c>
      <c r="AG95">
        <f>'Flat Rate Revenue'!S95</f>
        <v>0</v>
      </c>
      <c r="AI95" s="18" t="str">
        <f>'Filing Information'!$O$2</f>
        <v>_2023</v>
      </c>
      <c r="AJ95" t="e">
        <f>VLOOKUP('Flat Rate Revenue'!C95,'Filing Information'!$B$47:$C$102, 2, 0)</f>
        <v>#N/A</v>
      </c>
      <c r="AK95">
        <v>2</v>
      </c>
      <c r="AL95" s="7">
        <f>'Flat Rate Revenue'!G95</f>
        <v>0</v>
      </c>
      <c r="AM95" s="7">
        <f>'Flat Rate Revenue'!H95</f>
        <v>0</v>
      </c>
      <c r="AN95">
        <v>1</v>
      </c>
      <c r="AQ95">
        <f>IF('Flat Rate Revenue'!I95="Annual", 1, 2)</f>
        <v>2</v>
      </c>
      <c r="AR95" s="75">
        <f>'Flat Rate Revenue'!L95</f>
        <v>0</v>
      </c>
      <c r="AS95">
        <f>'Flat Rate Revenue'!T95</f>
        <v>0</v>
      </c>
      <c r="AU95" s="18" t="str">
        <f>'Filing Information'!$O$2</f>
        <v>_2023</v>
      </c>
      <c r="AV95" t="e">
        <f>VLOOKUP('Flat Rate Revenue'!C95,'Filing Information'!$B$47:$C$102, 2, 0)</f>
        <v>#N/A</v>
      </c>
      <c r="AW95">
        <v>3</v>
      </c>
      <c r="AX95" s="7">
        <f>'Flat Rate Revenue'!G95</f>
        <v>0</v>
      </c>
      <c r="AY95" s="7">
        <f>'Flat Rate Revenue'!H95</f>
        <v>0</v>
      </c>
      <c r="AZ95">
        <v>1</v>
      </c>
      <c r="BC95">
        <f>IF('Flat Rate Revenue'!I95="Annual", 1, 2)</f>
        <v>2</v>
      </c>
      <c r="BD95" s="75">
        <f>'Flat Rate Revenue'!M95</f>
        <v>0</v>
      </c>
      <c r="BE95">
        <f>'Flat Rate Revenue'!U95</f>
        <v>0</v>
      </c>
    </row>
    <row r="96" spans="3:57" x14ac:dyDescent="0.3">
      <c r="C96" s="64"/>
      <c r="D96" s="89"/>
      <c r="E96" s="89"/>
      <c r="F96" s="89"/>
      <c r="G96" s="65"/>
      <c r="H96" s="65"/>
      <c r="I96" s="89"/>
      <c r="J96" s="66"/>
      <c r="K96" s="67"/>
      <c r="L96" s="67"/>
      <c r="M96" s="67"/>
      <c r="P96" s="9">
        <f t="shared" si="6"/>
        <v>1</v>
      </c>
      <c r="Q96" s="8">
        <f t="shared" si="7"/>
        <v>0</v>
      </c>
      <c r="R96" s="8">
        <f t="shared" si="8"/>
        <v>0</v>
      </c>
      <c r="S96" s="8">
        <f t="shared" si="9"/>
        <v>0</v>
      </c>
      <c r="T96" s="8">
        <f t="shared" si="10"/>
        <v>0</v>
      </c>
      <c r="U96" s="8">
        <f t="shared" si="11"/>
        <v>0</v>
      </c>
      <c r="W96" s="18" t="str">
        <f>'Filing Information'!$O$2</f>
        <v>_2023</v>
      </c>
      <c r="X96" t="e">
        <f>VLOOKUP('Flat Rate Revenue'!C96,'Filing Information'!$B$47:$C$102, 2, 0)</f>
        <v>#N/A</v>
      </c>
      <c r="Y96">
        <v>1</v>
      </c>
      <c r="Z96" s="7">
        <f>'Flat Rate Revenue'!G96</f>
        <v>0</v>
      </c>
      <c r="AA96" s="7">
        <f>'Flat Rate Revenue'!H96</f>
        <v>0</v>
      </c>
      <c r="AB96">
        <v>1</v>
      </c>
      <c r="AE96">
        <f>IF('Flat Rate Revenue'!I96="Annual", 1, 2)</f>
        <v>2</v>
      </c>
      <c r="AF96" s="75">
        <f>'Flat Rate Revenue'!K96</f>
        <v>0</v>
      </c>
      <c r="AG96">
        <f>'Flat Rate Revenue'!S96</f>
        <v>0</v>
      </c>
      <c r="AI96" s="18" t="str">
        <f>'Filing Information'!$O$2</f>
        <v>_2023</v>
      </c>
      <c r="AJ96" t="e">
        <f>VLOOKUP('Flat Rate Revenue'!C96,'Filing Information'!$B$47:$C$102, 2, 0)</f>
        <v>#N/A</v>
      </c>
      <c r="AK96">
        <v>2</v>
      </c>
      <c r="AL96" s="7">
        <f>'Flat Rate Revenue'!G96</f>
        <v>0</v>
      </c>
      <c r="AM96" s="7">
        <f>'Flat Rate Revenue'!H96</f>
        <v>0</v>
      </c>
      <c r="AN96">
        <v>1</v>
      </c>
      <c r="AQ96">
        <f>IF('Flat Rate Revenue'!I96="Annual", 1, 2)</f>
        <v>2</v>
      </c>
      <c r="AR96" s="75">
        <f>'Flat Rate Revenue'!L96</f>
        <v>0</v>
      </c>
      <c r="AS96">
        <f>'Flat Rate Revenue'!T96</f>
        <v>0</v>
      </c>
      <c r="AU96" s="18" t="str">
        <f>'Filing Information'!$O$2</f>
        <v>_2023</v>
      </c>
      <c r="AV96" t="e">
        <f>VLOOKUP('Flat Rate Revenue'!C96,'Filing Information'!$B$47:$C$102, 2, 0)</f>
        <v>#N/A</v>
      </c>
      <c r="AW96">
        <v>3</v>
      </c>
      <c r="AX96" s="7">
        <f>'Flat Rate Revenue'!G96</f>
        <v>0</v>
      </c>
      <c r="AY96" s="7">
        <f>'Flat Rate Revenue'!H96</f>
        <v>0</v>
      </c>
      <c r="AZ96">
        <v>1</v>
      </c>
      <c r="BC96">
        <f>IF('Flat Rate Revenue'!I96="Annual", 1, 2)</f>
        <v>2</v>
      </c>
      <c r="BD96" s="75">
        <f>'Flat Rate Revenue'!M96</f>
        <v>0</v>
      </c>
      <c r="BE96">
        <f>'Flat Rate Revenue'!U96</f>
        <v>0</v>
      </c>
    </row>
    <row r="97" spans="3:57" x14ac:dyDescent="0.3">
      <c r="C97" s="64"/>
      <c r="D97" s="89"/>
      <c r="E97" s="89"/>
      <c r="F97" s="89"/>
      <c r="G97" s="65"/>
      <c r="H97" s="65"/>
      <c r="I97" s="89"/>
      <c r="J97" s="66"/>
      <c r="K97" s="67"/>
      <c r="L97" s="67"/>
      <c r="M97" s="67"/>
      <c r="P97" s="9">
        <f t="shared" si="6"/>
        <v>1</v>
      </c>
      <c r="Q97" s="8">
        <f t="shared" si="7"/>
        <v>0</v>
      </c>
      <c r="R97" s="8">
        <f t="shared" si="8"/>
        <v>0</v>
      </c>
      <c r="S97" s="8">
        <f t="shared" si="9"/>
        <v>0</v>
      </c>
      <c r="T97" s="8">
        <f t="shared" si="10"/>
        <v>0</v>
      </c>
      <c r="U97" s="8">
        <f t="shared" si="11"/>
        <v>0</v>
      </c>
      <c r="W97" s="18" t="str">
        <f>'Filing Information'!$O$2</f>
        <v>_2023</v>
      </c>
      <c r="X97" t="e">
        <f>VLOOKUP('Flat Rate Revenue'!C97,'Filing Information'!$B$47:$C$102, 2, 0)</f>
        <v>#N/A</v>
      </c>
      <c r="Y97">
        <v>1</v>
      </c>
      <c r="Z97" s="7">
        <f>'Flat Rate Revenue'!G97</f>
        <v>0</v>
      </c>
      <c r="AA97" s="7">
        <f>'Flat Rate Revenue'!H97</f>
        <v>0</v>
      </c>
      <c r="AB97">
        <v>1</v>
      </c>
      <c r="AE97">
        <f>IF('Flat Rate Revenue'!I97="Annual", 1, 2)</f>
        <v>2</v>
      </c>
      <c r="AF97" s="75">
        <f>'Flat Rate Revenue'!K97</f>
        <v>0</v>
      </c>
      <c r="AG97">
        <f>'Flat Rate Revenue'!S97</f>
        <v>0</v>
      </c>
      <c r="AI97" s="18" t="str">
        <f>'Filing Information'!$O$2</f>
        <v>_2023</v>
      </c>
      <c r="AJ97" t="e">
        <f>VLOOKUP('Flat Rate Revenue'!C97,'Filing Information'!$B$47:$C$102, 2, 0)</f>
        <v>#N/A</v>
      </c>
      <c r="AK97">
        <v>2</v>
      </c>
      <c r="AL97" s="7">
        <f>'Flat Rate Revenue'!G97</f>
        <v>0</v>
      </c>
      <c r="AM97" s="7">
        <f>'Flat Rate Revenue'!H97</f>
        <v>0</v>
      </c>
      <c r="AN97">
        <v>1</v>
      </c>
      <c r="AQ97">
        <f>IF('Flat Rate Revenue'!I97="Annual", 1, 2)</f>
        <v>2</v>
      </c>
      <c r="AR97" s="75">
        <f>'Flat Rate Revenue'!L97</f>
        <v>0</v>
      </c>
      <c r="AS97">
        <f>'Flat Rate Revenue'!T97</f>
        <v>0</v>
      </c>
      <c r="AU97" s="18" t="str">
        <f>'Filing Information'!$O$2</f>
        <v>_2023</v>
      </c>
      <c r="AV97" t="e">
        <f>VLOOKUP('Flat Rate Revenue'!C97,'Filing Information'!$B$47:$C$102, 2, 0)</f>
        <v>#N/A</v>
      </c>
      <c r="AW97">
        <v>3</v>
      </c>
      <c r="AX97" s="7">
        <f>'Flat Rate Revenue'!G97</f>
        <v>0</v>
      </c>
      <c r="AY97" s="7">
        <f>'Flat Rate Revenue'!H97</f>
        <v>0</v>
      </c>
      <c r="AZ97">
        <v>1</v>
      </c>
      <c r="BC97">
        <f>IF('Flat Rate Revenue'!I97="Annual", 1, 2)</f>
        <v>2</v>
      </c>
      <c r="BD97" s="75">
        <f>'Flat Rate Revenue'!M97</f>
        <v>0</v>
      </c>
      <c r="BE97">
        <f>'Flat Rate Revenue'!U97</f>
        <v>0</v>
      </c>
    </row>
    <row r="98" spans="3:57" x14ac:dyDescent="0.3">
      <c r="C98" s="64"/>
      <c r="D98" s="89"/>
      <c r="E98" s="89"/>
      <c r="F98" s="89"/>
      <c r="G98" s="65"/>
      <c r="H98" s="65"/>
      <c r="I98" s="89"/>
      <c r="J98" s="66"/>
      <c r="K98" s="67"/>
      <c r="L98" s="67"/>
      <c r="M98" s="67"/>
      <c r="P98" s="9">
        <f t="shared" si="6"/>
        <v>1</v>
      </c>
      <c r="Q98" s="8">
        <f t="shared" si="7"/>
        <v>0</v>
      </c>
      <c r="R98" s="8">
        <f t="shared" si="8"/>
        <v>0</v>
      </c>
      <c r="S98" s="8">
        <f t="shared" si="9"/>
        <v>0</v>
      </c>
      <c r="T98" s="8">
        <f t="shared" si="10"/>
        <v>0</v>
      </c>
      <c r="U98" s="8">
        <f t="shared" si="11"/>
        <v>0</v>
      </c>
      <c r="W98" s="18" t="str">
        <f>'Filing Information'!$O$2</f>
        <v>_2023</v>
      </c>
      <c r="X98" t="e">
        <f>VLOOKUP('Flat Rate Revenue'!C98,'Filing Information'!$B$47:$C$102, 2, 0)</f>
        <v>#N/A</v>
      </c>
      <c r="Y98">
        <v>1</v>
      </c>
      <c r="Z98" s="7">
        <f>'Flat Rate Revenue'!G98</f>
        <v>0</v>
      </c>
      <c r="AA98" s="7">
        <f>'Flat Rate Revenue'!H98</f>
        <v>0</v>
      </c>
      <c r="AB98">
        <v>1</v>
      </c>
      <c r="AE98">
        <f>IF('Flat Rate Revenue'!I98="Annual", 1, 2)</f>
        <v>2</v>
      </c>
      <c r="AF98" s="75">
        <f>'Flat Rate Revenue'!K98</f>
        <v>0</v>
      </c>
      <c r="AG98">
        <f>'Flat Rate Revenue'!S98</f>
        <v>0</v>
      </c>
      <c r="AI98" s="18" t="str">
        <f>'Filing Information'!$O$2</f>
        <v>_2023</v>
      </c>
      <c r="AJ98" t="e">
        <f>VLOOKUP('Flat Rate Revenue'!C98,'Filing Information'!$B$47:$C$102, 2, 0)</f>
        <v>#N/A</v>
      </c>
      <c r="AK98">
        <v>2</v>
      </c>
      <c r="AL98" s="7">
        <f>'Flat Rate Revenue'!G98</f>
        <v>0</v>
      </c>
      <c r="AM98" s="7">
        <f>'Flat Rate Revenue'!H98</f>
        <v>0</v>
      </c>
      <c r="AN98">
        <v>1</v>
      </c>
      <c r="AQ98">
        <f>IF('Flat Rate Revenue'!I98="Annual", 1, 2)</f>
        <v>2</v>
      </c>
      <c r="AR98" s="75">
        <f>'Flat Rate Revenue'!L98</f>
        <v>0</v>
      </c>
      <c r="AS98">
        <f>'Flat Rate Revenue'!T98</f>
        <v>0</v>
      </c>
      <c r="AU98" s="18" t="str">
        <f>'Filing Information'!$O$2</f>
        <v>_2023</v>
      </c>
      <c r="AV98" t="e">
        <f>VLOOKUP('Flat Rate Revenue'!C98,'Filing Information'!$B$47:$C$102, 2, 0)</f>
        <v>#N/A</v>
      </c>
      <c r="AW98">
        <v>3</v>
      </c>
      <c r="AX98" s="7">
        <f>'Flat Rate Revenue'!G98</f>
        <v>0</v>
      </c>
      <c r="AY98" s="7">
        <f>'Flat Rate Revenue'!H98</f>
        <v>0</v>
      </c>
      <c r="AZ98">
        <v>1</v>
      </c>
      <c r="BC98">
        <f>IF('Flat Rate Revenue'!I98="Annual", 1, 2)</f>
        <v>2</v>
      </c>
      <c r="BD98" s="75">
        <f>'Flat Rate Revenue'!M98</f>
        <v>0</v>
      </c>
      <c r="BE98">
        <f>'Flat Rate Revenue'!U98</f>
        <v>0</v>
      </c>
    </row>
    <row r="99" spans="3:57" x14ac:dyDescent="0.3">
      <c r="C99" s="64"/>
      <c r="D99" s="89"/>
      <c r="E99" s="89"/>
      <c r="F99" s="89"/>
      <c r="G99" s="65"/>
      <c r="H99" s="65"/>
      <c r="I99" s="89"/>
      <c r="J99" s="66"/>
      <c r="K99" s="67"/>
      <c r="L99" s="67"/>
      <c r="M99" s="67"/>
      <c r="P99" s="9">
        <f t="shared" si="6"/>
        <v>1</v>
      </c>
      <c r="Q99" s="8">
        <f t="shared" si="7"/>
        <v>0</v>
      </c>
      <c r="R99" s="8">
        <f t="shared" si="8"/>
        <v>0</v>
      </c>
      <c r="S99" s="8">
        <f t="shared" si="9"/>
        <v>0</v>
      </c>
      <c r="T99" s="8">
        <f t="shared" si="10"/>
        <v>0</v>
      </c>
      <c r="U99" s="8">
        <f t="shared" si="11"/>
        <v>0</v>
      </c>
      <c r="W99" s="18" t="str">
        <f>'Filing Information'!$O$2</f>
        <v>_2023</v>
      </c>
      <c r="X99" t="e">
        <f>VLOOKUP('Flat Rate Revenue'!C99,'Filing Information'!$B$47:$C$102, 2, 0)</f>
        <v>#N/A</v>
      </c>
      <c r="Y99">
        <v>1</v>
      </c>
      <c r="Z99" s="7">
        <f>'Flat Rate Revenue'!G99</f>
        <v>0</v>
      </c>
      <c r="AA99" s="7">
        <f>'Flat Rate Revenue'!H99</f>
        <v>0</v>
      </c>
      <c r="AB99">
        <v>1</v>
      </c>
      <c r="AE99">
        <f>IF('Flat Rate Revenue'!I99="Annual", 1, 2)</f>
        <v>2</v>
      </c>
      <c r="AF99" s="75">
        <f>'Flat Rate Revenue'!K99</f>
        <v>0</v>
      </c>
      <c r="AG99">
        <f>'Flat Rate Revenue'!S99</f>
        <v>0</v>
      </c>
      <c r="AI99" s="18" t="str">
        <f>'Filing Information'!$O$2</f>
        <v>_2023</v>
      </c>
      <c r="AJ99" t="e">
        <f>VLOOKUP('Flat Rate Revenue'!C99,'Filing Information'!$B$47:$C$102, 2, 0)</f>
        <v>#N/A</v>
      </c>
      <c r="AK99">
        <v>2</v>
      </c>
      <c r="AL99" s="7">
        <f>'Flat Rate Revenue'!G99</f>
        <v>0</v>
      </c>
      <c r="AM99" s="7">
        <f>'Flat Rate Revenue'!H99</f>
        <v>0</v>
      </c>
      <c r="AN99">
        <v>1</v>
      </c>
      <c r="AQ99">
        <f>IF('Flat Rate Revenue'!I99="Annual", 1, 2)</f>
        <v>2</v>
      </c>
      <c r="AR99" s="75">
        <f>'Flat Rate Revenue'!L99</f>
        <v>0</v>
      </c>
      <c r="AS99">
        <f>'Flat Rate Revenue'!T99</f>
        <v>0</v>
      </c>
      <c r="AU99" s="18" t="str">
        <f>'Filing Information'!$O$2</f>
        <v>_2023</v>
      </c>
      <c r="AV99" t="e">
        <f>VLOOKUP('Flat Rate Revenue'!C99,'Filing Information'!$B$47:$C$102, 2, 0)</f>
        <v>#N/A</v>
      </c>
      <c r="AW99">
        <v>3</v>
      </c>
      <c r="AX99" s="7">
        <f>'Flat Rate Revenue'!G99</f>
        <v>0</v>
      </c>
      <c r="AY99" s="7">
        <f>'Flat Rate Revenue'!H99</f>
        <v>0</v>
      </c>
      <c r="AZ99">
        <v>1</v>
      </c>
      <c r="BC99">
        <f>IF('Flat Rate Revenue'!I99="Annual", 1, 2)</f>
        <v>2</v>
      </c>
      <c r="BD99" s="75">
        <f>'Flat Rate Revenue'!M99</f>
        <v>0</v>
      </c>
      <c r="BE99">
        <f>'Flat Rate Revenue'!U99</f>
        <v>0</v>
      </c>
    </row>
    <row r="100" spans="3:57" x14ac:dyDescent="0.3">
      <c r="C100" s="64"/>
      <c r="D100" s="89"/>
      <c r="E100" s="89"/>
      <c r="F100" s="89"/>
      <c r="G100" s="65"/>
      <c r="H100" s="65"/>
      <c r="I100" s="89"/>
      <c r="J100" s="66"/>
      <c r="K100" s="67"/>
      <c r="L100" s="67"/>
      <c r="M100" s="67"/>
      <c r="P100" s="9">
        <f t="shared" si="6"/>
        <v>1</v>
      </c>
      <c r="Q100" s="8">
        <f t="shared" si="7"/>
        <v>0</v>
      </c>
      <c r="R100" s="8">
        <f t="shared" si="8"/>
        <v>0</v>
      </c>
      <c r="S100" s="8">
        <f t="shared" si="9"/>
        <v>0</v>
      </c>
      <c r="T100" s="8">
        <f t="shared" si="10"/>
        <v>0</v>
      </c>
      <c r="U100" s="8">
        <f t="shared" si="11"/>
        <v>0</v>
      </c>
      <c r="W100" s="18" t="str">
        <f>'Filing Information'!$O$2</f>
        <v>_2023</v>
      </c>
      <c r="X100" t="e">
        <f>VLOOKUP('Flat Rate Revenue'!C100,'Filing Information'!$B$47:$C$102, 2, 0)</f>
        <v>#N/A</v>
      </c>
      <c r="Y100">
        <v>1</v>
      </c>
      <c r="Z100" s="7">
        <f>'Flat Rate Revenue'!G100</f>
        <v>0</v>
      </c>
      <c r="AA100" s="7">
        <f>'Flat Rate Revenue'!H100</f>
        <v>0</v>
      </c>
      <c r="AB100">
        <v>1</v>
      </c>
      <c r="AE100">
        <f>IF('Flat Rate Revenue'!I100="Annual", 1, 2)</f>
        <v>2</v>
      </c>
      <c r="AF100" s="75">
        <f>'Flat Rate Revenue'!K100</f>
        <v>0</v>
      </c>
      <c r="AG100">
        <f>'Flat Rate Revenue'!S100</f>
        <v>0</v>
      </c>
      <c r="AI100" s="18" t="str">
        <f>'Filing Information'!$O$2</f>
        <v>_2023</v>
      </c>
      <c r="AJ100" t="e">
        <f>VLOOKUP('Flat Rate Revenue'!C100,'Filing Information'!$B$47:$C$102, 2, 0)</f>
        <v>#N/A</v>
      </c>
      <c r="AK100">
        <v>2</v>
      </c>
      <c r="AL100" s="7">
        <f>'Flat Rate Revenue'!G100</f>
        <v>0</v>
      </c>
      <c r="AM100" s="7">
        <f>'Flat Rate Revenue'!H100</f>
        <v>0</v>
      </c>
      <c r="AN100">
        <v>1</v>
      </c>
      <c r="AQ100">
        <f>IF('Flat Rate Revenue'!I100="Annual", 1, 2)</f>
        <v>2</v>
      </c>
      <c r="AR100" s="75">
        <f>'Flat Rate Revenue'!L100</f>
        <v>0</v>
      </c>
      <c r="AS100">
        <f>'Flat Rate Revenue'!T100</f>
        <v>0</v>
      </c>
      <c r="AU100" s="18" t="str">
        <f>'Filing Information'!$O$2</f>
        <v>_2023</v>
      </c>
      <c r="AV100" t="e">
        <f>VLOOKUP('Flat Rate Revenue'!C100,'Filing Information'!$B$47:$C$102, 2, 0)</f>
        <v>#N/A</v>
      </c>
      <c r="AW100">
        <v>3</v>
      </c>
      <c r="AX100" s="7">
        <f>'Flat Rate Revenue'!G100</f>
        <v>0</v>
      </c>
      <c r="AY100" s="7">
        <f>'Flat Rate Revenue'!H100</f>
        <v>0</v>
      </c>
      <c r="AZ100">
        <v>1</v>
      </c>
      <c r="BC100">
        <f>IF('Flat Rate Revenue'!I100="Annual", 1, 2)</f>
        <v>2</v>
      </c>
      <c r="BD100" s="75">
        <f>'Flat Rate Revenue'!M100</f>
        <v>0</v>
      </c>
      <c r="BE100">
        <f>'Flat Rate Revenue'!U100</f>
        <v>0</v>
      </c>
    </row>
    <row r="101" spans="3:57" x14ac:dyDescent="0.3">
      <c r="C101" s="64"/>
      <c r="D101" s="89"/>
      <c r="E101" s="89"/>
      <c r="F101" s="89"/>
      <c r="G101" s="65"/>
      <c r="H101" s="65"/>
      <c r="I101" s="89"/>
      <c r="J101" s="66"/>
      <c r="K101" s="67"/>
      <c r="L101" s="67"/>
      <c r="M101" s="67"/>
      <c r="P101" s="9">
        <f t="shared" si="6"/>
        <v>1</v>
      </c>
      <c r="Q101" s="8">
        <f t="shared" si="7"/>
        <v>0</v>
      </c>
      <c r="R101" s="8">
        <f t="shared" si="8"/>
        <v>0</v>
      </c>
      <c r="S101" s="8">
        <f t="shared" si="9"/>
        <v>0</v>
      </c>
      <c r="T101" s="8">
        <f t="shared" si="10"/>
        <v>0</v>
      </c>
      <c r="U101" s="8">
        <f t="shared" si="11"/>
        <v>0</v>
      </c>
      <c r="W101" s="18" t="str">
        <f>'Filing Information'!$O$2</f>
        <v>_2023</v>
      </c>
      <c r="X101" t="e">
        <f>VLOOKUP('Flat Rate Revenue'!C101,'Filing Information'!$B$47:$C$102, 2, 0)</f>
        <v>#N/A</v>
      </c>
      <c r="Y101">
        <v>1</v>
      </c>
      <c r="Z101" s="7">
        <f>'Flat Rate Revenue'!G101</f>
        <v>0</v>
      </c>
      <c r="AA101" s="7">
        <f>'Flat Rate Revenue'!H101</f>
        <v>0</v>
      </c>
      <c r="AB101">
        <v>1</v>
      </c>
      <c r="AE101">
        <f>IF('Flat Rate Revenue'!I101="Annual", 1, 2)</f>
        <v>2</v>
      </c>
      <c r="AF101" s="75">
        <f>'Flat Rate Revenue'!K101</f>
        <v>0</v>
      </c>
      <c r="AG101">
        <f>'Flat Rate Revenue'!S101</f>
        <v>0</v>
      </c>
      <c r="AI101" s="18" t="str">
        <f>'Filing Information'!$O$2</f>
        <v>_2023</v>
      </c>
      <c r="AJ101" t="e">
        <f>VLOOKUP('Flat Rate Revenue'!C101,'Filing Information'!$B$47:$C$102, 2, 0)</f>
        <v>#N/A</v>
      </c>
      <c r="AK101">
        <v>2</v>
      </c>
      <c r="AL101" s="7">
        <f>'Flat Rate Revenue'!G101</f>
        <v>0</v>
      </c>
      <c r="AM101" s="7">
        <f>'Flat Rate Revenue'!H101</f>
        <v>0</v>
      </c>
      <c r="AN101">
        <v>1</v>
      </c>
      <c r="AQ101">
        <f>IF('Flat Rate Revenue'!I101="Annual", 1, 2)</f>
        <v>2</v>
      </c>
      <c r="AR101" s="75">
        <f>'Flat Rate Revenue'!L101</f>
        <v>0</v>
      </c>
      <c r="AS101">
        <f>'Flat Rate Revenue'!T101</f>
        <v>0</v>
      </c>
      <c r="AU101" s="18" t="str">
        <f>'Filing Information'!$O$2</f>
        <v>_2023</v>
      </c>
      <c r="AV101" t="e">
        <f>VLOOKUP('Flat Rate Revenue'!C101,'Filing Information'!$B$47:$C$102, 2, 0)</f>
        <v>#N/A</v>
      </c>
      <c r="AW101">
        <v>3</v>
      </c>
      <c r="AX101" s="7">
        <f>'Flat Rate Revenue'!G101</f>
        <v>0</v>
      </c>
      <c r="AY101" s="7">
        <f>'Flat Rate Revenue'!H101</f>
        <v>0</v>
      </c>
      <c r="AZ101">
        <v>1</v>
      </c>
      <c r="BC101">
        <f>IF('Flat Rate Revenue'!I101="Annual", 1, 2)</f>
        <v>2</v>
      </c>
      <c r="BD101" s="75">
        <f>'Flat Rate Revenue'!M101</f>
        <v>0</v>
      </c>
      <c r="BE101">
        <f>'Flat Rate Revenue'!U101</f>
        <v>0</v>
      </c>
    </row>
    <row r="102" spans="3:57" x14ac:dyDescent="0.3">
      <c r="C102" s="64"/>
      <c r="D102" s="89"/>
      <c r="E102" s="89"/>
      <c r="F102" s="89"/>
      <c r="G102" s="65"/>
      <c r="H102" s="65"/>
      <c r="I102" s="89"/>
      <c r="J102" s="66"/>
      <c r="K102" s="67"/>
      <c r="L102" s="67"/>
      <c r="M102" s="67"/>
      <c r="P102" s="9">
        <f t="shared" si="6"/>
        <v>1</v>
      </c>
      <c r="Q102" s="8">
        <f t="shared" si="7"/>
        <v>0</v>
      </c>
      <c r="R102" s="8">
        <f t="shared" si="8"/>
        <v>0</v>
      </c>
      <c r="S102" s="8">
        <f t="shared" si="9"/>
        <v>0</v>
      </c>
      <c r="T102" s="8">
        <f t="shared" si="10"/>
        <v>0</v>
      </c>
      <c r="U102" s="8">
        <f t="shared" si="11"/>
        <v>0</v>
      </c>
      <c r="W102" s="18" t="str">
        <f>'Filing Information'!$O$2</f>
        <v>_2023</v>
      </c>
      <c r="X102" t="e">
        <f>VLOOKUP('Flat Rate Revenue'!C102,'Filing Information'!$B$47:$C$102, 2, 0)</f>
        <v>#N/A</v>
      </c>
      <c r="Y102">
        <v>1</v>
      </c>
      <c r="Z102" s="7">
        <f>'Flat Rate Revenue'!G102</f>
        <v>0</v>
      </c>
      <c r="AA102" s="7">
        <f>'Flat Rate Revenue'!H102</f>
        <v>0</v>
      </c>
      <c r="AB102">
        <v>1</v>
      </c>
      <c r="AE102">
        <f>IF('Flat Rate Revenue'!I102="Annual", 1, 2)</f>
        <v>2</v>
      </c>
      <c r="AF102" s="75">
        <f>'Flat Rate Revenue'!K102</f>
        <v>0</v>
      </c>
      <c r="AG102">
        <f>'Flat Rate Revenue'!S102</f>
        <v>0</v>
      </c>
      <c r="AI102" s="18" t="str">
        <f>'Filing Information'!$O$2</f>
        <v>_2023</v>
      </c>
      <c r="AJ102" t="e">
        <f>VLOOKUP('Flat Rate Revenue'!C102,'Filing Information'!$B$47:$C$102, 2, 0)</f>
        <v>#N/A</v>
      </c>
      <c r="AK102">
        <v>2</v>
      </c>
      <c r="AL102" s="7">
        <f>'Flat Rate Revenue'!G102</f>
        <v>0</v>
      </c>
      <c r="AM102" s="7">
        <f>'Flat Rate Revenue'!H102</f>
        <v>0</v>
      </c>
      <c r="AN102">
        <v>1</v>
      </c>
      <c r="AQ102">
        <f>IF('Flat Rate Revenue'!I102="Annual", 1, 2)</f>
        <v>2</v>
      </c>
      <c r="AR102" s="75">
        <f>'Flat Rate Revenue'!L102</f>
        <v>0</v>
      </c>
      <c r="AS102">
        <f>'Flat Rate Revenue'!T102</f>
        <v>0</v>
      </c>
      <c r="AU102" s="18" t="str">
        <f>'Filing Information'!$O$2</f>
        <v>_2023</v>
      </c>
      <c r="AV102" t="e">
        <f>VLOOKUP('Flat Rate Revenue'!C102,'Filing Information'!$B$47:$C$102, 2, 0)</f>
        <v>#N/A</v>
      </c>
      <c r="AW102">
        <v>3</v>
      </c>
      <c r="AX102" s="7">
        <f>'Flat Rate Revenue'!G102</f>
        <v>0</v>
      </c>
      <c r="AY102" s="7">
        <f>'Flat Rate Revenue'!H102</f>
        <v>0</v>
      </c>
      <c r="AZ102">
        <v>1</v>
      </c>
      <c r="BC102">
        <f>IF('Flat Rate Revenue'!I102="Annual", 1, 2)</f>
        <v>2</v>
      </c>
      <c r="BD102" s="75">
        <f>'Flat Rate Revenue'!M102</f>
        <v>0</v>
      </c>
      <c r="BE102">
        <f>'Flat Rate Revenue'!U102</f>
        <v>0</v>
      </c>
    </row>
    <row r="103" spans="3:57" x14ac:dyDescent="0.3">
      <c r="C103" s="64"/>
      <c r="D103" s="89"/>
      <c r="E103" s="89"/>
      <c r="F103" s="89"/>
      <c r="G103" s="65"/>
      <c r="H103" s="65"/>
      <c r="I103" s="89"/>
      <c r="J103" s="66"/>
      <c r="K103" s="67"/>
      <c r="L103" s="67"/>
      <c r="M103" s="67"/>
      <c r="P103" s="9">
        <f t="shared" si="6"/>
        <v>1</v>
      </c>
      <c r="Q103" s="8">
        <f t="shared" si="7"/>
        <v>0</v>
      </c>
      <c r="R103" s="8">
        <f t="shared" si="8"/>
        <v>0</v>
      </c>
      <c r="S103" s="8">
        <f t="shared" si="9"/>
        <v>0</v>
      </c>
      <c r="T103" s="8">
        <f t="shared" si="10"/>
        <v>0</v>
      </c>
      <c r="U103" s="8">
        <f t="shared" si="11"/>
        <v>0</v>
      </c>
      <c r="W103" s="18" t="str">
        <f>'Filing Information'!$O$2</f>
        <v>_2023</v>
      </c>
      <c r="X103" t="e">
        <f>VLOOKUP('Flat Rate Revenue'!C103,'Filing Information'!$B$47:$C$102, 2, 0)</f>
        <v>#N/A</v>
      </c>
      <c r="Y103">
        <v>1</v>
      </c>
      <c r="Z103" s="7">
        <f>'Flat Rate Revenue'!G103</f>
        <v>0</v>
      </c>
      <c r="AA103" s="7">
        <f>'Flat Rate Revenue'!H103</f>
        <v>0</v>
      </c>
      <c r="AB103">
        <v>1</v>
      </c>
      <c r="AE103">
        <f>IF('Flat Rate Revenue'!I103="Annual", 1, 2)</f>
        <v>2</v>
      </c>
      <c r="AF103" s="75">
        <f>'Flat Rate Revenue'!K103</f>
        <v>0</v>
      </c>
      <c r="AG103">
        <f>'Flat Rate Revenue'!S103</f>
        <v>0</v>
      </c>
      <c r="AI103" s="18" t="str">
        <f>'Filing Information'!$O$2</f>
        <v>_2023</v>
      </c>
      <c r="AJ103" t="e">
        <f>VLOOKUP('Flat Rate Revenue'!C103,'Filing Information'!$B$47:$C$102, 2, 0)</f>
        <v>#N/A</v>
      </c>
      <c r="AK103">
        <v>2</v>
      </c>
      <c r="AL103" s="7">
        <f>'Flat Rate Revenue'!G103</f>
        <v>0</v>
      </c>
      <c r="AM103" s="7">
        <f>'Flat Rate Revenue'!H103</f>
        <v>0</v>
      </c>
      <c r="AN103">
        <v>1</v>
      </c>
      <c r="AQ103">
        <f>IF('Flat Rate Revenue'!I103="Annual", 1, 2)</f>
        <v>2</v>
      </c>
      <c r="AR103" s="75">
        <f>'Flat Rate Revenue'!L103</f>
        <v>0</v>
      </c>
      <c r="AS103">
        <f>'Flat Rate Revenue'!T103</f>
        <v>0</v>
      </c>
      <c r="AU103" s="18" t="str">
        <f>'Filing Information'!$O$2</f>
        <v>_2023</v>
      </c>
      <c r="AV103" t="e">
        <f>VLOOKUP('Flat Rate Revenue'!C103,'Filing Information'!$B$47:$C$102, 2, 0)</f>
        <v>#N/A</v>
      </c>
      <c r="AW103">
        <v>3</v>
      </c>
      <c r="AX103" s="7">
        <f>'Flat Rate Revenue'!G103</f>
        <v>0</v>
      </c>
      <c r="AY103" s="7">
        <f>'Flat Rate Revenue'!H103</f>
        <v>0</v>
      </c>
      <c r="AZ103">
        <v>1</v>
      </c>
      <c r="BC103">
        <f>IF('Flat Rate Revenue'!I103="Annual", 1, 2)</f>
        <v>2</v>
      </c>
      <c r="BD103" s="75">
        <f>'Flat Rate Revenue'!M103</f>
        <v>0</v>
      </c>
      <c r="BE103">
        <f>'Flat Rate Revenue'!U103</f>
        <v>0</v>
      </c>
    </row>
    <row r="104" spans="3:57" x14ac:dyDescent="0.3">
      <c r="C104" s="64"/>
      <c r="D104" s="89"/>
      <c r="E104" s="89"/>
      <c r="F104" s="89"/>
      <c r="G104" s="65"/>
      <c r="H104" s="65"/>
      <c r="I104" s="89"/>
      <c r="J104" s="66"/>
      <c r="K104" s="67"/>
      <c r="L104" s="67"/>
      <c r="M104" s="67"/>
      <c r="P104" s="9">
        <f t="shared" si="6"/>
        <v>1</v>
      </c>
      <c r="Q104" s="8">
        <f t="shared" si="7"/>
        <v>0</v>
      </c>
      <c r="R104" s="8">
        <f t="shared" si="8"/>
        <v>0</v>
      </c>
      <c r="S104" s="8">
        <f t="shared" si="9"/>
        <v>0</v>
      </c>
      <c r="T104" s="8">
        <f t="shared" si="10"/>
        <v>0</v>
      </c>
      <c r="U104" s="8">
        <f t="shared" si="11"/>
        <v>0</v>
      </c>
      <c r="W104" s="18" t="str">
        <f>'Filing Information'!$O$2</f>
        <v>_2023</v>
      </c>
      <c r="X104" t="e">
        <f>VLOOKUP('Flat Rate Revenue'!C104,'Filing Information'!$B$47:$C$102, 2, 0)</f>
        <v>#N/A</v>
      </c>
      <c r="Y104">
        <v>1</v>
      </c>
      <c r="Z104" s="7">
        <f>'Flat Rate Revenue'!G104</f>
        <v>0</v>
      </c>
      <c r="AA104" s="7">
        <f>'Flat Rate Revenue'!H104</f>
        <v>0</v>
      </c>
      <c r="AB104">
        <v>1</v>
      </c>
      <c r="AE104">
        <f>IF('Flat Rate Revenue'!I104="Annual", 1, 2)</f>
        <v>2</v>
      </c>
      <c r="AF104" s="75">
        <f>'Flat Rate Revenue'!K104</f>
        <v>0</v>
      </c>
      <c r="AG104">
        <f>'Flat Rate Revenue'!S104</f>
        <v>0</v>
      </c>
      <c r="AI104" s="18" t="str">
        <f>'Filing Information'!$O$2</f>
        <v>_2023</v>
      </c>
      <c r="AJ104" t="e">
        <f>VLOOKUP('Flat Rate Revenue'!C104,'Filing Information'!$B$47:$C$102, 2, 0)</f>
        <v>#N/A</v>
      </c>
      <c r="AK104">
        <v>2</v>
      </c>
      <c r="AL104" s="7">
        <f>'Flat Rate Revenue'!G104</f>
        <v>0</v>
      </c>
      <c r="AM104" s="7">
        <f>'Flat Rate Revenue'!H104</f>
        <v>0</v>
      </c>
      <c r="AN104">
        <v>1</v>
      </c>
      <c r="AQ104">
        <f>IF('Flat Rate Revenue'!I104="Annual", 1, 2)</f>
        <v>2</v>
      </c>
      <c r="AR104" s="75">
        <f>'Flat Rate Revenue'!L104</f>
        <v>0</v>
      </c>
      <c r="AS104">
        <f>'Flat Rate Revenue'!T104</f>
        <v>0</v>
      </c>
      <c r="AU104" s="18" t="str">
        <f>'Filing Information'!$O$2</f>
        <v>_2023</v>
      </c>
      <c r="AV104" t="e">
        <f>VLOOKUP('Flat Rate Revenue'!C104,'Filing Information'!$B$47:$C$102, 2, 0)</f>
        <v>#N/A</v>
      </c>
      <c r="AW104">
        <v>3</v>
      </c>
      <c r="AX104" s="7">
        <f>'Flat Rate Revenue'!G104</f>
        <v>0</v>
      </c>
      <c r="AY104" s="7">
        <f>'Flat Rate Revenue'!H104</f>
        <v>0</v>
      </c>
      <c r="AZ104">
        <v>1</v>
      </c>
      <c r="BC104">
        <f>IF('Flat Rate Revenue'!I104="Annual", 1, 2)</f>
        <v>2</v>
      </c>
      <c r="BD104" s="75">
        <f>'Flat Rate Revenue'!M104</f>
        <v>0</v>
      </c>
      <c r="BE104">
        <f>'Flat Rate Revenue'!U104</f>
        <v>0</v>
      </c>
    </row>
    <row r="105" spans="3:57" x14ac:dyDescent="0.3">
      <c r="C105" s="64"/>
      <c r="D105" s="89"/>
      <c r="E105" s="89"/>
      <c r="F105" s="89"/>
      <c r="G105" s="65"/>
      <c r="H105" s="65"/>
      <c r="I105" s="89"/>
      <c r="J105" s="66"/>
      <c r="K105" s="67"/>
      <c r="L105" s="67"/>
      <c r="M105" s="67"/>
      <c r="P105" s="9">
        <f t="shared" si="6"/>
        <v>1</v>
      </c>
      <c r="Q105" s="8">
        <f t="shared" si="7"/>
        <v>0</v>
      </c>
      <c r="R105" s="8">
        <f t="shared" si="8"/>
        <v>0</v>
      </c>
      <c r="S105" s="8">
        <f t="shared" si="9"/>
        <v>0</v>
      </c>
      <c r="T105" s="8">
        <f t="shared" si="10"/>
        <v>0</v>
      </c>
      <c r="U105" s="8">
        <f t="shared" si="11"/>
        <v>0</v>
      </c>
      <c r="W105" s="18" t="str">
        <f>'Filing Information'!$O$2</f>
        <v>_2023</v>
      </c>
      <c r="X105" t="e">
        <f>VLOOKUP('Flat Rate Revenue'!C105,'Filing Information'!$B$47:$C$102, 2, 0)</f>
        <v>#N/A</v>
      </c>
      <c r="Y105">
        <v>1</v>
      </c>
      <c r="Z105" s="7">
        <f>'Flat Rate Revenue'!G105</f>
        <v>0</v>
      </c>
      <c r="AA105" s="7">
        <f>'Flat Rate Revenue'!H105</f>
        <v>0</v>
      </c>
      <c r="AB105">
        <v>1</v>
      </c>
      <c r="AE105">
        <f>IF('Flat Rate Revenue'!I105="Annual", 1, 2)</f>
        <v>2</v>
      </c>
      <c r="AF105" s="75">
        <f>'Flat Rate Revenue'!K105</f>
        <v>0</v>
      </c>
      <c r="AG105">
        <f>'Flat Rate Revenue'!S105</f>
        <v>0</v>
      </c>
      <c r="AI105" s="18" t="str">
        <f>'Filing Information'!$O$2</f>
        <v>_2023</v>
      </c>
      <c r="AJ105" t="e">
        <f>VLOOKUP('Flat Rate Revenue'!C105,'Filing Information'!$B$47:$C$102, 2, 0)</f>
        <v>#N/A</v>
      </c>
      <c r="AK105">
        <v>2</v>
      </c>
      <c r="AL105" s="7">
        <f>'Flat Rate Revenue'!G105</f>
        <v>0</v>
      </c>
      <c r="AM105" s="7">
        <f>'Flat Rate Revenue'!H105</f>
        <v>0</v>
      </c>
      <c r="AN105">
        <v>1</v>
      </c>
      <c r="AQ105">
        <f>IF('Flat Rate Revenue'!I105="Annual", 1, 2)</f>
        <v>2</v>
      </c>
      <c r="AR105" s="75">
        <f>'Flat Rate Revenue'!L105</f>
        <v>0</v>
      </c>
      <c r="AS105">
        <f>'Flat Rate Revenue'!T105</f>
        <v>0</v>
      </c>
      <c r="AU105" s="18" t="str">
        <f>'Filing Information'!$O$2</f>
        <v>_2023</v>
      </c>
      <c r="AV105" t="e">
        <f>VLOOKUP('Flat Rate Revenue'!C105,'Filing Information'!$B$47:$C$102, 2, 0)</f>
        <v>#N/A</v>
      </c>
      <c r="AW105">
        <v>3</v>
      </c>
      <c r="AX105" s="7">
        <f>'Flat Rate Revenue'!G105</f>
        <v>0</v>
      </c>
      <c r="AY105" s="7">
        <f>'Flat Rate Revenue'!H105</f>
        <v>0</v>
      </c>
      <c r="AZ105">
        <v>1</v>
      </c>
      <c r="BC105">
        <f>IF('Flat Rate Revenue'!I105="Annual", 1, 2)</f>
        <v>2</v>
      </c>
      <c r="BD105" s="75">
        <f>'Flat Rate Revenue'!M105</f>
        <v>0</v>
      </c>
      <c r="BE105">
        <f>'Flat Rate Revenue'!U105</f>
        <v>0</v>
      </c>
    </row>
    <row r="106" spans="3:57" x14ac:dyDescent="0.3">
      <c r="C106" s="64"/>
      <c r="D106" s="89"/>
      <c r="E106" s="89"/>
      <c r="F106" s="89"/>
      <c r="G106" s="65"/>
      <c r="H106" s="65"/>
      <c r="I106" s="89"/>
      <c r="J106" s="66"/>
      <c r="K106" s="67"/>
      <c r="L106" s="67"/>
      <c r="M106" s="67"/>
      <c r="P106" s="9">
        <f t="shared" si="6"/>
        <v>1</v>
      </c>
      <c r="Q106" s="8">
        <f t="shared" si="7"/>
        <v>0</v>
      </c>
      <c r="R106" s="8">
        <f t="shared" si="8"/>
        <v>0</v>
      </c>
      <c r="S106" s="8">
        <f t="shared" si="9"/>
        <v>0</v>
      </c>
      <c r="T106" s="8">
        <f t="shared" si="10"/>
        <v>0</v>
      </c>
      <c r="U106" s="8">
        <f t="shared" si="11"/>
        <v>0</v>
      </c>
      <c r="W106" s="18" t="str">
        <f>'Filing Information'!$O$2</f>
        <v>_2023</v>
      </c>
      <c r="X106" t="e">
        <f>VLOOKUP('Flat Rate Revenue'!C106,'Filing Information'!$B$47:$C$102, 2, 0)</f>
        <v>#N/A</v>
      </c>
      <c r="Y106">
        <v>1</v>
      </c>
      <c r="Z106" s="7">
        <f>'Flat Rate Revenue'!G106</f>
        <v>0</v>
      </c>
      <c r="AA106" s="7">
        <f>'Flat Rate Revenue'!H106</f>
        <v>0</v>
      </c>
      <c r="AB106">
        <v>1</v>
      </c>
      <c r="AE106">
        <f>IF('Flat Rate Revenue'!I106="Annual", 1, 2)</f>
        <v>2</v>
      </c>
      <c r="AF106" s="75">
        <f>'Flat Rate Revenue'!K106</f>
        <v>0</v>
      </c>
      <c r="AG106">
        <f>'Flat Rate Revenue'!S106</f>
        <v>0</v>
      </c>
      <c r="AI106" s="18" t="str">
        <f>'Filing Information'!$O$2</f>
        <v>_2023</v>
      </c>
      <c r="AJ106" t="e">
        <f>VLOOKUP('Flat Rate Revenue'!C106,'Filing Information'!$B$47:$C$102, 2, 0)</f>
        <v>#N/A</v>
      </c>
      <c r="AK106">
        <v>2</v>
      </c>
      <c r="AL106" s="7">
        <f>'Flat Rate Revenue'!G106</f>
        <v>0</v>
      </c>
      <c r="AM106" s="7">
        <f>'Flat Rate Revenue'!H106</f>
        <v>0</v>
      </c>
      <c r="AN106">
        <v>1</v>
      </c>
      <c r="AQ106">
        <f>IF('Flat Rate Revenue'!I106="Annual", 1, 2)</f>
        <v>2</v>
      </c>
      <c r="AR106" s="75">
        <f>'Flat Rate Revenue'!L106</f>
        <v>0</v>
      </c>
      <c r="AS106">
        <f>'Flat Rate Revenue'!T106</f>
        <v>0</v>
      </c>
      <c r="AU106" s="18" t="str">
        <f>'Filing Information'!$O$2</f>
        <v>_2023</v>
      </c>
      <c r="AV106" t="e">
        <f>VLOOKUP('Flat Rate Revenue'!C106,'Filing Information'!$B$47:$C$102, 2, 0)</f>
        <v>#N/A</v>
      </c>
      <c r="AW106">
        <v>3</v>
      </c>
      <c r="AX106" s="7">
        <f>'Flat Rate Revenue'!G106</f>
        <v>0</v>
      </c>
      <c r="AY106" s="7">
        <f>'Flat Rate Revenue'!H106</f>
        <v>0</v>
      </c>
      <c r="AZ106">
        <v>1</v>
      </c>
      <c r="BC106">
        <f>IF('Flat Rate Revenue'!I106="Annual", 1, 2)</f>
        <v>2</v>
      </c>
      <c r="BD106" s="75">
        <f>'Flat Rate Revenue'!M106</f>
        <v>0</v>
      </c>
      <c r="BE106">
        <f>'Flat Rate Revenue'!U106</f>
        <v>0</v>
      </c>
    </row>
    <row r="107" spans="3:57" x14ac:dyDescent="0.3">
      <c r="C107" s="64"/>
      <c r="D107" s="89"/>
      <c r="E107" s="89"/>
      <c r="F107" s="89"/>
      <c r="G107" s="65"/>
      <c r="H107" s="65"/>
      <c r="I107" s="89"/>
      <c r="J107" s="66"/>
      <c r="K107" s="67"/>
      <c r="L107" s="67"/>
      <c r="M107" s="67"/>
      <c r="P107" s="9">
        <f t="shared" si="6"/>
        <v>1</v>
      </c>
      <c r="Q107" s="8">
        <f t="shared" si="7"/>
        <v>0</v>
      </c>
      <c r="R107" s="8">
        <f t="shared" si="8"/>
        <v>0</v>
      </c>
      <c r="S107" s="8">
        <f t="shared" si="9"/>
        <v>0</v>
      </c>
      <c r="T107" s="8">
        <f t="shared" si="10"/>
        <v>0</v>
      </c>
      <c r="U107" s="8">
        <f t="shared" si="11"/>
        <v>0</v>
      </c>
      <c r="W107" s="18" t="str">
        <f>'Filing Information'!$O$2</f>
        <v>_2023</v>
      </c>
      <c r="X107" t="e">
        <f>VLOOKUP('Flat Rate Revenue'!C107,'Filing Information'!$B$47:$C$102, 2, 0)</f>
        <v>#N/A</v>
      </c>
      <c r="Y107">
        <v>1</v>
      </c>
      <c r="Z107" s="7">
        <f>'Flat Rate Revenue'!G107</f>
        <v>0</v>
      </c>
      <c r="AA107" s="7">
        <f>'Flat Rate Revenue'!H107</f>
        <v>0</v>
      </c>
      <c r="AB107">
        <v>1</v>
      </c>
      <c r="AE107">
        <f>IF('Flat Rate Revenue'!I107="Annual", 1, 2)</f>
        <v>2</v>
      </c>
      <c r="AF107" s="75">
        <f>'Flat Rate Revenue'!K107</f>
        <v>0</v>
      </c>
      <c r="AG107">
        <f>'Flat Rate Revenue'!S107</f>
        <v>0</v>
      </c>
      <c r="AI107" s="18" t="str">
        <f>'Filing Information'!$O$2</f>
        <v>_2023</v>
      </c>
      <c r="AJ107" t="e">
        <f>VLOOKUP('Flat Rate Revenue'!C107,'Filing Information'!$B$47:$C$102, 2, 0)</f>
        <v>#N/A</v>
      </c>
      <c r="AK107">
        <v>2</v>
      </c>
      <c r="AL107" s="7">
        <f>'Flat Rate Revenue'!G107</f>
        <v>0</v>
      </c>
      <c r="AM107" s="7">
        <f>'Flat Rate Revenue'!H107</f>
        <v>0</v>
      </c>
      <c r="AN107">
        <v>1</v>
      </c>
      <c r="AQ107">
        <f>IF('Flat Rate Revenue'!I107="Annual", 1, 2)</f>
        <v>2</v>
      </c>
      <c r="AR107" s="75">
        <f>'Flat Rate Revenue'!L107</f>
        <v>0</v>
      </c>
      <c r="AS107">
        <f>'Flat Rate Revenue'!T107</f>
        <v>0</v>
      </c>
      <c r="AU107" s="18" t="str">
        <f>'Filing Information'!$O$2</f>
        <v>_2023</v>
      </c>
      <c r="AV107" t="e">
        <f>VLOOKUP('Flat Rate Revenue'!C107,'Filing Information'!$B$47:$C$102, 2, 0)</f>
        <v>#N/A</v>
      </c>
      <c r="AW107">
        <v>3</v>
      </c>
      <c r="AX107" s="7">
        <f>'Flat Rate Revenue'!G107</f>
        <v>0</v>
      </c>
      <c r="AY107" s="7">
        <f>'Flat Rate Revenue'!H107</f>
        <v>0</v>
      </c>
      <c r="AZ107">
        <v>1</v>
      </c>
      <c r="BC107">
        <f>IF('Flat Rate Revenue'!I107="Annual", 1, 2)</f>
        <v>2</v>
      </c>
      <c r="BD107" s="75">
        <f>'Flat Rate Revenue'!M107</f>
        <v>0</v>
      </c>
      <c r="BE107">
        <f>'Flat Rate Revenue'!U107</f>
        <v>0</v>
      </c>
    </row>
    <row r="108" spans="3:57" x14ac:dyDescent="0.3">
      <c r="C108" s="64"/>
      <c r="D108" s="89"/>
      <c r="E108" s="89"/>
      <c r="F108" s="89"/>
      <c r="G108" s="65"/>
      <c r="H108" s="65"/>
      <c r="I108" s="89"/>
      <c r="J108" s="66"/>
      <c r="K108" s="67"/>
      <c r="L108" s="67"/>
      <c r="M108" s="67"/>
      <c r="P108" s="9">
        <f t="shared" si="6"/>
        <v>1</v>
      </c>
      <c r="Q108" s="8">
        <f t="shared" si="7"/>
        <v>0</v>
      </c>
      <c r="R108" s="8">
        <f t="shared" si="8"/>
        <v>0</v>
      </c>
      <c r="S108" s="8">
        <f t="shared" si="9"/>
        <v>0</v>
      </c>
      <c r="T108" s="8">
        <f t="shared" si="10"/>
        <v>0</v>
      </c>
      <c r="U108" s="8">
        <f t="shared" si="11"/>
        <v>0</v>
      </c>
      <c r="W108" s="18" t="str">
        <f>'Filing Information'!$O$2</f>
        <v>_2023</v>
      </c>
      <c r="X108" t="e">
        <f>VLOOKUP('Flat Rate Revenue'!C108,'Filing Information'!$B$47:$C$102, 2, 0)</f>
        <v>#N/A</v>
      </c>
      <c r="Y108">
        <v>1</v>
      </c>
      <c r="Z108" s="7">
        <f>'Flat Rate Revenue'!G108</f>
        <v>0</v>
      </c>
      <c r="AA108" s="7">
        <f>'Flat Rate Revenue'!H108</f>
        <v>0</v>
      </c>
      <c r="AB108">
        <v>1</v>
      </c>
      <c r="AE108">
        <f>IF('Flat Rate Revenue'!I108="Annual", 1, 2)</f>
        <v>2</v>
      </c>
      <c r="AF108" s="75">
        <f>'Flat Rate Revenue'!K108</f>
        <v>0</v>
      </c>
      <c r="AG108">
        <f>'Flat Rate Revenue'!S108</f>
        <v>0</v>
      </c>
      <c r="AI108" s="18" t="str">
        <f>'Filing Information'!$O$2</f>
        <v>_2023</v>
      </c>
      <c r="AJ108" t="e">
        <f>VLOOKUP('Flat Rate Revenue'!C108,'Filing Information'!$B$47:$C$102, 2, 0)</f>
        <v>#N/A</v>
      </c>
      <c r="AK108">
        <v>2</v>
      </c>
      <c r="AL108" s="7">
        <f>'Flat Rate Revenue'!G108</f>
        <v>0</v>
      </c>
      <c r="AM108" s="7">
        <f>'Flat Rate Revenue'!H108</f>
        <v>0</v>
      </c>
      <c r="AN108">
        <v>1</v>
      </c>
      <c r="AQ108">
        <f>IF('Flat Rate Revenue'!I108="Annual", 1, 2)</f>
        <v>2</v>
      </c>
      <c r="AR108" s="75">
        <f>'Flat Rate Revenue'!L108</f>
        <v>0</v>
      </c>
      <c r="AS108">
        <f>'Flat Rate Revenue'!T108</f>
        <v>0</v>
      </c>
      <c r="AU108" s="18" t="str">
        <f>'Filing Information'!$O$2</f>
        <v>_2023</v>
      </c>
      <c r="AV108" t="e">
        <f>VLOOKUP('Flat Rate Revenue'!C108,'Filing Information'!$B$47:$C$102, 2, 0)</f>
        <v>#N/A</v>
      </c>
      <c r="AW108">
        <v>3</v>
      </c>
      <c r="AX108" s="7">
        <f>'Flat Rate Revenue'!G108</f>
        <v>0</v>
      </c>
      <c r="AY108" s="7">
        <f>'Flat Rate Revenue'!H108</f>
        <v>0</v>
      </c>
      <c r="AZ108">
        <v>1</v>
      </c>
      <c r="BC108">
        <f>IF('Flat Rate Revenue'!I108="Annual", 1, 2)</f>
        <v>2</v>
      </c>
      <c r="BD108" s="75">
        <f>'Flat Rate Revenue'!M108</f>
        <v>0</v>
      </c>
      <c r="BE108">
        <f>'Flat Rate Revenue'!U108</f>
        <v>0</v>
      </c>
    </row>
    <row r="109" spans="3:57" x14ac:dyDescent="0.3">
      <c r="C109" s="64"/>
      <c r="D109" s="89"/>
      <c r="E109" s="89"/>
      <c r="F109" s="89"/>
      <c r="G109" s="65"/>
      <c r="H109" s="65"/>
      <c r="I109" s="89"/>
      <c r="J109" s="66"/>
      <c r="K109" s="67"/>
      <c r="L109" s="67"/>
      <c r="M109" s="67"/>
      <c r="P109" s="9">
        <f t="shared" si="6"/>
        <v>1</v>
      </c>
      <c r="Q109" s="8">
        <f t="shared" si="7"/>
        <v>0</v>
      </c>
      <c r="R109" s="8">
        <f t="shared" si="8"/>
        <v>0</v>
      </c>
      <c r="S109" s="8">
        <f t="shared" si="9"/>
        <v>0</v>
      </c>
      <c r="T109" s="8">
        <f t="shared" si="10"/>
        <v>0</v>
      </c>
      <c r="U109" s="8">
        <f t="shared" si="11"/>
        <v>0</v>
      </c>
      <c r="W109" s="18" t="str">
        <f>'Filing Information'!$O$2</f>
        <v>_2023</v>
      </c>
      <c r="X109" t="e">
        <f>VLOOKUP('Flat Rate Revenue'!C109,'Filing Information'!$B$47:$C$102, 2, 0)</f>
        <v>#N/A</v>
      </c>
      <c r="Y109">
        <v>1</v>
      </c>
      <c r="Z109" s="7">
        <f>'Flat Rate Revenue'!G109</f>
        <v>0</v>
      </c>
      <c r="AA109" s="7">
        <f>'Flat Rate Revenue'!H109</f>
        <v>0</v>
      </c>
      <c r="AB109">
        <v>1</v>
      </c>
      <c r="AE109">
        <f>IF('Flat Rate Revenue'!I109="Annual", 1, 2)</f>
        <v>2</v>
      </c>
      <c r="AF109" s="75">
        <f>'Flat Rate Revenue'!K109</f>
        <v>0</v>
      </c>
      <c r="AG109">
        <f>'Flat Rate Revenue'!S109</f>
        <v>0</v>
      </c>
      <c r="AI109" s="18" t="str">
        <f>'Filing Information'!$O$2</f>
        <v>_2023</v>
      </c>
      <c r="AJ109" t="e">
        <f>VLOOKUP('Flat Rate Revenue'!C109,'Filing Information'!$B$47:$C$102, 2, 0)</f>
        <v>#N/A</v>
      </c>
      <c r="AK109">
        <v>2</v>
      </c>
      <c r="AL109" s="7">
        <f>'Flat Rate Revenue'!G109</f>
        <v>0</v>
      </c>
      <c r="AM109" s="7">
        <f>'Flat Rate Revenue'!H109</f>
        <v>0</v>
      </c>
      <c r="AN109">
        <v>1</v>
      </c>
      <c r="AQ109">
        <f>IF('Flat Rate Revenue'!I109="Annual", 1, 2)</f>
        <v>2</v>
      </c>
      <c r="AR109" s="75">
        <f>'Flat Rate Revenue'!L109</f>
        <v>0</v>
      </c>
      <c r="AS109">
        <f>'Flat Rate Revenue'!T109</f>
        <v>0</v>
      </c>
      <c r="AU109" s="18" t="str">
        <f>'Filing Information'!$O$2</f>
        <v>_2023</v>
      </c>
      <c r="AV109" t="e">
        <f>VLOOKUP('Flat Rate Revenue'!C109,'Filing Information'!$B$47:$C$102, 2, 0)</f>
        <v>#N/A</v>
      </c>
      <c r="AW109">
        <v>3</v>
      </c>
      <c r="AX109" s="7">
        <f>'Flat Rate Revenue'!G109</f>
        <v>0</v>
      </c>
      <c r="AY109" s="7">
        <f>'Flat Rate Revenue'!H109</f>
        <v>0</v>
      </c>
      <c r="AZ109">
        <v>1</v>
      </c>
      <c r="BC109">
        <f>IF('Flat Rate Revenue'!I109="Annual", 1, 2)</f>
        <v>2</v>
      </c>
      <c r="BD109" s="75">
        <f>'Flat Rate Revenue'!M109</f>
        <v>0</v>
      </c>
      <c r="BE109">
        <f>'Flat Rate Revenue'!U109</f>
        <v>0</v>
      </c>
    </row>
    <row r="110" spans="3:57" x14ac:dyDescent="0.3">
      <c r="C110" s="64"/>
      <c r="D110" s="89"/>
      <c r="E110" s="89"/>
      <c r="F110" s="89"/>
      <c r="G110" s="65"/>
      <c r="H110" s="65"/>
      <c r="I110" s="89"/>
      <c r="J110" s="66"/>
      <c r="K110" s="67"/>
      <c r="L110" s="67"/>
      <c r="M110" s="67"/>
      <c r="P110" s="9">
        <f t="shared" si="6"/>
        <v>1</v>
      </c>
      <c r="Q110" s="8">
        <f t="shared" si="7"/>
        <v>0</v>
      </c>
      <c r="R110" s="8">
        <f t="shared" si="8"/>
        <v>0</v>
      </c>
      <c r="S110" s="8">
        <f t="shared" si="9"/>
        <v>0</v>
      </c>
      <c r="T110" s="8">
        <f t="shared" si="10"/>
        <v>0</v>
      </c>
      <c r="U110" s="8">
        <f t="shared" si="11"/>
        <v>0</v>
      </c>
      <c r="W110" s="18" t="str">
        <f>'Filing Information'!$O$2</f>
        <v>_2023</v>
      </c>
      <c r="X110" t="e">
        <f>VLOOKUP('Flat Rate Revenue'!C110,'Filing Information'!$B$47:$C$102, 2, 0)</f>
        <v>#N/A</v>
      </c>
      <c r="Y110">
        <v>1</v>
      </c>
      <c r="Z110" s="7">
        <f>'Flat Rate Revenue'!G110</f>
        <v>0</v>
      </c>
      <c r="AA110" s="7">
        <f>'Flat Rate Revenue'!H110</f>
        <v>0</v>
      </c>
      <c r="AB110">
        <v>1</v>
      </c>
      <c r="AE110">
        <f>IF('Flat Rate Revenue'!I110="Annual", 1, 2)</f>
        <v>2</v>
      </c>
      <c r="AF110" s="75">
        <f>'Flat Rate Revenue'!K110</f>
        <v>0</v>
      </c>
      <c r="AG110">
        <f>'Flat Rate Revenue'!S110</f>
        <v>0</v>
      </c>
      <c r="AI110" s="18" t="str">
        <f>'Filing Information'!$O$2</f>
        <v>_2023</v>
      </c>
      <c r="AJ110" t="e">
        <f>VLOOKUP('Flat Rate Revenue'!C110,'Filing Information'!$B$47:$C$102, 2, 0)</f>
        <v>#N/A</v>
      </c>
      <c r="AK110">
        <v>2</v>
      </c>
      <c r="AL110" s="7">
        <f>'Flat Rate Revenue'!G110</f>
        <v>0</v>
      </c>
      <c r="AM110" s="7">
        <f>'Flat Rate Revenue'!H110</f>
        <v>0</v>
      </c>
      <c r="AN110">
        <v>1</v>
      </c>
      <c r="AQ110">
        <f>IF('Flat Rate Revenue'!I110="Annual", 1, 2)</f>
        <v>2</v>
      </c>
      <c r="AR110" s="75">
        <f>'Flat Rate Revenue'!L110</f>
        <v>0</v>
      </c>
      <c r="AS110">
        <f>'Flat Rate Revenue'!T110</f>
        <v>0</v>
      </c>
      <c r="AU110" s="18" t="str">
        <f>'Filing Information'!$O$2</f>
        <v>_2023</v>
      </c>
      <c r="AV110" t="e">
        <f>VLOOKUP('Flat Rate Revenue'!C110,'Filing Information'!$B$47:$C$102, 2, 0)</f>
        <v>#N/A</v>
      </c>
      <c r="AW110">
        <v>3</v>
      </c>
      <c r="AX110" s="7">
        <f>'Flat Rate Revenue'!G110</f>
        <v>0</v>
      </c>
      <c r="AY110" s="7">
        <f>'Flat Rate Revenue'!H110</f>
        <v>0</v>
      </c>
      <c r="AZ110">
        <v>1</v>
      </c>
      <c r="BC110">
        <f>IF('Flat Rate Revenue'!I110="Annual", 1, 2)</f>
        <v>2</v>
      </c>
      <c r="BD110" s="75">
        <f>'Flat Rate Revenue'!M110</f>
        <v>0</v>
      </c>
      <c r="BE110">
        <f>'Flat Rate Revenue'!U110</f>
        <v>0</v>
      </c>
    </row>
    <row r="111" spans="3:57" x14ac:dyDescent="0.3">
      <c r="C111" s="64"/>
      <c r="D111" s="89"/>
      <c r="E111" s="89"/>
      <c r="F111" s="89"/>
      <c r="G111" s="65"/>
      <c r="H111" s="65"/>
      <c r="I111" s="89"/>
      <c r="J111" s="66"/>
      <c r="K111" s="67"/>
      <c r="L111" s="67"/>
      <c r="M111" s="67"/>
      <c r="P111" s="9">
        <f t="shared" si="6"/>
        <v>1</v>
      </c>
      <c r="Q111" s="8">
        <f t="shared" si="7"/>
        <v>0</v>
      </c>
      <c r="R111" s="8">
        <f t="shared" si="8"/>
        <v>0</v>
      </c>
      <c r="S111" s="8">
        <f t="shared" si="9"/>
        <v>0</v>
      </c>
      <c r="T111" s="8">
        <f t="shared" si="10"/>
        <v>0</v>
      </c>
      <c r="U111" s="8">
        <f t="shared" si="11"/>
        <v>0</v>
      </c>
      <c r="W111" s="18" t="str">
        <f>'Filing Information'!$O$2</f>
        <v>_2023</v>
      </c>
      <c r="X111" t="e">
        <f>VLOOKUP('Flat Rate Revenue'!C111,'Filing Information'!$B$47:$C$102, 2, 0)</f>
        <v>#N/A</v>
      </c>
      <c r="Y111">
        <v>1</v>
      </c>
      <c r="Z111" s="7">
        <f>'Flat Rate Revenue'!G111</f>
        <v>0</v>
      </c>
      <c r="AA111" s="7">
        <f>'Flat Rate Revenue'!H111</f>
        <v>0</v>
      </c>
      <c r="AB111">
        <v>1</v>
      </c>
      <c r="AE111">
        <f>IF('Flat Rate Revenue'!I111="Annual", 1, 2)</f>
        <v>2</v>
      </c>
      <c r="AF111" s="75">
        <f>'Flat Rate Revenue'!K111</f>
        <v>0</v>
      </c>
      <c r="AG111">
        <f>'Flat Rate Revenue'!S111</f>
        <v>0</v>
      </c>
      <c r="AI111" s="18" t="str">
        <f>'Filing Information'!$O$2</f>
        <v>_2023</v>
      </c>
      <c r="AJ111" t="e">
        <f>VLOOKUP('Flat Rate Revenue'!C111,'Filing Information'!$B$47:$C$102, 2, 0)</f>
        <v>#N/A</v>
      </c>
      <c r="AK111">
        <v>2</v>
      </c>
      <c r="AL111" s="7">
        <f>'Flat Rate Revenue'!G111</f>
        <v>0</v>
      </c>
      <c r="AM111" s="7">
        <f>'Flat Rate Revenue'!H111</f>
        <v>0</v>
      </c>
      <c r="AN111">
        <v>1</v>
      </c>
      <c r="AQ111">
        <f>IF('Flat Rate Revenue'!I111="Annual", 1, 2)</f>
        <v>2</v>
      </c>
      <c r="AR111" s="75">
        <f>'Flat Rate Revenue'!L111</f>
        <v>0</v>
      </c>
      <c r="AS111">
        <f>'Flat Rate Revenue'!T111</f>
        <v>0</v>
      </c>
      <c r="AU111" s="18" t="str">
        <f>'Filing Information'!$O$2</f>
        <v>_2023</v>
      </c>
      <c r="AV111" t="e">
        <f>VLOOKUP('Flat Rate Revenue'!C111,'Filing Information'!$B$47:$C$102, 2, 0)</f>
        <v>#N/A</v>
      </c>
      <c r="AW111">
        <v>3</v>
      </c>
      <c r="AX111" s="7">
        <f>'Flat Rate Revenue'!G111</f>
        <v>0</v>
      </c>
      <c r="AY111" s="7">
        <f>'Flat Rate Revenue'!H111</f>
        <v>0</v>
      </c>
      <c r="AZ111">
        <v>1</v>
      </c>
      <c r="BC111">
        <f>IF('Flat Rate Revenue'!I111="Annual", 1, 2)</f>
        <v>2</v>
      </c>
      <c r="BD111" s="75">
        <f>'Flat Rate Revenue'!M111</f>
        <v>0</v>
      </c>
      <c r="BE111">
        <f>'Flat Rate Revenue'!U111</f>
        <v>0</v>
      </c>
    </row>
    <row r="112" spans="3:57" x14ac:dyDescent="0.3">
      <c r="C112" s="64"/>
      <c r="D112" s="89"/>
      <c r="E112" s="89"/>
      <c r="F112" s="89"/>
      <c r="G112" s="65"/>
      <c r="H112" s="65"/>
      <c r="I112" s="89"/>
      <c r="J112" s="66"/>
      <c r="K112" s="67"/>
      <c r="L112" s="67"/>
      <c r="M112" s="67"/>
      <c r="P112" s="9">
        <f t="shared" si="6"/>
        <v>1</v>
      </c>
      <c r="Q112" s="8">
        <f t="shared" si="7"/>
        <v>0</v>
      </c>
      <c r="R112" s="8">
        <f t="shared" si="8"/>
        <v>0</v>
      </c>
      <c r="S112" s="8">
        <f t="shared" si="9"/>
        <v>0</v>
      </c>
      <c r="T112" s="8">
        <f t="shared" si="10"/>
        <v>0</v>
      </c>
      <c r="U112" s="8">
        <f t="shared" si="11"/>
        <v>0</v>
      </c>
      <c r="W112" s="18" t="str">
        <f>'Filing Information'!$O$2</f>
        <v>_2023</v>
      </c>
      <c r="X112" t="e">
        <f>VLOOKUP('Flat Rate Revenue'!C112,'Filing Information'!$B$47:$C$102, 2, 0)</f>
        <v>#N/A</v>
      </c>
      <c r="Y112">
        <v>1</v>
      </c>
      <c r="Z112" s="7">
        <f>'Flat Rate Revenue'!G112</f>
        <v>0</v>
      </c>
      <c r="AA112" s="7">
        <f>'Flat Rate Revenue'!H112</f>
        <v>0</v>
      </c>
      <c r="AB112">
        <v>1</v>
      </c>
      <c r="AE112">
        <f>IF('Flat Rate Revenue'!I112="Annual", 1, 2)</f>
        <v>2</v>
      </c>
      <c r="AF112" s="75">
        <f>'Flat Rate Revenue'!K112</f>
        <v>0</v>
      </c>
      <c r="AG112">
        <f>'Flat Rate Revenue'!S112</f>
        <v>0</v>
      </c>
      <c r="AI112" s="18" t="str">
        <f>'Filing Information'!$O$2</f>
        <v>_2023</v>
      </c>
      <c r="AJ112" t="e">
        <f>VLOOKUP('Flat Rate Revenue'!C112,'Filing Information'!$B$47:$C$102, 2, 0)</f>
        <v>#N/A</v>
      </c>
      <c r="AK112">
        <v>2</v>
      </c>
      <c r="AL112" s="7">
        <f>'Flat Rate Revenue'!G112</f>
        <v>0</v>
      </c>
      <c r="AM112" s="7">
        <f>'Flat Rate Revenue'!H112</f>
        <v>0</v>
      </c>
      <c r="AN112">
        <v>1</v>
      </c>
      <c r="AQ112">
        <f>IF('Flat Rate Revenue'!I112="Annual", 1, 2)</f>
        <v>2</v>
      </c>
      <c r="AR112" s="75">
        <f>'Flat Rate Revenue'!L112</f>
        <v>0</v>
      </c>
      <c r="AS112">
        <f>'Flat Rate Revenue'!T112</f>
        <v>0</v>
      </c>
      <c r="AU112" s="18" t="str">
        <f>'Filing Information'!$O$2</f>
        <v>_2023</v>
      </c>
      <c r="AV112" t="e">
        <f>VLOOKUP('Flat Rate Revenue'!C112,'Filing Information'!$B$47:$C$102, 2, 0)</f>
        <v>#N/A</v>
      </c>
      <c r="AW112">
        <v>3</v>
      </c>
      <c r="AX112" s="7">
        <f>'Flat Rate Revenue'!G112</f>
        <v>0</v>
      </c>
      <c r="AY112" s="7">
        <f>'Flat Rate Revenue'!H112</f>
        <v>0</v>
      </c>
      <c r="AZ112">
        <v>1</v>
      </c>
      <c r="BC112">
        <f>IF('Flat Rate Revenue'!I112="Annual", 1, 2)</f>
        <v>2</v>
      </c>
      <c r="BD112" s="75">
        <f>'Flat Rate Revenue'!M112</f>
        <v>0</v>
      </c>
      <c r="BE112">
        <f>'Flat Rate Revenue'!U112</f>
        <v>0</v>
      </c>
    </row>
    <row r="113" spans="3:57" x14ac:dyDescent="0.3">
      <c r="C113" s="64"/>
      <c r="D113" s="89"/>
      <c r="E113" s="89"/>
      <c r="F113" s="89"/>
      <c r="G113" s="65"/>
      <c r="H113" s="65"/>
      <c r="I113" s="89"/>
      <c r="J113" s="66"/>
      <c r="K113" s="67"/>
      <c r="L113" s="67"/>
      <c r="M113" s="67"/>
      <c r="P113" s="9">
        <f t="shared" si="6"/>
        <v>1</v>
      </c>
      <c r="Q113" s="8">
        <f t="shared" si="7"/>
        <v>0</v>
      </c>
      <c r="R113" s="8">
        <f t="shared" si="8"/>
        <v>0</v>
      </c>
      <c r="S113" s="8">
        <f t="shared" si="9"/>
        <v>0</v>
      </c>
      <c r="T113" s="8">
        <f t="shared" si="10"/>
        <v>0</v>
      </c>
      <c r="U113" s="8">
        <f t="shared" si="11"/>
        <v>0</v>
      </c>
      <c r="W113" s="18" t="str">
        <f>'Filing Information'!$O$2</f>
        <v>_2023</v>
      </c>
      <c r="X113" t="e">
        <f>VLOOKUP('Flat Rate Revenue'!C113,'Filing Information'!$B$47:$C$102, 2, 0)</f>
        <v>#N/A</v>
      </c>
      <c r="Y113">
        <v>1</v>
      </c>
      <c r="Z113" s="7">
        <f>'Flat Rate Revenue'!G113</f>
        <v>0</v>
      </c>
      <c r="AA113" s="7">
        <f>'Flat Rate Revenue'!H113</f>
        <v>0</v>
      </c>
      <c r="AB113">
        <v>1</v>
      </c>
      <c r="AE113">
        <f>IF('Flat Rate Revenue'!I113="Annual", 1, 2)</f>
        <v>2</v>
      </c>
      <c r="AF113" s="75">
        <f>'Flat Rate Revenue'!K113</f>
        <v>0</v>
      </c>
      <c r="AG113">
        <f>'Flat Rate Revenue'!S113</f>
        <v>0</v>
      </c>
      <c r="AI113" s="18" t="str">
        <f>'Filing Information'!$O$2</f>
        <v>_2023</v>
      </c>
      <c r="AJ113" t="e">
        <f>VLOOKUP('Flat Rate Revenue'!C113,'Filing Information'!$B$47:$C$102, 2, 0)</f>
        <v>#N/A</v>
      </c>
      <c r="AK113">
        <v>2</v>
      </c>
      <c r="AL113" s="7">
        <f>'Flat Rate Revenue'!G113</f>
        <v>0</v>
      </c>
      <c r="AM113" s="7">
        <f>'Flat Rate Revenue'!H113</f>
        <v>0</v>
      </c>
      <c r="AN113">
        <v>1</v>
      </c>
      <c r="AQ113">
        <f>IF('Flat Rate Revenue'!I113="Annual", 1, 2)</f>
        <v>2</v>
      </c>
      <c r="AR113" s="75">
        <f>'Flat Rate Revenue'!L113</f>
        <v>0</v>
      </c>
      <c r="AS113">
        <f>'Flat Rate Revenue'!T113</f>
        <v>0</v>
      </c>
      <c r="AU113" s="18" t="str">
        <f>'Filing Information'!$O$2</f>
        <v>_2023</v>
      </c>
      <c r="AV113" t="e">
        <f>VLOOKUP('Flat Rate Revenue'!C113,'Filing Information'!$B$47:$C$102, 2, 0)</f>
        <v>#N/A</v>
      </c>
      <c r="AW113">
        <v>3</v>
      </c>
      <c r="AX113" s="7">
        <f>'Flat Rate Revenue'!G113</f>
        <v>0</v>
      </c>
      <c r="AY113" s="7">
        <f>'Flat Rate Revenue'!H113</f>
        <v>0</v>
      </c>
      <c r="AZ113">
        <v>1</v>
      </c>
      <c r="BC113">
        <f>IF('Flat Rate Revenue'!I113="Annual", 1, 2)</f>
        <v>2</v>
      </c>
      <c r="BD113" s="75">
        <f>'Flat Rate Revenue'!M113</f>
        <v>0</v>
      </c>
      <c r="BE113">
        <f>'Flat Rate Revenue'!U113</f>
        <v>0</v>
      </c>
    </row>
    <row r="114" spans="3:57" x14ac:dyDescent="0.3">
      <c r="C114" s="64"/>
      <c r="D114" s="89"/>
      <c r="E114" s="89"/>
      <c r="F114" s="89"/>
      <c r="G114" s="65"/>
      <c r="H114" s="65"/>
      <c r="I114" s="89"/>
      <c r="J114" s="66"/>
      <c r="K114" s="67"/>
      <c r="L114" s="67"/>
      <c r="M114" s="67"/>
      <c r="P114" s="9">
        <f t="shared" si="6"/>
        <v>1</v>
      </c>
      <c r="Q114" s="8">
        <f t="shared" si="7"/>
        <v>0</v>
      </c>
      <c r="R114" s="8">
        <f t="shared" si="8"/>
        <v>0</v>
      </c>
      <c r="S114" s="8">
        <f t="shared" si="9"/>
        <v>0</v>
      </c>
      <c r="T114" s="8">
        <f t="shared" si="10"/>
        <v>0</v>
      </c>
      <c r="U114" s="8">
        <f t="shared" si="11"/>
        <v>0</v>
      </c>
      <c r="W114" s="18" t="str">
        <f>'Filing Information'!$O$2</f>
        <v>_2023</v>
      </c>
      <c r="X114" t="e">
        <f>VLOOKUP('Flat Rate Revenue'!C114,'Filing Information'!$B$47:$C$102, 2, 0)</f>
        <v>#N/A</v>
      </c>
      <c r="Y114">
        <v>1</v>
      </c>
      <c r="Z114" s="7">
        <f>'Flat Rate Revenue'!G114</f>
        <v>0</v>
      </c>
      <c r="AA114" s="7">
        <f>'Flat Rate Revenue'!H114</f>
        <v>0</v>
      </c>
      <c r="AB114">
        <v>1</v>
      </c>
      <c r="AE114">
        <f>IF('Flat Rate Revenue'!I114="Annual", 1, 2)</f>
        <v>2</v>
      </c>
      <c r="AF114" s="75">
        <f>'Flat Rate Revenue'!K114</f>
        <v>0</v>
      </c>
      <c r="AG114">
        <f>'Flat Rate Revenue'!S114</f>
        <v>0</v>
      </c>
      <c r="AI114" s="18" t="str">
        <f>'Filing Information'!$O$2</f>
        <v>_2023</v>
      </c>
      <c r="AJ114" t="e">
        <f>VLOOKUP('Flat Rate Revenue'!C114,'Filing Information'!$B$47:$C$102, 2, 0)</f>
        <v>#N/A</v>
      </c>
      <c r="AK114">
        <v>2</v>
      </c>
      <c r="AL114" s="7">
        <f>'Flat Rate Revenue'!G114</f>
        <v>0</v>
      </c>
      <c r="AM114" s="7">
        <f>'Flat Rate Revenue'!H114</f>
        <v>0</v>
      </c>
      <c r="AN114">
        <v>1</v>
      </c>
      <c r="AQ114">
        <f>IF('Flat Rate Revenue'!I114="Annual", 1, 2)</f>
        <v>2</v>
      </c>
      <c r="AR114" s="75">
        <f>'Flat Rate Revenue'!L114</f>
        <v>0</v>
      </c>
      <c r="AS114">
        <f>'Flat Rate Revenue'!T114</f>
        <v>0</v>
      </c>
      <c r="AU114" s="18" t="str">
        <f>'Filing Information'!$O$2</f>
        <v>_2023</v>
      </c>
      <c r="AV114" t="e">
        <f>VLOOKUP('Flat Rate Revenue'!C114,'Filing Information'!$B$47:$C$102, 2, 0)</f>
        <v>#N/A</v>
      </c>
      <c r="AW114">
        <v>3</v>
      </c>
      <c r="AX114" s="7">
        <f>'Flat Rate Revenue'!G114</f>
        <v>0</v>
      </c>
      <c r="AY114" s="7">
        <f>'Flat Rate Revenue'!H114</f>
        <v>0</v>
      </c>
      <c r="AZ114">
        <v>1</v>
      </c>
      <c r="BC114">
        <f>IF('Flat Rate Revenue'!I114="Annual", 1, 2)</f>
        <v>2</v>
      </c>
      <c r="BD114" s="75">
        <f>'Flat Rate Revenue'!M114</f>
        <v>0</v>
      </c>
      <c r="BE114">
        <f>'Flat Rate Revenue'!U114</f>
        <v>0</v>
      </c>
    </row>
    <row r="115" spans="3:57" x14ac:dyDescent="0.3">
      <c r="C115" s="64"/>
      <c r="D115" s="89"/>
      <c r="E115" s="89"/>
      <c r="F115" s="89"/>
      <c r="G115" s="65"/>
      <c r="H115" s="65"/>
      <c r="I115" s="89"/>
      <c r="J115" s="66"/>
      <c r="K115" s="67"/>
      <c r="L115" s="67"/>
      <c r="M115" s="67"/>
      <c r="P115" s="9">
        <f t="shared" si="6"/>
        <v>1</v>
      </c>
      <c r="Q115" s="8">
        <f t="shared" si="7"/>
        <v>0</v>
      </c>
      <c r="R115" s="8">
        <f t="shared" si="8"/>
        <v>0</v>
      </c>
      <c r="S115" s="8">
        <f t="shared" si="9"/>
        <v>0</v>
      </c>
      <c r="T115" s="8">
        <f t="shared" si="10"/>
        <v>0</v>
      </c>
      <c r="U115" s="8">
        <f t="shared" si="11"/>
        <v>0</v>
      </c>
      <c r="W115" s="18" t="str">
        <f>'Filing Information'!$O$2</f>
        <v>_2023</v>
      </c>
      <c r="X115" t="e">
        <f>VLOOKUP('Flat Rate Revenue'!C115,'Filing Information'!$B$47:$C$102, 2, 0)</f>
        <v>#N/A</v>
      </c>
      <c r="Y115">
        <v>1</v>
      </c>
      <c r="Z115" s="7">
        <f>'Flat Rate Revenue'!G115</f>
        <v>0</v>
      </c>
      <c r="AA115" s="7">
        <f>'Flat Rate Revenue'!H115</f>
        <v>0</v>
      </c>
      <c r="AB115">
        <v>1</v>
      </c>
      <c r="AE115">
        <f>IF('Flat Rate Revenue'!I115="Annual", 1, 2)</f>
        <v>2</v>
      </c>
      <c r="AF115" s="75">
        <f>'Flat Rate Revenue'!K115</f>
        <v>0</v>
      </c>
      <c r="AG115">
        <f>'Flat Rate Revenue'!S115</f>
        <v>0</v>
      </c>
      <c r="AI115" s="18" t="str">
        <f>'Filing Information'!$O$2</f>
        <v>_2023</v>
      </c>
      <c r="AJ115" t="e">
        <f>VLOOKUP('Flat Rate Revenue'!C115,'Filing Information'!$B$47:$C$102, 2, 0)</f>
        <v>#N/A</v>
      </c>
      <c r="AK115">
        <v>2</v>
      </c>
      <c r="AL115" s="7">
        <f>'Flat Rate Revenue'!G115</f>
        <v>0</v>
      </c>
      <c r="AM115" s="7">
        <f>'Flat Rate Revenue'!H115</f>
        <v>0</v>
      </c>
      <c r="AN115">
        <v>1</v>
      </c>
      <c r="AQ115">
        <f>IF('Flat Rate Revenue'!I115="Annual", 1, 2)</f>
        <v>2</v>
      </c>
      <c r="AR115" s="75">
        <f>'Flat Rate Revenue'!L115</f>
        <v>0</v>
      </c>
      <c r="AS115">
        <f>'Flat Rate Revenue'!T115</f>
        <v>0</v>
      </c>
      <c r="AU115" s="18" t="str">
        <f>'Filing Information'!$O$2</f>
        <v>_2023</v>
      </c>
      <c r="AV115" t="e">
        <f>VLOOKUP('Flat Rate Revenue'!C115,'Filing Information'!$B$47:$C$102, 2, 0)</f>
        <v>#N/A</v>
      </c>
      <c r="AW115">
        <v>3</v>
      </c>
      <c r="AX115" s="7">
        <f>'Flat Rate Revenue'!G115</f>
        <v>0</v>
      </c>
      <c r="AY115" s="7">
        <f>'Flat Rate Revenue'!H115</f>
        <v>0</v>
      </c>
      <c r="AZ115">
        <v>1</v>
      </c>
      <c r="BC115">
        <f>IF('Flat Rate Revenue'!I115="Annual", 1, 2)</f>
        <v>2</v>
      </c>
      <c r="BD115" s="75">
        <f>'Flat Rate Revenue'!M115</f>
        <v>0</v>
      </c>
      <c r="BE115">
        <f>'Flat Rate Revenue'!U115</f>
        <v>0</v>
      </c>
    </row>
    <row r="116" spans="3:57" x14ac:dyDescent="0.3">
      <c r="C116" s="64"/>
      <c r="D116" s="89"/>
      <c r="E116" s="89"/>
      <c r="F116" s="89"/>
      <c r="G116" s="65"/>
      <c r="H116" s="65"/>
      <c r="I116" s="89"/>
      <c r="J116" s="66"/>
      <c r="K116" s="67"/>
      <c r="L116" s="67"/>
      <c r="M116" s="67"/>
      <c r="P116" s="9">
        <f t="shared" si="6"/>
        <v>1</v>
      </c>
      <c r="Q116" s="8">
        <f t="shared" si="7"/>
        <v>0</v>
      </c>
      <c r="R116" s="8">
        <f t="shared" si="8"/>
        <v>0</v>
      </c>
      <c r="S116" s="8">
        <f t="shared" si="9"/>
        <v>0</v>
      </c>
      <c r="T116" s="8">
        <f t="shared" si="10"/>
        <v>0</v>
      </c>
      <c r="U116" s="8">
        <f t="shared" si="11"/>
        <v>0</v>
      </c>
      <c r="W116" s="18" t="str">
        <f>'Filing Information'!$O$2</f>
        <v>_2023</v>
      </c>
      <c r="X116" t="e">
        <f>VLOOKUP('Flat Rate Revenue'!C116,'Filing Information'!$B$47:$C$102, 2, 0)</f>
        <v>#N/A</v>
      </c>
      <c r="Y116">
        <v>1</v>
      </c>
      <c r="Z116" s="7">
        <f>'Flat Rate Revenue'!G116</f>
        <v>0</v>
      </c>
      <c r="AA116" s="7">
        <f>'Flat Rate Revenue'!H116</f>
        <v>0</v>
      </c>
      <c r="AB116">
        <v>1</v>
      </c>
      <c r="AE116">
        <f>IF('Flat Rate Revenue'!I116="Annual", 1, 2)</f>
        <v>2</v>
      </c>
      <c r="AF116" s="75">
        <f>'Flat Rate Revenue'!K116</f>
        <v>0</v>
      </c>
      <c r="AG116">
        <f>'Flat Rate Revenue'!S116</f>
        <v>0</v>
      </c>
      <c r="AI116" s="18" t="str">
        <f>'Filing Information'!$O$2</f>
        <v>_2023</v>
      </c>
      <c r="AJ116" t="e">
        <f>VLOOKUP('Flat Rate Revenue'!C116,'Filing Information'!$B$47:$C$102, 2, 0)</f>
        <v>#N/A</v>
      </c>
      <c r="AK116">
        <v>2</v>
      </c>
      <c r="AL116" s="7">
        <f>'Flat Rate Revenue'!G116</f>
        <v>0</v>
      </c>
      <c r="AM116" s="7">
        <f>'Flat Rate Revenue'!H116</f>
        <v>0</v>
      </c>
      <c r="AN116">
        <v>1</v>
      </c>
      <c r="AQ116">
        <f>IF('Flat Rate Revenue'!I116="Annual", 1, 2)</f>
        <v>2</v>
      </c>
      <c r="AR116" s="75">
        <f>'Flat Rate Revenue'!L116</f>
        <v>0</v>
      </c>
      <c r="AS116">
        <f>'Flat Rate Revenue'!T116</f>
        <v>0</v>
      </c>
      <c r="AU116" s="18" t="str">
        <f>'Filing Information'!$O$2</f>
        <v>_2023</v>
      </c>
      <c r="AV116" t="e">
        <f>VLOOKUP('Flat Rate Revenue'!C116,'Filing Information'!$B$47:$C$102, 2, 0)</f>
        <v>#N/A</v>
      </c>
      <c r="AW116">
        <v>3</v>
      </c>
      <c r="AX116" s="7">
        <f>'Flat Rate Revenue'!G116</f>
        <v>0</v>
      </c>
      <c r="AY116" s="7">
        <f>'Flat Rate Revenue'!H116</f>
        <v>0</v>
      </c>
      <c r="AZ116">
        <v>1</v>
      </c>
      <c r="BC116">
        <f>IF('Flat Rate Revenue'!I116="Annual", 1, 2)</f>
        <v>2</v>
      </c>
      <c r="BD116" s="75">
        <f>'Flat Rate Revenue'!M116</f>
        <v>0</v>
      </c>
      <c r="BE116">
        <f>'Flat Rate Revenue'!U116</f>
        <v>0</v>
      </c>
    </row>
    <row r="117" spans="3:57" x14ac:dyDescent="0.3">
      <c r="C117" s="64"/>
      <c r="D117" s="89"/>
      <c r="E117" s="89"/>
      <c r="F117" s="89"/>
      <c r="G117" s="65"/>
      <c r="H117" s="65"/>
      <c r="I117" s="89"/>
      <c r="J117" s="66"/>
      <c r="K117" s="67"/>
      <c r="L117" s="67"/>
      <c r="M117" s="67"/>
      <c r="P117" s="9">
        <f t="shared" si="6"/>
        <v>1</v>
      </c>
      <c r="Q117" s="8">
        <f t="shared" si="7"/>
        <v>0</v>
      </c>
      <c r="R117" s="8">
        <f t="shared" si="8"/>
        <v>0</v>
      </c>
      <c r="S117" s="8">
        <f t="shared" si="9"/>
        <v>0</v>
      </c>
      <c r="T117" s="8">
        <f t="shared" si="10"/>
        <v>0</v>
      </c>
      <c r="U117" s="8">
        <f t="shared" si="11"/>
        <v>0</v>
      </c>
      <c r="W117" s="18" t="str">
        <f>'Filing Information'!$O$2</f>
        <v>_2023</v>
      </c>
      <c r="X117" t="e">
        <f>VLOOKUP('Flat Rate Revenue'!C117,'Filing Information'!$B$47:$C$102, 2, 0)</f>
        <v>#N/A</v>
      </c>
      <c r="Y117">
        <v>1</v>
      </c>
      <c r="Z117" s="7">
        <f>'Flat Rate Revenue'!G117</f>
        <v>0</v>
      </c>
      <c r="AA117" s="7">
        <f>'Flat Rate Revenue'!H117</f>
        <v>0</v>
      </c>
      <c r="AB117">
        <v>1</v>
      </c>
      <c r="AE117">
        <f>IF('Flat Rate Revenue'!I117="Annual", 1, 2)</f>
        <v>2</v>
      </c>
      <c r="AF117" s="75">
        <f>'Flat Rate Revenue'!K117</f>
        <v>0</v>
      </c>
      <c r="AG117">
        <f>'Flat Rate Revenue'!S117</f>
        <v>0</v>
      </c>
      <c r="AI117" s="18" t="str">
        <f>'Filing Information'!$O$2</f>
        <v>_2023</v>
      </c>
      <c r="AJ117" t="e">
        <f>VLOOKUP('Flat Rate Revenue'!C117,'Filing Information'!$B$47:$C$102, 2, 0)</f>
        <v>#N/A</v>
      </c>
      <c r="AK117">
        <v>2</v>
      </c>
      <c r="AL117" s="7">
        <f>'Flat Rate Revenue'!G117</f>
        <v>0</v>
      </c>
      <c r="AM117" s="7">
        <f>'Flat Rate Revenue'!H117</f>
        <v>0</v>
      </c>
      <c r="AN117">
        <v>1</v>
      </c>
      <c r="AQ117">
        <f>IF('Flat Rate Revenue'!I117="Annual", 1, 2)</f>
        <v>2</v>
      </c>
      <c r="AR117" s="75">
        <f>'Flat Rate Revenue'!L117</f>
        <v>0</v>
      </c>
      <c r="AS117">
        <f>'Flat Rate Revenue'!T117</f>
        <v>0</v>
      </c>
      <c r="AU117" s="18" t="str">
        <f>'Filing Information'!$O$2</f>
        <v>_2023</v>
      </c>
      <c r="AV117" t="e">
        <f>VLOOKUP('Flat Rate Revenue'!C117,'Filing Information'!$B$47:$C$102, 2, 0)</f>
        <v>#N/A</v>
      </c>
      <c r="AW117">
        <v>3</v>
      </c>
      <c r="AX117" s="7">
        <f>'Flat Rate Revenue'!G117</f>
        <v>0</v>
      </c>
      <c r="AY117" s="7">
        <f>'Flat Rate Revenue'!H117</f>
        <v>0</v>
      </c>
      <c r="AZ117">
        <v>1</v>
      </c>
      <c r="BC117">
        <f>IF('Flat Rate Revenue'!I117="Annual", 1, 2)</f>
        <v>2</v>
      </c>
      <c r="BD117" s="75">
        <f>'Flat Rate Revenue'!M117</f>
        <v>0</v>
      </c>
      <c r="BE117">
        <f>'Flat Rate Revenue'!U117</f>
        <v>0</v>
      </c>
    </row>
    <row r="118" spans="3:57" x14ac:dyDescent="0.3">
      <c r="C118" s="64"/>
      <c r="D118" s="89"/>
      <c r="E118" s="89"/>
      <c r="F118" s="89"/>
      <c r="G118" s="65"/>
      <c r="H118" s="65"/>
      <c r="I118" s="89"/>
      <c r="J118" s="66"/>
      <c r="K118" s="67"/>
      <c r="L118" s="67"/>
      <c r="M118" s="67"/>
      <c r="P118" s="9">
        <f t="shared" si="6"/>
        <v>1</v>
      </c>
      <c r="Q118" s="8">
        <f t="shared" si="7"/>
        <v>0</v>
      </c>
      <c r="R118" s="8">
        <f t="shared" si="8"/>
        <v>0</v>
      </c>
      <c r="S118" s="8">
        <f t="shared" si="9"/>
        <v>0</v>
      </c>
      <c r="T118" s="8">
        <f t="shared" si="10"/>
        <v>0</v>
      </c>
      <c r="U118" s="8">
        <f t="shared" si="11"/>
        <v>0</v>
      </c>
      <c r="W118" s="18" t="str">
        <f>'Filing Information'!$O$2</f>
        <v>_2023</v>
      </c>
      <c r="X118" t="e">
        <f>VLOOKUP('Flat Rate Revenue'!C118,'Filing Information'!$B$47:$C$102, 2, 0)</f>
        <v>#N/A</v>
      </c>
      <c r="Y118">
        <v>1</v>
      </c>
      <c r="Z118" s="7">
        <f>'Flat Rate Revenue'!G118</f>
        <v>0</v>
      </c>
      <c r="AA118" s="7">
        <f>'Flat Rate Revenue'!H118</f>
        <v>0</v>
      </c>
      <c r="AB118">
        <v>1</v>
      </c>
      <c r="AE118">
        <f>IF('Flat Rate Revenue'!I118="Annual", 1, 2)</f>
        <v>2</v>
      </c>
      <c r="AF118" s="75">
        <f>'Flat Rate Revenue'!K118</f>
        <v>0</v>
      </c>
      <c r="AG118">
        <f>'Flat Rate Revenue'!S118</f>
        <v>0</v>
      </c>
      <c r="AI118" s="18" t="str">
        <f>'Filing Information'!$O$2</f>
        <v>_2023</v>
      </c>
      <c r="AJ118" t="e">
        <f>VLOOKUP('Flat Rate Revenue'!C118,'Filing Information'!$B$47:$C$102, 2, 0)</f>
        <v>#N/A</v>
      </c>
      <c r="AK118">
        <v>2</v>
      </c>
      <c r="AL118" s="7">
        <f>'Flat Rate Revenue'!G118</f>
        <v>0</v>
      </c>
      <c r="AM118" s="7">
        <f>'Flat Rate Revenue'!H118</f>
        <v>0</v>
      </c>
      <c r="AN118">
        <v>1</v>
      </c>
      <c r="AQ118">
        <f>IF('Flat Rate Revenue'!I118="Annual", 1, 2)</f>
        <v>2</v>
      </c>
      <c r="AR118" s="75">
        <f>'Flat Rate Revenue'!L118</f>
        <v>0</v>
      </c>
      <c r="AS118">
        <f>'Flat Rate Revenue'!T118</f>
        <v>0</v>
      </c>
      <c r="AU118" s="18" t="str">
        <f>'Filing Information'!$O$2</f>
        <v>_2023</v>
      </c>
      <c r="AV118" t="e">
        <f>VLOOKUP('Flat Rate Revenue'!C118,'Filing Information'!$B$47:$C$102, 2, 0)</f>
        <v>#N/A</v>
      </c>
      <c r="AW118">
        <v>3</v>
      </c>
      <c r="AX118" s="7">
        <f>'Flat Rate Revenue'!G118</f>
        <v>0</v>
      </c>
      <c r="AY118" s="7">
        <f>'Flat Rate Revenue'!H118</f>
        <v>0</v>
      </c>
      <c r="AZ118">
        <v>1</v>
      </c>
      <c r="BC118">
        <f>IF('Flat Rate Revenue'!I118="Annual", 1, 2)</f>
        <v>2</v>
      </c>
      <c r="BD118" s="75">
        <f>'Flat Rate Revenue'!M118</f>
        <v>0</v>
      </c>
      <c r="BE118">
        <f>'Flat Rate Revenue'!U118</f>
        <v>0</v>
      </c>
    </row>
    <row r="119" spans="3:57" x14ac:dyDescent="0.3">
      <c r="C119" s="64"/>
      <c r="D119" s="89"/>
      <c r="E119" s="89"/>
      <c r="F119" s="89"/>
      <c r="G119" s="65"/>
      <c r="H119" s="65"/>
      <c r="I119" s="89"/>
      <c r="J119" s="66"/>
      <c r="K119" s="67"/>
      <c r="L119" s="67"/>
      <c r="M119" s="67"/>
      <c r="P119" s="9">
        <f t="shared" si="6"/>
        <v>1</v>
      </c>
      <c r="Q119" s="8">
        <f t="shared" si="7"/>
        <v>0</v>
      </c>
      <c r="R119" s="8">
        <f t="shared" si="8"/>
        <v>0</v>
      </c>
      <c r="S119" s="8">
        <f t="shared" si="9"/>
        <v>0</v>
      </c>
      <c r="T119" s="8">
        <f t="shared" si="10"/>
        <v>0</v>
      </c>
      <c r="U119" s="8">
        <f t="shared" si="11"/>
        <v>0</v>
      </c>
      <c r="W119" s="18" t="str">
        <f>'Filing Information'!$O$2</f>
        <v>_2023</v>
      </c>
      <c r="X119" t="e">
        <f>VLOOKUP('Flat Rate Revenue'!C119,'Filing Information'!$B$47:$C$102, 2, 0)</f>
        <v>#N/A</v>
      </c>
      <c r="Y119">
        <v>1</v>
      </c>
      <c r="Z119" s="7">
        <f>'Flat Rate Revenue'!G119</f>
        <v>0</v>
      </c>
      <c r="AA119" s="7">
        <f>'Flat Rate Revenue'!H119</f>
        <v>0</v>
      </c>
      <c r="AB119">
        <v>1</v>
      </c>
      <c r="AE119">
        <f>IF('Flat Rate Revenue'!I119="Annual", 1, 2)</f>
        <v>2</v>
      </c>
      <c r="AF119" s="75">
        <f>'Flat Rate Revenue'!K119</f>
        <v>0</v>
      </c>
      <c r="AG119">
        <f>'Flat Rate Revenue'!S119</f>
        <v>0</v>
      </c>
      <c r="AI119" s="18" t="str">
        <f>'Filing Information'!$O$2</f>
        <v>_2023</v>
      </c>
      <c r="AJ119" t="e">
        <f>VLOOKUP('Flat Rate Revenue'!C119,'Filing Information'!$B$47:$C$102, 2, 0)</f>
        <v>#N/A</v>
      </c>
      <c r="AK119">
        <v>2</v>
      </c>
      <c r="AL119" s="7">
        <f>'Flat Rate Revenue'!G119</f>
        <v>0</v>
      </c>
      <c r="AM119" s="7">
        <f>'Flat Rate Revenue'!H119</f>
        <v>0</v>
      </c>
      <c r="AN119">
        <v>1</v>
      </c>
      <c r="AQ119">
        <f>IF('Flat Rate Revenue'!I119="Annual", 1, 2)</f>
        <v>2</v>
      </c>
      <c r="AR119" s="75">
        <f>'Flat Rate Revenue'!L119</f>
        <v>0</v>
      </c>
      <c r="AS119">
        <f>'Flat Rate Revenue'!T119</f>
        <v>0</v>
      </c>
      <c r="AU119" s="18" t="str">
        <f>'Filing Information'!$O$2</f>
        <v>_2023</v>
      </c>
      <c r="AV119" t="e">
        <f>VLOOKUP('Flat Rate Revenue'!C119,'Filing Information'!$B$47:$C$102, 2, 0)</f>
        <v>#N/A</v>
      </c>
      <c r="AW119">
        <v>3</v>
      </c>
      <c r="AX119" s="7">
        <f>'Flat Rate Revenue'!G119</f>
        <v>0</v>
      </c>
      <c r="AY119" s="7">
        <f>'Flat Rate Revenue'!H119</f>
        <v>0</v>
      </c>
      <c r="AZ119">
        <v>1</v>
      </c>
      <c r="BC119">
        <f>IF('Flat Rate Revenue'!I119="Annual", 1, 2)</f>
        <v>2</v>
      </c>
      <c r="BD119" s="75">
        <f>'Flat Rate Revenue'!M119</f>
        <v>0</v>
      </c>
      <c r="BE119">
        <f>'Flat Rate Revenue'!U119</f>
        <v>0</v>
      </c>
    </row>
    <row r="120" spans="3:57" x14ac:dyDescent="0.3">
      <c r="C120" s="64"/>
      <c r="D120" s="89"/>
      <c r="E120" s="89"/>
      <c r="F120" s="89"/>
      <c r="G120" s="65"/>
      <c r="H120" s="65"/>
      <c r="I120" s="89"/>
      <c r="J120" s="66"/>
      <c r="K120" s="67"/>
      <c r="L120" s="67"/>
      <c r="M120" s="67"/>
      <c r="P120" s="9">
        <f t="shared" si="6"/>
        <v>1</v>
      </c>
      <c r="Q120" s="8">
        <f t="shared" si="7"/>
        <v>0</v>
      </c>
      <c r="R120" s="8">
        <f t="shared" si="8"/>
        <v>0</v>
      </c>
      <c r="S120" s="8">
        <f t="shared" si="9"/>
        <v>0</v>
      </c>
      <c r="T120" s="8">
        <f t="shared" si="10"/>
        <v>0</v>
      </c>
      <c r="U120" s="8">
        <f t="shared" si="11"/>
        <v>0</v>
      </c>
      <c r="W120" s="18" t="str">
        <f>'Filing Information'!$O$2</f>
        <v>_2023</v>
      </c>
      <c r="X120" t="e">
        <f>VLOOKUP('Flat Rate Revenue'!C120,'Filing Information'!$B$47:$C$102, 2, 0)</f>
        <v>#N/A</v>
      </c>
      <c r="Y120">
        <v>1</v>
      </c>
      <c r="Z120" s="7">
        <f>'Flat Rate Revenue'!G120</f>
        <v>0</v>
      </c>
      <c r="AA120" s="7">
        <f>'Flat Rate Revenue'!H120</f>
        <v>0</v>
      </c>
      <c r="AB120">
        <v>1</v>
      </c>
      <c r="AE120">
        <f>IF('Flat Rate Revenue'!I120="Annual", 1, 2)</f>
        <v>2</v>
      </c>
      <c r="AF120" s="75">
        <f>'Flat Rate Revenue'!K120</f>
        <v>0</v>
      </c>
      <c r="AG120">
        <f>'Flat Rate Revenue'!S120</f>
        <v>0</v>
      </c>
      <c r="AI120" s="18" t="str">
        <f>'Filing Information'!$O$2</f>
        <v>_2023</v>
      </c>
      <c r="AJ120" t="e">
        <f>VLOOKUP('Flat Rate Revenue'!C120,'Filing Information'!$B$47:$C$102, 2, 0)</f>
        <v>#N/A</v>
      </c>
      <c r="AK120">
        <v>2</v>
      </c>
      <c r="AL120" s="7">
        <f>'Flat Rate Revenue'!G120</f>
        <v>0</v>
      </c>
      <c r="AM120" s="7">
        <f>'Flat Rate Revenue'!H120</f>
        <v>0</v>
      </c>
      <c r="AN120">
        <v>1</v>
      </c>
      <c r="AQ120">
        <f>IF('Flat Rate Revenue'!I120="Annual", 1, 2)</f>
        <v>2</v>
      </c>
      <c r="AR120" s="75">
        <f>'Flat Rate Revenue'!L120</f>
        <v>0</v>
      </c>
      <c r="AS120">
        <f>'Flat Rate Revenue'!T120</f>
        <v>0</v>
      </c>
      <c r="AU120" s="18" t="str">
        <f>'Filing Information'!$O$2</f>
        <v>_2023</v>
      </c>
      <c r="AV120" t="e">
        <f>VLOOKUP('Flat Rate Revenue'!C120,'Filing Information'!$B$47:$C$102, 2, 0)</f>
        <v>#N/A</v>
      </c>
      <c r="AW120">
        <v>3</v>
      </c>
      <c r="AX120" s="7">
        <f>'Flat Rate Revenue'!G120</f>
        <v>0</v>
      </c>
      <c r="AY120" s="7">
        <f>'Flat Rate Revenue'!H120</f>
        <v>0</v>
      </c>
      <c r="AZ120">
        <v>1</v>
      </c>
      <c r="BC120">
        <f>IF('Flat Rate Revenue'!I120="Annual", 1, 2)</f>
        <v>2</v>
      </c>
      <c r="BD120" s="75">
        <f>'Flat Rate Revenue'!M120</f>
        <v>0</v>
      </c>
      <c r="BE120">
        <f>'Flat Rate Revenue'!U120</f>
        <v>0</v>
      </c>
    </row>
    <row r="121" spans="3:57" x14ac:dyDescent="0.3">
      <c r="C121" s="64"/>
      <c r="D121" s="89"/>
      <c r="E121" s="89"/>
      <c r="F121" s="89"/>
      <c r="G121" s="65"/>
      <c r="H121" s="65"/>
      <c r="I121" s="89"/>
      <c r="J121" s="66"/>
      <c r="K121" s="67"/>
      <c r="L121" s="67"/>
      <c r="M121" s="67"/>
      <c r="P121" s="9">
        <f t="shared" si="6"/>
        <v>1</v>
      </c>
      <c r="Q121" s="8">
        <f t="shared" si="7"/>
        <v>0</v>
      </c>
      <c r="R121" s="8">
        <f t="shared" si="8"/>
        <v>0</v>
      </c>
      <c r="S121" s="8">
        <f t="shared" si="9"/>
        <v>0</v>
      </c>
      <c r="T121" s="8">
        <f t="shared" si="10"/>
        <v>0</v>
      </c>
      <c r="U121" s="8">
        <f t="shared" si="11"/>
        <v>0</v>
      </c>
      <c r="W121" s="18" t="str">
        <f>'Filing Information'!$O$2</f>
        <v>_2023</v>
      </c>
      <c r="X121" t="e">
        <f>VLOOKUP('Flat Rate Revenue'!C121,'Filing Information'!$B$47:$C$102, 2, 0)</f>
        <v>#N/A</v>
      </c>
      <c r="Y121">
        <v>1</v>
      </c>
      <c r="Z121" s="7">
        <f>'Flat Rate Revenue'!G121</f>
        <v>0</v>
      </c>
      <c r="AA121" s="7">
        <f>'Flat Rate Revenue'!H121</f>
        <v>0</v>
      </c>
      <c r="AB121">
        <v>1</v>
      </c>
      <c r="AE121">
        <f>IF('Flat Rate Revenue'!I121="Annual", 1, 2)</f>
        <v>2</v>
      </c>
      <c r="AF121" s="75">
        <f>'Flat Rate Revenue'!K121</f>
        <v>0</v>
      </c>
      <c r="AG121">
        <f>'Flat Rate Revenue'!S121</f>
        <v>0</v>
      </c>
      <c r="AI121" s="18" t="str">
        <f>'Filing Information'!$O$2</f>
        <v>_2023</v>
      </c>
      <c r="AJ121" t="e">
        <f>VLOOKUP('Flat Rate Revenue'!C121,'Filing Information'!$B$47:$C$102, 2, 0)</f>
        <v>#N/A</v>
      </c>
      <c r="AK121">
        <v>2</v>
      </c>
      <c r="AL121" s="7">
        <f>'Flat Rate Revenue'!G121</f>
        <v>0</v>
      </c>
      <c r="AM121" s="7">
        <f>'Flat Rate Revenue'!H121</f>
        <v>0</v>
      </c>
      <c r="AN121">
        <v>1</v>
      </c>
      <c r="AQ121">
        <f>IF('Flat Rate Revenue'!I121="Annual", 1, 2)</f>
        <v>2</v>
      </c>
      <c r="AR121" s="75">
        <f>'Flat Rate Revenue'!L121</f>
        <v>0</v>
      </c>
      <c r="AS121">
        <f>'Flat Rate Revenue'!T121</f>
        <v>0</v>
      </c>
      <c r="AU121" s="18" t="str">
        <f>'Filing Information'!$O$2</f>
        <v>_2023</v>
      </c>
      <c r="AV121" t="e">
        <f>VLOOKUP('Flat Rate Revenue'!C121,'Filing Information'!$B$47:$C$102, 2, 0)</f>
        <v>#N/A</v>
      </c>
      <c r="AW121">
        <v>3</v>
      </c>
      <c r="AX121" s="7">
        <f>'Flat Rate Revenue'!G121</f>
        <v>0</v>
      </c>
      <c r="AY121" s="7">
        <f>'Flat Rate Revenue'!H121</f>
        <v>0</v>
      </c>
      <c r="AZ121">
        <v>1</v>
      </c>
      <c r="BC121">
        <f>IF('Flat Rate Revenue'!I121="Annual", 1, 2)</f>
        <v>2</v>
      </c>
      <c r="BD121" s="75">
        <f>'Flat Rate Revenue'!M121</f>
        <v>0</v>
      </c>
      <c r="BE121">
        <f>'Flat Rate Revenue'!U121</f>
        <v>0</v>
      </c>
    </row>
    <row r="122" spans="3:57" x14ac:dyDescent="0.3">
      <c r="C122" s="64"/>
      <c r="D122" s="89"/>
      <c r="E122" s="89"/>
      <c r="F122" s="89"/>
      <c r="G122" s="65"/>
      <c r="H122" s="65"/>
      <c r="I122" s="89"/>
      <c r="J122" s="66"/>
      <c r="K122" s="67"/>
      <c r="L122" s="67"/>
      <c r="M122" s="67"/>
      <c r="P122" s="9">
        <f t="shared" si="6"/>
        <v>1</v>
      </c>
      <c r="Q122" s="8">
        <f t="shared" si="7"/>
        <v>0</v>
      </c>
      <c r="R122" s="8">
        <f t="shared" si="8"/>
        <v>0</v>
      </c>
      <c r="S122" s="8">
        <f t="shared" si="9"/>
        <v>0</v>
      </c>
      <c r="T122" s="8">
        <f t="shared" si="10"/>
        <v>0</v>
      </c>
      <c r="U122" s="8">
        <f t="shared" si="11"/>
        <v>0</v>
      </c>
      <c r="W122" s="18" t="str">
        <f>'Filing Information'!$O$2</f>
        <v>_2023</v>
      </c>
      <c r="X122" t="e">
        <f>VLOOKUP('Flat Rate Revenue'!C122,'Filing Information'!$B$47:$C$102, 2, 0)</f>
        <v>#N/A</v>
      </c>
      <c r="Y122">
        <v>1</v>
      </c>
      <c r="Z122" s="7">
        <f>'Flat Rate Revenue'!G122</f>
        <v>0</v>
      </c>
      <c r="AA122" s="7">
        <f>'Flat Rate Revenue'!H122</f>
        <v>0</v>
      </c>
      <c r="AB122">
        <v>1</v>
      </c>
      <c r="AE122">
        <f>IF('Flat Rate Revenue'!I122="Annual", 1, 2)</f>
        <v>2</v>
      </c>
      <c r="AF122" s="75">
        <f>'Flat Rate Revenue'!K122</f>
        <v>0</v>
      </c>
      <c r="AG122">
        <f>'Flat Rate Revenue'!S122</f>
        <v>0</v>
      </c>
      <c r="AI122" s="18" t="str">
        <f>'Filing Information'!$O$2</f>
        <v>_2023</v>
      </c>
      <c r="AJ122" t="e">
        <f>VLOOKUP('Flat Rate Revenue'!C122,'Filing Information'!$B$47:$C$102, 2, 0)</f>
        <v>#N/A</v>
      </c>
      <c r="AK122">
        <v>2</v>
      </c>
      <c r="AL122" s="7">
        <f>'Flat Rate Revenue'!G122</f>
        <v>0</v>
      </c>
      <c r="AM122" s="7">
        <f>'Flat Rate Revenue'!H122</f>
        <v>0</v>
      </c>
      <c r="AN122">
        <v>1</v>
      </c>
      <c r="AQ122">
        <f>IF('Flat Rate Revenue'!I122="Annual", 1, 2)</f>
        <v>2</v>
      </c>
      <c r="AR122" s="75">
        <f>'Flat Rate Revenue'!L122</f>
        <v>0</v>
      </c>
      <c r="AS122">
        <f>'Flat Rate Revenue'!T122</f>
        <v>0</v>
      </c>
      <c r="AU122" s="18" t="str">
        <f>'Filing Information'!$O$2</f>
        <v>_2023</v>
      </c>
      <c r="AV122" t="e">
        <f>VLOOKUP('Flat Rate Revenue'!C122,'Filing Information'!$B$47:$C$102, 2, 0)</f>
        <v>#N/A</v>
      </c>
      <c r="AW122">
        <v>3</v>
      </c>
      <c r="AX122" s="7">
        <f>'Flat Rate Revenue'!G122</f>
        <v>0</v>
      </c>
      <c r="AY122" s="7">
        <f>'Flat Rate Revenue'!H122</f>
        <v>0</v>
      </c>
      <c r="AZ122">
        <v>1</v>
      </c>
      <c r="BC122">
        <f>IF('Flat Rate Revenue'!I122="Annual", 1, 2)</f>
        <v>2</v>
      </c>
      <c r="BD122" s="75">
        <f>'Flat Rate Revenue'!M122</f>
        <v>0</v>
      </c>
      <c r="BE122">
        <f>'Flat Rate Revenue'!U122</f>
        <v>0</v>
      </c>
    </row>
    <row r="123" spans="3:57" x14ac:dyDescent="0.3">
      <c r="C123" s="64"/>
      <c r="D123" s="89"/>
      <c r="E123" s="89"/>
      <c r="F123" s="89"/>
      <c r="G123" s="65"/>
      <c r="H123" s="65"/>
      <c r="I123" s="89"/>
      <c r="J123" s="66"/>
      <c r="K123" s="67"/>
      <c r="L123" s="67"/>
      <c r="M123" s="67"/>
      <c r="P123" s="9">
        <f t="shared" si="6"/>
        <v>1</v>
      </c>
      <c r="Q123" s="8">
        <f t="shared" si="7"/>
        <v>0</v>
      </c>
      <c r="R123" s="8">
        <f t="shared" si="8"/>
        <v>0</v>
      </c>
      <c r="S123" s="8">
        <f t="shared" si="9"/>
        <v>0</v>
      </c>
      <c r="T123" s="8">
        <f t="shared" si="10"/>
        <v>0</v>
      </c>
      <c r="U123" s="8">
        <f t="shared" si="11"/>
        <v>0</v>
      </c>
      <c r="W123" s="18" t="str">
        <f>'Filing Information'!$O$2</f>
        <v>_2023</v>
      </c>
      <c r="X123" t="e">
        <f>VLOOKUP('Flat Rate Revenue'!C123,'Filing Information'!$B$47:$C$102, 2, 0)</f>
        <v>#N/A</v>
      </c>
      <c r="Y123">
        <v>1</v>
      </c>
      <c r="Z123" s="7">
        <f>'Flat Rate Revenue'!G123</f>
        <v>0</v>
      </c>
      <c r="AA123" s="7">
        <f>'Flat Rate Revenue'!H123</f>
        <v>0</v>
      </c>
      <c r="AB123">
        <v>1</v>
      </c>
      <c r="AE123">
        <f>IF('Flat Rate Revenue'!I123="Annual", 1, 2)</f>
        <v>2</v>
      </c>
      <c r="AF123" s="75">
        <f>'Flat Rate Revenue'!K123</f>
        <v>0</v>
      </c>
      <c r="AG123">
        <f>'Flat Rate Revenue'!S123</f>
        <v>0</v>
      </c>
      <c r="AI123" s="18" t="str">
        <f>'Filing Information'!$O$2</f>
        <v>_2023</v>
      </c>
      <c r="AJ123" t="e">
        <f>VLOOKUP('Flat Rate Revenue'!C123,'Filing Information'!$B$47:$C$102, 2, 0)</f>
        <v>#N/A</v>
      </c>
      <c r="AK123">
        <v>2</v>
      </c>
      <c r="AL123" s="7">
        <f>'Flat Rate Revenue'!G123</f>
        <v>0</v>
      </c>
      <c r="AM123" s="7">
        <f>'Flat Rate Revenue'!H123</f>
        <v>0</v>
      </c>
      <c r="AN123">
        <v>1</v>
      </c>
      <c r="AQ123">
        <f>IF('Flat Rate Revenue'!I123="Annual", 1, 2)</f>
        <v>2</v>
      </c>
      <c r="AR123" s="75">
        <f>'Flat Rate Revenue'!L123</f>
        <v>0</v>
      </c>
      <c r="AS123">
        <f>'Flat Rate Revenue'!T123</f>
        <v>0</v>
      </c>
      <c r="AU123" s="18" t="str">
        <f>'Filing Information'!$O$2</f>
        <v>_2023</v>
      </c>
      <c r="AV123" t="e">
        <f>VLOOKUP('Flat Rate Revenue'!C123,'Filing Information'!$B$47:$C$102, 2, 0)</f>
        <v>#N/A</v>
      </c>
      <c r="AW123">
        <v>3</v>
      </c>
      <c r="AX123" s="7">
        <f>'Flat Rate Revenue'!G123</f>
        <v>0</v>
      </c>
      <c r="AY123" s="7">
        <f>'Flat Rate Revenue'!H123</f>
        <v>0</v>
      </c>
      <c r="AZ123">
        <v>1</v>
      </c>
      <c r="BC123">
        <f>IF('Flat Rate Revenue'!I123="Annual", 1, 2)</f>
        <v>2</v>
      </c>
      <c r="BD123" s="75">
        <f>'Flat Rate Revenue'!M123</f>
        <v>0</v>
      </c>
      <c r="BE123">
        <f>'Flat Rate Revenue'!U123</f>
        <v>0</v>
      </c>
    </row>
    <row r="124" spans="3:57" x14ac:dyDescent="0.3">
      <c r="C124" s="64"/>
      <c r="D124" s="89"/>
      <c r="E124" s="89"/>
      <c r="F124" s="89"/>
      <c r="G124" s="65"/>
      <c r="H124" s="65"/>
      <c r="I124" s="89"/>
      <c r="J124" s="66"/>
      <c r="K124" s="67"/>
      <c r="L124" s="67"/>
      <c r="M124" s="67"/>
      <c r="P124" s="9">
        <f t="shared" si="6"/>
        <v>1</v>
      </c>
      <c r="Q124" s="8">
        <f t="shared" si="7"/>
        <v>0</v>
      </c>
      <c r="R124" s="8">
        <f t="shared" si="8"/>
        <v>0</v>
      </c>
      <c r="S124" s="8">
        <f t="shared" si="9"/>
        <v>0</v>
      </c>
      <c r="T124" s="8">
        <f t="shared" si="10"/>
        <v>0</v>
      </c>
      <c r="U124" s="8">
        <f t="shared" si="11"/>
        <v>0</v>
      </c>
      <c r="W124" s="18" t="str">
        <f>'Filing Information'!$O$2</f>
        <v>_2023</v>
      </c>
      <c r="X124" t="e">
        <f>VLOOKUP('Flat Rate Revenue'!C124,'Filing Information'!$B$47:$C$102, 2, 0)</f>
        <v>#N/A</v>
      </c>
      <c r="Y124">
        <v>1</v>
      </c>
      <c r="Z124" s="7">
        <f>'Flat Rate Revenue'!G124</f>
        <v>0</v>
      </c>
      <c r="AA124" s="7">
        <f>'Flat Rate Revenue'!H124</f>
        <v>0</v>
      </c>
      <c r="AB124">
        <v>1</v>
      </c>
      <c r="AE124">
        <f>IF('Flat Rate Revenue'!I124="Annual", 1, 2)</f>
        <v>2</v>
      </c>
      <c r="AF124" s="75">
        <f>'Flat Rate Revenue'!K124</f>
        <v>0</v>
      </c>
      <c r="AG124">
        <f>'Flat Rate Revenue'!S124</f>
        <v>0</v>
      </c>
      <c r="AI124" s="18" t="str">
        <f>'Filing Information'!$O$2</f>
        <v>_2023</v>
      </c>
      <c r="AJ124" t="e">
        <f>VLOOKUP('Flat Rate Revenue'!C124,'Filing Information'!$B$47:$C$102, 2, 0)</f>
        <v>#N/A</v>
      </c>
      <c r="AK124">
        <v>2</v>
      </c>
      <c r="AL124" s="7">
        <f>'Flat Rate Revenue'!G124</f>
        <v>0</v>
      </c>
      <c r="AM124" s="7">
        <f>'Flat Rate Revenue'!H124</f>
        <v>0</v>
      </c>
      <c r="AN124">
        <v>1</v>
      </c>
      <c r="AQ124">
        <f>IF('Flat Rate Revenue'!I124="Annual", 1, 2)</f>
        <v>2</v>
      </c>
      <c r="AR124" s="75">
        <f>'Flat Rate Revenue'!L124</f>
        <v>0</v>
      </c>
      <c r="AS124">
        <f>'Flat Rate Revenue'!T124</f>
        <v>0</v>
      </c>
      <c r="AU124" s="18" t="str">
        <f>'Filing Information'!$O$2</f>
        <v>_2023</v>
      </c>
      <c r="AV124" t="e">
        <f>VLOOKUP('Flat Rate Revenue'!C124,'Filing Information'!$B$47:$C$102, 2, 0)</f>
        <v>#N/A</v>
      </c>
      <c r="AW124">
        <v>3</v>
      </c>
      <c r="AX124" s="7">
        <f>'Flat Rate Revenue'!G124</f>
        <v>0</v>
      </c>
      <c r="AY124" s="7">
        <f>'Flat Rate Revenue'!H124</f>
        <v>0</v>
      </c>
      <c r="AZ124">
        <v>1</v>
      </c>
      <c r="BC124">
        <f>IF('Flat Rate Revenue'!I124="Annual", 1, 2)</f>
        <v>2</v>
      </c>
      <c r="BD124" s="75">
        <f>'Flat Rate Revenue'!M124</f>
        <v>0</v>
      </c>
      <c r="BE124">
        <f>'Flat Rate Revenue'!U124</f>
        <v>0</v>
      </c>
    </row>
    <row r="125" spans="3:57" x14ac:dyDescent="0.3">
      <c r="C125" s="64"/>
      <c r="D125" s="89"/>
      <c r="E125" s="89"/>
      <c r="F125" s="89"/>
      <c r="G125" s="65"/>
      <c r="H125" s="65"/>
      <c r="I125" s="89"/>
      <c r="J125" s="66"/>
      <c r="K125" s="67"/>
      <c r="L125" s="67"/>
      <c r="M125" s="67"/>
      <c r="P125" s="9">
        <f t="shared" si="6"/>
        <v>1</v>
      </c>
      <c r="Q125" s="8">
        <f t="shared" si="7"/>
        <v>0</v>
      </c>
      <c r="R125" s="8">
        <f t="shared" si="8"/>
        <v>0</v>
      </c>
      <c r="S125" s="8">
        <f t="shared" si="9"/>
        <v>0</v>
      </c>
      <c r="T125" s="8">
        <f t="shared" si="10"/>
        <v>0</v>
      </c>
      <c r="U125" s="8">
        <f t="shared" si="11"/>
        <v>0</v>
      </c>
      <c r="W125" s="18" t="str">
        <f>'Filing Information'!$O$2</f>
        <v>_2023</v>
      </c>
      <c r="X125" t="e">
        <f>VLOOKUP('Flat Rate Revenue'!C125,'Filing Information'!$B$47:$C$102, 2, 0)</f>
        <v>#N/A</v>
      </c>
      <c r="Y125">
        <v>1</v>
      </c>
      <c r="Z125" s="7">
        <f>'Flat Rate Revenue'!G125</f>
        <v>0</v>
      </c>
      <c r="AA125" s="7">
        <f>'Flat Rate Revenue'!H125</f>
        <v>0</v>
      </c>
      <c r="AB125">
        <v>1</v>
      </c>
      <c r="AE125">
        <f>IF('Flat Rate Revenue'!I125="Annual", 1, 2)</f>
        <v>2</v>
      </c>
      <c r="AF125" s="75">
        <f>'Flat Rate Revenue'!K125</f>
        <v>0</v>
      </c>
      <c r="AG125">
        <f>'Flat Rate Revenue'!S125</f>
        <v>0</v>
      </c>
      <c r="AI125" s="18" t="str">
        <f>'Filing Information'!$O$2</f>
        <v>_2023</v>
      </c>
      <c r="AJ125" t="e">
        <f>VLOOKUP('Flat Rate Revenue'!C125,'Filing Information'!$B$47:$C$102, 2, 0)</f>
        <v>#N/A</v>
      </c>
      <c r="AK125">
        <v>2</v>
      </c>
      <c r="AL125" s="7">
        <f>'Flat Rate Revenue'!G125</f>
        <v>0</v>
      </c>
      <c r="AM125" s="7">
        <f>'Flat Rate Revenue'!H125</f>
        <v>0</v>
      </c>
      <c r="AN125">
        <v>1</v>
      </c>
      <c r="AQ125">
        <f>IF('Flat Rate Revenue'!I125="Annual", 1, 2)</f>
        <v>2</v>
      </c>
      <c r="AR125" s="75">
        <f>'Flat Rate Revenue'!L125</f>
        <v>0</v>
      </c>
      <c r="AS125">
        <f>'Flat Rate Revenue'!T125</f>
        <v>0</v>
      </c>
      <c r="AU125" s="18" t="str">
        <f>'Filing Information'!$O$2</f>
        <v>_2023</v>
      </c>
      <c r="AV125" t="e">
        <f>VLOOKUP('Flat Rate Revenue'!C125,'Filing Information'!$B$47:$C$102, 2, 0)</f>
        <v>#N/A</v>
      </c>
      <c r="AW125">
        <v>3</v>
      </c>
      <c r="AX125" s="7">
        <f>'Flat Rate Revenue'!G125</f>
        <v>0</v>
      </c>
      <c r="AY125" s="7">
        <f>'Flat Rate Revenue'!H125</f>
        <v>0</v>
      </c>
      <c r="AZ125">
        <v>1</v>
      </c>
      <c r="BC125">
        <f>IF('Flat Rate Revenue'!I125="Annual", 1, 2)</f>
        <v>2</v>
      </c>
      <c r="BD125" s="75">
        <f>'Flat Rate Revenue'!M125</f>
        <v>0</v>
      </c>
      <c r="BE125">
        <f>'Flat Rate Revenue'!U125</f>
        <v>0</v>
      </c>
    </row>
    <row r="126" spans="3:57" x14ac:dyDescent="0.3">
      <c r="C126" s="64"/>
      <c r="D126" s="89"/>
      <c r="E126" s="89"/>
      <c r="F126" s="89"/>
      <c r="G126" s="65"/>
      <c r="H126" s="65"/>
      <c r="I126" s="89"/>
      <c r="J126" s="66"/>
      <c r="K126" s="67"/>
      <c r="L126" s="67"/>
      <c r="M126" s="67"/>
      <c r="P126" s="9">
        <f t="shared" si="6"/>
        <v>1</v>
      </c>
      <c r="Q126" s="8">
        <f t="shared" si="7"/>
        <v>0</v>
      </c>
      <c r="R126" s="8">
        <f t="shared" si="8"/>
        <v>0</v>
      </c>
      <c r="S126" s="8">
        <f t="shared" si="9"/>
        <v>0</v>
      </c>
      <c r="T126" s="8">
        <f t="shared" si="10"/>
        <v>0</v>
      </c>
      <c r="U126" s="8">
        <f t="shared" si="11"/>
        <v>0</v>
      </c>
      <c r="W126" s="18" t="str">
        <f>'Filing Information'!$O$2</f>
        <v>_2023</v>
      </c>
      <c r="X126" t="e">
        <f>VLOOKUP('Flat Rate Revenue'!C126,'Filing Information'!$B$47:$C$102, 2, 0)</f>
        <v>#N/A</v>
      </c>
      <c r="Y126">
        <v>1</v>
      </c>
      <c r="Z126" s="7">
        <f>'Flat Rate Revenue'!G126</f>
        <v>0</v>
      </c>
      <c r="AA126" s="7">
        <f>'Flat Rate Revenue'!H126</f>
        <v>0</v>
      </c>
      <c r="AB126">
        <v>1</v>
      </c>
      <c r="AE126">
        <f>IF('Flat Rate Revenue'!I126="Annual", 1, 2)</f>
        <v>2</v>
      </c>
      <c r="AF126" s="75">
        <f>'Flat Rate Revenue'!K126</f>
        <v>0</v>
      </c>
      <c r="AG126">
        <f>'Flat Rate Revenue'!S126</f>
        <v>0</v>
      </c>
      <c r="AI126" s="18" t="str">
        <f>'Filing Information'!$O$2</f>
        <v>_2023</v>
      </c>
      <c r="AJ126" t="e">
        <f>VLOOKUP('Flat Rate Revenue'!C126,'Filing Information'!$B$47:$C$102, 2, 0)</f>
        <v>#N/A</v>
      </c>
      <c r="AK126">
        <v>2</v>
      </c>
      <c r="AL126" s="7">
        <f>'Flat Rate Revenue'!G126</f>
        <v>0</v>
      </c>
      <c r="AM126" s="7">
        <f>'Flat Rate Revenue'!H126</f>
        <v>0</v>
      </c>
      <c r="AN126">
        <v>1</v>
      </c>
      <c r="AQ126">
        <f>IF('Flat Rate Revenue'!I126="Annual", 1, 2)</f>
        <v>2</v>
      </c>
      <c r="AR126" s="75">
        <f>'Flat Rate Revenue'!L126</f>
        <v>0</v>
      </c>
      <c r="AS126">
        <f>'Flat Rate Revenue'!T126</f>
        <v>0</v>
      </c>
      <c r="AU126" s="18" t="str">
        <f>'Filing Information'!$O$2</f>
        <v>_2023</v>
      </c>
      <c r="AV126" t="e">
        <f>VLOOKUP('Flat Rate Revenue'!C126,'Filing Information'!$B$47:$C$102, 2, 0)</f>
        <v>#N/A</v>
      </c>
      <c r="AW126">
        <v>3</v>
      </c>
      <c r="AX126" s="7">
        <f>'Flat Rate Revenue'!G126</f>
        <v>0</v>
      </c>
      <c r="AY126" s="7">
        <f>'Flat Rate Revenue'!H126</f>
        <v>0</v>
      </c>
      <c r="AZ126">
        <v>1</v>
      </c>
      <c r="BC126">
        <f>IF('Flat Rate Revenue'!I126="Annual", 1, 2)</f>
        <v>2</v>
      </c>
      <c r="BD126" s="75">
        <f>'Flat Rate Revenue'!M126</f>
        <v>0</v>
      </c>
      <c r="BE126">
        <f>'Flat Rate Revenue'!U126</f>
        <v>0</v>
      </c>
    </row>
    <row r="127" spans="3:57" x14ac:dyDescent="0.3">
      <c r="C127" s="64"/>
      <c r="D127" s="89"/>
      <c r="E127" s="89"/>
      <c r="F127" s="89"/>
      <c r="G127" s="65"/>
      <c r="H127" s="65"/>
      <c r="I127" s="89"/>
      <c r="J127" s="66"/>
      <c r="K127" s="67"/>
      <c r="L127" s="67"/>
      <c r="M127" s="67"/>
      <c r="P127" s="9">
        <f t="shared" si="6"/>
        <v>1</v>
      </c>
      <c r="Q127" s="8">
        <f t="shared" si="7"/>
        <v>0</v>
      </c>
      <c r="R127" s="8">
        <f t="shared" si="8"/>
        <v>0</v>
      </c>
      <c r="S127" s="8">
        <f t="shared" si="9"/>
        <v>0</v>
      </c>
      <c r="T127" s="8">
        <f t="shared" si="10"/>
        <v>0</v>
      </c>
      <c r="U127" s="8">
        <f t="shared" si="11"/>
        <v>0</v>
      </c>
      <c r="W127" s="18" t="str">
        <f>'Filing Information'!$O$2</f>
        <v>_2023</v>
      </c>
      <c r="X127" t="e">
        <f>VLOOKUP('Flat Rate Revenue'!C127,'Filing Information'!$B$47:$C$102, 2, 0)</f>
        <v>#N/A</v>
      </c>
      <c r="Y127">
        <v>1</v>
      </c>
      <c r="Z127" s="7">
        <f>'Flat Rate Revenue'!G127</f>
        <v>0</v>
      </c>
      <c r="AA127" s="7">
        <f>'Flat Rate Revenue'!H127</f>
        <v>0</v>
      </c>
      <c r="AB127">
        <v>1</v>
      </c>
      <c r="AE127">
        <f>IF('Flat Rate Revenue'!I127="Annual", 1, 2)</f>
        <v>2</v>
      </c>
      <c r="AF127" s="75">
        <f>'Flat Rate Revenue'!K127</f>
        <v>0</v>
      </c>
      <c r="AG127">
        <f>'Flat Rate Revenue'!S127</f>
        <v>0</v>
      </c>
      <c r="AI127" s="18" t="str">
        <f>'Filing Information'!$O$2</f>
        <v>_2023</v>
      </c>
      <c r="AJ127" t="e">
        <f>VLOOKUP('Flat Rate Revenue'!C127,'Filing Information'!$B$47:$C$102, 2, 0)</f>
        <v>#N/A</v>
      </c>
      <c r="AK127">
        <v>2</v>
      </c>
      <c r="AL127" s="7">
        <f>'Flat Rate Revenue'!G127</f>
        <v>0</v>
      </c>
      <c r="AM127" s="7">
        <f>'Flat Rate Revenue'!H127</f>
        <v>0</v>
      </c>
      <c r="AN127">
        <v>1</v>
      </c>
      <c r="AQ127">
        <f>IF('Flat Rate Revenue'!I127="Annual", 1, 2)</f>
        <v>2</v>
      </c>
      <c r="AR127" s="75">
        <f>'Flat Rate Revenue'!L127</f>
        <v>0</v>
      </c>
      <c r="AS127">
        <f>'Flat Rate Revenue'!T127</f>
        <v>0</v>
      </c>
      <c r="AU127" s="18" t="str">
        <f>'Filing Information'!$O$2</f>
        <v>_2023</v>
      </c>
      <c r="AV127" t="e">
        <f>VLOOKUP('Flat Rate Revenue'!C127,'Filing Information'!$B$47:$C$102, 2, 0)</f>
        <v>#N/A</v>
      </c>
      <c r="AW127">
        <v>3</v>
      </c>
      <c r="AX127" s="7">
        <f>'Flat Rate Revenue'!G127</f>
        <v>0</v>
      </c>
      <c r="AY127" s="7">
        <f>'Flat Rate Revenue'!H127</f>
        <v>0</v>
      </c>
      <c r="AZ127">
        <v>1</v>
      </c>
      <c r="BC127">
        <f>IF('Flat Rate Revenue'!I127="Annual", 1, 2)</f>
        <v>2</v>
      </c>
      <c r="BD127" s="75">
        <f>'Flat Rate Revenue'!M127</f>
        <v>0</v>
      </c>
      <c r="BE127">
        <f>'Flat Rate Revenue'!U127</f>
        <v>0</v>
      </c>
    </row>
    <row r="128" spans="3:57" x14ac:dyDescent="0.3">
      <c r="C128" s="64"/>
      <c r="D128" s="89"/>
      <c r="E128" s="89"/>
      <c r="F128" s="89"/>
      <c r="G128" s="65"/>
      <c r="H128" s="65"/>
      <c r="I128" s="89"/>
      <c r="J128" s="66"/>
      <c r="K128" s="67"/>
      <c r="L128" s="67"/>
      <c r="M128" s="67"/>
      <c r="P128" s="9">
        <f t="shared" si="6"/>
        <v>1</v>
      </c>
      <c r="Q128" s="8">
        <f t="shared" si="7"/>
        <v>0</v>
      </c>
      <c r="R128" s="8">
        <f t="shared" si="8"/>
        <v>0</v>
      </c>
      <c r="S128" s="8">
        <f t="shared" si="9"/>
        <v>0</v>
      </c>
      <c r="T128" s="8">
        <f t="shared" si="10"/>
        <v>0</v>
      </c>
      <c r="U128" s="8">
        <f t="shared" si="11"/>
        <v>0</v>
      </c>
      <c r="W128" s="18" t="str">
        <f>'Filing Information'!$O$2</f>
        <v>_2023</v>
      </c>
      <c r="X128" t="e">
        <f>VLOOKUP('Flat Rate Revenue'!C128,'Filing Information'!$B$47:$C$102, 2, 0)</f>
        <v>#N/A</v>
      </c>
      <c r="Y128">
        <v>1</v>
      </c>
      <c r="Z128" s="7">
        <f>'Flat Rate Revenue'!G128</f>
        <v>0</v>
      </c>
      <c r="AA128" s="7">
        <f>'Flat Rate Revenue'!H128</f>
        <v>0</v>
      </c>
      <c r="AB128">
        <v>1</v>
      </c>
      <c r="AE128">
        <f>IF('Flat Rate Revenue'!I128="Annual", 1, 2)</f>
        <v>2</v>
      </c>
      <c r="AF128" s="75">
        <f>'Flat Rate Revenue'!K128</f>
        <v>0</v>
      </c>
      <c r="AG128">
        <f>'Flat Rate Revenue'!S128</f>
        <v>0</v>
      </c>
      <c r="AI128" s="18" t="str">
        <f>'Filing Information'!$O$2</f>
        <v>_2023</v>
      </c>
      <c r="AJ128" t="e">
        <f>VLOOKUP('Flat Rate Revenue'!C128,'Filing Information'!$B$47:$C$102, 2, 0)</f>
        <v>#N/A</v>
      </c>
      <c r="AK128">
        <v>2</v>
      </c>
      <c r="AL128" s="7">
        <f>'Flat Rate Revenue'!G128</f>
        <v>0</v>
      </c>
      <c r="AM128" s="7">
        <f>'Flat Rate Revenue'!H128</f>
        <v>0</v>
      </c>
      <c r="AN128">
        <v>1</v>
      </c>
      <c r="AQ128">
        <f>IF('Flat Rate Revenue'!I128="Annual", 1, 2)</f>
        <v>2</v>
      </c>
      <c r="AR128" s="75">
        <f>'Flat Rate Revenue'!L128</f>
        <v>0</v>
      </c>
      <c r="AS128">
        <f>'Flat Rate Revenue'!T128</f>
        <v>0</v>
      </c>
      <c r="AU128" s="18" t="str">
        <f>'Filing Information'!$O$2</f>
        <v>_2023</v>
      </c>
      <c r="AV128" t="e">
        <f>VLOOKUP('Flat Rate Revenue'!C128,'Filing Information'!$B$47:$C$102, 2, 0)</f>
        <v>#N/A</v>
      </c>
      <c r="AW128">
        <v>3</v>
      </c>
      <c r="AX128" s="7">
        <f>'Flat Rate Revenue'!G128</f>
        <v>0</v>
      </c>
      <c r="AY128" s="7">
        <f>'Flat Rate Revenue'!H128</f>
        <v>0</v>
      </c>
      <c r="AZ128">
        <v>1</v>
      </c>
      <c r="BC128">
        <f>IF('Flat Rate Revenue'!I128="Annual", 1, 2)</f>
        <v>2</v>
      </c>
      <c r="BD128" s="75">
        <f>'Flat Rate Revenue'!M128</f>
        <v>0</v>
      </c>
      <c r="BE128">
        <f>'Flat Rate Revenue'!U128</f>
        <v>0</v>
      </c>
    </row>
    <row r="129" spans="3:57" x14ac:dyDescent="0.3">
      <c r="C129" s="64"/>
      <c r="D129" s="89"/>
      <c r="E129" s="89"/>
      <c r="F129" s="89"/>
      <c r="G129" s="65"/>
      <c r="H129" s="65"/>
      <c r="I129" s="89"/>
      <c r="J129" s="66"/>
      <c r="K129" s="67"/>
      <c r="L129" s="67"/>
      <c r="M129" s="67"/>
      <c r="P129" s="9">
        <f t="shared" si="6"/>
        <v>1</v>
      </c>
      <c r="Q129" s="8">
        <f t="shared" si="7"/>
        <v>0</v>
      </c>
      <c r="R129" s="8">
        <f t="shared" si="8"/>
        <v>0</v>
      </c>
      <c r="S129" s="8">
        <f t="shared" si="9"/>
        <v>0</v>
      </c>
      <c r="T129" s="8">
        <f t="shared" si="10"/>
        <v>0</v>
      </c>
      <c r="U129" s="8">
        <f t="shared" si="11"/>
        <v>0</v>
      </c>
      <c r="W129" s="18" t="str">
        <f>'Filing Information'!$O$2</f>
        <v>_2023</v>
      </c>
      <c r="X129" t="e">
        <f>VLOOKUP('Flat Rate Revenue'!C129,'Filing Information'!$B$47:$C$102, 2, 0)</f>
        <v>#N/A</v>
      </c>
      <c r="Y129">
        <v>1</v>
      </c>
      <c r="Z129" s="7">
        <f>'Flat Rate Revenue'!G129</f>
        <v>0</v>
      </c>
      <c r="AA129" s="7">
        <f>'Flat Rate Revenue'!H129</f>
        <v>0</v>
      </c>
      <c r="AB129">
        <v>1</v>
      </c>
      <c r="AE129">
        <f>IF('Flat Rate Revenue'!I129="Annual", 1, 2)</f>
        <v>2</v>
      </c>
      <c r="AF129" s="75">
        <f>'Flat Rate Revenue'!K129</f>
        <v>0</v>
      </c>
      <c r="AG129">
        <f>'Flat Rate Revenue'!S129</f>
        <v>0</v>
      </c>
      <c r="AI129" s="18" t="str">
        <f>'Filing Information'!$O$2</f>
        <v>_2023</v>
      </c>
      <c r="AJ129" t="e">
        <f>VLOOKUP('Flat Rate Revenue'!C129,'Filing Information'!$B$47:$C$102, 2, 0)</f>
        <v>#N/A</v>
      </c>
      <c r="AK129">
        <v>2</v>
      </c>
      <c r="AL129" s="7">
        <f>'Flat Rate Revenue'!G129</f>
        <v>0</v>
      </c>
      <c r="AM129" s="7">
        <f>'Flat Rate Revenue'!H129</f>
        <v>0</v>
      </c>
      <c r="AN129">
        <v>1</v>
      </c>
      <c r="AQ129">
        <f>IF('Flat Rate Revenue'!I129="Annual", 1, 2)</f>
        <v>2</v>
      </c>
      <c r="AR129" s="75">
        <f>'Flat Rate Revenue'!L129</f>
        <v>0</v>
      </c>
      <c r="AS129">
        <f>'Flat Rate Revenue'!T129</f>
        <v>0</v>
      </c>
      <c r="AU129" s="18" t="str">
        <f>'Filing Information'!$O$2</f>
        <v>_2023</v>
      </c>
      <c r="AV129" t="e">
        <f>VLOOKUP('Flat Rate Revenue'!C129,'Filing Information'!$B$47:$C$102, 2, 0)</f>
        <v>#N/A</v>
      </c>
      <c r="AW129">
        <v>3</v>
      </c>
      <c r="AX129" s="7">
        <f>'Flat Rate Revenue'!G129</f>
        <v>0</v>
      </c>
      <c r="AY129" s="7">
        <f>'Flat Rate Revenue'!H129</f>
        <v>0</v>
      </c>
      <c r="AZ129">
        <v>1</v>
      </c>
      <c r="BC129">
        <f>IF('Flat Rate Revenue'!I129="Annual", 1, 2)</f>
        <v>2</v>
      </c>
      <c r="BD129" s="75">
        <f>'Flat Rate Revenue'!M129</f>
        <v>0</v>
      </c>
      <c r="BE129">
        <f>'Flat Rate Revenue'!U129</f>
        <v>0</v>
      </c>
    </row>
    <row r="130" spans="3:57" x14ac:dyDescent="0.3">
      <c r="C130" s="64"/>
      <c r="D130" s="89"/>
      <c r="E130" s="89"/>
      <c r="F130" s="89"/>
      <c r="G130" s="65"/>
      <c r="H130" s="65"/>
      <c r="I130" s="89"/>
      <c r="J130" s="66"/>
      <c r="K130" s="67"/>
      <c r="L130" s="67"/>
      <c r="M130" s="67"/>
      <c r="P130" s="9">
        <f t="shared" si="6"/>
        <v>1</v>
      </c>
      <c r="Q130" s="8">
        <f t="shared" si="7"/>
        <v>0</v>
      </c>
      <c r="R130" s="8">
        <f t="shared" si="8"/>
        <v>0</v>
      </c>
      <c r="S130" s="8">
        <f t="shared" si="9"/>
        <v>0</v>
      </c>
      <c r="T130" s="8">
        <f t="shared" si="10"/>
        <v>0</v>
      </c>
      <c r="U130" s="8">
        <f t="shared" si="11"/>
        <v>0</v>
      </c>
      <c r="W130" s="18" t="str">
        <f>'Filing Information'!$O$2</f>
        <v>_2023</v>
      </c>
      <c r="X130" t="e">
        <f>VLOOKUP('Flat Rate Revenue'!C130,'Filing Information'!$B$47:$C$102, 2, 0)</f>
        <v>#N/A</v>
      </c>
      <c r="Y130">
        <v>1</v>
      </c>
      <c r="Z130" s="7">
        <f>'Flat Rate Revenue'!G130</f>
        <v>0</v>
      </c>
      <c r="AA130" s="7">
        <f>'Flat Rate Revenue'!H130</f>
        <v>0</v>
      </c>
      <c r="AB130">
        <v>1</v>
      </c>
      <c r="AE130">
        <f>IF('Flat Rate Revenue'!I130="Annual", 1, 2)</f>
        <v>2</v>
      </c>
      <c r="AF130" s="75">
        <f>'Flat Rate Revenue'!K130</f>
        <v>0</v>
      </c>
      <c r="AG130">
        <f>'Flat Rate Revenue'!S130</f>
        <v>0</v>
      </c>
      <c r="AI130" s="18" t="str">
        <f>'Filing Information'!$O$2</f>
        <v>_2023</v>
      </c>
      <c r="AJ130" t="e">
        <f>VLOOKUP('Flat Rate Revenue'!C130,'Filing Information'!$B$47:$C$102, 2, 0)</f>
        <v>#N/A</v>
      </c>
      <c r="AK130">
        <v>2</v>
      </c>
      <c r="AL130" s="7">
        <f>'Flat Rate Revenue'!G130</f>
        <v>0</v>
      </c>
      <c r="AM130" s="7">
        <f>'Flat Rate Revenue'!H130</f>
        <v>0</v>
      </c>
      <c r="AN130">
        <v>1</v>
      </c>
      <c r="AQ130">
        <f>IF('Flat Rate Revenue'!I130="Annual", 1, 2)</f>
        <v>2</v>
      </c>
      <c r="AR130" s="75">
        <f>'Flat Rate Revenue'!L130</f>
        <v>0</v>
      </c>
      <c r="AS130">
        <f>'Flat Rate Revenue'!T130</f>
        <v>0</v>
      </c>
      <c r="AU130" s="18" t="str">
        <f>'Filing Information'!$O$2</f>
        <v>_2023</v>
      </c>
      <c r="AV130" t="e">
        <f>VLOOKUP('Flat Rate Revenue'!C130,'Filing Information'!$B$47:$C$102, 2, 0)</f>
        <v>#N/A</v>
      </c>
      <c r="AW130">
        <v>3</v>
      </c>
      <c r="AX130" s="7">
        <f>'Flat Rate Revenue'!G130</f>
        <v>0</v>
      </c>
      <c r="AY130" s="7">
        <f>'Flat Rate Revenue'!H130</f>
        <v>0</v>
      </c>
      <c r="AZ130">
        <v>1</v>
      </c>
      <c r="BC130">
        <f>IF('Flat Rate Revenue'!I130="Annual", 1, 2)</f>
        <v>2</v>
      </c>
      <c r="BD130" s="75">
        <f>'Flat Rate Revenue'!M130</f>
        <v>0</v>
      </c>
      <c r="BE130">
        <f>'Flat Rate Revenue'!U130</f>
        <v>0</v>
      </c>
    </row>
    <row r="131" spans="3:57" x14ac:dyDescent="0.3">
      <c r="C131" s="64"/>
      <c r="D131" s="89"/>
      <c r="E131" s="89"/>
      <c r="F131" s="89"/>
      <c r="G131" s="65"/>
      <c r="H131" s="65"/>
      <c r="I131" s="89"/>
      <c r="J131" s="66"/>
      <c r="K131" s="67"/>
      <c r="L131" s="67"/>
      <c r="M131" s="67"/>
      <c r="P131" s="9">
        <f t="shared" si="6"/>
        <v>1</v>
      </c>
      <c r="Q131" s="8">
        <f t="shared" si="7"/>
        <v>0</v>
      </c>
      <c r="R131" s="8">
        <f t="shared" si="8"/>
        <v>0</v>
      </c>
      <c r="S131" s="8">
        <f t="shared" si="9"/>
        <v>0</v>
      </c>
      <c r="T131" s="8">
        <f t="shared" si="10"/>
        <v>0</v>
      </c>
      <c r="U131" s="8">
        <f t="shared" si="11"/>
        <v>0</v>
      </c>
      <c r="W131" s="18" t="str">
        <f>'Filing Information'!$O$2</f>
        <v>_2023</v>
      </c>
      <c r="X131" t="e">
        <f>VLOOKUP('Flat Rate Revenue'!C131,'Filing Information'!$B$47:$C$102, 2, 0)</f>
        <v>#N/A</v>
      </c>
      <c r="Y131">
        <v>1</v>
      </c>
      <c r="Z131" s="7">
        <f>'Flat Rate Revenue'!G131</f>
        <v>0</v>
      </c>
      <c r="AA131" s="7">
        <f>'Flat Rate Revenue'!H131</f>
        <v>0</v>
      </c>
      <c r="AB131">
        <v>1</v>
      </c>
      <c r="AE131">
        <f>IF('Flat Rate Revenue'!I131="Annual", 1, 2)</f>
        <v>2</v>
      </c>
      <c r="AF131" s="75">
        <f>'Flat Rate Revenue'!K131</f>
        <v>0</v>
      </c>
      <c r="AG131">
        <f>'Flat Rate Revenue'!S131</f>
        <v>0</v>
      </c>
      <c r="AI131" s="18" t="str">
        <f>'Filing Information'!$O$2</f>
        <v>_2023</v>
      </c>
      <c r="AJ131" t="e">
        <f>VLOOKUP('Flat Rate Revenue'!C131,'Filing Information'!$B$47:$C$102, 2, 0)</f>
        <v>#N/A</v>
      </c>
      <c r="AK131">
        <v>2</v>
      </c>
      <c r="AL131" s="7">
        <f>'Flat Rate Revenue'!G131</f>
        <v>0</v>
      </c>
      <c r="AM131" s="7">
        <f>'Flat Rate Revenue'!H131</f>
        <v>0</v>
      </c>
      <c r="AN131">
        <v>1</v>
      </c>
      <c r="AQ131">
        <f>IF('Flat Rate Revenue'!I131="Annual", 1, 2)</f>
        <v>2</v>
      </c>
      <c r="AR131" s="75">
        <f>'Flat Rate Revenue'!L131</f>
        <v>0</v>
      </c>
      <c r="AS131">
        <f>'Flat Rate Revenue'!T131</f>
        <v>0</v>
      </c>
      <c r="AU131" s="18" t="str">
        <f>'Filing Information'!$O$2</f>
        <v>_2023</v>
      </c>
      <c r="AV131" t="e">
        <f>VLOOKUP('Flat Rate Revenue'!C131,'Filing Information'!$B$47:$C$102, 2, 0)</f>
        <v>#N/A</v>
      </c>
      <c r="AW131">
        <v>3</v>
      </c>
      <c r="AX131" s="7">
        <f>'Flat Rate Revenue'!G131</f>
        <v>0</v>
      </c>
      <c r="AY131" s="7">
        <f>'Flat Rate Revenue'!H131</f>
        <v>0</v>
      </c>
      <c r="AZ131">
        <v>1</v>
      </c>
      <c r="BC131">
        <f>IF('Flat Rate Revenue'!I131="Annual", 1, 2)</f>
        <v>2</v>
      </c>
      <c r="BD131" s="75">
        <f>'Flat Rate Revenue'!M131</f>
        <v>0</v>
      </c>
      <c r="BE131">
        <f>'Flat Rate Revenue'!U131</f>
        <v>0</v>
      </c>
    </row>
    <row r="132" spans="3:57" x14ac:dyDescent="0.3">
      <c r="C132" s="64"/>
      <c r="D132" s="89"/>
      <c r="E132" s="89"/>
      <c r="F132" s="89"/>
      <c r="G132" s="65"/>
      <c r="H132" s="65"/>
      <c r="I132" s="89"/>
      <c r="J132" s="66"/>
      <c r="K132" s="67"/>
      <c r="L132" s="67"/>
      <c r="M132" s="67"/>
      <c r="P132" s="9">
        <f t="shared" si="6"/>
        <v>1</v>
      </c>
      <c r="Q132" s="8">
        <f t="shared" si="7"/>
        <v>0</v>
      </c>
      <c r="R132" s="8">
        <f t="shared" si="8"/>
        <v>0</v>
      </c>
      <c r="S132" s="8">
        <f t="shared" si="9"/>
        <v>0</v>
      </c>
      <c r="T132" s="8">
        <f t="shared" si="10"/>
        <v>0</v>
      </c>
      <c r="U132" s="8">
        <f t="shared" si="11"/>
        <v>0</v>
      </c>
      <c r="W132" s="18" t="str">
        <f>'Filing Information'!$O$2</f>
        <v>_2023</v>
      </c>
      <c r="X132" t="e">
        <f>VLOOKUP('Flat Rate Revenue'!C132,'Filing Information'!$B$47:$C$102, 2, 0)</f>
        <v>#N/A</v>
      </c>
      <c r="Y132">
        <v>1</v>
      </c>
      <c r="Z132" s="7">
        <f>'Flat Rate Revenue'!G132</f>
        <v>0</v>
      </c>
      <c r="AA132" s="7">
        <f>'Flat Rate Revenue'!H132</f>
        <v>0</v>
      </c>
      <c r="AB132">
        <v>1</v>
      </c>
      <c r="AE132">
        <f>IF('Flat Rate Revenue'!I132="Annual", 1, 2)</f>
        <v>2</v>
      </c>
      <c r="AF132" s="75">
        <f>'Flat Rate Revenue'!K132</f>
        <v>0</v>
      </c>
      <c r="AG132">
        <f>'Flat Rate Revenue'!S132</f>
        <v>0</v>
      </c>
      <c r="AI132" s="18" t="str">
        <f>'Filing Information'!$O$2</f>
        <v>_2023</v>
      </c>
      <c r="AJ132" t="e">
        <f>VLOOKUP('Flat Rate Revenue'!C132,'Filing Information'!$B$47:$C$102, 2, 0)</f>
        <v>#N/A</v>
      </c>
      <c r="AK132">
        <v>2</v>
      </c>
      <c r="AL132" s="7">
        <f>'Flat Rate Revenue'!G132</f>
        <v>0</v>
      </c>
      <c r="AM132" s="7">
        <f>'Flat Rate Revenue'!H132</f>
        <v>0</v>
      </c>
      <c r="AN132">
        <v>1</v>
      </c>
      <c r="AQ132">
        <f>IF('Flat Rate Revenue'!I132="Annual", 1, 2)</f>
        <v>2</v>
      </c>
      <c r="AR132" s="75">
        <f>'Flat Rate Revenue'!L132</f>
        <v>0</v>
      </c>
      <c r="AS132">
        <f>'Flat Rate Revenue'!T132</f>
        <v>0</v>
      </c>
      <c r="AU132" s="18" t="str">
        <f>'Filing Information'!$O$2</f>
        <v>_2023</v>
      </c>
      <c r="AV132" t="e">
        <f>VLOOKUP('Flat Rate Revenue'!C132,'Filing Information'!$B$47:$C$102, 2, 0)</f>
        <v>#N/A</v>
      </c>
      <c r="AW132">
        <v>3</v>
      </c>
      <c r="AX132" s="7">
        <f>'Flat Rate Revenue'!G132</f>
        <v>0</v>
      </c>
      <c r="AY132" s="7">
        <f>'Flat Rate Revenue'!H132</f>
        <v>0</v>
      </c>
      <c r="AZ132">
        <v>1</v>
      </c>
      <c r="BC132">
        <f>IF('Flat Rate Revenue'!I132="Annual", 1, 2)</f>
        <v>2</v>
      </c>
      <c r="BD132" s="75">
        <f>'Flat Rate Revenue'!M132</f>
        <v>0</v>
      </c>
      <c r="BE132">
        <f>'Flat Rate Revenue'!U132</f>
        <v>0</v>
      </c>
    </row>
    <row r="133" spans="3:57" x14ac:dyDescent="0.3">
      <c r="C133" s="64"/>
      <c r="D133" s="89"/>
      <c r="E133" s="89"/>
      <c r="F133" s="89"/>
      <c r="G133" s="65"/>
      <c r="H133" s="65"/>
      <c r="I133" s="89"/>
      <c r="J133" s="66"/>
      <c r="K133" s="67"/>
      <c r="L133" s="67"/>
      <c r="M133" s="67"/>
      <c r="P133" s="9">
        <f t="shared" si="6"/>
        <v>1</v>
      </c>
      <c r="Q133" s="8">
        <f t="shared" si="7"/>
        <v>0</v>
      </c>
      <c r="R133" s="8">
        <f t="shared" si="8"/>
        <v>0</v>
      </c>
      <c r="S133" s="8">
        <f t="shared" si="9"/>
        <v>0</v>
      </c>
      <c r="T133" s="8">
        <f t="shared" si="10"/>
        <v>0</v>
      </c>
      <c r="U133" s="8">
        <f t="shared" si="11"/>
        <v>0</v>
      </c>
      <c r="W133" s="18" t="str">
        <f>'Filing Information'!$O$2</f>
        <v>_2023</v>
      </c>
      <c r="X133" t="e">
        <f>VLOOKUP('Flat Rate Revenue'!C133,'Filing Information'!$B$47:$C$102, 2, 0)</f>
        <v>#N/A</v>
      </c>
      <c r="Y133">
        <v>1</v>
      </c>
      <c r="Z133" s="7">
        <f>'Flat Rate Revenue'!G133</f>
        <v>0</v>
      </c>
      <c r="AA133" s="7">
        <f>'Flat Rate Revenue'!H133</f>
        <v>0</v>
      </c>
      <c r="AB133">
        <v>1</v>
      </c>
      <c r="AE133">
        <f>IF('Flat Rate Revenue'!I133="Annual", 1, 2)</f>
        <v>2</v>
      </c>
      <c r="AF133" s="75">
        <f>'Flat Rate Revenue'!K133</f>
        <v>0</v>
      </c>
      <c r="AG133">
        <f>'Flat Rate Revenue'!S133</f>
        <v>0</v>
      </c>
      <c r="AI133" s="18" t="str">
        <f>'Filing Information'!$O$2</f>
        <v>_2023</v>
      </c>
      <c r="AJ133" t="e">
        <f>VLOOKUP('Flat Rate Revenue'!C133,'Filing Information'!$B$47:$C$102, 2, 0)</f>
        <v>#N/A</v>
      </c>
      <c r="AK133">
        <v>2</v>
      </c>
      <c r="AL133" s="7">
        <f>'Flat Rate Revenue'!G133</f>
        <v>0</v>
      </c>
      <c r="AM133" s="7">
        <f>'Flat Rate Revenue'!H133</f>
        <v>0</v>
      </c>
      <c r="AN133">
        <v>1</v>
      </c>
      <c r="AQ133">
        <f>IF('Flat Rate Revenue'!I133="Annual", 1, 2)</f>
        <v>2</v>
      </c>
      <c r="AR133" s="75">
        <f>'Flat Rate Revenue'!L133</f>
        <v>0</v>
      </c>
      <c r="AS133">
        <f>'Flat Rate Revenue'!T133</f>
        <v>0</v>
      </c>
      <c r="AU133" s="18" t="str">
        <f>'Filing Information'!$O$2</f>
        <v>_2023</v>
      </c>
      <c r="AV133" t="e">
        <f>VLOOKUP('Flat Rate Revenue'!C133,'Filing Information'!$B$47:$C$102, 2, 0)</f>
        <v>#N/A</v>
      </c>
      <c r="AW133">
        <v>3</v>
      </c>
      <c r="AX133" s="7">
        <f>'Flat Rate Revenue'!G133</f>
        <v>0</v>
      </c>
      <c r="AY133" s="7">
        <f>'Flat Rate Revenue'!H133</f>
        <v>0</v>
      </c>
      <c r="AZ133">
        <v>1</v>
      </c>
      <c r="BC133">
        <f>IF('Flat Rate Revenue'!I133="Annual", 1, 2)</f>
        <v>2</v>
      </c>
      <c r="BD133" s="75">
        <f>'Flat Rate Revenue'!M133</f>
        <v>0</v>
      </c>
      <c r="BE133">
        <f>'Flat Rate Revenue'!U133</f>
        <v>0</v>
      </c>
    </row>
    <row r="134" spans="3:57" x14ac:dyDescent="0.3">
      <c r="C134" s="64"/>
      <c r="D134" s="89"/>
      <c r="E134" s="89"/>
      <c r="F134" s="89"/>
      <c r="G134" s="65"/>
      <c r="H134" s="65"/>
      <c r="I134" s="89"/>
      <c r="J134" s="66"/>
      <c r="K134" s="67"/>
      <c r="L134" s="67"/>
      <c r="M134" s="67"/>
      <c r="P134" s="9">
        <f t="shared" si="6"/>
        <v>1</v>
      </c>
      <c r="Q134" s="8">
        <f t="shared" si="7"/>
        <v>0</v>
      </c>
      <c r="R134" s="8">
        <f t="shared" si="8"/>
        <v>0</v>
      </c>
      <c r="S134" s="8">
        <f t="shared" si="9"/>
        <v>0</v>
      </c>
      <c r="T134" s="8">
        <f t="shared" si="10"/>
        <v>0</v>
      </c>
      <c r="U134" s="8">
        <f t="shared" si="11"/>
        <v>0</v>
      </c>
      <c r="W134" s="18" t="str">
        <f>'Filing Information'!$O$2</f>
        <v>_2023</v>
      </c>
      <c r="X134" t="e">
        <f>VLOOKUP('Flat Rate Revenue'!C134,'Filing Information'!$B$47:$C$102, 2, 0)</f>
        <v>#N/A</v>
      </c>
      <c r="Y134">
        <v>1</v>
      </c>
      <c r="Z134" s="7">
        <f>'Flat Rate Revenue'!G134</f>
        <v>0</v>
      </c>
      <c r="AA134" s="7">
        <f>'Flat Rate Revenue'!H134</f>
        <v>0</v>
      </c>
      <c r="AB134">
        <v>1</v>
      </c>
      <c r="AE134">
        <f>IF('Flat Rate Revenue'!I134="Annual", 1, 2)</f>
        <v>2</v>
      </c>
      <c r="AF134" s="75">
        <f>'Flat Rate Revenue'!K134</f>
        <v>0</v>
      </c>
      <c r="AG134">
        <f>'Flat Rate Revenue'!S134</f>
        <v>0</v>
      </c>
      <c r="AI134" s="18" t="str">
        <f>'Filing Information'!$O$2</f>
        <v>_2023</v>
      </c>
      <c r="AJ134" t="e">
        <f>VLOOKUP('Flat Rate Revenue'!C134,'Filing Information'!$B$47:$C$102, 2, 0)</f>
        <v>#N/A</v>
      </c>
      <c r="AK134">
        <v>2</v>
      </c>
      <c r="AL134" s="7">
        <f>'Flat Rate Revenue'!G134</f>
        <v>0</v>
      </c>
      <c r="AM134" s="7">
        <f>'Flat Rate Revenue'!H134</f>
        <v>0</v>
      </c>
      <c r="AN134">
        <v>1</v>
      </c>
      <c r="AQ134">
        <f>IF('Flat Rate Revenue'!I134="Annual", 1, 2)</f>
        <v>2</v>
      </c>
      <c r="AR134" s="75">
        <f>'Flat Rate Revenue'!L134</f>
        <v>0</v>
      </c>
      <c r="AS134">
        <f>'Flat Rate Revenue'!T134</f>
        <v>0</v>
      </c>
      <c r="AU134" s="18" t="str">
        <f>'Filing Information'!$O$2</f>
        <v>_2023</v>
      </c>
      <c r="AV134" t="e">
        <f>VLOOKUP('Flat Rate Revenue'!C134,'Filing Information'!$B$47:$C$102, 2, 0)</f>
        <v>#N/A</v>
      </c>
      <c r="AW134">
        <v>3</v>
      </c>
      <c r="AX134" s="7">
        <f>'Flat Rate Revenue'!G134</f>
        <v>0</v>
      </c>
      <c r="AY134" s="7">
        <f>'Flat Rate Revenue'!H134</f>
        <v>0</v>
      </c>
      <c r="AZ134">
        <v>1</v>
      </c>
      <c r="BC134">
        <f>IF('Flat Rate Revenue'!I134="Annual", 1, 2)</f>
        <v>2</v>
      </c>
      <c r="BD134" s="75">
        <f>'Flat Rate Revenue'!M134</f>
        <v>0</v>
      </c>
      <c r="BE134">
        <f>'Flat Rate Revenue'!U134</f>
        <v>0</v>
      </c>
    </row>
    <row r="135" spans="3:57" x14ac:dyDescent="0.3">
      <c r="C135" s="64"/>
      <c r="D135" s="89"/>
      <c r="E135" s="89"/>
      <c r="F135" s="89"/>
      <c r="G135" s="65"/>
      <c r="H135" s="65"/>
      <c r="I135" s="89"/>
      <c r="J135" s="66"/>
      <c r="K135" s="67"/>
      <c r="L135" s="67"/>
      <c r="M135" s="67"/>
      <c r="P135" s="9">
        <f t="shared" si="6"/>
        <v>1</v>
      </c>
      <c r="Q135" s="8">
        <f t="shared" si="7"/>
        <v>0</v>
      </c>
      <c r="R135" s="8">
        <f t="shared" si="8"/>
        <v>0</v>
      </c>
      <c r="S135" s="8">
        <f t="shared" si="9"/>
        <v>0</v>
      </c>
      <c r="T135" s="8">
        <f t="shared" si="10"/>
        <v>0</v>
      </c>
      <c r="U135" s="8">
        <f t="shared" si="11"/>
        <v>0</v>
      </c>
      <c r="W135" s="18" t="str">
        <f>'Filing Information'!$O$2</f>
        <v>_2023</v>
      </c>
      <c r="X135" t="e">
        <f>VLOOKUP('Flat Rate Revenue'!C135,'Filing Information'!$B$47:$C$102, 2, 0)</f>
        <v>#N/A</v>
      </c>
      <c r="Y135">
        <v>1</v>
      </c>
      <c r="Z135" s="7">
        <f>'Flat Rate Revenue'!G135</f>
        <v>0</v>
      </c>
      <c r="AA135" s="7">
        <f>'Flat Rate Revenue'!H135</f>
        <v>0</v>
      </c>
      <c r="AB135">
        <v>1</v>
      </c>
      <c r="AE135">
        <f>IF('Flat Rate Revenue'!I135="Annual", 1, 2)</f>
        <v>2</v>
      </c>
      <c r="AF135" s="75">
        <f>'Flat Rate Revenue'!K135</f>
        <v>0</v>
      </c>
      <c r="AG135">
        <f>'Flat Rate Revenue'!S135</f>
        <v>0</v>
      </c>
      <c r="AI135" s="18" t="str">
        <f>'Filing Information'!$O$2</f>
        <v>_2023</v>
      </c>
      <c r="AJ135" t="e">
        <f>VLOOKUP('Flat Rate Revenue'!C135,'Filing Information'!$B$47:$C$102, 2, 0)</f>
        <v>#N/A</v>
      </c>
      <c r="AK135">
        <v>2</v>
      </c>
      <c r="AL135" s="7">
        <f>'Flat Rate Revenue'!G135</f>
        <v>0</v>
      </c>
      <c r="AM135" s="7">
        <f>'Flat Rate Revenue'!H135</f>
        <v>0</v>
      </c>
      <c r="AN135">
        <v>1</v>
      </c>
      <c r="AQ135">
        <f>IF('Flat Rate Revenue'!I135="Annual", 1, 2)</f>
        <v>2</v>
      </c>
      <c r="AR135" s="75">
        <f>'Flat Rate Revenue'!L135</f>
        <v>0</v>
      </c>
      <c r="AS135">
        <f>'Flat Rate Revenue'!T135</f>
        <v>0</v>
      </c>
      <c r="AU135" s="18" t="str">
        <f>'Filing Information'!$O$2</f>
        <v>_2023</v>
      </c>
      <c r="AV135" t="e">
        <f>VLOOKUP('Flat Rate Revenue'!C135,'Filing Information'!$B$47:$C$102, 2, 0)</f>
        <v>#N/A</v>
      </c>
      <c r="AW135">
        <v>3</v>
      </c>
      <c r="AX135" s="7">
        <f>'Flat Rate Revenue'!G135</f>
        <v>0</v>
      </c>
      <c r="AY135" s="7">
        <f>'Flat Rate Revenue'!H135</f>
        <v>0</v>
      </c>
      <c r="AZ135">
        <v>1</v>
      </c>
      <c r="BC135">
        <f>IF('Flat Rate Revenue'!I135="Annual", 1, 2)</f>
        <v>2</v>
      </c>
      <c r="BD135" s="75">
        <f>'Flat Rate Revenue'!M135</f>
        <v>0</v>
      </c>
      <c r="BE135">
        <f>'Flat Rate Revenue'!U135</f>
        <v>0</v>
      </c>
    </row>
    <row r="136" spans="3:57" x14ac:dyDescent="0.3">
      <c r="C136" s="64"/>
      <c r="D136" s="89"/>
      <c r="E136" s="89"/>
      <c r="F136" s="89"/>
      <c r="G136" s="65"/>
      <c r="H136" s="65"/>
      <c r="I136" s="89"/>
      <c r="J136" s="66"/>
      <c r="K136" s="67"/>
      <c r="L136" s="67"/>
      <c r="M136" s="67"/>
      <c r="P136" s="9">
        <f t="shared" si="6"/>
        <v>1</v>
      </c>
      <c r="Q136" s="8">
        <f t="shared" si="7"/>
        <v>0</v>
      </c>
      <c r="R136" s="8">
        <f t="shared" si="8"/>
        <v>0</v>
      </c>
      <c r="S136" s="8">
        <f t="shared" si="9"/>
        <v>0</v>
      </c>
      <c r="T136" s="8">
        <f t="shared" si="10"/>
        <v>0</v>
      </c>
      <c r="U136" s="8">
        <f t="shared" si="11"/>
        <v>0</v>
      </c>
      <c r="W136" s="18" t="str">
        <f>'Filing Information'!$O$2</f>
        <v>_2023</v>
      </c>
      <c r="X136" t="e">
        <f>VLOOKUP('Flat Rate Revenue'!C136,'Filing Information'!$B$47:$C$102, 2, 0)</f>
        <v>#N/A</v>
      </c>
      <c r="Y136">
        <v>1</v>
      </c>
      <c r="Z136" s="7">
        <f>'Flat Rate Revenue'!G136</f>
        <v>0</v>
      </c>
      <c r="AA136" s="7">
        <f>'Flat Rate Revenue'!H136</f>
        <v>0</v>
      </c>
      <c r="AB136">
        <v>1</v>
      </c>
      <c r="AE136">
        <f>IF('Flat Rate Revenue'!I136="Annual", 1, 2)</f>
        <v>2</v>
      </c>
      <c r="AF136" s="75">
        <f>'Flat Rate Revenue'!K136</f>
        <v>0</v>
      </c>
      <c r="AG136">
        <f>'Flat Rate Revenue'!S136</f>
        <v>0</v>
      </c>
      <c r="AI136" s="18" t="str">
        <f>'Filing Information'!$O$2</f>
        <v>_2023</v>
      </c>
      <c r="AJ136" t="e">
        <f>VLOOKUP('Flat Rate Revenue'!C136,'Filing Information'!$B$47:$C$102, 2, 0)</f>
        <v>#N/A</v>
      </c>
      <c r="AK136">
        <v>2</v>
      </c>
      <c r="AL136" s="7">
        <f>'Flat Rate Revenue'!G136</f>
        <v>0</v>
      </c>
      <c r="AM136" s="7">
        <f>'Flat Rate Revenue'!H136</f>
        <v>0</v>
      </c>
      <c r="AN136">
        <v>1</v>
      </c>
      <c r="AQ136">
        <f>IF('Flat Rate Revenue'!I136="Annual", 1, 2)</f>
        <v>2</v>
      </c>
      <c r="AR136" s="75">
        <f>'Flat Rate Revenue'!L136</f>
        <v>0</v>
      </c>
      <c r="AS136">
        <f>'Flat Rate Revenue'!T136</f>
        <v>0</v>
      </c>
      <c r="AU136" s="18" t="str">
        <f>'Filing Information'!$O$2</f>
        <v>_2023</v>
      </c>
      <c r="AV136" t="e">
        <f>VLOOKUP('Flat Rate Revenue'!C136,'Filing Information'!$B$47:$C$102, 2, 0)</f>
        <v>#N/A</v>
      </c>
      <c r="AW136">
        <v>3</v>
      </c>
      <c r="AX136" s="7">
        <f>'Flat Rate Revenue'!G136</f>
        <v>0</v>
      </c>
      <c r="AY136" s="7">
        <f>'Flat Rate Revenue'!H136</f>
        <v>0</v>
      </c>
      <c r="AZ136">
        <v>1</v>
      </c>
      <c r="BC136">
        <f>IF('Flat Rate Revenue'!I136="Annual", 1, 2)</f>
        <v>2</v>
      </c>
      <c r="BD136" s="75">
        <f>'Flat Rate Revenue'!M136</f>
        <v>0</v>
      </c>
      <c r="BE136">
        <f>'Flat Rate Revenue'!U136</f>
        <v>0</v>
      </c>
    </row>
    <row r="137" spans="3:57" x14ac:dyDescent="0.3">
      <c r="C137" s="64"/>
      <c r="D137" s="89"/>
      <c r="E137" s="89"/>
      <c r="F137" s="89"/>
      <c r="G137" s="65"/>
      <c r="H137" s="65"/>
      <c r="I137" s="89"/>
      <c r="J137" s="66"/>
      <c r="K137" s="67"/>
      <c r="L137" s="67"/>
      <c r="M137" s="67"/>
      <c r="P137" s="9">
        <f t="shared" si="6"/>
        <v>1</v>
      </c>
      <c r="Q137" s="8">
        <f t="shared" si="7"/>
        <v>0</v>
      </c>
      <c r="R137" s="8">
        <f t="shared" si="8"/>
        <v>0</v>
      </c>
      <c r="S137" s="8">
        <f t="shared" si="9"/>
        <v>0</v>
      </c>
      <c r="T137" s="8">
        <f t="shared" si="10"/>
        <v>0</v>
      </c>
      <c r="U137" s="8">
        <f t="shared" si="11"/>
        <v>0</v>
      </c>
      <c r="W137" s="18" t="str">
        <f>'Filing Information'!$O$2</f>
        <v>_2023</v>
      </c>
      <c r="X137" t="e">
        <f>VLOOKUP('Flat Rate Revenue'!C137,'Filing Information'!$B$47:$C$102, 2, 0)</f>
        <v>#N/A</v>
      </c>
      <c r="Y137">
        <v>1</v>
      </c>
      <c r="Z137" s="7">
        <f>'Flat Rate Revenue'!G137</f>
        <v>0</v>
      </c>
      <c r="AA137" s="7">
        <f>'Flat Rate Revenue'!H137</f>
        <v>0</v>
      </c>
      <c r="AB137">
        <v>1</v>
      </c>
      <c r="AE137">
        <f>IF('Flat Rate Revenue'!I137="Annual", 1, 2)</f>
        <v>2</v>
      </c>
      <c r="AF137" s="75">
        <f>'Flat Rate Revenue'!K137</f>
        <v>0</v>
      </c>
      <c r="AG137">
        <f>'Flat Rate Revenue'!S137</f>
        <v>0</v>
      </c>
      <c r="AI137" s="18" t="str">
        <f>'Filing Information'!$O$2</f>
        <v>_2023</v>
      </c>
      <c r="AJ137" t="e">
        <f>VLOOKUP('Flat Rate Revenue'!C137,'Filing Information'!$B$47:$C$102, 2, 0)</f>
        <v>#N/A</v>
      </c>
      <c r="AK137">
        <v>2</v>
      </c>
      <c r="AL137" s="7">
        <f>'Flat Rate Revenue'!G137</f>
        <v>0</v>
      </c>
      <c r="AM137" s="7">
        <f>'Flat Rate Revenue'!H137</f>
        <v>0</v>
      </c>
      <c r="AN137">
        <v>1</v>
      </c>
      <c r="AQ137">
        <f>IF('Flat Rate Revenue'!I137="Annual", 1, 2)</f>
        <v>2</v>
      </c>
      <c r="AR137" s="75">
        <f>'Flat Rate Revenue'!L137</f>
        <v>0</v>
      </c>
      <c r="AS137">
        <f>'Flat Rate Revenue'!T137</f>
        <v>0</v>
      </c>
      <c r="AU137" s="18" t="str">
        <f>'Filing Information'!$O$2</f>
        <v>_2023</v>
      </c>
      <c r="AV137" t="e">
        <f>VLOOKUP('Flat Rate Revenue'!C137,'Filing Information'!$B$47:$C$102, 2, 0)</f>
        <v>#N/A</v>
      </c>
      <c r="AW137">
        <v>3</v>
      </c>
      <c r="AX137" s="7">
        <f>'Flat Rate Revenue'!G137</f>
        <v>0</v>
      </c>
      <c r="AY137" s="7">
        <f>'Flat Rate Revenue'!H137</f>
        <v>0</v>
      </c>
      <c r="AZ137">
        <v>1</v>
      </c>
      <c r="BC137">
        <f>IF('Flat Rate Revenue'!I137="Annual", 1, 2)</f>
        <v>2</v>
      </c>
      <c r="BD137" s="75">
        <f>'Flat Rate Revenue'!M137</f>
        <v>0</v>
      </c>
      <c r="BE137">
        <f>'Flat Rate Revenue'!U137</f>
        <v>0</v>
      </c>
    </row>
    <row r="138" spans="3:57" x14ac:dyDescent="0.3">
      <c r="C138" s="64"/>
      <c r="D138" s="89"/>
      <c r="E138" s="89"/>
      <c r="F138" s="89"/>
      <c r="G138" s="65"/>
      <c r="H138" s="65"/>
      <c r="I138" s="89"/>
      <c r="J138" s="66"/>
      <c r="K138" s="67"/>
      <c r="L138" s="67"/>
      <c r="M138" s="67"/>
      <c r="P138" s="9">
        <f t="shared" si="6"/>
        <v>1</v>
      </c>
      <c r="Q138" s="8">
        <f t="shared" si="7"/>
        <v>0</v>
      </c>
      <c r="R138" s="8">
        <f t="shared" si="8"/>
        <v>0</v>
      </c>
      <c r="S138" s="8">
        <f t="shared" si="9"/>
        <v>0</v>
      </c>
      <c r="T138" s="8">
        <f t="shared" si="10"/>
        <v>0</v>
      </c>
      <c r="U138" s="8">
        <f t="shared" si="11"/>
        <v>0</v>
      </c>
      <c r="W138" s="18" t="str">
        <f>'Filing Information'!$O$2</f>
        <v>_2023</v>
      </c>
      <c r="X138" t="e">
        <f>VLOOKUP('Flat Rate Revenue'!C138,'Filing Information'!$B$47:$C$102, 2, 0)</f>
        <v>#N/A</v>
      </c>
      <c r="Y138">
        <v>1</v>
      </c>
      <c r="Z138" s="7">
        <f>'Flat Rate Revenue'!G138</f>
        <v>0</v>
      </c>
      <c r="AA138" s="7">
        <f>'Flat Rate Revenue'!H138</f>
        <v>0</v>
      </c>
      <c r="AB138">
        <v>1</v>
      </c>
      <c r="AE138">
        <f>IF('Flat Rate Revenue'!I138="Annual", 1, 2)</f>
        <v>2</v>
      </c>
      <c r="AF138" s="75">
        <f>'Flat Rate Revenue'!K138</f>
        <v>0</v>
      </c>
      <c r="AG138">
        <f>'Flat Rate Revenue'!S138</f>
        <v>0</v>
      </c>
      <c r="AI138" s="18" t="str">
        <f>'Filing Information'!$O$2</f>
        <v>_2023</v>
      </c>
      <c r="AJ138" t="e">
        <f>VLOOKUP('Flat Rate Revenue'!C138,'Filing Information'!$B$47:$C$102, 2, 0)</f>
        <v>#N/A</v>
      </c>
      <c r="AK138">
        <v>2</v>
      </c>
      <c r="AL138" s="7">
        <f>'Flat Rate Revenue'!G138</f>
        <v>0</v>
      </c>
      <c r="AM138" s="7">
        <f>'Flat Rate Revenue'!H138</f>
        <v>0</v>
      </c>
      <c r="AN138">
        <v>1</v>
      </c>
      <c r="AQ138">
        <f>IF('Flat Rate Revenue'!I138="Annual", 1, 2)</f>
        <v>2</v>
      </c>
      <c r="AR138" s="75">
        <f>'Flat Rate Revenue'!L138</f>
        <v>0</v>
      </c>
      <c r="AS138">
        <f>'Flat Rate Revenue'!T138</f>
        <v>0</v>
      </c>
      <c r="AU138" s="18" t="str">
        <f>'Filing Information'!$O$2</f>
        <v>_2023</v>
      </c>
      <c r="AV138" t="e">
        <f>VLOOKUP('Flat Rate Revenue'!C138,'Filing Information'!$B$47:$C$102, 2, 0)</f>
        <v>#N/A</v>
      </c>
      <c r="AW138">
        <v>3</v>
      </c>
      <c r="AX138" s="7">
        <f>'Flat Rate Revenue'!G138</f>
        <v>0</v>
      </c>
      <c r="AY138" s="7">
        <f>'Flat Rate Revenue'!H138</f>
        <v>0</v>
      </c>
      <c r="AZ138">
        <v>1</v>
      </c>
      <c r="BC138">
        <f>IF('Flat Rate Revenue'!I138="Annual", 1, 2)</f>
        <v>2</v>
      </c>
      <c r="BD138" s="75">
        <f>'Flat Rate Revenue'!M138</f>
        <v>0</v>
      </c>
      <c r="BE138">
        <f>'Flat Rate Revenue'!U138</f>
        <v>0</v>
      </c>
    </row>
    <row r="139" spans="3:57" x14ac:dyDescent="0.3">
      <c r="C139" s="64"/>
      <c r="D139" s="89"/>
      <c r="E139" s="89"/>
      <c r="F139" s="89"/>
      <c r="G139" s="65"/>
      <c r="H139" s="65"/>
      <c r="I139" s="89"/>
      <c r="J139" s="66"/>
      <c r="K139" s="67"/>
      <c r="L139" s="67"/>
      <c r="M139" s="67"/>
      <c r="P139" s="9">
        <f t="shared" si="6"/>
        <v>1</v>
      </c>
      <c r="Q139" s="8">
        <f t="shared" si="7"/>
        <v>0</v>
      </c>
      <c r="R139" s="8">
        <f t="shared" si="8"/>
        <v>0</v>
      </c>
      <c r="S139" s="8">
        <f t="shared" si="9"/>
        <v>0</v>
      </c>
      <c r="T139" s="8">
        <f t="shared" si="10"/>
        <v>0</v>
      </c>
      <c r="U139" s="8">
        <f t="shared" si="11"/>
        <v>0</v>
      </c>
      <c r="W139" s="18" t="str">
        <f>'Filing Information'!$O$2</f>
        <v>_2023</v>
      </c>
      <c r="X139" t="e">
        <f>VLOOKUP('Flat Rate Revenue'!C139,'Filing Information'!$B$47:$C$102, 2, 0)</f>
        <v>#N/A</v>
      </c>
      <c r="Y139">
        <v>1</v>
      </c>
      <c r="Z139" s="7">
        <f>'Flat Rate Revenue'!G139</f>
        <v>0</v>
      </c>
      <c r="AA139" s="7">
        <f>'Flat Rate Revenue'!H139</f>
        <v>0</v>
      </c>
      <c r="AB139">
        <v>1</v>
      </c>
      <c r="AE139">
        <f>IF('Flat Rate Revenue'!I139="Annual", 1, 2)</f>
        <v>2</v>
      </c>
      <c r="AF139" s="75">
        <f>'Flat Rate Revenue'!K139</f>
        <v>0</v>
      </c>
      <c r="AG139">
        <f>'Flat Rate Revenue'!S139</f>
        <v>0</v>
      </c>
      <c r="AI139" s="18" t="str">
        <f>'Filing Information'!$O$2</f>
        <v>_2023</v>
      </c>
      <c r="AJ139" t="e">
        <f>VLOOKUP('Flat Rate Revenue'!C139,'Filing Information'!$B$47:$C$102, 2, 0)</f>
        <v>#N/A</v>
      </c>
      <c r="AK139">
        <v>2</v>
      </c>
      <c r="AL139" s="7">
        <f>'Flat Rate Revenue'!G139</f>
        <v>0</v>
      </c>
      <c r="AM139" s="7">
        <f>'Flat Rate Revenue'!H139</f>
        <v>0</v>
      </c>
      <c r="AN139">
        <v>1</v>
      </c>
      <c r="AQ139">
        <f>IF('Flat Rate Revenue'!I139="Annual", 1, 2)</f>
        <v>2</v>
      </c>
      <c r="AR139" s="75">
        <f>'Flat Rate Revenue'!L139</f>
        <v>0</v>
      </c>
      <c r="AS139">
        <f>'Flat Rate Revenue'!T139</f>
        <v>0</v>
      </c>
      <c r="AU139" s="18" t="str">
        <f>'Filing Information'!$O$2</f>
        <v>_2023</v>
      </c>
      <c r="AV139" t="e">
        <f>VLOOKUP('Flat Rate Revenue'!C139,'Filing Information'!$B$47:$C$102, 2, 0)</f>
        <v>#N/A</v>
      </c>
      <c r="AW139">
        <v>3</v>
      </c>
      <c r="AX139" s="7">
        <f>'Flat Rate Revenue'!G139</f>
        <v>0</v>
      </c>
      <c r="AY139" s="7">
        <f>'Flat Rate Revenue'!H139</f>
        <v>0</v>
      </c>
      <c r="AZ139">
        <v>1</v>
      </c>
      <c r="BC139">
        <f>IF('Flat Rate Revenue'!I139="Annual", 1, 2)</f>
        <v>2</v>
      </c>
      <c r="BD139" s="75">
        <f>'Flat Rate Revenue'!M139</f>
        <v>0</v>
      </c>
      <c r="BE139">
        <f>'Flat Rate Revenue'!U139</f>
        <v>0</v>
      </c>
    </row>
    <row r="140" spans="3:57" x14ac:dyDescent="0.3">
      <c r="C140" s="64"/>
      <c r="D140" s="89"/>
      <c r="E140" s="89"/>
      <c r="F140" s="89"/>
      <c r="G140" s="65"/>
      <c r="H140" s="65"/>
      <c r="I140" s="89"/>
      <c r="J140" s="66"/>
      <c r="K140" s="67"/>
      <c r="L140" s="67"/>
      <c r="M140" s="67"/>
      <c r="P140" s="9">
        <f t="shared" si="6"/>
        <v>1</v>
      </c>
      <c r="Q140" s="8">
        <f t="shared" si="7"/>
        <v>0</v>
      </c>
      <c r="R140" s="8">
        <f t="shared" si="8"/>
        <v>0</v>
      </c>
      <c r="S140" s="8">
        <f t="shared" si="9"/>
        <v>0</v>
      </c>
      <c r="T140" s="8">
        <f t="shared" si="10"/>
        <v>0</v>
      </c>
      <c r="U140" s="8">
        <f t="shared" si="11"/>
        <v>0</v>
      </c>
      <c r="W140" s="18" t="str">
        <f>'Filing Information'!$O$2</f>
        <v>_2023</v>
      </c>
      <c r="X140" t="e">
        <f>VLOOKUP('Flat Rate Revenue'!C140,'Filing Information'!$B$47:$C$102, 2, 0)</f>
        <v>#N/A</v>
      </c>
      <c r="Y140">
        <v>1</v>
      </c>
      <c r="Z140" s="7">
        <f>'Flat Rate Revenue'!G140</f>
        <v>0</v>
      </c>
      <c r="AA140" s="7">
        <f>'Flat Rate Revenue'!H140</f>
        <v>0</v>
      </c>
      <c r="AB140">
        <v>1</v>
      </c>
      <c r="AE140">
        <f>IF('Flat Rate Revenue'!I140="Annual", 1, 2)</f>
        <v>2</v>
      </c>
      <c r="AF140" s="75">
        <f>'Flat Rate Revenue'!K140</f>
        <v>0</v>
      </c>
      <c r="AG140">
        <f>'Flat Rate Revenue'!S140</f>
        <v>0</v>
      </c>
      <c r="AI140" s="18" t="str">
        <f>'Filing Information'!$O$2</f>
        <v>_2023</v>
      </c>
      <c r="AJ140" t="e">
        <f>VLOOKUP('Flat Rate Revenue'!C140,'Filing Information'!$B$47:$C$102, 2, 0)</f>
        <v>#N/A</v>
      </c>
      <c r="AK140">
        <v>2</v>
      </c>
      <c r="AL140" s="7">
        <f>'Flat Rate Revenue'!G140</f>
        <v>0</v>
      </c>
      <c r="AM140" s="7">
        <f>'Flat Rate Revenue'!H140</f>
        <v>0</v>
      </c>
      <c r="AN140">
        <v>1</v>
      </c>
      <c r="AQ140">
        <f>IF('Flat Rate Revenue'!I140="Annual", 1, 2)</f>
        <v>2</v>
      </c>
      <c r="AR140" s="75">
        <f>'Flat Rate Revenue'!L140</f>
        <v>0</v>
      </c>
      <c r="AS140">
        <f>'Flat Rate Revenue'!T140</f>
        <v>0</v>
      </c>
      <c r="AU140" s="18" t="str">
        <f>'Filing Information'!$O$2</f>
        <v>_2023</v>
      </c>
      <c r="AV140" t="e">
        <f>VLOOKUP('Flat Rate Revenue'!C140,'Filing Information'!$B$47:$C$102, 2, 0)</f>
        <v>#N/A</v>
      </c>
      <c r="AW140">
        <v>3</v>
      </c>
      <c r="AX140" s="7">
        <f>'Flat Rate Revenue'!G140</f>
        <v>0</v>
      </c>
      <c r="AY140" s="7">
        <f>'Flat Rate Revenue'!H140</f>
        <v>0</v>
      </c>
      <c r="AZ140">
        <v>1</v>
      </c>
      <c r="BC140">
        <f>IF('Flat Rate Revenue'!I140="Annual", 1, 2)</f>
        <v>2</v>
      </c>
      <c r="BD140" s="75">
        <f>'Flat Rate Revenue'!M140</f>
        <v>0</v>
      </c>
      <c r="BE140">
        <f>'Flat Rate Revenue'!U140</f>
        <v>0</v>
      </c>
    </row>
    <row r="141" spans="3:57" x14ac:dyDescent="0.3">
      <c r="C141" s="64"/>
      <c r="D141" s="89"/>
      <c r="E141" s="89"/>
      <c r="F141" s="89"/>
      <c r="G141" s="65"/>
      <c r="H141" s="65"/>
      <c r="I141" s="89"/>
      <c r="J141" s="66"/>
      <c r="K141" s="67"/>
      <c r="L141" s="67"/>
      <c r="M141" s="67"/>
      <c r="P141" s="9">
        <f t="shared" si="6"/>
        <v>1</v>
      </c>
      <c r="Q141" s="8">
        <f t="shared" si="7"/>
        <v>0</v>
      </c>
      <c r="R141" s="8">
        <f t="shared" si="8"/>
        <v>0</v>
      </c>
      <c r="S141" s="8">
        <f t="shared" si="9"/>
        <v>0</v>
      </c>
      <c r="T141" s="8">
        <f t="shared" si="10"/>
        <v>0</v>
      </c>
      <c r="U141" s="8">
        <f t="shared" si="11"/>
        <v>0</v>
      </c>
      <c r="W141" s="18" t="str">
        <f>'Filing Information'!$O$2</f>
        <v>_2023</v>
      </c>
      <c r="X141" t="e">
        <f>VLOOKUP('Flat Rate Revenue'!C141,'Filing Information'!$B$47:$C$102, 2, 0)</f>
        <v>#N/A</v>
      </c>
      <c r="Y141">
        <v>1</v>
      </c>
      <c r="Z141" s="7">
        <f>'Flat Rate Revenue'!G141</f>
        <v>0</v>
      </c>
      <c r="AA141" s="7">
        <f>'Flat Rate Revenue'!H141</f>
        <v>0</v>
      </c>
      <c r="AB141">
        <v>1</v>
      </c>
      <c r="AE141">
        <f>IF('Flat Rate Revenue'!I141="Annual", 1, 2)</f>
        <v>2</v>
      </c>
      <c r="AF141" s="75">
        <f>'Flat Rate Revenue'!K141</f>
        <v>0</v>
      </c>
      <c r="AG141">
        <f>'Flat Rate Revenue'!S141</f>
        <v>0</v>
      </c>
      <c r="AI141" s="18" t="str">
        <f>'Filing Information'!$O$2</f>
        <v>_2023</v>
      </c>
      <c r="AJ141" t="e">
        <f>VLOOKUP('Flat Rate Revenue'!C141,'Filing Information'!$B$47:$C$102, 2, 0)</f>
        <v>#N/A</v>
      </c>
      <c r="AK141">
        <v>2</v>
      </c>
      <c r="AL141" s="7">
        <f>'Flat Rate Revenue'!G141</f>
        <v>0</v>
      </c>
      <c r="AM141" s="7">
        <f>'Flat Rate Revenue'!H141</f>
        <v>0</v>
      </c>
      <c r="AN141">
        <v>1</v>
      </c>
      <c r="AQ141">
        <f>IF('Flat Rate Revenue'!I141="Annual", 1, 2)</f>
        <v>2</v>
      </c>
      <c r="AR141" s="75">
        <f>'Flat Rate Revenue'!L141</f>
        <v>0</v>
      </c>
      <c r="AS141">
        <f>'Flat Rate Revenue'!T141</f>
        <v>0</v>
      </c>
      <c r="AU141" s="18" t="str">
        <f>'Filing Information'!$O$2</f>
        <v>_2023</v>
      </c>
      <c r="AV141" t="e">
        <f>VLOOKUP('Flat Rate Revenue'!C141,'Filing Information'!$B$47:$C$102, 2, 0)</f>
        <v>#N/A</v>
      </c>
      <c r="AW141">
        <v>3</v>
      </c>
      <c r="AX141" s="7">
        <f>'Flat Rate Revenue'!G141</f>
        <v>0</v>
      </c>
      <c r="AY141" s="7">
        <f>'Flat Rate Revenue'!H141</f>
        <v>0</v>
      </c>
      <c r="AZ141">
        <v>1</v>
      </c>
      <c r="BC141">
        <f>IF('Flat Rate Revenue'!I141="Annual", 1, 2)</f>
        <v>2</v>
      </c>
      <c r="BD141" s="75">
        <f>'Flat Rate Revenue'!M141</f>
        <v>0</v>
      </c>
      <c r="BE141">
        <f>'Flat Rate Revenue'!U141</f>
        <v>0</v>
      </c>
    </row>
    <row r="142" spans="3:57" x14ac:dyDescent="0.3">
      <c r="C142" s="64"/>
      <c r="D142" s="89"/>
      <c r="E142" s="89"/>
      <c r="F142" s="89"/>
      <c r="G142" s="65"/>
      <c r="H142" s="65"/>
      <c r="I142" s="89"/>
      <c r="J142" s="66"/>
      <c r="K142" s="67"/>
      <c r="L142" s="67"/>
      <c r="M142" s="67"/>
      <c r="P142" s="9">
        <f t="shared" si="6"/>
        <v>1</v>
      </c>
      <c r="Q142" s="8">
        <f t="shared" si="7"/>
        <v>0</v>
      </c>
      <c r="R142" s="8">
        <f t="shared" si="8"/>
        <v>0</v>
      </c>
      <c r="S142" s="8">
        <f t="shared" si="9"/>
        <v>0</v>
      </c>
      <c r="T142" s="8">
        <f t="shared" si="10"/>
        <v>0</v>
      </c>
      <c r="U142" s="8">
        <f t="shared" si="11"/>
        <v>0</v>
      </c>
      <c r="W142" s="18" t="str">
        <f>'Filing Information'!$O$2</f>
        <v>_2023</v>
      </c>
      <c r="X142" t="e">
        <f>VLOOKUP('Flat Rate Revenue'!C142,'Filing Information'!$B$47:$C$102, 2, 0)</f>
        <v>#N/A</v>
      </c>
      <c r="Y142">
        <v>1</v>
      </c>
      <c r="Z142" s="7">
        <f>'Flat Rate Revenue'!G142</f>
        <v>0</v>
      </c>
      <c r="AA142" s="7">
        <f>'Flat Rate Revenue'!H142</f>
        <v>0</v>
      </c>
      <c r="AB142">
        <v>1</v>
      </c>
      <c r="AE142">
        <f>IF('Flat Rate Revenue'!I142="Annual", 1, 2)</f>
        <v>2</v>
      </c>
      <c r="AF142" s="75">
        <f>'Flat Rate Revenue'!K142</f>
        <v>0</v>
      </c>
      <c r="AG142">
        <f>'Flat Rate Revenue'!S142</f>
        <v>0</v>
      </c>
      <c r="AI142" s="18" t="str">
        <f>'Filing Information'!$O$2</f>
        <v>_2023</v>
      </c>
      <c r="AJ142" t="e">
        <f>VLOOKUP('Flat Rate Revenue'!C142,'Filing Information'!$B$47:$C$102, 2, 0)</f>
        <v>#N/A</v>
      </c>
      <c r="AK142">
        <v>2</v>
      </c>
      <c r="AL142" s="7">
        <f>'Flat Rate Revenue'!G142</f>
        <v>0</v>
      </c>
      <c r="AM142" s="7">
        <f>'Flat Rate Revenue'!H142</f>
        <v>0</v>
      </c>
      <c r="AN142">
        <v>1</v>
      </c>
      <c r="AQ142">
        <f>IF('Flat Rate Revenue'!I142="Annual", 1, 2)</f>
        <v>2</v>
      </c>
      <c r="AR142" s="75">
        <f>'Flat Rate Revenue'!L142</f>
        <v>0</v>
      </c>
      <c r="AS142">
        <f>'Flat Rate Revenue'!T142</f>
        <v>0</v>
      </c>
      <c r="AU142" s="18" t="str">
        <f>'Filing Information'!$O$2</f>
        <v>_2023</v>
      </c>
      <c r="AV142" t="e">
        <f>VLOOKUP('Flat Rate Revenue'!C142,'Filing Information'!$B$47:$C$102, 2, 0)</f>
        <v>#N/A</v>
      </c>
      <c r="AW142">
        <v>3</v>
      </c>
      <c r="AX142" s="7">
        <f>'Flat Rate Revenue'!G142</f>
        <v>0</v>
      </c>
      <c r="AY142" s="7">
        <f>'Flat Rate Revenue'!H142</f>
        <v>0</v>
      </c>
      <c r="AZ142">
        <v>1</v>
      </c>
      <c r="BC142">
        <f>IF('Flat Rate Revenue'!I142="Annual", 1, 2)</f>
        <v>2</v>
      </c>
      <c r="BD142" s="75">
        <f>'Flat Rate Revenue'!M142</f>
        <v>0</v>
      </c>
      <c r="BE142">
        <f>'Flat Rate Revenue'!U142</f>
        <v>0</v>
      </c>
    </row>
    <row r="143" spans="3:57" x14ac:dyDescent="0.3">
      <c r="C143" s="64"/>
      <c r="D143" s="89"/>
      <c r="E143" s="89"/>
      <c r="F143" s="89"/>
      <c r="G143" s="65"/>
      <c r="H143" s="65"/>
      <c r="I143" s="89"/>
      <c r="J143" s="66"/>
      <c r="K143" s="67"/>
      <c r="L143" s="67"/>
      <c r="M143" s="67"/>
      <c r="P143" s="9">
        <f t="shared" si="6"/>
        <v>1</v>
      </c>
      <c r="Q143" s="8">
        <f t="shared" si="7"/>
        <v>0</v>
      </c>
      <c r="R143" s="8">
        <f t="shared" si="8"/>
        <v>0</v>
      </c>
      <c r="S143" s="8">
        <f t="shared" si="9"/>
        <v>0</v>
      </c>
      <c r="T143" s="8">
        <f t="shared" si="10"/>
        <v>0</v>
      </c>
      <c r="U143" s="8">
        <f t="shared" si="11"/>
        <v>0</v>
      </c>
      <c r="W143" s="18" t="str">
        <f>'Filing Information'!$O$2</f>
        <v>_2023</v>
      </c>
      <c r="X143" t="e">
        <f>VLOOKUP('Flat Rate Revenue'!C143,'Filing Information'!$B$47:$C$102, 2, 0)</f>
        <v>#N/A</v>
      </c>
      <c r="Y143">
        <v>1</v>
      </c>
      <c r="Z143" s="7">
        <f>'Flat Rate Revenue'!G143</f>
        <v>0</v>
      </c>
      <c r="AA143" s="7">
        <f>'Flat Rate Revenue'!H143</f>
        <v>0</v>
      </c>
      <c r="AB143">
        <v>1</v>
      </c>
      <c r="AE143">
        <f>IF('Flat Rate Revenue'!I143="Annual", 1, 2)</f>
        <v>2</v>
      </c>
      <c r="AF143" s="75">
        <f>'Flat Rate Revenue'!K143</f>
        <v>0</v>
      </c>
      <c r="AG143">
        <f>'Flat Rate Revenue'!S143</f>
        <v>0</v>
      </c>
      <c r="AI143" s="18" t="str">
        <f>'Filing Information'!$O$2</f>
        <v>_2023</v>
      </c>
      <c r="AJ143" t="e">
        <f>VLOOKUP('Flat Rate Revenue'!C143,'Filing Information'!$B$47:$C$102, 2, 0)</f>
        <v>#N/A</v>
      </c>
      <c r="AK143">
        <v>2</v>
      </c>
      <c r="AL143" s="7">
        <f>'Flat Rate Revenue'!G143</f>
        <v>0</v>
      </c>
      <c r="AM143" s="7">
        <f>'Flat Rate Revenue'!H143</f>
        <v>0</v>
      </c>
      <c r="AN143">
        <v>1</v>
      </c>
      <c r="AQ143">
        <f>IF('Flat Rate Revenue'!I143="Annual", 1, 2)</f>
        <v>2</v>
      </c>
      <c r="AR143" s="75">
        <f>'Flat Rate Revenue'!L143</f>
        <v>0</v>
      </c>
      <c r="AS143">
        <f>'Flat Rate Revenue'!T143</f>
        <v>0</v>
      </c>
      <c r="AU143" s="18" t="str">
        <f>'Filing Information'!$O$2</f>
        <v>_2023</v>
      </c>
      <c r="AV143" t="e">
        <f>VLOOKUP('Flat Rate Revenue'!C143,'Filing Information'!$B$47:$C$102, 2, 0)</f>
        <v>#N/A</v>
      </c>
      <c r="AW143">
        <v>3</v>
      </c>
      <c r="AX143" s="7">
        <f>'Flat Rate Revenue'!G143</f>
        <v>0</v>
      </c>
      <c r="AY143" s="7">
        <f>'Flat Rate Revenue'!H143</f>
        <v>0</v>
      </c>
      <c r="AZ143">
        <v>1</v>
      </c>
      <c r="BC143">
        <f>IF('Flat Rate Revenue'!I143="Annual", 1, 2)</f>
        <v>2</v>
      </c>
      <c r="BD143" s="75">
        <f>'Flat Rate Revenue'!M143</f>
        <v>0</v>
      </c>
      <c r="BE143">
        <f>'Flat Rate Revenue'!U143</f>
        <v>0</v>
      </c>
    </row>
    <row r="144" spans="3:57" x14ac:dyDescent="0.3">
      <c r="C144" s="64"/>
      <c r="D144" s="89"/>
      <c r="E144" s="89"/>
      <c r="F144" s="89"/>
      <c r="G144" s="65"/>
      <c r="H144" s="65"/>
      <c r="I144" s="89"/>
      <c r="J144" s="66"/>
      <c r="K144" s="67"/>
      <c r="L144" s="67"/>
      <c r="M144" s="67"/>
      <c r="P144" s="9">
        <f t="shared" si="6"/>
        <v>1</v>
      </c>
      <c r="Q144" s="8">
        <f t="shared" si="7"/>
        <v>0</v>
      </c>
      <c r="R144" s="8">
        <f t="shared" si="8"/>
        <v>0</v>
      </c>
      <c r="S144" s="8">
        <f t="shared" si="9"/>
        <v>0</v>
      </c>
      <c r="T144" s="8">
        <f t="shared" si="10"/>
        <v>0</v>
      </c>
      <c r="U144" s="8">
        <f t="shared" si="11"/>
        <v>0</v>
      </c>
      <c r="W144" s="18" t="str">
        <f>'Filing Information'!$O$2</f>
        <v>_2023</v>
      </c>
      <c r="X144" t="e">
        <f>VLOOKUP('Flat Rate Revenue'!C144,'Filing Information'!$B$47:$C$102, 2, 0)</f>
        <v>#N/A</v>
      </c>
      <c r="Y144">
        <v>1</v>
      </c>
      <c r="Z144" s="7">
        <f>'Flat Rate Revenue'!G144</f>
        <v>0</v>
      </c>
      <c r="AA144" s="7">
        <f>'Flat Rate Revenue'!H144</f>
        <v>0</v>
      </c>
      <c r="AB144">
        <v>1</v>
      </c>
      <c r="AE144">
        <f>IF('Flat Rate Revenue'!I144="Annual", 1, 2)</f>
        <v>2</v>
      </c>
      <c r="AF144" s="75">
        <f>'Flat Rate Revenue'!K144</f>
        <v>0</v>
      </c>
      <c r="AG144">
        <f>'Flat Rate Revenue'!S144</f>
        <v>0</v>
      </c>
      <c r="AI144" s="18" t="str">
        <f>'Filing Information'!$O$2</f>
        <v>_2023</v>
      </c>
      <c r="AJ144" t="e">
        <f>VLOOKUP('Flat Rate Revenue'!C144,'Filing Information'!$B$47:$C$102, 2, 0)</f>
        <v>#N/A</v>
      </c>
      <c r="AK144">
        <v>2</v>
      </c>
      <c r="AL144" s="7">
        <f>'Flat Rate Revenue'!G144</f>
        <v>0</v>
      </c>
      <c r="AM144" s="7">
        <f>'Flat Rate Revenue'!H144</f>
        <v>0</v>
      </c>
      <c r="AN144">
        <v>1</v>
      </c>
      <c r="AQ144">
        <f>IF('Flat Rate Revenue'!I144="Annual", 1, 2)</f>
        <v>2</v>
      </c>
      <c r="AR144" s="75">
        <f>'Flat Rate Revenue'!L144</f>
        <v>0</v>
      </c>
      <c r="AS144">
        <f>'Flat Rate Revenue'!T144</f>
        <v>0</v>
      </c>
      <c r="AU144" s="18" t="str">
        <f>'Filing Information'!$O$2</f>
        <v>_2023</v>
      </c>
      <c r="AV144" t="e">
        <f>VLOOKUP('Flat Rate Revenue'!C144,'Filing Information'!$B$47:$C$102, 2, 0)</f>
        <v>#N/A</v>
      </c>
      <c r="AW144">
        <v>3</v>
      </c>
      <c r="AX144" s="7">
        <f>'Flat Rate Revenue'!G144</f>
        <v>0</v>
      </c>
      <c r="AY144" s="7">
        <f>'Flat Rate Revenue'!H144</f>
        <v>0</v>
      </c>
      <c r="AZ144">
        <v>1</v>
      </c>
      <c r="BC144">
        <f>IF('Flat Rate Revenue'!I144="Annual", 1, 2)</f>
        <v>2</v>
      </c>
      <c r="BD144" s="75">
        <f>'Flat Rate Revenue'!M144</f>
        <v>0</v>
      </c>
      <c r="BE144">
        <f>'Flat Rate Revenue'!U144</f>
        <v>0</v>
      </c>
    </row>
    <row r="145" spans="3:57" x14ac:dyDescent="0.3">
      <c r="C145" s="64"/>
      <c r="D145" s="89"/>
      <c r="E145" s="89"/>
      <c r="F145" s="89"/>
      <c r="G145" s="65"/>
      <c r="H145" s="65"/>
      <c r="I145" s="89"/>
      <c r="J145" s="66"/>
      <c r="K145" s="67"/>
      <c r="L145" s="67"/>
      <c r="M145" s="67"/>
      <c r="P145" s="9">
        <f t="shared" si="6"/>
        <v>1</v>
      </c>
      <c r="Q145" s="8">
        <f t="shared" si="7"/>
        <v>0</v>
      </c>
      <c r="R145" s="8">
        <f t="shared" si="8"/>
        <v>0</v>
      </c>
      <c r="S145" s="8">
        <f t="shared" si="9"/>
        <v>0</v>
      </c>
      <c r="T145" s="8">
        <f t="shared" si="10"/>
        <v>0</v>
      </c>
      <c r="U145" s="8">
        <f t="shared" si="11"/>
        <v>0</v>
      </c>
      <c r="W145" s="18" t="str">
        <f>'Filing Information'!$O$2</f>
        <v>_2023</v>
      </c>
      <c r="X145" t="e">
        <f>VLOOKUP('Flat Rate Revenue'!C145,'Filing Information'!$B$47:$C$102, 2, 0)</f>
        <v>#N/A</v>
      </c>
      <c r="Y145">
        <v>1</v>
      </c>
      <c r="Z145" s="7">
        <f>'Flat Rate Revenue'!G145</f>
        <v>0</v>
      </c>
      <c r="AA145" s="7">
        <f>'Flat Rate Revenue'!H145</f>
        <v>0</v>
      </c>
      <c r="AB145">
        <v>1</v>
      </c>
      <c r="AE145">
        <f>IF('Flat Rate Revenue'!I145="Annual", 1, 2)</f>
        <v>2</v>
      </c>
      <c r="AF145" s="75">
        <f>'Flat Rate Revenue'!K145</f>
        <v>0</v>
      </c>
      <c r="AG145">
        <f>'Flat Rate Revenue'!S145</f>
        <v>0</v>
      </c>
      <c r="AI145" s="18" t="str">
        <f>'Filing Information'!$O$2</f>
        <v>_2023</v>
      </c>
      <c r="AJ145" t="e">
        <f>VLOOKUP('Flat Rate Revenue'!C145,'Filing Information'!$B$47:$C$102, 2, 0)</f>
        <v>#N/A</v>
      </c>
      <c r="AK145">
        <v>2</v>
      </c>
      <c r="AL145" s="7">
        <f>'Flat Rate Revenue'!G145</f>
        <v>0</v>
      </c>
      <c r="AM145" s="7">
        <f>'Flat Rate Revenue'!H145</f>
        <v>0</v>
      </c>
      <c r="AN145">
        <v>1</v>
      </c>
      <c r="AQ145">
        <f>IF('Flat Rate Revenue'!I145="Annual", 1, 2)</f>
        <v>2</v>
      </c>
      <c r="AR145" s="75">
        <f>'Flat Rate Revenue'!L145</f>
        <v>0</v>
      </c>
      <c r="AS145">
        <f>'Flat Rate Revenue'!T145</f>
        <v>0</v>
      </c>
      <c r="AU145" s="18" t="str">
        <f>'Filing Information'!$O$2</f>
        <v>_2023</v>
      </c>
      <c r="AV145" t="e">
        <f>VLOOKUP('Flat Rate Revenue'!C145,'Filing Information'!$B$47:$C$102, 2, 0)</f>
        <v>#N/A</v>
      </c>
      <c r="AW145">
        <v>3</v>
      </c>
      <c r="AX145" s="7">
        <f>'Flat Rate Revenue'!G145</f>
        <v>0</v>
      </c>
      <c r="AY145" s="7">
        <f>'Flat Rate Revenue'!H145</f>
        <v>0</v>
      </c>
      <c r="AZ145">
        <v>1</v>
      </c>
      <c r="BC145">
        <f>IF('Flat Rate Revenue'!I145="Annual", 1, 2)</f>
        <v>2</v>
      </c>
      <c r="BD145" s="75">
        <f>'Flat Rate Revenue'!M145</f>
        <v>0</v>
      </c>
      <c r="BE145">
        <f>'Flat Rate Revenue'!U145</f>
        <v>0</v>
      </c>
    </row>
    <row r="146" spans="3:57" x14ac:dyDescent="0.3">
      <c r="C146" s="64"/>
      <c r="D146" s="89"/>
      <c r="E146" s="89"/>
      <c r="F146" s="89"/>
      <c r="G146" s="65"/>
      <c r="H146" s="65"/>
      <c r="I146" s="89"/>
      <c r="J146" s="66"/>
      <c r="K146" s="67"/>
      <c r="L146" s="67"/>
      <c r="M146" s="67"/>
      <c r="P146" s="9">
        <f t="shared" si="6"/>
        <v>1</v>
      </c>
      <c r="Q146" s="8">
        <f t="shared" si="7"/>
        <v>0</v>
      </c>
      <c r="R146" s="8">
        <f t="shared" si="8"/>
        <v>0</v>
      </c>
      <c r="S146" s="8">
        <f t="shared" si="9"/>
        <v>0</v>
      </c>
      <c r="T146" s="8">
        <f t="shared" si="10"/>
        <v>0</v>
      </c>
      <c r="U146" s="8">
        <f t="shared" si="11"/>
        <v>0</v>
      </c>
      <c r="W146" s="18" t="str">
        <f>'Filing Information'!$O$2</f>
        <v>_2023</v>
      </c>
      <c r="X146" t="e">
        <f>VLOOKUP('Flat Rate Revenue'!C146,'Filing Information'!$B$47:$C$102, 2, 0)</f>
        <v>#N/A</v>
      </c>
      <c r="Y146">
        <v>1</v>
      </c>
      <c r="Z146" s="7">
        <f>'Flat Rate Revenue'!G146</f>
        <v>0</v>
      </c>
      <c r="AA146" s="7">
        <f>'Flat Rate Revenue'!H146</f>
        <v>0</v>
      </c>
      <c r="AB146">
        <v>1</v>
      </c>
      <c r="AE146">
        <f>IF('Flat Rate Revenue'!I146="Annual", 1, 2)</f>
        <v>2</v>
      </c>
      <c r="AF146" s="75">
        <f>'Flat Rate Revenue'!K146</f>
        <v>0</v>
      </c>
      <c r="AG146">
        <f>'Flat Rate Revenue'!S146</f>
        <v>0</v>
      </c>
      <c r="AI146" s="18" t="str">
        <f>'Filing Information'!$O$2</f>
        <v>_2023</v>
      </c>
      <c r="AJ146" t="e">
        <f>VLOOKUP('Flat Rate Revenue'!C146,'Filing Information'!$B$47:$C$102, 2, 0)</f>
        <v>#N/A</v>
      </c>
      <c r="AK146">
        <v>2</v>
      </c>
      <c r="AL146" s="7">
        <f>'Flat Rate Revenue'!G146</f>
        <v>0</v>
      </c>
      <c r="AM146" s="7">
        <f>'Flat Rate Revenue'!H146</f>
        <v>0</v>
      </c>
      <c r="AN146">
        <v>1</v>
      </c>
      <c r="AQ146">
        <f>IF('Flat Rate Revenue'!I146="Annual", 1, 2)</f>
        <v>2</v>
      </c>
      <c r="AR146" s="75">
        <f>'Flat Rate Revenue'!L146</f>
        <v>0</v>
      </c>
      <c r="AS146">
        <f>'Flat Rate Revenue'!T146</f>
        <v>0</v>
      </c>
      <c r="AU146" s="18" t="str">
        <f>'Filing Information'!$O$2</f>
        <v>_2023</v>
      </c>
      <c r="AV146" t="e">
        <f>VLOOKUP('Flat Rate Revenue'!C146,'Filing Information'!$B$47:$C$102, 2, 0)</f>
        <v>#N/A</v>
      </c>
      <c r="AW146">
        <v>3</v>
      </c>
      <c r="AX146" s="7">
        <f>'Flat Rate Revenue'!G146</f>
        <v>0</v>
      </c>
      <c r="AY146" s="7">
        <f>'Flat Rate Revenue'!H146</f>
        <v>0</v>
      </c>
      <c r="AZ146">
        <v>1</v>
      </c>
      <c r="BC146">
        <f>IF('Flat Rate Revenue'!I146="Annual", 1, 2)</f>
        <v>2</v>
      </c>
      <c r="BD146" s="75">
        <f>'Flat Rate Revenue'!M146</f>
        <v>0</v>
      </c>
      <c r="BE146">
        <f>'Flat Rate Revenue'!U146</f>
        <v>0</v>
      </c>
    </row>
    <row r="147" spans="3:57" x14ac:dyDescent="0.3">
      <c r="C147" s="64"/>
      <c r="D147" s="89"/>
      <c r="E147" s="89"/>
      <c r="F147" s="89"/>
      <c r="G147" s="65"/>
      <c r="H147" s="65"/>
      <c r="I147" s="89"/>
      <c r="J147" s="66"/>
      <c r="K147" s="67"/>
      <c r="L147" s="67"/>
      <c r="M147" s="67"/>
      <c r="P147" s="9">
        <f t="shared" si="6"/>
        <v>1</v>
      </c>
      <c r="Q147" s="8">
        <f t="shared" si="7"/>
        <v>0</v>
      </c>
      <c r="R147" s="8">
        <f t="shared" si="8"/>
        <v>0</v>
      </c>
      <c r="S147" s="8">
        <f t="shared" si="9"/>
        <v>0</v>
      </c>
      <c r="T147" s="8">
        <f t="shared" si="10"/>
        <v>0</v>
      </c>
      <c r="U147" s="8">
        <f t="shared" si="11"/>
        <v>0</v>
      </c>
      <c r="W147" s="18" t="str">
        <f>'Filing Information'!$O$2</f>
        <v>_2023</v>
      </c>
      <c r="X147" t="e">
        <f>VLOOKUP('Flat Rate Revenue'!C147,'Filing Information'!$B$47:$C$102, 2, 0)</f>
        <v>#N/A</v>
      </c>
      <c r="Y147">
        <v>1</v>
      </c>
      <c r="Z147" s="7">
        <f>'Flat Rate Revenue'!G147</f>
        <v>0</v>
      </c>
      <c r="AA147" s="7">
        <f>'Flat Rate Revenue'!H147</f>
        <v>0</v>
      </c>
      <c r="AB147">
        <v>1</v>
      </c>
      <c r="AE147">
        <f>IF('Flat Rate Revenue'!I147="Annual", 1, 2)</f>
        <v>2</v>
      </c>
      <c r="AF147" s="75">
        <f>'Flat Rate Revenue'!K147</f>
        <v>0</v>
      </c>
      <c r="AG147">
        <f>'Flat Rate Revenue'!S147</f>
        <v>0</v>
      </c>
      <c r="AI147" s="18" t="str">
        <f>'Filing Information'!$O$2</f>
        <v>_2023</v>
      </c>
      <c r="AJ147" t="e">
        <f>VLOOKUP('Flat Rate Revenue'!C147,'Filing Information'!$B$47:$C$102, 2, 0)</f>
        <v>#N/A</v>
      </c>
      <c r="AK147">
        <v>2</v>
      </c>
      <c r="AL147" s="7">
        <f>'Flat Rate Revenue'!G147</f>
        <v>0</v>
      </c>
      <c r="AM147" s="7">
        <f>'Flat Rate Revenue'!H147</f>
        <v>0</v>
      </c>
      <c r="AN147">
        <v>1</v>
      </c>
      <c r="AQ147">
        <f>IF('Flat Rate Revenue'!I147="Annual", 1, 2)</f>
        <v>2</v>
      </c>
      <c r="AR147" s="75">
        <f>'Flat Rate Revenue'!L147</f>
        <v>0</v>
      </c>
      <c r="AS147">
        <f>'Flat Rate Revenue'!T147</f>
        <v>0</v>
      </c>
      <c r="AU147" s="18" t="str">
        <f>'Filing Information'!$O$2</f>
        <v>_2023</v>
      </c>
      <c r="AV147" t="e">
        <f>VLOOKUP('Flat Rate Revenue'!C147,'Filing Information'!$B$47:$C$102, 2, 0)</f>
        <v>#N/A</v>
      </c>
      <c r="AW147">
        <v>3</v>
      </c>
      <c r="AX147" s="7">
        <f>'Flat Rate Revenue'!G147</f>
        <v>0</v>
      </c>
      <c r="AY147" s="7">
        <f>'Flat Rate Revenue'!H147</f>
        <v>0</v>
      </c>
      <c r="AZ147">
        <v>1</v>
      </c>
      <c r="BC147">
        <f>IF('Flat Rate Revenue'!I147="Annual", 1, 2)</f>
        <v>2</v>
      </c>
      <c r="BD147" s="75">
        <f>'Flat Rate Revenue'!M147</f>
        <v>0</v>
      </c>
      <c r="BE147">
        <f>'Flat Rate Revenue'!U147</f>
        <v>0</v>
      </c>
    </row>
    <row r="148" spans="3:57" x14ac:dyDescent="0.3">
      <c r="C148" s="64"/>
      <c r="D148" s="89"/>
      <c r="E148" s="89"/>
      <c r="F148" s="89"/>
      <c r="G148" s="65"/>
      <c r="H148" s="65"/>
      <c r="I148" s="89"/>
      <c r="J148" s="66"/>
      <c r="K148" s="67"/>
      <c r="L148" s="67"/>
      <c r="M148" s="67"/>
      <c r="P148" s="9">
        <f t="shared" si="6"/>
        <v>1</v>
      </c>
      <c r="Q148" s="8">
        <f t="shared" si="7"/>
        <v>0</v>
      </c>
      <c r="R148" s="8">
        <f t="shared" si="8"/>
        <v>0</v>
      </c>
      <c r="S148" s="8">
        <f t="shared" si="9"/>
        <v>0</v>
      </c>
      <c r="T148" s="8">
        <f t="shared" si="10"/>
        <v>0</v>
      </c>
      <c r="U148" s="8">
        <f t="shared" si="11"/>
        <v>0</v>
      </c>
      <c r="W148" s="18" t="str">
        <f>'Filing Information'!$O$2</f>
        <v>_2023</v>
      </c>
      <c r="X148" t="e">
        <f>VLOOKUP('Flat Rate Revenue'!C148,'Filing Information'!$B$47:$C$102, 2, 0)</f>
        <v>#N/A</v>
      </c>
      <c r="Y148">
        <v>1</v>
      </c>
      <c r="Z148" s="7">
        <f>'Flat Rate Revenue'!G148</f>
        <v>0</v>
      </c>
      <c r="AA148" s="7">
        <f>'Flat Rate Revenue'!H148</f>
        <v>0</v>
      </c>
      <c r="AB148">
        <v>1</v>
      </c>
      <c r="AE148">
        <f>IF('Flat Rate Revenue'!I148="Annual", 1, 2)</f>
        <v>2</v>
      </c>
      <c r="AF148" s="75">
        <f>'Flat Rate Revenue'!K148</f>
        <v>0</v>
      </c>
      <c r="AG148">
        <f>'Flat Rate Revenue'!S148</f>
        <v>0</v>
      </c>
      <c r="AI148" s="18" t="str">
        <f>'Filing Information'!$O$2</f>
        <v>_2023</v>
      </c>
      <c r="AJ148" t="e">
        <f>VLOOKUP('Flat Rate Revenue'!C148,'Filing Information'!$B$47:$C$102, 2, 0)</f>
        <v>#N/A</v>
      </c>
      <c r="AK148">
        <v>2</v>
      </c>
      <c r="AL148" s="7">
        <f>'Flat Rate Revenue'!G148</f>
        <v>0</v>
      </c>
      <c r="AM148" s="7">
        <f>'Flat Rate Revenue'!H148</f>
        <v>0</v>
      </c>
      <c r="AN148">
        <v>1</v>
      </c>
      <c r="AQ148">
        <f>IF('Flat Rate Revenue'!I148="Annual", 1, 2)</f>
        <v>2</v>
      </c>
      <c r="AR148" s="75">
        <f>'Flat Rate Revenue'!L148</f>
        <v>0</v>
      </c>
      <c r="AS148">
        <f>'Flat Rate Revenue'!T148</f>
        <v>0</v>
      </c>
      <c r="AU148" s="18" t="str">
        <f>'Filing Information'!$O$2</f>
        <v>_2023</v>
      </c>
      <c r="AV148" t="e">
        <f>VLOOKUP('Flat Rate Revenue'!C148,'Filing Information'!$B$47:$C$102, 2, 0)</f>
        <v>#N/A</v>
      </c>
      <c r="AW148">
        <v>3</v>
      </c>
      <c r="AX148" s="7">
        <f>'Flat Rate Revenue'!G148</f>
        <v>0</v>
      </c>
      <c r="AY148" s="7">
        <f>'Flat Rate Revenue'!H148</f>
        <v>0</v>
      </c>
      <c r="AZ148">
        <v>1</v>
      </c>
      <c r="BC148">
        <f>IF('Flat Rate Revenue'!I148="Annual", 1, 2)</f>
        <v>2</v>
      </c>
      <c r="BD148" s="75">
        <f>'Flat Rate Revenue'!M148</f>
        <v>0</v>
      </c>
      <c r="BE148">
        <f>'Flat Rate Revenue'!U148</f>
        <v>0</v>
      </c>
    </row>
    <row r="149" spans="3:57" x14ac:dyDescent="0.3">
      <c r="C149" s="64"/>
      <c r="D149" s="89"/>
      <c r="E149" s="89"/>
      <c r="F149" s="89"/>
      <c r="G149" s="65"/>
      <c r="H149" s="65"/>
      <c r="I149" s="89"/>
      <c r="J149" s="66"/>
      <c r="K149" s="67"/>
      <c r="L149" s="67"/>
      <c r="M149" s="67"/>
      <c r="P149" s="9">
        <f t="shared" si="6"/>
        <v>1</v>
      </c>
      <c r="Q149" s="8">
        <f t="shared" si="7"/>
        <v>0</v>
      </c>
      <c r="R149" s="8">
        <f t="shared" si="8"/>
        <v>0</v>
      </c>
      <c r="S149" s="8">
        <f t="shared" si="9"/>
        <v>0</v>
      </c>
      <c r="T149" s="8">
        <f t="shared" si="10"/>
        <v>0</v>
      </c>
      <c r="U149" s="8">
        <f t="shared" si="11"/>
        <v>0</v>
      </c>
      <c r="W149" s="18" t="str">
        <f>'Filing Information'!$O$2</f>
        <v>_2023</v>
      </c>
      <c r="X149" t="e">
        <f>VLOOKUP('Flat Rate Revenue'!C149,'Filing Information'!$B$47:$C$102, 2, 0)</f>
        <v>#N/A</v>
      </c>
      <c r="Y149">
        <v>1</v>
      </c>
      <c r="Z149" s="7">
        <f>'Flat Rate Revenue'!G149</f>
        <v>0</v>
      </c>
      <c r="AA149" s="7">
        <f>'Flat Rate Revenue'!H149</f>
        <v>0</v>
      </c>
      <c r="AB149">
        <v>1</v>
      </c>
      <c r="AE149">
        <f>IF('Flat Rate Revenue'!I149="Annual", 1, 2)</f>
        <v>2</v>
      </c>
      <c r="AF149" s="75">
        <f>'Flat Rate Revenue'!K149</f>
        <v>0</v>
      </c>
      <c r="AG149">
        <f>'Flat Rate Revenue'!S149</f>
        <v>0</v>
      </c>
      <c r="AI149" s="18" t="str">
        <f>'Filing Information'!$O$2</f>
        <v>_2023</v>
      </c>
      <c r="AJ149" t="e">
        <f>VLOOKUP('Flat Rate Revenue'!C149,'Filing Information'!$B$47:$C$102, 2, 0)</f>
        <v>#N/A</v>
      </c>
      <c r="AK149">
        <v>2</v>
      </c>
      <c r="AL149" s="7">
        <f>'Flat Rate Revenue'!G149</f>
        <v>0</v>
      </c>
      <c r="AM149" s="7">
        <f>'Flat Rate Revenue'!H149</f>
        <v>0</v>
      </c>
      <c r="AN149">
        <v>1</v>
      </c>
      <c r="AQ149">
        <f>IF('Flat Rate Revenue'!I149="Annual", 1, 2)</f>
        <v>2</v>
      </c>
      <c r="AR149" s="75">
        <f>'Flat Rate Revenue'!L149</f>
        <v>0</v>
      </c>
      <c r="AS149">
        <f>'Flat Rate Revenue'!T149</f>
        <v>0</v>
      </c>
      <c r="AU149" s="18" t="str">
        <f>'Filing Information'!$O$2</f>
        <v>_2023</v>
      </c>
      <c r="AV149" t="e">
        <f>VLOOKUP('Flat Rate Revenue'!C149,'Filing Information'!$B$47:$C$102, 2, 0)</f>
        <v>#N/A</v>
      </c>
      <c r="AW149">
        <v>3</v>
      </c>
      <c r="AX149" s="7">
        <f>'Flat Rate Revenue'!G149</f>
        <v>0</v>
      </c>
      <c r="AY149" s="7">
        <f>'Flat Rate Revenue'!H149</f>
        <v>0</v>
      </c>
      <c r="AZ149">
        <v>1</v>
      </c>
      <c r="BC149">
        <f>IF('Flat Rate Revenue'!I149="Annual", 1, 2)</f>
        <v>2</v>
      </c>
      <c r="BD149" s="75">
        <f>'Flat Rate Revenue'!M149</f>
        <v>0</v>
      </c>
      <c r="BE149">
        <f>'Flat Rate Revenue'!U149</f>
        <v>0</v>
      </c>
    </row>
    <row r="150" spans="3:57" x14ac:dyDescent="0.3">
      <c r="C150" s="64"/>
      <c r="D150" s="89"/>
      <c r="E150" s="89"/>
      <c r="F150" s="89"/>
      <c r="G150" s="65"/>
      <c r="H150" s="65"/>
      <c r="I150" s="89"/>
      <c r="J150" s="66"/>
      <c r="K150" s="67"/>
      <c r="L150" s="67"/>
      <c r="M150" s="67"/>
      <c r="P150" s="9">
        <f t="shared" si="6"/>
        <v>1</v>
      </c>
      <c r="Q150" s="8">
        <f t="shared" si="7"/>
        <v>0</v>
      </c>
      <c r="R150" s="8">
        <f t="shared" si="8"/>
        <v>0</v>
      </c>
      <c r="S150" s="8">
        <f t="shared" si="9"/>
        <v>0</v>
      </c>
      <c r="T150" s="8">
        <f t="shared" si="10"/>
        <v>0</v>
      </c>
      <c r="U150" s="8">
        <f t="shared" si="11"/>
        <v>0</v>
      </c>
      <c r="W150" s="18" t="str">
        <f>'Filing Information'!$O$2</f>
        <v>_2023</v>
      </c>
      <c r="X150" t="e">
        <f>VLOOKUP('Flat Rate Revenue'!C150,'Filing Information'!$B$47:$C$102, 2, 0)</f>
        <v>#N/A</v>
      </c>
      <c r="Y150">
        <v>1</v>
      </c>
      <c r="Z150" s="7">
        <f>'Flat Rate Revenue'!G150</f>
        <v>0</v>
      </c>
      <c r="AA150" s="7">
        <f>'Flat Rate Revenue'!H150</f>
        <v>0</v>
      </c>
      <c r="AB150">
        <v>1</v>
      </c>
      <c r="AE150">
        <f>IF('Flat Rate Revenue'!I150="Annual", 1, 2)</f>
        <v>2</v>
      </c>
      <c r="AF150" s="75">
        <f>'Flat Rate Revenue'!K150</f>
        <v>0</v>
      </c>
      <c r="AG150">
        <f>'Flat Rate Revenue'!S150</f>
        <v>0</v>
      </c>
      <c r="AI150" s="18" t="str">
        <f>'Filing Information'!$O$2</f>
        <v>_2023</v>
      </c>
      <c r="AJ150" t="e">
        <f>VLOOKUP('Flat Rate Revenue'!C150,'Filing Information'!$B$47:$C$102, 2, 0)</f>
        <v>#N/A</v>
      </c>
      <c r="AK150">
        <v>2</v>
      </c>
      <c r="AL150" s="7">
        <f>'Flat Rate Revenue'!G150</f>
        <v>0</v>
      </c>
      <c r="AM150" s="7">
        <f>'Flat Rate Revenue'!H150</f>
        <v>0</v>
      </c>
      <c r="AN150">
        <v>1</v>
      </c>
      <c r="AQ150">
        <f>IF('Flat Rate Revenue'!I150="Annual", 1, 2)</f>
        <v>2</v>
      </c>
      <c r="AR150" s="75">
        <f>'Flat Rate Revenue'!L150</f>
        <v>0</v>
      </c>
      <c r="AS150">
        <f>'Flat Rate Revenue'!T150</f>
        <v>0</v>
      </c>
      <c r="AU150" s="18" t="str">
        <f>'Filing Information'!$O$2</f>
        <v>_2023</v>
      </c>
      <c r="AV150" t="e">
        <f>VLOOKUP('Flat Rate Revenue'!C150,'Filing Information'!$B$47:$C$102, 2, 0)</f>
        <v>#N/A</v>
      </c>
      <c r="AW150">
        <v>3</v>
      </c>
      <c r="AX150" s="7">
        <f>'Flat Rate Revenue'!G150</f>
        <v>0</v>
      </c>
      <c r="AY150" s="7">
        <f>'Flat Rate Revenue'!H150</f>
        <v>0</v>
      </c>
      <c r="AZ150">
        <v>1</v>
      </c>
      <c r="BC150">
        <f>IF('Flat Rate Revenue'!I150="Annual", 1, 2)</f>
        <v>2</v>
      </c>
      <c r="BD150" s="75">
        <f>'Flat Rate Revenue'!M150</f>
        <v>0</v>
      </c>
      <c r="BE150">
        <f>'Flat Rate Revenue'!U150</f>
        <v>0</v>
      </c>
    </row>
    <row r="151" spans="3:57" x14ac:dyDescent="0.3">
      <c r="C151" s="64"/>
      <c r="D151" s="89"/>
      <c r="E151" s="89"/>
      <c r="F151" s="89"/>
      <c r="G151" s="65"/>
      <c r="H151" s="65"/>
      <c r="I151" s="89"/>
      <c r="J151" s="66"/>
      <c r="K151" s="67"/>
      <c r="L151" s="67"/>
      <c r="M151" s="67"/>
      <c r="P151" s="9">
        <f t="shared" si="6"/>
        <v>1</v>
      </c>
      <c r="Q151" s="8">
        <f t="shared" si="7"/>
        <v>0</v>
      </c>
      <c r="R151" s="8">
        <f t="shared" si="8"/>
        <v>0</v>
      </c>
      <c r="S151" s="8">
        <f t="shared" si="9"/>
        <v>0</v>
      </c>
      <c r="T151" s="8">
        <f t="shared" si="10"/>
        <v>0</v>
      </c>
      <c r="U151" s="8">
        <f t="shared" si="11"/>
        <v>0</v>
      </c>
      <c r="W151" s="18" t="str">
        <f>'Filing Information'!$O$2</f>
        <v>_2023</v>
      </c>
      <c r="X151" t="e">
        <f>VLOOKUP('Flat Rate Revenue'!C151,'Filing Information'!$B$47:$C$102, 2, 0)</f>
        <v>#N/A</v>
      </c>
      <c r="Y151">
        <v>1</v>
      </c>
      <c r="Z151" s="7">
        <f>'Flat Rate Revenue'!G151</f>
        <v>0</v>
      </c>
      <c r="AA151" s="7">
        <f>'Flat Rate Revenue'!H151</f>
        <v>0</v>
      </c>
      <c r="AB151">
        <v>1</v>
      </c>
      <c r="AE151">
        <f>IF('Flat Rate Revenue'!I151="Annual", 1, 2)</f>
        <v>2</v>
      </c>
      <c r="AF151" s="75">
        <f>'Flat Rate Revenue'!K151</f>
        <v>0</v>
      </c>
      <c r="AG151">
        <f>'Flat Rate Revenue'!S151</f>
        <v>0</v>
      </c>
      <c r="AI151" s="18" t="str">
        <f>'Filing Information'!$O$2</f>
        <v>_2023</v>
      </c>
      <c r="AJ151" t="e">
        <f>VLOOKUP('Flat Rate Revenue'!C151,'Filing Information'!$B$47:$C$102, 2, 0)</f>
        <v>#N/A</v>
      </c>
      <c r="AK151">
        <v>2</v>
      </c>
      <c r="AL151" s="7">
        <f>'Flat Rate Revenue'!G151</f>
        <v>0</v>
      </c>
      <c r="AM151" s="7">
        <f>'Flat Rate Revenue'!H151</f>
        <v>0</v>
      </c>
      <c r="AN151">
        <v>1</v>
      </c>
      <c r="AQ151">
        <f>IF('Flat Rate Revenue'!I151="Annual", 1, 2)</f>
        <v>2</v>
      </c>
      <c r="AR151" s="75">
        <f>'Flat Rate Revenue'!L151</f>
        <v>0</v>
      </c>
      <c r="AS151">
        <f>'Flat Rate Revenue'!T151</f>
        <v>0</v>
      </c>
      <c r="AU151" s="18" t="str">
        <f>'Filing Information'!$O$2</f>
        <v>_2023</v>
      </c>
      <c r="AV151" t="e">
        <f>VLOOKUP('Flat Rate Revenue'!C151,'Filing Information'!$B$47:$C$102, 2, 0)</f>
        <v>#N/A</v>
      </c>
      <c r="AW151">
        <v>3</v>
      </c>
      <c r="AX151" s="7">
        <f>'Flat Rate Revenue'!G151</f>
        <v>0</v>
      </c>
      <c r="AY151" s="7">
        <f>'Flat Rate Revenue'!H151</f>
        <v>0</v>
      </c>
      <c r="AZ151">
        <v>1</v>
      </c>
      <c r="BC151">
        <f>IF('Flat Rate Revenue'!I151="Annual", 1, 2)</f>
        <v>2</v>
      </c>
      <c r="BD151" s="75">
        <f>'Flat Rate Revenue'!M151</f>
        <v>0</v>
      </c>
      <c r="BE151">
        <f>'Flat Rate Revenue'!U151</f>
        <v>0</v>
      </c>
    </row>
    <row r="152" spans="3:57" x14ac:dyDescent="0.3">
      <c r="C152" s="64"/>
      <c r="D152" s="89"/>
      <c r="E152" s="89"/>
      <c r="F152" s="89"/>
      <c r="G152" s="65"/>
      <c r="H152" s="65"/>
      <c r="I152" s="89"/>
      <c r="J152" s="66"/>
      <c r="K152" s="67"/>
      <c r="L152" s="67"/>
      <c r="M152" s="67"/>
      <c r="P152" s="9">
        <f t="shared" ref="P152:P204" si="12">DATEDIF(G152,H152,"M") + 1</f>
        <v>1</v>
      </c>
      <c r="Q152" s="8">
        <f t="shared" ref="Q152:Q204" si="13">IF(I152="Annual", J152, (P152*J152))</f>
        <v>0</v>
      </c>
      <c r="R152" s="8">
        <f t="shared" ref="R152:R204" si="14">IF(D152="Yes", K152,0) + IF(E152="Yes", L152,0) + IF(F152="Yes", M152,0)</f>
        <v>0</v>
      </c>
      <c r="S152" s="8">
        <f t="shared" ref="S152:S204" si="15">IF(R152=0,0,IF(D152="Yes",K152/R152,0))*Q152</f>
        <v>0</v>
      </c>
      <c r="T152" s="8">
        <f t="shared" ref="T152:T204" si="16">IF(R152=0,0,IF(E152="Yes",L152/R152,0))*Q152</f>
        <v>0</v>
      </c>
      <c r="U152" s="8">
        <f t="shared" ref="U152:U204" si="17">IF(R152=0,0,IF(F152="Yes",M152/R152,0))*Q152</f>
        <v>0</v>
      </c>
      <c r="W152" s="18" t="str">
        <f>'Filing Information'!$O$2</f>
        <v>_2023</v>
      </c>
      <c r="X152" t="e">
        <f>VLOOKUP('Flat Rate Revenue'!C152,'Filing Information'!$B$47:$C$102, 2, 0)</f>
        <v>#N/A</v>
      </c>
      <c r="Y152">
        <v>1</v>
      </c>
      <c r="Z152" s="7">
        <f>'Flat Rate Revenue'!G152</f>
        <v>0</v>
      </c>
      <c r="AA152" s="7">
        <f>'Flat Rate Revenue'!H152</f>
        <v>0</v>
      </c>
      <c r="AB152">
        <v>1</v>
      </c>
      <c r="AE152">
        <f>IF('Flat Rate Revenue'!I152="Annual", 1, 2)</f>
        <v>2</v>
      </c>
      <c r="AF152" s="75">
        <f>'Flat Rate Revenue'!K152</f>
        <v>0</v>
      </c>
      <c r="AG152">
        <f>'Flat Rate Revenue'!S152</f>
        <v>0</v>
      </c>
      <c r="AI152" s="18" t="str">
        <f>'Filing Information'!$O$2</f>
        <v>_2023</v>
      </c>
      <c r="AJ152" t="e">
        <f>VLOOKUP('Flat Rate Revenue'!C152,'Filing Information'!$B$47:$C$102, 2, 0)</f>
        <v>#N/A</v>
      </c>
      <c r="AK152">
        <v>2</v>
      </c>
      <c r="AL152" s="7">
        <f>'Flat Rate Revenue'!G152</f>
        <v>0</v>
      </c>
      <c r="AM152" s="7">
        <f>'Flat Rate Revenue'!H152</f>
        <v>0</v>
      </c>
      <c r="AN152">
        <v>1</v>
      </c>
      <c r="AQ152">
        <f>IF('Flat Rate Revenue'!I152="Annual", 1, 2)</f>
        <v>2</v>
      </c>
      <c r="AR152" s="75">
        <f>'Flat Rate Revenue'!L152</f>
        <v>0</v>
      </c>
      <c r="AS152">
        <f>'Flat Rate Revenue'!T152</f>
        <v>0</v>
      </c>
      <c r="AU152" s="18" t="str">
        <f>'Filing Information'!$O$2</f>
        <v>_2023</v>
      </c>
      <c r="AV152" t="e">
        <f>VLOOKUP('Flat Rate Revenue'!C152,'Filing Information'!$B$47:$C$102, 2, 0)</f>
        <v>#N/A</v>
      </c>
      <c r="AW152">
        <v>3</v>
      </c>
      <c r="AX152" s="7">
        <f>'Flat Rate Revenue'!G152</f>
        <v>0</v>
      </c>
      <c r="AY152" s="7">
        <f>'Flat Rate Revenue'!H152</f>
        <v>0</v>
      </c>
      <c r="AZ152">
        <v>1</v>
      </c>
      <c r="BC152">
        <f>IF('Flat Rate Revenue'!I152="Annual", 1, 2)</f>
        <v>2</v>
      </c>
      <c r="BD152" s="75">
        <f>'Flat Rate Revenue'!M152</f>
        <v>0</v>
      </c>
      <c r="BE152">
        <f>'Flat Rate Revenue'!U152</f>
        <v>0</v>
      </c>
    </row>
    <row r="153" spans="3:57" x14ac:dyDescent="0.3">
      <c r="C153" s="64"/>
      <c r="D153" s="89"/>
      <c r="E153" s="89"/>
      <c r="F153" s="89"/>
      <c r="G153" s="65"/>
      <c r="H153" s="65"/>
      <c r="I153" s="89"/>
      <c r="J153" s="66"/>
      <c r="K153" s="67"/>
      <c r="L153" s="67"/>
      <c r="M153" s="67"/>
      <c r="P153" s="9">
        <f t="shared" si="12"/>
        <v>1</v>
      </c>
      <c r="Q153" s="8">
        <f t="shared" si="13"/>
        <v>0</v>
      </c>
      <c r="R153" s="8">
        <f t="shared" si="14"/>
        <v>0</v>
      </c>
      <c r="S153" s="8">
        <f t="shared" si="15"/>
        <v>0</v>
      </c>
      <c r="T153" s="8">
        <f t="shared" si="16"/>
        <v>0</v>
      </c>
      <c r="U153" s="8">
        <f t="shared" si="17"/>
        <v>0</v>
      </c>
      <c r="W153" s="18" t="str">
        <f>'Filing Information'!$O$2</f>
        <v>_2023</v>
      </c>
      <c r="X153" t="e">
        <f>VLOOKUP('Flat Rate Revenue'!C153,'Filing Information'!$B$47:$C$102, 2, 0)</f>
        <v>#N/A</v>
      </c>
      <c r="Y153">
        <v>1</v>
      </c>
      <c r="Z153" s="7">
        <f>'Flat Rate Revenue'!G153</f>
        <v>0</v>
      </c>
      <c r="AA153" s="7">
        <f>'Flat Rate Revenue'!H153</f>
        <v>0</v>
      </c>
      <c r="AB153">
        <v>1</v>
      </c>
      <c r="AE153">
        <f>IF('Flat Rate Revenue'!I153="Annual", 1, 2)</f>
        <v>2</v>
      </c>
      <c r="AF153" s="75">
        <f>'Flat Rate Revenue'!K153</f>
        <v>0</v>
      </c>
      <c r="AG153">
        <f>'Flat Rate Revenue'!S153</f>
        <v>0</v>
      </c>
      <c r="AI153" s="18" t="str">
        <f>'Filing Information'!$O$2</f>
        <v>_2023</v>
      </c>
      <c r="AJ153" t="e">
        <f>VLOOKUP('Flat Rate Revenue'!C153,'Filing Information'!$B$47:$C$102, 2, 0)</f>
        <v>#N/A</v>
      </c>
      <c r="AK153">
        <v>2</v>
      </c>
      <c r="AL153" s="7">
        <f>'Flat Rate Revenue'!G153</f>
        <v>0</v>
      </c>
      <c r="AM153" s="7">
        <f>'Flat Rate Revenue'!H153</f>
        <v>0</v>
      </c>
      <c r="AN153">
        <v>1</v>
      </c>
      <c r="AQ153">
        <f>IF('Flat Rate Revenue'!I153="Annual", 1, 2)</f>
        <v>2</v>
      </c>
      <c r="AR153" s="75">
        <f>'Flat Rate Revenue'!L153</f>
        <v>0</v>
      </c>
      <c r="AS153">
        <f>'Flat Rate Revenue'!T153</f>
        <v>0</v>
      </c>
      <c r="AU153" s="18" t="str">
        <f>'Filing Information'!$O$2</f>
        <v>_2023</v>
      </c>
      <c r="AV153" t="e">
        <f>VLOOKUP('Flat Rate Revenue'!C153,'Filing Information'!$B$47:$C$102, 2, 0)</f>
        <v>#N/A</v>
      </c>
      <c r="AW153">
        <v>3</v>
      </c>
      <c r="AX153" s="7">
        <f>'Flat Rate Revenue'!G153</f>
        <v>0</v>
      </c>
      <c r="AY153" s="7">
        <f>'Flat Rate Revenue'!H153</f>
        <v>0</v>
      </c>
      <c r="AZ153">
        <v>1</v>
      </c>
      <c r="BC153">
        <f>IF('Flat Rate Revenue'!I153="Annual", 1, 2)</f>
        <v>2</v>
      </c>
      <c r="BD153" s="75">
        <f>'Flat Rate Revenue'!M153</f>
        <v>0</v>
      </c>
      <c r="BE153">
        <f>'Flat Rate Revenue'!U153</f>
        <v>0</v>
      </c>
    </row>
    <row r="154" spans="3:57" x14ac:dyDescent="0.3">
      <c r="C154" s="64"/>
      <c r="D154" s="89"/>
      <c r="E154" s="89"/>
      <c r="F154" s="89"/>
      <c r="G154" s="65"/>
      <c r="H154" s="65"/>
      <c r="I154" s="89"/>
      <c r="J154" s="66"/>
      <c r="K154" s="67"/>
      <c r="L154" s="67"/>
      <c r="M154" s="67"/>
      <c r="P154" s="9">
        <f t="shared" si="12"/>
        <v>1</v>
      </c>
      <c r="Q154" s="8">
        <f t="shared" si="13"/>
        <v>0</v>
      </c>
      <c r="R154" s="8">
        <f t="shared" si="14"/>
        <v>0</v>
      </c>
      <c r="S154" s="8">
        <f t="shared" si="15"/>
        <v>0</v>
      </c>
      <c r="T154" s="8">
        <f t="shared" si="16"/>
        <v>0</v>
      </c>
      <c r="U154" s="8">
        <f t="shared" si="17"/>
        <v>0</v>
      </c>
      <c r="W154" s="18" t="str">
        <f>'Filing Information'!$O$2</f>
        <v>_2023</v>
      </c>
      <c r="X154" t="e">
        <f>VLOOKUP('Flat Rate Revenue'!C154,'Filing Information'!$B$47:$C$102, 2, 0)</f>
        <v>#N/A</v>
      </c>
      <c r="Y154">
        <v>1</v>
      </c>
      <c r="Z154" s="7">
        <f>'Flat Rate Revenue'!G154</f>
        <v>0</v>
      </c>
      <c r="AA154" s="7">
        <f>'Flat Rate Revenue'!H154</f>
        <v>0</v>
      </c>
      <c r="AB154">
        <v>1</v>
      </c>
      <c r="AE154">
        <f>IF('Flat Rate Revenue'!I154="Annual", 1, 2)</f>
        <v>2</v>
      </c>
      <c r="AF154" s="75">
        <f>'Flat Rate Revenue'!K154</f>
        <v>0</v>
      </c>
      <c r="AG154">
        <f>'Flat Rate Revenue'!S154</f>
        <v>0</v>
      </c>
      <c r="AI154" s="18" t="str">
        <f>'Filing Information'!$O$2</f>
        <v>_2023</v>
      </c>
      <c r="AJ154" t="e">
        <f>VLOOKUP('Flat Rate Revenue'!C154,'Filing Information'!$B$47:$C$102, 2, 0)</f>
        <v>#N/A</v>
      </c>
      <c r="AK154">
        <v>2</v>
      </c>
      <c r="AL154" s="7">
        <f>'Flat Rate Revenue'!G154</f>
        <v>0</v>
      </c>
      <c r="AM154" s="7">
        <f>'Flat Rate Revenue'!H154</f>
        <v>0</v>
      </c>
      <c r="AN154">
        <v>1</v>
      </c>
      <c r="AQ154">
        <f>IF('Flat Rate Revenue'!I154="Annual", 1, 2)</f>
        <v>2</v>
      </c>
      <c r="AR154" s="75">
        <f>'Flat Rate Revenue'!L154</f>
        <v>0</v>
      </c>
      <c r="AS154">
        <f>'Flat Rate Revenue'!T154</f>
        <v>0</v>
      </c>
      <c r="AU154" s="18" t="str">
        <f>'Filing Information'!$O$2</f>
        <v>_2023</v>
      </c>
      <c r="AV154" t="e">
        <f>VLOOKUP('Flat Rate Revenue'!C154,'Filing Information'!$B$47:$C$102, 2, 0)</f>
        <v>#N/A</v>
      </c>
      <c r="AW154">
        <v>3</v>
      </c>
      <c r="AX154" s="7">
        <f>'Flat Rate Revenue'!G154</f>
        <v>0</v>
      </c>
      <c r="AY154" s="7">
        <f>'Flat Rate Revenue'!H154</f>
        <v>0</v>
      </c>
      <c r="AZ154">
        <v>1</v>
      </c>
      <c r="BC154">
        <f>IF('Flat Rate Revenue'!I154="Annual", 1, 2)</f>
        <v>2</v>
      </c>
      <c r="BD154" s="75">
        <f>'Flat Rate Revenue'!M154</f>
        <v>0</v>
      </c>
      <c r="BE154">
        <f>'Flat Rate Revenue'!U154</f>
        <v>0</v>
      </c>
    </row>
    <row r="155" spans="3:57" x14ac:dyDescent="0.3">
      <c r="C155" s="64"/>
      <c r="D155" s="89"/>
      <c r="E155" s="89"/>
      <c r="F155" s="89"/>
      <c r="G155" s="65"/>
      <c r="H155" s="65"/>
      <c r="I155" s="89"/>
      <c r="J155" s="66"/>
      <c r="K155" s="67"/>
      <c r="L155" s="67"/>
      <c r="M155" s="67"/>
      <c r="P155" s="9">
        <f t="shared" si="12"/>
        <v>1</v>
      </c>
      <c r="Q155" s="8">
        <f t="shared" si="13"/>
        <v>0</v>
      </c>
      <c r="R155" s="8">
        <f t="shared" si="14"/>
        <v>0</v>
      </c>
      <c r="S155" s="8">
        <f t="shared" si="15"/>
        <v>0</v>
      </c>
      <c r="T155" s="8">
        <f t="shared" si="16"/>
        <v>0</v>
      </c>
      <c r="U155" s="8">
        <f t="shared" si="17"/>
        <v>0</v>
      </c>
      <c r="W155" s="18" t="str">
        <f>'Filing Information'!$O$2</f>
        <v>_2023</v>
      </c>
      <c r="X155" t="e">
        <f>VLOOKUP('Flat Rate Revenue'!C155,'Filing Information'!$B$47:$C$102, 2, 0)</f>
        <v>#N/A</v>
      </c>
      <c r="Y155">
        <v>1</v>
      </c>
      <c r="Z155" s="7">
        <f>'Flat Rate Revenue'!G155</f>
        <v>0</v>
      </c>
      <c r="AA155" s="7">
        <f>'Flat Rate Revenue'!H155</f>
        <v>0</v>
      </c>
      <c r="AB155">
        <v>1</v>
      </c>
      <c r="AE155">
        <f>IF('Flat Rate Revenue'!I155="Annual", 1, 2)</f>
        <v>2</v>
      </c>
      <c r="AF155" s="75">
        <f>'Flat Rate Revenue'!K155</f>
        <v>0</v>
      </c>
      <c r="AG155">
        <f>'Flat Rate Revenue'!S155</f>
        <v>0</v>
      </c>
      <c r="AI155" s="18" t="str">
        <f>'Filing Information'!$O$2</f>
        <v>_2023</v>
      </c>
      <c r="AJ155" t="e">
        <f>VLOOKUP('Flat Rate Revenue'!C155,'Filing Information'!$B$47:$C$102, 2, 0)</f>
        <v>#N/A</v>
      </c>
      <c r="AK155">
        <v>2</v>
      </c>
      <c r="AL155" s="7">
        <f>'Flat Rate Revenue'!G155</f>
        <v>0</v>
      </c>
      <c r="AM155" s="7">
        <f>'Flat Rate Revenue'!H155</f>
        <v>0</v>
      </c>
      <c r="AN155">
        <v>1</v>
      </c>
      <c r="AQ155">
        <f>IF('Flat Rate Revenue'!I155="Annual", 1, 2)</f>
        <v>2</v>
      </c>
      <c r="AR155" s="75">
        <f>'Flat Rate Revenue'!L155</f>
        <v>0</v>
      </c>
      <c r="AS155">
        <f>'Flat Rate Revenue'!T155</f>
        <v>0</v>
      </c>
      <c r="AU155" s="18" t="str">
        <f>'Filing Information'!$O$2</f>
        <v>_2023</v>
      </c>
      <c r="AV155" t="e">
        <f>VLOOKUP('Flat Rate Revenue'!C155,'Filing Information'!$B$47:$C$102, 2, 0)</f>
        <v>#N/A</v>
      </c>
      <c r="AW155">
        <v>3</v>
      </c>
      <c r="AX155" s="7">
        <f>'Flat Rate Revenue'!G155</f>
        <v>0</v>
      </c>
      <c r="AY155" s="7">
        <f>'Flat Rate Revenue'!H155</f>
        <v>0</v>
      </c>
      <c r="AZ155">
        <v>1</v>
      </c>
      <c r="BC155">
        <f>IF('Flat Rate Revenue'!I155="Annual", 1, 2)</f>
        <v>2</v>
      </c>
      <c r="BD155" s="75">
        <f>'Flat Rate Revenue'!M155</f>
        <v>0</v>
      </c>
      <c r="BE155">
        <f>'Flat Rate Revenue'!U155</f>
        <v>0</v>
      </c>
    </row>
    <row r="156" spans="3:57" x14ac:dyDescent="0.3">
      <c r="C156" s="64"/>
      <c r="D156" s="89"/>
      <c r="E156" s="89"/>
      <c r="F156" s="89"/>
      <c r="G156" s="65"/>
      <c r="H156" s="65"/>
      <c r="I156" s="89"/>
      <c r="J156" s="66"/>
      <c r="K156" s="67"/>
      <c r="L156" s="67"/>
      <c r="M156" s="67"/>
      <c r="P156" s="9">
        <f t="shared" si="12"/>
        <v>1</v>
      </c>
      <c r="Q156" s="8">
        <f t="shared" si="13"/>
        <v>0</v>
      </c>
      <c r="R156" s="8">
        <f t="shared" si="14"/>
        <v>0</v>
      </c>
      <c r="S156" s="8">
        <f t="shared" si="15"/>
        <v>0</v>
      </c>
      <c r="T156" s="8">
        <f t="shared" si="16"/>
        <v>0</v>
      </c>
      <c r="U156" s="8">
        <f t="shared" si="17"/>
        <v>0</v>
      </c>
      <c r="W156" s="18" t="str">
        <f>'Filing Information'!$O$2</f>
        <v>_2023</v>
      </c>
      <c r="X156" t="e">
        <f>VLOOKUP('Flat Rate Revenue'!C156,'Filing Information'!$B$47:$C$102, 2, 0)</f>
        <v>#N/A</v>
      </c>
      <c r="Y156">
        <v>1</v>
      </c>
      <c r="Z156" s="7">
        <f>'Flat Rate Revenue'!G156</f>
        <v>0</v>
      </c>
      <c r="AA156" s="7">
        <f>'Flat Rate Revenue'!H156</f>
        <v>0</v>
      </c>
      <c r="AB156">
        <v>1</v>
      </c>
      <c r="AE156">
        <f>IF('Flat Rate Revenue'!I156="Annual", 1, 2)</f>
        <v>2</v>
      </c>
      <c r="AF156" s="75">
        <f>'Flat Rate Revenue'!K156</f>
        <v>0</v>
      </c>
      <c r="AG156">
        <f>'Flat Rate Revenue'!S156</f>
        <v>0</v>
      </c>
      <c r="AI156" s="18" t="str">
        <f>'Filing Information'!$O$2</f>
        <v>_2023</v>
      </c>
      <c r="AJ156" t="e">
        <f>VLOOKUP('Flat Rate Revenue'!C156,'Filing Information'!$B$47:$C$102, 2, 0)</f>
        <v>#N/A</v>
      </c>
      <c r="AK156">
        <v>2</v>
      </c>
      <c r="AL156" s="7">
        <f>'Flat Rate Revenue'!G156</f>
        <v>0</v>
      </c>
      <c r="AM156" s="7">
        <f>'Flat Rate Revenue'!H156</f>
        <v>0</v>
      </c>
      <c r="AN156">
        <v>1</v>
      </c>
      <c r="AQ156">
        <f>IF('Flat Rate Revenue'!I156="Annual", 1, 2)</f>
        <v>2</v>
      </c>
      <c r="AR156" s="75">
        <f>'Flat Rate Revenue'!L156</f>
        <v>0</v>
      </c>
      <c r="AS156">
        <f>'Flat Rate Revenue'!T156</f>
        <v>0</v>
      </c>
      <c r="AU156" s="18" t="str">
        <f>'Filing Information'!$O$2</f>
        <v>_2023</v>
      </c>
      <c r="AV156" t="e">
        <f>VLOOKUP('Flat Rate Revenue'!C156,'Filing Information'!$B$47:$C$102, 2, 0)</f>
        <v>#N/A</v>
      </c>
      <c r="AW156">
        <v>3</v>
      </c>
      <c r="AX156" s="7">
        <f>'Flat Rate Revenue'!G156</f>
        <v>0</v>
      </c>
      <c r="AY156" s="7">
        <f>'Flat Rate Revenue'!H156</f>
        <v>0</v>
      </c>
      <c r="AZ156">
        <v>1</v>
      </c>
      <c r="BC156">
        <f>IF('Flat Rate Revenue'!I156="Annual", 1, 2)</f>
        <v>2</v>
      </c>
      <c r="BD156" s="75">
        <f>'Flat Rate Revenue'!M156</f>
        <v>0</v>
      </c>
      <c r="BE156">
        <f>'Flat Rate Revenue'!U156</f>
        <v>0</v>
      </c>
    </row>
    <row r="157" spans="3:57" x14ac:dyDescent="0.3">
      <c r="C157" s="64"/>
      <c r="D157" s="89"/>
      <c r="E157" s="89"/>
      <c r="F157" s="89"/>
      <c r="G157" s="65"/>
      <c r="H157" s="65"/>
      <c r="I157" s="89"/>
      <c r="J157" s="66"/>
      <c r="K157" s="67"/>
      <c r="L157" s="67"/>
      <c r="M157" s="67"/>
      <c r="P157" s="9">
        <f t="shared" si="12"/>
        <v>1</v>
      </c>
      <c r="Q157" s="8">
        <f t="shared" si="13"/>
        <v>0</v>
      </c>
      <c r="R157" s="8">
        <f t="shared" si="14"/>
        <v>0</v>
      </c>
      <c r="S157" s="8">
        <f t="shared" si="15"/>
        <v>0</v>
      </c>
      <c r="T157" s="8">
        <f t="shared" si="16"/>
        <v>0</v>
      </c>
      <c r="U157" s="8">
        <f t="shared" si="17"/>
        <v>0</v>
      </c>
      <c r="W157" s="18" t="str">
        <f>'Filing Information'!$O$2</f>
        <v>_2023</v>
      </c>
      <c r="X157" t="e">
        <f>VLOOKUP('Flat Rate Revenue'!C157,'Filing Information'!$B$47:$C$102, 2, 0)</f>
        <v>#N/A</v>
      </c>
      <c r="Y157">
        <v>1</v>
      </c>
      <c r="Z157" s="7">
        <f>'Flat Rate Revenue'!G157</f>
        <v>0</v>
      </c>
      <c r="AA157" s="7">
        <f>'Flat Rate Revenue'!H157</f>
        <v>0</v>
      </c>
      <c r="AB157">
        <v>1</v>
      </c>
      <c r="AE157">
        <f>IF('Flat Rate Revenue'!I157="Annual", 1, 2)</f>
        <v>2</v>
      </c>
      <c r="AF157" s="75">
        <f>'Flat Rate Revenue'!K157</f>
        <v>0</v>
      </c>
      <c r="AG157">
        <f>'Flat Rate Revenue'!S157</f>
        <v>0</v>
      </c>
      <c r="AI157" s="18" t="str">
        <f>'Filing Information'!$O$2</f>
        <v>_2023</v>
      </c>
      <c r="AJ157" t="e">
        <f>VLOOKUP('Flat Rate Revenue'!C157,'Filing Information'!$B$47:$C$102, 2, 0)</f>
        <v>#N/A</v>
      </c>
      <c r="AK157">
        <v>2</v>
      </c>
      <c r="AL157" s="7">
        <f>'Flat Rate Revenue'!G157</f>
        <v>0</v>
      </c>
      <c r="AM157" s="7">
        <f>'Flat Rate Revenue'!H157</f>
        <v>0</v>
      </c>
      <c r="AN157">
        <v>1</v>
      </c>
      <c r="AQ157">
        <f>IF('Flat Rate Revenue'!I157="Annual", 1, 2)</f>
        <v>2</v>
      </c>
      <c r="AR157" s="75">
        <f>'Flat Rate Revenue'!L157</f>
        <v>0</v>
      </c>
      <c r="AS157">
        <f>'Flat Rate Revenue'!T157</f>
        <v>0</v>
      </c>
      <c r="AU157" s="18" t="str">
        <f>'Filing Information'!$O$2</f>
        <v>_2023</v>
      </c>
      <c r="AV157" t="e">
        <f>VLOOKUP('Flat Rate Revenue'!C157,'Filing Information'!$B$47:$C$102, 2, 0)</f>
        <v>#N/A</v>
      </c>
      <c r="AW157">
        <v>3</v>
      </c>
      <c r="AX157" s="7">
        <f>'Flat Rate Revenue'!G157</f>
        <v>0</v>
      </c>
      <c r="AY157" s="7">
        <f>'Flat Rate Revenue'!H157</f>
        <v>0</v>
      </c>
      <c r="AZ157">
        <v>1</v>
      </c>
      <c r="BC157">
        <f>IF('Flat Rate Revenue'!I157="Annual", 1, 2)</f>
        <v>2</v>
      </c>
      <c r="BD157" s="75">
        <f>'Flat Rate Revenue'!M157</f>
        <v>0</v>
      </c>
      <c r="BE157">
        <f>'Flat Rate Revenue'!U157</f>
        <v>0</v>
      </c>
    </row>
    <row r="158" spans="3:57" x14ac:dyDescent="0.3">
      <c r="C158" s="64"/>
      <c r="D158" s="89"/>
      <c r="E158" s="89"/>
      <c r="F158" s="89"/>
      <c r="G158" s="65"/>
      <c r="H158" s="65"/>
      <c r="I158" s="89"/>
      <c r="J158" s="66"/>
      <c r="K158" s="67"/>
      <c r="L158" s="67"/>
      <c r="M158" s="67"/>
      <c r="P158" s="9">
        <f t="shared" si="12"/>
        <v>1</v>
      </c>
      <c r="Q158" s="8">
        <f t="shared" si="13"/>
        <v>0</v>
      </c>
      <c r="R158" s="8">
        <f t="shared" si="14"/>
        <v>0</v>
      </c>
      <c r="S158" s="8">
        <f t="shared" si="15"/>
        <v>0</v>
      </c>
      <c r="T158" s="8">
        <f t="shared" si="16"/>
        <v>0</v>
      </c>
      <c r="U158" s="8">
        <f t="shared" si="17"/>
        <v>0</v>
      </c>
      <c r="W158" s="18" t="str">
        <f>'Filing Information'!$O$2</f>
        <v>_2023</v>
      </c>
      <c r="X158" t="e">
        <f>VLOOKUP('Flat Rate Revenue'!C158,'Filing Information'!$B$47:$C$102, 2, 0)</f>
        <v>#N/A</v>
      </c>
      <c r="Y158">
        <v>1</v>
      </c>
      <c r="Z158" s="7">
        <f>'Flat Rate Revenue'!G158</f>
        <v>0</v>
      </c>
      <c r="AA158" s="7">
        <f>'Flat Rate Revenue'!H158</f>
        <v>0</v>
      </c>
      <c r="AB158">
        <v>1</v>
      </c>
      <c r="AE158">
        <f>IF('Flat Rate Revenue'!I158="Annual", 1, 2)</f>
        <v>2</v>
      </c>
      <c r="AF158" s="75">
        <f>'Flat Rate Revenue'!K158</f>
        <v>0</v>
      </c>
      <c r="AG158">
        <f>'Flat Rate Revenue'!S158</f>
        <v>0</v>
      </c>
      <c r="AI158" s="18" t="str">
        <f>'Filing Information'!$O$2</f>
        <v>_2023</v>
      </c>
      <c r="AJ158" t="e">
        <f>VLOOKUP('Flat Rate Revenue'!C158,'Filing Information'!$B$47:$C$102, 2, 0)</f>
        <v>#N/A</v>
      </c>
      <c r="AK158">
        <v>2</v>
      </c>
      <c r="AL158" s="7">
        <f>'Flat Rate Revenue'!G158</f>
        <v>0</v>
      </c>
      <c r="AM158" s="7">
        <f>'Flat Rate Revenue'!H158</f>
        <v>0</v>
      </c>
      <c r="AN158">
        <v>1</v>
      </c>
      <c r="AQ158">
        <f>IF('Flat Rate Revenue'!I158="Annual", 1, 2)</f>
        <v>2</v>
      </c>
      <c r="AR158" s="75">
        <f>'Flat Rate Revenue'!L158</f>
        <v>0</v>
      </c>
      <c r="AS158">
        <f>'Flat Rate Revenue'!T158</f>
        <v>0</v>
      </c>
      <c r="AU158" s="18" t="str">
        <f>'Filing Information'!$O$2</f>
        <v>_2023</v>
      </c>
      <c r="AV158" t="e">
        <f>VLOOKUP('Flat Rate Revenue'!C158,'Filing Information'!$B$47:$C$102, 2, 0)</f>
        <v>#N/A</v>
      </c>
      <c r="AW158">
        <v>3</v>
      </c>
      <c r="AX158" s="7">
        <f>'Flat Rate Revenue'!G158</f>
        <v>0</v>
      </c>
      <c r="AY158" s="7">
        <f>'Flat Rate Revenue'!H158</f>
        <v>0</v>
      </c>
      <c r="AZ158">
        <v>1</v>
      </c>
      <c r="BC158">
        <f>IF('Flat Rate Revenue'!I158="Annual", 1, 2)</f>
        <v>2</v>
      </c>
      <c r="BD158" s="75">
        <f>'Flat Rate Revenue'!M158</f>
        <v>0</v>
      </c>
      <c r="BE158">
        <f>'Flat Rate Revenue'!U158</f>
        <v>0</v>
      </c>
    </row>
    <row r="159" spans="3:57" x14ac:dyDescent="0.3">
      <c r="C159" s="64"/>
      <c r="D159" s="89"/>
      <c r="E159" s="89"/>
      <c r="F159" s="89"/>
      <c r="G159" s="65"/>
      <c r="H159" s="65"/>
      <c r="I159" s="89"/>
      <c r="J159" s="66"/>
      <c r="K159" s="67"/>
      <c r="L159" s="67"/>
      <c r="M159" s="67"/>
      <c r="P159" s="9">
        <f t="shared" si="12"/>
        <v>1</v>
      </c>
      <c r="Q159" s="8">
        <f t="shared" si="13"/>
        <v>0</v>
      </c>
      <c r="R159" s="8">
        <f t="shared" si="14"/>
        <v>0</v>
      </c>
      <c r="S159" s="8">
        <f t="shared" si="15"/>
        <v>0</v>
      </c>
      <c r="T159" s="8">
        <f t="shared" si="16"/>
        <v>0</v>
      </c>
      <c r="U159" s="8">
        <f t="shared" si="17"/>
        <v>0</v>
      </c>
      <c r="W159" s="18" t="str">
        <f>'Filing Information'!$O$2</f>
        <v>_2023</v>
      </c>
      <c r="X159" t="e">
        <f>VLOOKUP('Flat Rate Revenue'!C159,'Filing Information'!$B$47:$C$102, 2, 0)</f>
        <v>#N/A</v>
      </c>
      <c r="Y159">
        <v>1</v>
      </c>
      <c r="Z159" s="7">
        <f>'Flat Rate Revenue'!G159</f>
        <v>0</v>
      </c>
      <c r="AA159" s="7">
        <f>'Flat Rate Revenue'!H159</f>
        <v>0</v>
      </c>
      <c r="AB159">
        <v>1</v>
      </c>
      <c r="AE159">
        <f>IF('Flat Rate Revenue'!I159="Annual", 1, 2)</f>
        <v>2</v>
      </c>
      <c r="AF159" s="75">
        <f>'Flat Rate Revenue'!K159</f>
        <v>0</v>
      </c>
      <c r="AG159">
        <f>'Flat Rate Revenue'!S159</f>
        <v>0</v>
      </c>
      <c r="AI159" s="18" t="str">
        <f>'Filing Information'!$O$2</f>
        <v>_2023</v>
      </c>
      <c r="AJ159" t="e">
        <f>VLOOKUP('Flat Rate Revenue'!C159,'Filing Information'!$B$47:$C$102, 2, 0)</f>
        <v>#N/A</v>
      </c>
      <c r="AK159">
        <v>2</v>
      </c>
      <c r="AL159" s="7">
        <f>'Flat Rate Revenue'!G159</f>
        <v>0</v>
      </c>
      <c r="AM159" s="7">
        <f>'Flat Rate Revenue'!H159</f>
        <v>0</v>
      </c>
      <c r="AN159">
        <v>1</v>
      </c>
      <c r="AQ159">
        <f>IF('Flat Rate Revenue'!I159="Annual", 1, 2)</f>
        <v>2</v>
      </c>
      <c r="AR159" s="75">
        <f>'Flat Rate Revenue'!L159</f>
        <v>0</v>
      </c>
      <c r="AS159">
        <f>'Flat Rate Revenue'!T159</f>
        <v>0</v>
      </c>
      <c r="AU159" s="18" t="str">
        <f>'Filing Information'!$O$2</f>
        <v>_2023</v>
      </c>
      <c r="AV159" t="e">
        <f>VLOOKUP('Flat Rate Revenue'!C159,'Filing Information'!$B$47:$C$102, 2, 0)</f>
        <v>#N/A</v>
      </c>
      <c r="AW159">
        <v>3</v>
      </c>
      <c r="AX159" s="7">
        <f>'Flat Rate Revenue'!G159</f>
        <v>0</v>
      </c>
      <c r="AY159" s="7">
        <f>'Flat Rate Revenue'!H159</f>
        <v>0</v>
      </c>
      <c r="AZ159">
        <v>1</v>
      </c>
      <c r="BC159">
        <f>IF('Flat Rate Revenue'!I159="Annual", 1, 2)</f>
        <v>2</v>
      </c>
      <c r="BD159" s="75">
        <f>'Flat Rate Revenue'!M159</f>
        <v>0</v>
      </c>
      <c r="BE159">
        <f>'Flat Rate Revenue'!U159</f>
        <v>0</v>
      </c>
    </row>
    <row r="160" spans="3:57" x14ac:dyDescent="0.3">
      <c r="C160" s="64"/>
      <c r="D160" s="89"/>
      <c r="E160" s="89"/>
      <c r="F160" s="89"/>
      <c r="G160" s="65"/>
      <c r="H160" s="65"/>
      <c r="I160" s="89"/>
      <c r="J160" s="66"/>
      <c r="K160" s="67"/>
      <c r="L160" s="67"/>
      <c r="M160" s="67"/>
      <c r="P160" s="9">
        <f t="shared" si="12"/>
        <v>1</v>
      </c>
      <c r="Q160" s="8">
        <f t="shared" si="13"/>
        <v>0</v>
      </c>
      <c r="R160" s="8">
        <f t="shared" si="14"/>
        <v>0</v>
      </c>
      <c r="S160" s="8">
        <f t="shared" si="15"/>
        <v>0</v>
      </c>
      <c r="T160" s="8">
        <f t="shared" si="16"/>
        <v>0</v>
      </c>
      <c r="U160" s="8">
        <f t="shared" si="17"/>
        <v>0</v>
      </c>
      <c r="W160" s="18" t="str">
        <f>'Filing Information'!$O$2</f>
        <v>_2023</v>
      </c>
      <c r="X160" t="e">
        <f>VLOOKUP('Flat Rate Revenue'!C160,'Filing Information'!$B$47:$C$102, 2, 0)</f>
        <v>#N/A</v>
      </c>
      <c r="Y160">
        <v>1</v>
      </c>
      <c r="Z160" s="7">
        <f>'Flat Rate Revenue'!G160</f>
        <v>0</v>
      </c>
      <c r="AA160" s="7">
        <f>'Flat Rate Revenue'!H160</f>
        <v>0</v>
      </c>
      <c r="AB160">
        <v>1</v>
      </c>
      <c r="AE160">
        <f>IF('Flat Rate Revenue'!I160="Annual", 1, 2)</f>
        <v>2</v>
      </c>
      <c r="AF160" s="75">
        <f>'Flat Rate Revenue'!K160</f>
        <v>0</v>
      </c>
      <c r="AG160">
        <f>'Flat Rate Revenue'!S160</f>
        <v>0</v>
      </c>
      <c r="AI160" s="18" t="str">
        <f>'Filing Information'!$O$2</f>
        <v>_2023</v>
      </c>
      <c r="AJ160" t="e">
        <f>VLOOKUP('Flat Rate Revenue'!C160,'Filing Information'!$B$47:$C$102, 2, 0)</f>
        <v>#N/A</v>
      </c>
      <c r="AK160">
        <v>2</v>
      </c>
      <c r="AL160" s="7">
        <f>'Flat Rate Revenue'!G160</f>
        <v>0</v>
      </c>
      <c r="AM160" s="7">
        <f>'Flat Rate Revenue'!H160</f>
        <v>0</v>
      </c>
      <c r="AN160">
        <v>1</v>
      </c>
      <c r="AQ160">
        <f>IF('Flat Rate Revenue'!I160="Annual", 1, 2)</f>
        <v>2</v>
      </c>
      <c r="AR160" s="75">
        <f>'Flat Rate Revenue'!L160</f>
        <v>0</v>
      </c>
      <c r="AS160">
        <f>'Flat Rate Revenue'!T160</f>
        <v>0</v>
      </c>
      <c r="AU160" s="18" t="str">
        <f>'Filing Information'!$O$2</f>
        <v>_2023</v>
      </c>
      <c r="AV160" t="e">
        <f>VLOOKUP('Flat Rate Revenue'!C160,'Filing Information'!$B$47:$C$102, 2, 0)</f>
        <v>#N/A</v>
      </c>
      <c r="AW160">
        <v>3</v>
      </c>
      <c r="AX160" s="7">
        <f>'Flat Rate Revenue'!G160</f>
        <v>0</v>
      </c>
      <c r="AY160" s="7">
        <f>'Flat Rate Revenue'!H160</f>
        <v>0</v>
      </c>
      <c r="AZ160">
        <v>1</v>
      </c>
      <c r="BC160">
        <f>IF('Flat Rate Revenue'!I160="Annual", 1, 2)</f>
        <v>2</v>
      </c>
      <c r="BD160" s="75">
        <f>'Flat Rate Revenue'!M160</f>
        <v>0</v>
      </c>
      <c r="BE160">
        <f>'Flat Rate Revenue'!U160</f>
        <v>0</v>
      </c>
    </row>
    <row r="161" spans="3:57" x14ac:dyDescent="0.3">
      <c r="C161" s="64"/>
      <c r="D161" s="89"/>
      <c r="E161" s="89"/>
      <c r="F161" s="89"/>
      <c r="G161" s="65"/>
      <c r="H161" s="65"/>
      <c r="I161" s="89"/>
      <c r="J161" s="66"/>
      <c r="K161" s="67"/>
      <c r="L161" s="67"/>
      <c r="M161" s="67"/>
      <c r="P161" s="9">
        <f t="shared" si="12"/>
        <v>1</v>
      </c>
      <c r="Q161" s="8">
        <f t="shared" si="13"/>
        <v>0</v>
      </c>
      <c r="R161" s="8">
        <f t="shared" si="14"/>
        <v>0</v>
      </c>
      <c r="S161" s="8">
        <f t="shared" si="15"/>
        <v>0</v>
      </c>
      <c r="T161" s="8">
        <f t="shared" si="16"/>
        <v>0</v>
      </c>
      <c r="U161" s="8">
        <f t="shared" si="17"/>
        <v>0</v>
      </c>
      <c r="W161" s="18" t="str">
        <f>'Filing Information'!$O$2</f>
        <v>_2023</v>
      </c>
      <c r="X161" t="e">
        <f>VLOOKUP('Flat Rate Revenue'!C161,'Filing Information'!$B$47:$C$102, 2, 0)</f>
        <v>#N/A</v>
      </c>
      <c r="Y161">
        <v>1</v>
      </c>
      <c r="Z161" s="7">
        <f>'Flat Rate Revenue'!G161</f>
        <v>0</v>
      </c>
      <c r="AA161" s="7">
        <f>'Flat Rate Revenue'!H161</f>
        <v>0</v>
      </c>
      <c r="AB161">
        <v>1</v>
      </c>
      <c r="AE161">
        <f>IF('Flat Rate Revenue'!I161="Annual", 1, 2)</f>
        <v>2</v>
      </c>
      <c r="AF161" s="75">
        <f>'Flat Rate Revenue'!K161</f>
        <v>0</v>
      </c>
      <c r="AG161">
        <f>'Flat Rate Revenue'!S161</f>
        <v>0</v>
      </c>
      <c r="AI161" s="18" t="str">
        <f>'Filing Information'!$O$2</f>
        <v>_2023</v>
      </c>
      <c r="AJ161" t="e">
        <f>VLOOKUP('Flat Rate Revenue'!C161,'Filing Information'!$B$47:$C$102, 2, 0)</f>
        <v>#N/A</v>
      </c>
      <c r="AK161">
        <v>2</v>
      </c>
      <c r="AL161" s="7">
        <f>'Flat Rate Revenue'!G161</f>
        <v>0</v>
      </c>
      <c r="AM161" s="7">
        <f>'Flat Rate Revenue'!H161</f>
        <v>0</v>
      </c>
      <c r="AN161">
        <v>1</v>
      </c>
      <c r="AQ161">
        <f>IF('Flat Rate Revenue'!I161="Annual", 1, 2)</f>
        <v>2</v>
      </c>
      <c r="AR161" s="75">
        <f>'Flat Rate Revenue'!L161</f>
        <v>0</v>
      </c>
      <c r="AS161">
        <f>'Flat Rate Revenue'!T161</f>
        <v>0</v>
      </c>
      <c r="AU161" s="18" t="str">
        <f>'Filing Information'!$O$2</f>
        <v>_2023</v>
      </c>
      <c r="AV161" t="e">
        <f>VLOOKUP('Flat Rate Revenue'!C161,'Filing Information'!$B$47:$C$102, 2, 0)</f>
        <v>#N/A</v>
      </c>
      <c r="AW161">
        <v>3</v>
      </c>
      <c r="AX161" s="7">
        <f>'Flat Rate Revenue'!G161</f>
        <v>0</v>
      </c>
      <c r="AY161" s="7">
        <f>'Flat Rate Revenue'!H161</f>
        <v>0</v>
      </c>
      <c r="AZ161">
        <v>1</v>
      </c>
      <c r="BC161">
        <f>IF('Flat Rate Revenue'!I161="Annual", 1, 2)</f>
        <v>2</v>
      </c>
      <c r="BD161" s="75">
        <f>'Flat Rate Revenue'!M161</f>
        <v>0</v>
      </c>
      <c r="BE161">
        <f>'Flat Rate Revenue'!U161</f>
        <v>0</v>
      </c>
    </row>
    <row r="162" spans="3:57" x14ac:dyDescent="0.3">
      <c r="C162" s="64"/>
      <c r="D162" s="89"/>
      <c r="E162" s="89"/>
      <c r="F162" s="89"/>
      <c r="G162" s="65"/>
      <c r="H162" s="65"/>
      <c r="I162" s="89"/>
      <c r="J162" s="66"/>
      <c r="K162" s="67"/>
      <c r="L162" s="67"/>
      <c r="M162" s="67"/>
      <c r="P162" s="9">
        <f t="shared" si="12"/>
        <v>1</v>
      </c>
      <c r="Q162" s="8">
        <f t="shared" si="13"/>
        <v>0</v>
      </c>
      <c r="R162" s="8">
        <f t="shared" si="14"/>
        <v>0</v>
      </c>
      <c r="S162" s="8">
        <f t="shared" si="15"/>
        <v>0</v>
      </c>
      <c r="T162" s="8">
        <f t="shared" si="16"/>
        <v>0</v>
      </c>
      <c r="U162" s="8">
        <f t="shared" si="17"/>
        <v>0</v>
      </c>
      <c r="W162" s="18" t="str">
        <f>'Filing Information'!$O$2</f>
        <v>_2023</v>
      </c>
      <c r="X162" t="e">
        <f>VLOOKUP('Flat Rate Revenue'!C162,'Filing Information'!$B$47:$C$102, 2, 0)</f>
        <v>#N/A</v>
      </c>
      <c r="Y162">
        <v>1</v>
      </c>
      <c r="Z162" s="7">
        <f>'Flat Rate Revenue'!G162</f>
        <v>0</v>
      </c>
      <c r="AA162" s="7">
        <f>'Flat Rate Revenue'!H162</f>
        <v>0</v>
      </c>
      <c r="AB162">
        <v>1</v>
      </c>
      <c r="AE162">
        <f>IF('Flat Rate Revenue'!I162="Annual", 1, 2)</f>
        <v>2</v>
      </c>
      <c r="AF162" s="75">
        <f>'Flat Rate Revenue'!K162</f>
        <v>0</v>
      </c>
      <c r="AG162">
        <f>'Flat Rate Revenue'!S162</f>
        <v>0</v>
      </c>
      <c r="AI162" s="18" t="str">
        <f>'Filing Information'!$O$2</f>
        <v>_2023</v>
      </c>
      <c r="AJ162" t="e">
        <f>VLOOKUP('Flat Rate Revenue'!C162,'Filing Information'!$B$47:$C$102, 2, 0)</f>
        <v>#N/A</v>
      </c>
      <c r="AK162">
        <v>2</v>
      </c>
      <c r="AL162" s="7">
        <f>'Flat Rate Revenue'!G162</f>
        <v>0</v>
      </c>
      <c r="AM162" s="7">
        <f>'Flat Rate Revenue'!H162</f>
        <v>0</v>
      </c>
      <c r="AN162">
        <v>1</v>
      </c>
      <c r="AQ162">
        <f>IF('Flat Rate Revenue'!I162="Annual", 1, 2)</f>
        <v>2</v>
      </c>
      <c r="AR162" s="75">
        <f>'Flat Rate Revenue'!L162</f>
        <v>0</v>
      </c>
      <c r="AS162">
        <f>'Flat Rate Revenue'!T162</f>
        <v>0</v>
      </c>
      <c r="AU162" s="18" t="str">
        <f>'Filing Information'!$O$2</f>
        <v>_2023</v>
      </c>
      <c r="AV162" t="e">
        <f>VLOOKUP('Flat Rate Revenue'!C162,'Filing Information'!$B$47:$C$102, 2, 0)</f>
        <v>#N/A</v>
      </c>
      <c r="AW162">
        <v>3</v>
      </c>
      <c r="AX162" s="7">
        <f>'Flat Rate Revenue'!G162</f>
        <v>0</v>
      </c>
      <c r="AY162" s="7">
        <f>'Flat Rate Revenue'!H162</f>
        <v>0</v>
      </c>
      <c r="AZ162">
        <v>1</v>
      </c>
      <c r="BC162">
        <f>IF('Flat Rate Revenue'!I162="Annual", 1, 2)</f>
        <v>2</v>
      </c>
      <c r="BD162" s="75">
        <f>'Flat Rate Revenue'!M162</f>
        <v>0</v>
      </c>
      <c r="BE162">
        <f>'Flat Rate Revenue'!U162</f>
        <v>0</v>
      </c>
    </row>
    <row r="163" spans="3:57" x14ac:dyDescent="0.3">
      <c r="C163" s="64"/>
      <c r="D163" s="89"/>
      <c r="E163" s="89"/>
      <c r="F163" s="89"/>
      <c r="G163" s="65"/>
      <c r="H163" s="65"/>
      <c r="I163" s="89"/>
      <c r="J163" s="66"/>
      <c r="K163" s="67"/>
      <c r="L163" s="67"/>
      <c r="M163" s="67"/>
      <c r="P163" s="9">
        <f t="shared" si="12"/>
        <v>1</v>
      </c>
      <c r="Q163" s="8">
        <f t="shared" si="13"/>
        <v>0</v>
      </c>
      <c r="R163" s="8">
        <f t="shared" si="14"/>
        <v>0</v>
      </c>
      <c r="S163" s="8">
        <f t="shared" si="15"/>
        <v>0</v>
      </c>
      <c r="T163" s="8">
        <f t="shared" si="16"/>
        <v>0</v>
      </c>
      <c r="U163" s="8">
        <f t="shared" si="17"/>
        <v>0</v>
      </c>
      <c r="W163" s="18" t="str">
        <f>'Filing Information'!$O$2</f>
        <v>_2023</v>
      </c>
      <c r="X163" t="e">
        <f>VLOOKUP('Flat Rate Revenue'!C163,'Filing Information'!$B$47:$C$102, 2, 0)</f>
        <v>#N/A</v>
      </c>
      <c r="Y163">
        <v>1</v>
      </c>
      <c r="Z163" s="7">
        <f>'Flat Rate Revenue'!G163</f>
        <v>0</v>
      </c>
      <c r="AA163" s="7">
        <f>'Flat Rate Revenue'!H163</f>
        <v>0</v>
      </c>
      <c r="AB163">
        <v>1</v>
      </c>
      <c r="AE163">
        <f>IF('Flat Rate Revenue'!I163="Annual", 1, 2)</f>
        <v>2</v>
      </c>
      <c r="AF163" s="75">
        <f>'Flat Rate Revenue'!K163</f>
        <v>0</v>
      </c>
      <c r="AG163">
        <f>'Flat Rate Revenue'!S163</f>
        <v>0</v>
      </c>
      <c r="AI163" s="18" t="str">
        <f>'Filing Information'!$O$2</f>
        <v>_2023</v>
      </c>
      <c r="AJ163" t="e">
        <f>VLOOKUP('Flat Rate Revenue'!C163,'Filing Information'!$B$47:$C$102, 2, 0)</f>
        <v>#N/A</v>
      </c>
      <c r="AK163">
        <v>2</v>
      </c>
      <c r="AL163" s="7">
        <f>'Flat Rate Revenue'!G163</f>
        <v>0</v>
      </c>
      <c r="AM163" s="7">
        <f>'Flat Rate Revenue'!H163</f>
        <v>0</v>
      </c>
      <c r="AN163">
        <v>1</v>
      </c>
      <c r="AQ163">
        <f>IF('Flat Rate Revenue'!I163="Annual", 1, 2)</f>
        <v>2</v>
      </c>
      <c r="AR163" s="75">
        <f>'Flat Rate Revenue'!L163</f>
        <v>0</v>
      </c>
      <c r="AS163">
        <f>'Flat Rate Revenue'!T163</f>
        <v>0</v>
      </c>
      <c r="AU163" s="18" t="str">
        <f>'Filing Information'!$O$2</f>
        <v>_2023</v>
      </c>
      <c r="AV163" t="e">
        <f>VLOOKUP('Flat Rate Revenue'!C163,'Filing Information'!$B$47:$C$102, 2, 0)</f>
        <v>#N/A</v>
      </c>
      <c r="AW163">
        <v>3</v>
      </c>
      <c r="AX163" s="7">
        <f>'Flat Rate Revenue'!G163</f>
        <v>0</v>
      </c>
      <c r="AY163" s="7">
        <f>'Flat Rate Revenue'!H163</f>
        <v>0</v>
      </c>
      <c r="AZ163">
        <v>1</v>
      </c>
      <c r="BC163">
        <f>IF('Flat Rate Revenue'!I163="Annual", 1, 2)</f>
        <v>2</v>
      </c>
      <c r="BD163" s="75">
        <f>'Flat Rate Revenue'!M163</f>
        <v>0</v>
      </c>
      <c r="BE163">
        <f>'Flat Rate Revenue'!U163</f>
        <v>0</v>
      </c>
    </row>
    <row r="164" spans="3:57" x14ac:dyDescent="0.3">
      <c r="C164" s="64"/>
      <c r="D164" s="89"/>
      <c r="E164" s="89"/>
      <c r="F164" s="89"/>
      <c r="G164" s="65"/>
      <c r="H164" s="65"/>
      <c r="I164" s="89"/>
      <c r="J164" s="66"/>
      <c r="K164" s="67"/>
      <c r="L164" s="67"/>
      <c r="M164" s="67"/>
      <c r="P164" s="9">
        <f t="shared" si="12"/>
        <v>1</v>
      </c>
      <c r="Q164" s="8">
        <f t="shared" si="13"/>
        <v>0</v>
      </c>
      <c r="R164" s="8">
        <f t="shared" si="14"/>
        <v>0</v>
      </c>
      <c r="S164" s="8">
        <f t="shared" si="15"/>
        <v>0</v>
      </c>
      <c r="T164" s="8">
        <f t="shared" si="16"/>
        <v>0</v>
      </c>
      <c r="U164" s="8">
        <f t="shared" si="17"/>
        <v>0</v>
      </c>
      <c r="W164" s="18" t="str">
        <f>'Filing Information'!$O$2</f>
        <v>_2023</v>
      </c>
      <c r="X164" t="e">
        <f>VLOOKUP('Flat Rate Revenue'!C164,'Filing Information'!$B$47:$C$102, 2, 0)</f>
        <v>#N/A</v>
      </c>
      <c r="Y164">
        <v>1</v>
      </c>
      <c r="Z164" s="7">
        <f>'Flat Rate Revenue'!G164</f>
        <v>0</v>
      </c>
      <c r="AA164" s="7">
        <f>'Flat Rate Revenue'!H164</f>
        <v>0</v>
      </c>
      <c r="AB164">
        <v>1</v>
      </c>
      <c r="AE164">
        <f>IF('Flat Rate Revenue'!I164="Annual", 1, 2)</f>
        <v>2</v>
      </c>
      <c r="AF164" s="75">
        <f>'Flat Rate Revenue'!K164</f>
        <v>0</v>
      </c>
      <c r="AG164">
        <f>'Flat Rate Revenue'!S164</f>
        <v>0</v>
      </c>
      <c r="AI164" s="18" t="str">
        <f>'Filing Information'!$O$2</f>
        <v>_2023</v>
      </c>
      <c r="AJ164" t="e">
        <f>VLOOKUP('Flat Rate Revenue'!C164,'Filing Information'!$B$47:$C$102, 2, 0)</f>
        <v>#N/A</v>
      </c>
      <c r="AK164">
        <v>2</v>
      </c>
      <c r="AL164" s="7">
        <f>'Flat Rate Revenue'!G164</f>
        <v>0</v>
      </c>
      <c r="AM164" s="7">
        <f>'Flat Rate Revenue'!H164</f>
        <v>0</v>
      </c>
      <c r="AN164">
        <v>1</v>
      </c>
      <c r="AQ164">
        <f>IF('Flat Rate Revenue'!I164="Annual", 1, 2)</f>
        <v>2</v>
      </c>
      <c r="AR164" s="75">
        <f>'Flat Rate Revenue'!L164</f>
        <v>0</v>
      </c>
      <c r="AS164">
        <f>'Flat Rate Revenue'!T164</f>
        <v>0</v>
      </c>
      <c r="AU164" s="18" t="str">
        <f>'Filing Information'!$O$2</f>
        <v>_2023</v>
      </c>
      <c r="AV164" t="e">
        <f>VLOOKUP('Flat Rate Revenue'!C164,'Filing Information'!$B$47:$C$102, 2, 0)</f>
        <v>#N/A</v>
      </c>
      <c r="AW164">
        <v>3</v>
      </c>
      <c r="AX164" s="7">
        <f>'Flat Rate Revenue'!G164</f>
        <v>0</v>
      </c>
      <c r="AY164" s="7">
        <f>'Flat Rate Revenue'!H164</f>
        <v>0</v>
      </c>
      <c r="AZ164">
        <v>1</v>
      </c>
      <c r="BC164">
        <f>IF('Flat Rate Revenue'!I164="Annual", 1, 2)</f>
        <v>2</v>
      </c>
      <c r="BD164" s="75">
        <f>'Flat Rate Revenue'!M164</f>
        <v>0</v>
      </c>
      <c r="BE164">
        <f>'Flat Rate Revenue'!U164</f>
        <v>0</v>
      </c>
    </row>
    <row r="165" spans="3:57" x14ac:dyDescent="0.3">
      <c r="C165" s="64"/>
      <c r="D165" s="89"/>
      <c r="E165" s="89"/>
      <c r="F165" s="89"/>
      <c r="G165" s="65"/>
      <c r="H165" s="65"/>
      <c r="I165" s="89"/>
      <c r="J165" s="66"/>
      <c r="K165" s="67"/>
      <c r="L165" s="67"/>
      <c r="M165" s="67"/>
      <c r="P165" s="9">
        <f t="shared" si="12"/>
        <v>1</v>
      </c>
      <c r="Q165" s="8">
        <f t="shared" si="13"/>
        <v>0</v>
      </c>
      <c r="R165" s="8">
        <f t="shared" si="14"/>
        <v>0</v>
      </c>
      <c r="S165" s="8">
        <f t="shared" si="15"/>
        <v>0</v>
      </c>
      <c r="T165" s="8">
        <f t="shared" si="16"/>
        <v>0</v>
      </c>
      <c r="U165" s="8">
        <f t="shared" si="17"/>
        <v>0</v>
      </c>
      <c r="W165" s="18" t="str">
        <f>'Filing Information'!$O$2</f>
        <v>_2023</v>
      </c>
      <c r="X165" t="e">
        <f>VLOOKUP('Flat Rate Revenue'!C165,'Filing Information'!$B$47:$C$102, 2, 0)</f>
        <v>#N/A</v>
      </c>
      <c r="Y165">
        <v>1</v>
      </c>
      <c r="Z165" s="7">
        <f>'Flat Rate Revenue'!G165</f>
        <v>0</v>
      </c>
      <c r="AA165" s="7">
        <f>'Flat Rate Revenue'!H165</f>
        <v>0</v>
      </c>
      <c r="AB165">
        <v>1</v>
      </c>
      <c r="AE165">
        <f>IF('Flat Rate Revenue'!I165="Annual", 1, 2)</f>
        <v>2</v>
      </c>
      <c r="AF165" s="75">
        <f>'Flat Rate Revenue'!K165</f>
        <v>0</v>
      </c>
      <c r="AG165">
        <f>'Flat Rate Revenue'!S165</f>
        <v>0</v>
      </c>
      <c r="AI165" s="18" t="str">
        <f>'Filing Information'!$O$2</f>
        <v>_2023</v>
      </c>
      <c r="AJ165" t="e">
        <f>VLOOKUP('Flat Rate Revenue'!C165,'Filing Information'!$B$47:$C$102, 2, 0)</f>
        <v>#N/A</v>
      </c>
      <c r="AK165">
        <v>2</v>
      </c>
      <c r="AL165" s="7">
        <f>'Flat Rate Revenue'!G165</f>
        <v>0</v>
      </c>
      <c r="AM165" s="7">
        <f>'Flat Rate Revenue'!H165</f>
        <v>0</v>
      </c>
      <c r="AN165">
        <v>1</v>
      </c>
      <c r="AQ165">
        <f>IF('Flat Rate Revenue'!I165="Annual", 1, 2)</f>
        <v>2</v>
      </c>
      <c r="AR165" s="75">
        <f>'Flat Rate Revenue'!L165</f>
        <v>0</v>
      </c>
      <c r="AS165">
        <f>'Flat Rate Revenue'!T165</f>
        <v>0</v>
      </c>
      <c r="AU165" s="18" t="str">
        <f>'Filing Information'!$O$2</f>
        <v>_2023</v>
      </c>
      <c r="AV165" t="e">
        <f>VLOOKUP('Flat Rate Revenue'!C165,'Filing Information'!$B$47:$C$102, 2, 0)</f>
        <v>#N/A</v>
      </c>
      <c r="AW165">
        <v>3</v>
      </c>
      <c r="AX165" s="7">
        <f>'Flat Rate Revenue'!G165</f>
        <v>0</v>
      </c>
      <c r="AY165" s="7">
        <f>'Flat Rate Revenue'!H165</f>
        <v>0</v>
      </c>
      <c r="AZ165">
        <v>1</v>
      </c>
      <c r="BC165">
        <f>IF('Flat Rate Revenue'!I165="Annual", 1, 2)</f>
        <v>2</v>
      </c>
      <c r="BD165" s="75">
        <f>'Flat Rate Revenue'!M165</f>
        <v>0</v>
      </c>
      <c r="BE165">
        <f>'Flat Rate Revenue'!U165</f>
        <v>0</v>
      </c>
    </row>
    <row r="166" spans="3:57" x14ac:dyDescent="0.3">
      <c r="C166" s="64"/>
      <c r="D166" s="89"/>
      <c r="E166" s="89"/>
      <c r="F166" s="89"/>
      <c r="G166" s="65"/>
      <c r="H166" s="65"/>
      <c r="I166" s="89"/>
      <c r="J166" s="66"/>
      <c r="K166" s="67"/>
      <c r="L166" s="67"/>
      <c r="M166" s="67"/>
      <c r="P166" s="9">
        <f t="shared" si="12"/>
        <v>1</v>
      </c>
      <c r="Q166" s="8">
        <f t="shared" si="13"/>
        <v>0</v>
      </c>
      <c r="R166" s="8">
        <f t="shared" si="14"/>
        <v>0</v>
      </c>
      <c r="S166" s="8">
        <f t="shared" si="15"/>
        <v>0</v>
      </c>
      <c r="T166" s="8">
        <f t="shared" si="16"/>
        <v>0</v>
      </c>
      <c r="U166" s="8">
        <f t="shared" si="17"/>
        <v>0</v>
      </c>
      <c r="W166" s="18" t="str">
        <f>'Filing Information'!$O$2</f>
        <v>_2023</v>
      </c>
      <c r="X166" t="e">
        <f>VLOOKUP('Flat Rate Revenue'!C166,'Filing Information'!$B$47:$C$102, 2, 0)</f>
        <v>#N/A</v>
      </c>
      <c r="Y166">
        <v>1</v>
      </c>
      <c r="Z166" s="7">
        <f>'Flat Rate Revenue'!G166</f>
        <v>0</v>
      </c>
      <c r="AA166" s="7">
        <f>'Flat Rate Revenue'!H166</f>
        <v>0</v>
      </c>
      <c r="AB166">
        <v>1</v>
      </c>
      <c r="AE166">
        <f>IF('Flat Rate Revenue'!I166="Annual", 1, 2)</f>
        <v>2</v>
      </c>
      <c r="AF166" s="75">
        <f>'Flat Rate Revenue'!K166</f>
        <v>0</v>
      </c>
      <c r="AG166">
        <f>'Flat Rate Revenue'!S166</f>
        <v>0</v>
      </c>
      <c r="AI166" s="18" t="str">
        <f>'Filing Information'!$O$2</f>
        <v>_2023</v>
      </c>
      <c r="AJ166" t="e">
        <f>VLOOKUP('Flat Rate Revenue'!C166,'Filing Information'!$B$47:$C$102, 2, 0)</f>
        <v>#N/A</v>
      </c>
      <c r="AK166">
        <v>2</v>
      </c>
      <c r="AL166" s="7">
        <f>'Flat Rate Revenue'!G166</f>
        <v>0</v>
      </c>
      <c r="AM166" s="7">
        <f>'Flat Rate Revenue'!H166</f>
        <v>0</v>
      </c>
      <c r="AN166">
        <v>1</v>
      </c>
      <c r="AQ166">
        <f>IF('Flat Rate Revenue'!I166="Annual", 1, 2)</f>
        <v>2</v>
      </c>
      <c r="AR166" s="75">
        <f>'Flat Rate Revenue'!L166</f>
        <v>0</v>
      </c>
      <c r="AS166">
        <f>'Flat Rate Revenue'!T166</f>
        <v>0</v>
      </c>
      <c r="AU166" s="18" t="str">
        <f>'Filing Information'!$O$2</f>
        <v>_2023</v>
      </c>
      <c r="AV166" t="e">
        <f>VLOOKUP('Flat Rate Revenue'!C166,'Filing Information'!$B$47:$C$102, 2, 0)</f>
        <v>#N/A</v>
      </c>
      <c r="AW166">
        <v>3</v>
      </c>
      <c r="AX166" s="7">
        <f>'Flat Rate Revenue'!G166</f>
        <v>0</v>
      </c>
      <c r="AY166" s="7">
        <f>'Flat Rate Revenue'!H166</f>
        <v>0</v>
      </c>
      <c r="AZ166">
        <v>1</v>
      </c>
      <c r="BC166">
        <f>IF('Flat Rate Revenue'!I166="Annual", 1, 2)</f>
        <v>2</v>
      </c>
      <c r="BD166" s="75">
        <f>'Flat Rate Revenue'!M166</f>
        <v>0</v>
      </c>
      <c r="BE166">
        <f>'Flat Rate Revenue'!U166</f>
        <v>0</v>
      </c>
    </row>
    <row r="167" spans="3:57" x14ac:dyDescent="0.3">
      <c r="C167" s="64"/>
      <c r="D167" s="89"/>
      <c r="E167" s="89"/>
      <c r="F167" s="89"/>
      <c r="G167" s="65"/>
      <c r="H167" s="65"/>
      <c r="I167" s="89"/>
      <c r="J167" s="66"/>
      <c r="K167" s="67"/>
      <c r="L167" s="67"/>
      <c r="M167" s="67"/>
      <c r="P167" s="9">
        <f t="shared" si="12"/>
        <v>1</v>
      </c>
      <c r="Q167" s="8">
        <f t="shared" si="13"/>
        <v>0</v>
      </c>
      <c r="R167" s="8">
        <f t="shared" si="14"/>
        <v>0</v>
      </c>
      <c r="S167" s="8">
        <f t="shared" si="15"/>
        <v>0</v>
      </c>
      <c r="T167" s="8">
        <f t="shared" si="16"/>
        <v>0</v>
      </c>
      <c r="U167" s="8">
        <f t="shared" si="17"/>
        <v>0</v>
      </c>
      <c r="W167" s="18" t="str">
        <f>'Filing Information'!$O$2</f>
        <v>_2023</v>
      </c>
      <c r="X167" t="e">
        <f>VLOOKUP('Flat Rate Revenue'!C167,'Filing Information'!$B$47:$C$102, 2, 0)</f>
        <v>#N/A</v>
      </c>
      <c r="Y167">
        <v>1</v>
      </c>
      <c r="Z167" s="7">
        <f>'Flat Rate Revenue'!G167</f>
        <v>0</v>
      </c>
      <c r="AA167" s="7">
        <f>'Flat Rate Revenue'!H167</f>
        <v>0</v>
      </c>
      <c r="AB167">
        <v>1</v>
      </c>
      <c r="AE167">
        <f>IF('Flat Rate Revenue'!I167="Annual", 1, 2)</f>
        <v>2</v>
      </c>
      <c r="AF167" s="75">
        <f>'Flat Rate Revenue'!K167</f>
        <v>0</v>
      </c>
      <c r="AG167">
        <f>'Flat Rate Revenue'!S167</f>
        <v>0</v>
      </c>
      <c r="AI167" s="18" t="str">
        <f>'Filing Information'!$O$2</f>
        <v>_2023</v>
      </c>
      <c r="AJ167" t="e">
        <f>VLOOKUP('Flat Rate Revenue'!C167,'Filing Information'!$B$47:$C$102, 2, 0)</f>
        <v>#N/A</v>
      </c>
      <c r="AK167">
        <v>2</v>
      </c>
      <c r="AL167" s="7">
        <f>'Flat Rate Revenue'!G167</f>
        <v>0</v>
      </c>
      <c r="AM167" s="7">
        <f>'Flat Rate Revenue'!H167</f>
        <v>0</v>
      </c>
      <c r="AN167">
        <v>1</v>
      </c>
      <c r="AQ167">
        <f>IF('Flat Rate Revenue'!I167="Annual", 1, 2)</f>
        <v>2</v>
      </c>
      <c r="AR167" s="75">
        <f>'Flat Rate Revenue'!L167</f>
        <v>0</v>
      </c>
      <c r="AS167">
        <f>'Flat Rate Revenue'!T167</f>
        <v>0</v>
      </c>
      <c r="AU167" s="18" t="str">
        <f>'Filing Information'!$O$2</f>
        <v>_2023</v>
      </c>
      <c r="AV167" t="e">
        <f>VLOOKUP('Flat Rate Revenue'!C167,'Filing Information'!$B$47:$C$102, 2, 0)</f>
        <v>#N/A</v>
      </c>
      <c r="AW167">
        <v>3</v>
      </c>
      <c r="AX167" s="7">
        <f>'Flat Rate Revenue'!G167</f>
        <v>0</v>
      </c>
      <c r="AY167" s="7">
        <f>'Flat Rate Revenue'!H167</f>
        <v>0</v>
      </c>
      <c r="AZ167">
        <v>1</v>
      </c>
      <c r="BC167">
        <f>IF('Flat Rate Revenue'!I167="Annual", 1, 2)</f>
        <v>2</v>
      </c>
      <c r="BD167" s="75">
        <f>'Flat Rate Revenue'!M167</f>
        <v>0</v>
      </c>
      <c r="BE167">
        <f>'Flat Rate Revenue'!U167</f>
        <v>0</v>
      </c>
    </row>
    <row r="168" spans="3:57" x14ac:dyDescent="0.3">
      <c r="C168" s="64"/>
      <c r="D168" s="89"/>
      <c r="E168" s="89"/>
      <c r="F168" s="89"/>
      <c r="G168" s="65"/>
      <c r="H168" s="65"/>
      <c r="I168" s="89"/>
      <c r="J168" s="66"/>
      <c r="K168" s="67"/>
      <c r="L168" s="67"/>
      <c r="M168" s="67"/>
      <c r="P168" s="9">
        <f t="shared" si="12"/>
        <v>1</v>
      </c>
      <c r="Q168" s="8">
        <f t="shared" si="13"/>
        <v>0</v>
      </c>
      <c r="R168" s="8">
        <f t="shared" si="14"/>
        <v>0</v>
      </c>
      <c r="S168" s="8">
        <f t="shared" si="15"/>
        <v>0</v>
      </c>
      <c r="T168" s="8">
        <f t="shared" si="16"/>
        <v>0</v>
      </c>
      <c r="U168" s="8">
        <f t="shared" si="17"/>
        <v>0</v>
      </c>
      <c r="W168" s="18" t="str">
        <f>'Filing Information'!$O$2</f>
        <v>_2023</v>
      </c>
      <c r="X168" t="e">
        <f>VLOOKUP('Flat Rate Revenue'!C168,'Filing Information'!$B$47:$C$102, 2, 0)</f>
        <v>#N/A</v>
      </c>
      <c r="Y168">
        <v>1</v>
      </c>
      <c r="Z168" s="7">
        <f>'Flat Rate Revenue'!G168</f>
        <v>0</v>
      </c>
      <c r="AA168" s="7">
        <f>'Flat Rate Revenue'!H168</f>
        <v>0</v>
      </c>
      <c r="AB168">
        <v>1</v>
      </c>
      <c r="AE168">
        <f>IF('Flat Rate Revenue'!I168="Annual", 1, 2)</f>
        <v>2</v>
      </c>
      <c r="AF168" s="75">
        <f>'Flat Rate Revenue'!K168</f>
        <v>0</v>
      </c>
      <c r="AG168">
        <f>'Flat Rate Revenue'!S168</f>
        <v>0</v>
      </c>
      <c r="AI168" s="18" t="str">
        <f>'Filing Information'!$O$2</f>
        <v>_2023</v>
      </c>
      <c r="AJ168" t="e">
        <f>VLOOKUP('Flat Rate Revenue'!C168,'Filing Information'!$B$47:$C$102, 2, 0)</f>
        <v>#N/A</v>
      </c>
      <c r="AK168">
        <v>2</v>
      </c>
      <c r="AL168" s="7">
        <f>'Flat Rate Revenue'!G168</f>
        <v>0</v>
      </c>
      <c r="AM168" s="7">
        <f>'Flat Rate Revenue'!H168</f>
        <v>0</v>
      </c>
      <c r="AN168">
        <v>1</v>
      </c>
      <c r="AQ168">
        <f>IF('Flat Rate Revenue'!I168="Annual", 1, 2)</f>
        <v>2</v>
      </c>
      <c r="AR168" s="75">
        <f>'Flat Rate Revenue'!L168</f>
        <v>0</v>
      </c>
      <c r="AS168">
        <f>'Flat Rate Revenue'!T168</f>
        <v>0</v>
      </c>
      <c r="AU168" s="18" t="str">
        <f>'Filing Information'!$O$2</f>
        <v>_2023</v>
      </c>
      <c r="AV168" t="e">
        <f>VLOOKUP('Flat Rate Revenue'!C168,'Filing Information'!$B$47:$C$102, 2, 0)</f>
        <v>#N/A</v>
      </c>
      <c r="AW168">
        <v>3</v>
      </c>
      <c r="AX168" s="7">
        <f>'Flat Rate Revenue'!G168</f>
        <v>0</v>
      </c>
      <c r="AY168" s="7">
        <f>'Flat Rate Revenue'!H168</f>
        <v>0</v>
      </c>
      <c r="AZ168">
        <v>1</v>
      </c>
      <c r="BC168">
        <f>IF('Flat Rate Revenue'!I168="Annual", 1, 2)</f>
        <v>2</v>
      </c>
      <c r="BD168" s="75">
        <f>'Flat Rate Revenue'!M168</f>
        <v>0</v>
      </c>
      <c r="BE168">
        <f>'Flat Rate Revenue'!U168</f>
        <v>0</v>
      </c>
    </row>
    <row r="169" spans="3:57" x14ac:dyDescent="0.3">
      <c r="C169" s="64"/>
      <c r="D169" s="89"/>
      <c r="E169" s="89"/>
      <c r="F169" s="89"/>
      <c r="G169" s="65"/>
      <c r="H169" s="65"/>
      <c r="I169" s="89"/>
      <c r="J169" s="66"/>
      <c r="K169" s="67"/>
      <c r="L169" s="67"/>
      <c r="M169" s="67"/>
      <c r="P169" s="9">
        <f t="shared" si="12"/>
        <v>1</v>
      </c>
      <c r="Q169" s="8">
        <f t="shared" si="13"/>
        <v>0</v>
      </c>
      <c r="R169" s="8">
        <f t="shared" si="14"/>
        <v>0</v>
      </c>
      <c r="S169" s="8">
        <f t="shared" si="15"/>
        <v>0</v>
      </c>
      <c r="T169" s="8">
        <f t="shared" si="16"/>
        <v>0</v>
      </c>
      <c r="U169" s="8">
        <f t="shared" si="17"/>
        <v>0</v>
      </c>
      <c r="W169" s="18" t="str">
        <f>'Filing Information'!$O$2</f>
        <v>_2023</v>
      </c>
      <c r="X169" t="e">
        <f>VLOOKUP('Flat Rate Revenue'!C169,'Filing Information'!$B$47:$C$102, 2, 0)</f>
        <v>#N/A</v>
      </c>
      <c r="Y169">
        <v>1</v>
      </c>
      <c r="Z169" s="7">
        <f>'Flat Rate Revenue'!G169</f>
        <v>0</v>
      </c>
      <c r="AA169" s="7">
        <f>'Flat Rate Revenue'!H169</f>
        <v>0</v>
      </c>
      <c r="AB169">
        <v>1</v>
      </c>
      <c r="AE169">
        <f>IF('Flat Rate Revenue'!I169="Annual", 1, 2)</f>
        <v>2</v>
      </c>
      <c r="AF169" s="75">
        <f>'Flat Rate Revenue'!K169</f>
        <v>0</v>
      </c>
      <c r="AG169">
        <f>'Flat Rate Revenue'!S169</f>
        <v>0</v>
      </c>
      <c r="AI169" s="18" t="str">
        <f>'Filing Information'!$O$2</f>
        <v>_2023</v>
      </c>
      <c r="AJ169" t="e">
        <f>VLOOKUP('Flat Rate Revenue'!C169,'Filing Information'!$B$47:$C$102, 2, 0)</f>
        <v>#N/A</v>
      </c>
      <c r="AK169">
        <v>2</v>
      </c>
      <c r="AL169" s="7">
        <f>'Flat Rate Revenue'!G169</f>
        <v>0</v>
      </c>
      <c r="AM169" s="7">
        <f>'Flat Rate Revenue'!H169</f>
        <v>0</v>
      </c>
      <c r="AN169">
        <v>1</v>
      </c>
      <c r="AQ169">
        <f>IF('Flat Rate Revenue'!I169="Annual", 1, 2)</f>
        <v>2</v>
      </c>
      <c r="AR169" s="75">
        <f>'Flat Rate Revenue'!L169</f>
        <v>0</v>
      </c>
      <c r="AS169">
        <f>'Flat Rate Revenue'!T169</f>
        <v>0</v>
      </c>
      <c r="AU169" s="18" t="str">
        <f>'Filing Information'!$O$2</f>
        <v>_2023</v>
      </c>
      <c r="AV169" t="e">
        <f>VLOOKUP('Flat Rate Revenue'!C169,'Filing Information'!$B$47:$C$102, 2, 0)</f>
        <v>#N/A</v>
      </c>
      <c r="AW169">
        <v>3</v>
      </c>
      <c r="AX169" s="7">
        <f>'Flat Rate Revenue'!G169</f>
        <v>0</v>
      </c>
      <c r="AY169" s="7">
        <f>'Flat Rate Revenue'!H169</f>
        <v>0</v>
      </c>
      <c r="AZ169">
        <v>1</v>
      </c>
      <c r="BC169">
        <f>IF('Flat Rate Revenue'!I169="Annual", 1, 2)</f>
        <v>2</v>
      </c>
      <c r="BD169" s="75">
        <f>'Flat Rate Revenue'!M169</f>
        <v>0</v>
      </c>
      <c r="BE169">
        <f>'Flat Rate Revenue'!U169</f>
        <v>0</v>
      </c>
    </row>
    <row r="170" spans="3:57" x14ac:dyDescent="0.3">
      <c r="C170" s="64"/>
      <c r="D170" s="89"/>
      <c r="E170" s="89"/>
      <c r="F170" s="89"/>
      <c r="G170" s="65"/>
      <c r="H170" s="65"/>
      <c r="I170" s="89"/>
      <c r="J170" s="66"/>
      <c r="K170" s="67"/>
      <c r="L170" s="67"/>
      <c r="M170" s="67"/>
      <c r="P170" s="9">
        <f t="shared" si="12"/>
        <v>1</v>
      </c>
      <c r="Q170" s="8">
        <f t="shared" si="13"/>
        <v>0</v>
      </c>
      <c r="R170" s="8">
        <f t="shared" si="14"/>
        <v>0</v>
      </c>
      <c r="S170" s="8">
        <f t="shared" si="15"/>
        <v>0</v>
      </c>
      <c r="T170" s="8">
        <f t="shared" si="16"/>
        <v>0</v>
      </c>
      <c r="U170" s="8">
        <f t="shared" si="17"/>
        <v>0</v>
      </c>
      <c r="W170" s="18" t="str">
        <f>'Filing Information'!$O$2</f>
        <v>_2023</v>
      </c>
      <c r="X170" t="e">
        <f>VLOOKUP('Flat Rate Revenue'!C170,'Filing Information'!$B$47:$C$102, 2, 0)</f>
        <v>#N/A</v>
      </c>
      <c r="Y170">
        <v>1</v>
      </c>
      <c r="Z170" s="7">
        <f>'Flat Rate Revenue'!G170</f>
        <v>0</v>
      </c>
      <c r="AA170" s="7">
        <f>'Flat Rate Revenue'!H170</f>
        <v>0</v>
      </c>
      <c r="AB170">
        <v>1</v>
      </c>
      <c r="AE170">
        <f>IF('Flat Rate Revenue'!I170="Annual", 1, 2)</f>
        <v>2</v>
      </c>
      <c r="AF170" s="75">
        <f>'Flat Rate Revenue'!K170</f>
        <v>0</v>
      </c>
      <c r="AG170">
        <f>'Flat Rate Revenue'!S170</f>
        <v>0</v>
      </c>
      <c r="AI170" s="18" t="str">
        <f>'Filing Information'!$O$2</f>
        <v>_2023</v>
      </c>
      <c r="AJ170" t="e">
        <f>VLOOKUP('Flat Rate Revenue'!C170,'Filing Information'!$B$47:$C$102, 2, 0)</f>
        <v>#N/A</v>
      </c>
      <c r="AK170">
        <v>2</v>
      </c>
      <c r="AL170" s="7">
        <f>'Flat Rate Revenue'!G170</f>
        <v>0</v>
      </c>
      <c r="AM170" s="7">
        <f>'Flat Rate Revenue'!H170</f>
        <v>0</v>
      </c>
      <c r="AN170">
        <v>1</v>
      </c>
      <c r="AQ170">
        <f>IF('Flat Rate Revenue'!I170="Annual", 1, 2)</f>
        <v>2</v>
      </c>
      <c r="AR170" s="75">
        <f>'Flat Rate Revenue'!L170</f>
        <v>0</v>
      </c>
      <c r="AS170">
        <f>'Flat Rate Revenue'!T170</f>
        <v>0</v>
      </c>
      <c r="AU170" s="18" t="str">
        <f>'Filing Information'!$O$2</f>
        <v>_2023</v>
      </c>
      <c r="AV170" t="e">
        <f>VLOOKUP('Flat Rate Revenue'!C170,'Filing Information'!$B$47:$C$102, 2, 0)</f>
        <v>#N/A</v>
      </c>
      <c r="AW170">
        <v>3</v>
      </c>
      <c r="AX170" s="7">
        <f>'Flat Rate Revenue'!G170</f>
        <v>0</v>
      </c>
      <c r="AY170" s="7">
        <f>'Flat Rate Revenue'!H170</f>
        <v>0</v>
      </c>
      <c r="AZ170">
        <v>1</v>
      </c>
      <c r="BC170">
        <f>IF('Flat Rate Revenue'!I170="Annual", 1, 2)</f>
        <v>2</v>
      </c>
      <c r="BD170" s="75">
        <f>'Flat Rate Revenue'!M170</f>
        <v>0</v>
      </c>
      <c r="BE170">
        <f>'Flat Rate Revenue'!U170</f>
        <v>0</v>
      </c>
    </row>
    <row r="171" spans="3:57" x14ac:dyDescent="0.3">
      <c r="C171" s="64"/>
      <c r="D171" s="89"/>
      <c r="E171" s="89"/>
      <c r="F171" s="89"/>
      <c r="G171" s="65"/>
      <c r="H171" s="65"/>
      <c r="I171" s="89"/>
      <c r="J171" s="66"/>
      <c r="K171" s="67"/>
      <c r="L171" s="67"/>
      <c r="M171" s="67"/>
      <c r="P171" s="9">
        <f t="shared" si="12"/>
        <v>1</v>
      </c>
      <c r="Q171" s="8">
        <f t="shared" si="13"/>
        <v>0</v>
      </c>
      <c r="R171" s="8">
        <f t="shared" si="14"/>
        <v>0</v>
      </c>
      <c r="S171" s="8">
        <f t="shared" si="15"/>
        <v>0</v>
      </c>
      <c r="T171" s="8">
        <f t="shared" si="16"/>
        <v>0</v>
      </c>
      <c r="U171" s="8">
        <f t="shared" si="17"/>
        <v>0</v>
      </c>
      <c r="W171" s="18" t="str">
        <f>'Filing Information'!$O$2</f>
        <v>_2023</v>
      </c>
      <c r="X171" t="e">
        <f>VLOOKUP('Flat Rate Revenue'!C171,'Filing Information'!$B$47:$C$102, 2, 0)</f>
        <v>#N/A</v>
      </c>
      <c r="Y171">
        <v>1</v>
      </c>
      <c r="Z171" s="7">
        <f>'Flat Rate Revenue'!G171</f>
        <v>0</v>
      </c>
      <c r="AA171" s="7">
        <f>'Flat Rate Revenue'!H171</f>
        <v>0</v>
      </c>
      <c r="AB171">
        <v>1</v>
      </c>
      <c r="AE171">
        <f>IF('Flat Rate Revenue'!I171="Annual", 1, 2)</f>
        <v>2</v>
      </c>
      <c r="AF171" s="75">
        <f>'Flat Rate Revenue'!K171</f>
        <v>0</v>
      </c>
      <c r="AG171">
        <f>'Flat Rate Revenue'!S171</f>
        <v>0</v>
      </c>
      <c r="AI171" s="18" t="str">
        <f>'Filing Information'!$O$2</f>
        <v>_2023</v>
      </c>
      <c r="AJ171" t="e">
        <f>VLOOKUP('Flat Rate Revenue'!C171,'Filing Information'!$B$47:$C$102, 2, 0)</f>
        <v>#N/A</v>
      </c>
      <c r="AK171">
        <v>2</v>
      </c>
      <c r="AL171" s="7">
        <f>'Flat Rate Revenue'!G171</f>
        <v>0</v>
      </c>
      <c r="AM171" s="7">
        <f>'Flat Rate Revenue'!H171</f>
        <v>0</v>
      </c>
      <c r="AN171">
        <v>1</v>
      </c>
      <c r="AQ171">
        <f>IF('Flat Rate Revenue'!I171="Annual", 1, 2)</f>
        <v>2</v>
      </c>
      <c r="AR171" s="75">
        <f>'Flat Rate Revenue'!L171</f>
        <v>0</v>
      </c>
      <c r="AS171">
        <f>'Flat Rate Revenue'!T171</f>
        <v>0</v>
      </c>
      <c r="AU171" s="18" t="str">
        <f>'Filing Information'!$O$2</f>
        <v>_2023</v>
      </c>
      <c r="AV171" t="e">
        <f>VLOOKUP('Flat Rate Revenue'!C171,'Filing Information'!$B$47:$C$102, 2, 0)</f>
        <v>#N/A</v>
      </c>
      <c r="AW171">
        <v>3</v>
      </c>
      <c r="AX171" s="7">
        <f>'Flat Rate Revenue'!G171</f>
        <v>0</v>
      </c>
      <c r="AY171" s="7">
        <f>'Flat Rate Revenue'!H171</f>
        <v>0</v>
      </c>
      <c r="AZ171">
        <v>1</v>
      </c>
      <c r="BC171">
        <f>IF('Flat Rate Revenue'!I171="Annual", 1, 2)</f>
        <v>2</v>
      </c>
      <c r="BD171" s="75">
        <f>'Flat Rate Revenue'!M171</f>
        <v>0</v>
      </c>
      <c r="BE171">
        <f>'Flat Rate Revenue'!U171</f>
        <v>0</v>
      </c>
    </row>
    <row r="172" spans="3:57" x14ac:dyDescent="0.3">
      <c r="C172" s="64"/>
      <c r="D172" s="89"/>
      <c r="E172" s="89"/>
      <c r="F172" s="89"/>
      <c r="G172" s="65"/>
      <c r="H172" s="65"/>
      <c r="I172" s="89"/>
      <c r="J172" s="66"/>
      <c r="K172" s="67"/>
      <c r="L172" s="67"/>
      <c r="M172" s="67"/>
      <c r="P172" s="9">
        <f t="shared" si="12"/>
        <v>1</v>
      </c>
      <c r="Q172" s="8">
        <f t="shared" si="13"/>
        <v>0</v>
      </c>
      <c r="R172" s="8">
        <f t="shared" si="14"/>
        <v>0</v>
      </c>
      <c r="S172" s="8">
        <f t="shared" si="15"/>
        <v>0</v>
      </c>
      <c r="T172" s="8">
        <f t="shared" si="16"/>
        <v>0</v>
      </c>
      <c r="U172" s="8">
        <f t="shared" si="17"/>
        <v>0</v>
      </c>
      <c r="W172" s="18" t="str">
        <f>'Filing Information'!$O$2</f>
        <v>_2023</v>
      </c>
      <c r="X172" t="e">
        <f>VLOOKUP('Flat Rate Revenue'!C172,'Filing Information'!$B$47:$C$102, 2, 0)</f>
        <v>#N/A</v>
      </c>
      <c r="Y172">
        <v>1</v>
      </c>
      <c r="Z172" s="7">
        <f>'Flat Rate Revenue'!G172</f>
        <v>0</v>
      </c>
      <c r="AA172" s="7">
        <f>'Flat Rate Revenue'!H172</f>
        <v>0</v>
      </c>
      <c r="AB172">
        <v>1</v>
      </c>
      <c r="AE172">
        <f>IF('Flat Rate Revenue'!I172="Annual", 1, 2)</f>
        <v>2</v>
      </c>
      <c r="AF172" s="75">
        <f>'Flat Rate Revenue'!K172</f>
        <v>0</v>
      </c>
      <c r="AG172">
        <f>'Flat Rate Revenue'!S172</f>
        <v>0</v>
      </c>
      <c r="AI172" s="18" t="str">
        <f>'Filing Information'!$O$2</f>
        <v>_2023</v>
      </c>
      <c r="AJ172" t="e">
        <f>VLOOKUP('Flat Rate Revenue'!C172,'Filing Information'!$B$47:$C$102, 2, 0)</f>
        <v>#N/A</v>
      </c>
      <c r="AK172">
        <v>2</v>
      </c>
      <c r="AL172" s="7">
        <f>'Flat Rate Revenue'!G172</f>
        <v>0</v>
      </c>
      <c r="AM172" s="7">
        <f>'Flat Rate Revenue'!H172</f>
        <v>0</v>
      </c>
      <c r="AN172">
        <v>1</v>
      </c>
      <c r="AQ172">
        <f>IF('Flat Rate Revenue'!I172="Annual", 1, 2)</f>
        <v>2</v>
      </c>
      <c r="AR172" s="75">
        <f>'Flat Rate Revenue'!L172</f>
        <v>0</v>
      </c>
      <c r="AS172">
        <f>'Flat Rate Revenue'!T172</f>
        <v>0</v>
      </c>
      <c r="AU172" s="18" t="str">
        <f>'Filing Information'!$O$2</f>
        <v>_2023</v>
      </c>
      <c r="AV172" t="e">
        <f>VLOOKUP('Flat Rate Revenue'!C172,'Filing Information'!$B$47:$C$102, 2, 0)</f>
        <v>#N/A</v>
      </c>
      <c r="AW172">
        <v>3</v>
      </c>
      <c r="AX172" s="7">
        <f>'Flat Rate Revenue'!G172</f>
        <v>0</v>
      </c>
      <c r="AY172" s="7">
        <f>'Flat Rate Revenue'!H172</f>
        <v>0</v>
      </c>
      <c r="AZ172">
        <v>1</v>
      </c>
      <c r="BC172">
        <f>IF('Flat Rate Revenue'!I172="Annual", 1, 2)</f>
        <v>2</v>
      </c>
      <c r="BD172" s="75">
        <f>'Flat Rate Revenue'!M172</f>
        <v>0</v>
      </c>
      <c r="BE172">
        <f>'Flat Rate Revenue'!U172</f>
        <v>0</v>
      </c>
    </row>
    <row r="173" spans="3:57" x14ac:dyDescent="0.3">
      <c r="C173" s="64"/>
      <c r="D173" s="89"/>
      <c r="E173" s="89"/>
      <c r="F173" s="89"/>
      <c r="G173" s="65"/>
      <c r="H173" s="65"/>
      <c r="I173" s="89"/>
      <c r="J173" s="66"/>
      <c r="K173" s="67"/>
      <c r="L173" s="67"/>
      <c r="M173" s="67"/>
      <c r="P173" s="9">
        <f t="shared" si="12"/>
        <v>1</v>
      </c>
      <c r="Q173" s="8">
        <f t="shared" si="13"/>
        <v>0</v>
      </c>
      <c r="R173" s="8">
        <f t="shared" si="14"/>
        <v>0</v>
      </c>
      <c r="S173" s="8">
        <f t="shared" si="15"/>
        <v>0</v>
      </c>
      <c r="T173" s="8">
        <f t="shared" si="16"/>
        <v>0</v>
      </c>
      <c r="U173" s="8">
        <f t="shared" si="17"/>
        <v>0</v>
      </c>
      <c r="W173" s="18" t="str">
        <f>'Filing Information'!$O$2</f>
        <v>_2023</v>
      </c>
      <c r="X173" t="e">
        <f>VLOOKUP('Flat Rate Revenue'!C173,'Filing Information'!$B$47:$C$102, 2, 0)</f>
        <v>#N/A</v>
      </c>
      <c r="Y173">
        <v>1</v>
      </c>
      <c r="Z173" s="7">
        <f>'Flat Rate Revenue'!G173</f>
        <v>0</v>
      </c>
      <c r="AA173" s="7">
        <f>'Flat Rate Revenue'!H173</f>
        <v>0</v>
      </c>
      <c r="AB173">
        <v>1</v>
      </c>
      <c r="AE173">
        <f>IF('Flat Rate Revenue'!I173="Annual", 1, 2)</f>
        <v>2</v>
      </c>
      <c r="AF173" s="75">
        <f>'Flat Rate Revenue'!K173</f>
        <v>0</v>
      </c>
      <c r="AG173">
        <f>'Flat Rate Revenue'!S173</f>
        <v>0</v>
      </c>
      <c r="AI173" s="18" t="str">
        <f>'Filing Information'!$O$2</f>
        <v>_2023</v>
      </c>
      <c r="AJ173" t="e">
        <f>VLOOKUP('Flat Rate Revenue'!C173,'Filing Information'!$B$47:$C$102, 2, 0)</f>
        <v>#N/A</v>
      </c>
      <c r="AK173">
        <v>2</v>
      </c>
      <c r="AL173" s="7">
        <f>'Flat Rate Revenue'!G173</f>
        <v>0</v>
      </c>
      <c r="AM173" s="7">
        <f>'Flat Rate Revenue'!H173</f>
        <v>0</v>
      </c>
      <c r="AN173">
        <v>1</v>
      </c>
      <c r="AQ173">
        <f>IF('Flat Rate Revenue'!I173="Annual", 1, 2)</f>
        <v>2</v>
      </c>
      <c r="AR173" s="75">
        <f>'Flat Rate Revenue'!L173</f>
        <v>0</v>
      </c>
      <c r="AS173">
        <f>'Flat Rate Revenue'!T173</f>
        <v>0</v>
      </c>
      <c r="AU173" s="18" t="str">
        <f>'Filing Information'!$O$2</f>
        <v>_2023</v>
      </c>
      <c r="AV173" t="e">
        <f>VLOOKUP('Flat Rate Revenue'!C173,'Filing Information'!$B$47:$C$102, 2, 0)</f>
        <v>#N/A</v>
      </c>
      <c r="AW173">
        <v>3</v>
      </c>
      <c r="AX173" s="7">
        <f>'Flat Rate Revenue'!G173</f>
        <v>0</v>
      </c>
      <c r="AY173" s="7">
        <f>'Flat Rate Revenue'!H173</f>
        <v>0</v>
      </c>
      <c r="AZ173">
        <v>1</v>
      </c>
      <c r="BC173">
        <f>IF('Flat Rate Revenue'!I173="Annual", 1, 2)</f>
        <v>2</v>
      </c>
      <c r="BD173" s="75">
        <f>'Flat Rate Revenue'!M173</f>
        <v>0</v>
      </c>
      <c r="BE173">
        <f>'Flat Rate Revenue'!U173</f>
        <v>0</v>
      </c>
    </row>
    <row r="174" spans="3:57" x14ac:dyDescent="0.3">
      <c r="C174" s="64"/>
      <c r="D174" s="89"/>
      <c r="E174" s="89"/>
      <c r="F174" s="89"/>
      <c r="G174" s="65"/>
      <c r="H174" s="65"/>
      <c r="I174" s="89"/>
      <c r="J174" s="66"/>
      <c r="K174" s="67"/>
      <c r="L174" s="67"/>
      <c r="M174" s="67"/>
      <c r="P174" s="9">
        <f t="shared" si="12"/>
        <v>1</v>
      </c>
      <c r="Q174" s="8">
        <f t="shared" si="13"/>
        <v>0</v>
      </c>
      <c r="R174" s="8">
        <f t="shared" si="14"/>
        <v>0</v>
      </c>
      <c r="S174" s="8">
        <f t="shared" si="15"/>
        <v>0</v>
      </c>
      <c r="T174" s="8">
        <f t="shared" si="16"/>
        <v>0</v>
      </c>
      <c r="U174" s="8">
        <f t="shared" si="17"/>
        <v>0</v>
      </c>
      <c r="W174" s="18" t="str">
        <f>'Filing Information'!$O$2</f>
        <v>_2023</v>
      </c>
      <c r="X174" t="e">
        <f>VLOOKUP('Flat Rate Revenue'!C174,'Filing Information'!$B$47:$C$102, 2, 0)</f>
        <v>#N/A</v>
      </c>
      <c r="Y174">
        <v>1</v>
      </c>
      <c r="Z174" s="7">
        <f>'Flat Rate Revenue'!G174</f>
        <v>0</v>
      </c>
      <c r="AA174" s="7">
        <f>'Flat Rate Revenue'!H174</f>
        <v>0</v>
      </c>
      <c r="AB174">
        <v>1</v>
      </c>
      <c r="AE174">
        <f>IF('Flat Rate Revenue'!I174="Annual", 1, 2)</f>
        <v>2</v>
      </c>
      <c r="AF174" s="75">
        <f>'Flat Rate Revenue'!K174</f>
        <v>0</v>
      </c>
      <c r="AG174">
        <f>'Flat Rate Revenue'!S174</f>
        <v>0</v>
      </c>
      <c r="AI174" s="18" t="str">
        <f>'Filing Information'!$O$2</f>
        <v>_2023</v>
      </c>
      <c r="AJ174" t="e">
        <f>VLOOKUP('Flat Rate Revenue'!C174,'Filing Information'!$B$47:$C$102, 2, 0)</f>
        <v>#N/A</v>
      </c>
      <c r="AK174">
        <v>2</v>
      </c>
      <c r="AL174" s="7">
        <f>'Flat Rate Revenue'!G174</f>
        <v>0</v>
      </c>
      <c r="AM174" s="7">
        <f>'Flat Rate Revenue'!H174</f>
        <v>0</v>
      </c>
      <c r="AN174">
        <v>1</v>
      </c>
      <c r="AQ174">
        <f>IF('Flat Rate Revenue'!I174="Annual", 1, 2)</f>
        <v>2</v>
      </c>
      <c r="AR174" s="75">
        <f>'Flat Rate Revenue'!L174</f>
        <v>0</v>
      </c>
      <c r="AS174">
        <f>'Flat Rate Revenue'!T174</f>
        <v>0</v>
      </c>
      <c r="AU174" s="18" t="str">
        <f>'Filing Information'!$O$2</f>
        <v>_2023</v>
      </c>
      <c r="AV174" t="e">
        <f>VLOOKUP('Flat Rate Revenue'!C174,'Filing Information'!$B$47:$C$102, 2, 0)</f>
        <v>#N/A</v>
      </c>
      <c r="AW174">
        <v>3</v>
      </c>
      <c r="AX174" s="7">
        <f>'Flat Rate Revenue'!G174</f>
        <v>0</v>
      </c>
      <c r="AY174" s="7">
        <f>'Flat Rate Revenue'!H174</f>
        <v>0</v>
      </c>
      <c r="AZ174">
        <v>1</v>
      </c>
      <c r="BC174">
        <f>IF('Flat Rate Revenue'!I174="Annual", 1, 2)</f>
        <v>2</v>
      </c>
      <c r="BD174" s="75">
        <f>'Flat Rate Revenue'!M174</f>
        <v>0</v>
      </c>
      <c r="BE174">
        <f>'Flat Rate Revenue'!U174</f>
        <v>0</v>
      </c>
    </row>
    <row r="175" spans="3:57" x14ac:dyDescent="0.3">
      <c r="C175" s="64"/>
      <c r="D175" s="89"/>
      <c r="E175" s="89"/>
      <c r="F175" s="89"/>
      <c r="G175" s="65"/>
      <c r="H175" s="65"/>
      <c r="I175" s="89"/>
      <c r="J175" s="66"/>
      <c r="K175" s="67"/>
      <c r="L175" s="67"/>
      <c r="M175" s="67"/>
      <c r="P175" s="9">
        <f t="shared" si="12"/>
        <v>1</v>
      </c>
      <c r="Q175" s="8">
        <f t="shared" si="13"/>
        <v>0</v>
      </c>
      <c r="R175" s="8">
        <f t="shared" si="14"/>
        <v>0</v>
      </c>
      <c r="S175" s="8">
        <f t="shared" si="15"/>
        <v>0</v>
      </c>
      <c r="T175" s="8">
        <f t="shared" si="16"/>
        <v>0</v>
      </c>
      <c r="U175" s="8">
        <f t="shared" si="17"/>
        <v>0</v>
      </c>
      <c r="W175" s="18" t="str">
        <f>'Filing Information'!$O$2</f>
        <v>_2023</v>
      </c>
      <c r="X175" t="e">
        <f>VLOOKUP('Flat Rate Revenue'!C175,'Filing Information'!$B$47:$C$102, 2, 0)</f>
        <v>#N/A</v>
      </c>
      <c r="Y175">
        <v>1</v>
      </c>
      <c r="Z175" s="7">
        <f>'Flat Rate Revenue'!G175</f>
        <v>0</v>
      </c>
      <c r="AA175" s="7">
        <f>'Flat Rate Revenue'!H175</f>
        <v>0</v>
      </c>
      <c r="AB175">
        <v>1</v>
      </c>
      <c r="AE175">
        <f>IF('Flat Rate Revenue'!I175="Annual", 1, 2)</f>
        <v>2</v>
      </c>
      <c r="AF175" s="75">
        <f>'Flat Rate Revenue'!K175</f>
        <v>0</v>
      </c>
      <c r="AG175">
        <f>'Flat Rate Revenue'!S175</f>
        <v>0</v>
      </c>
      <c r="AI175" s="18" t="str">
        <f>'Filing Information'!$O$2</f>
        <v>_2023</v>
      </c>
      <c r="AJ175" t="e">
        <f>VLOOKUP('Flat Rate Revenue'!C175,'Filing Information'!$B$47:$C$102, 2, 0)</f>
        <v>#N/A</v>
      </c>
      <c r="AK175">
        <v>2</v>
      </c>
      <c r="AL175" s="7">
        <f>'Flat Rate Revenue'!G175</f>
        <v>0</v>
      </c>
      <c r="AM175" s="7">
        <f>'Flat Rate Revenue'!H175</f>
        <v>0</v>
      </c>
      <c r="AN175">
        <v>1</v>
      </c>
      <c r="AQ175">
        <f>IF('Flat Rate Revenue'!I175="Annual", 1, 2)</f>
        <v>2</v>
      </c>
      <c r="AR175" s="75">
        <f>'Flat Rate Revenue'!L175</f>
        <v>0</v>
      </c>
      <c r="AS175">
        <f>'Flat Rate Revenue'!T175</f>
        <v>0</v>
      </c>
      <c r="AU175" s="18" t="str">
        <f>'Filing Information'!$O$2</f>
        <v>_2023</v>
      </c>
      <c r="AV175" t="e">
        <f>VLOOKUP('Flat Rate Revenue'!C175,'Filing Information'!$B$47:$C$102, 2, 0)</f>
        <v>#N/A</v>
      </c>
      <c r="AW175">
        <v>3</v>
      </c>
      <c r="AX175" s="7">
        <f>'Flat Rate Revenue'!G175</f>
        <v>0</v>
      </c>
      <c r="AY175" s="7">
        <f>'Flat Rate Revenue'!H175</f>
        <v>0</v>
      </c>
      <c r="AZ175">
        <v>1</v>
      </c>
      <c r="BC175">
        <f>IF('Flat Rate Revenue'!I175="Annual", 1, 2)</f>
        <v>2</v>
      </c>
      <c r="BD175" s="75">
        <f>'Flat Rate Revenue'!M175</f>
        <v>0</v>
      </c>
      <c r="BE175">
        <f>'Flat Rate Revenue'!U175</f>
        <v>0</v>
      </c>
    </row>
    <row r="176" spans="3:57" x14ac:dyDescent="0.3">
      <c r="C176" s="64"/>
      <c r="D176" s="89"/>
      <c r="E176" s="89"/>
      <c r="F176" s="89"/>
      <c r="G176" s="65"/>
      <c r="H176" s="65"/>
      <c r="I176" s="89"/>
      <c r="J176" s="66"/>
      <c r="K176" s="67"/>
      <c r="L176" s="67"/>
      <c r="M176" s="67"/>
      <c r="P176" s="9">
        <f t="shared" si="12"/>
        <v>1</v>
      </c>
      <c r="Q176" s="8">
        <f t="shared" si="13"/>
        <v>0</v>
      </c>
      <c r="R176" s="8">
        <f t="shared" si="14"/>
        <v>0</v>
      </c>
      <c r="S176" s="8">
        <f t="shared" si="15"/>
        <v>0</v>
      </c>
      <c r="T176" s="8">
        <f t="shared" si="16"/>
        <v>0</v>
      </c>
      <c r="U176" s="8">
        <f t="shared" si="17"/>
        <v>0</v>
      </c>
      <c r="W176" s="18" t="str">
        <f>'Filing Information'!$O$2</f>
        <v>_2023</v>
      </c>
      <c r="X176" t="e">
        <f>VLOOKUP('Flat Rate Revenue'!C176,'Filing Information'!$B$47:$C$102, 2, 0)</f>
        <v>#N/A</v>
      </c>
      <c r="Y176">
        <v>1</v>
      </c>
      <c r="Z176" s="7">
        <f>'Flat Rate Revenue'!G176</f>
        <v>0</v>
      </c>
      <c r="AA176" s="7">
        <f>'Flat Rate Revenue'!H176</f>
        <v>0</v>
      </c>
      <c r="AB176">
        <v>1</v>
      </c>
      <c r="AE176">
        <f>IF('Flat Rate Revenue'!I176="Annual", 1, 2)</f>
        <v>2</v>
      </c>
      <c r="AF176" s="75">
        <f>'Flat Rate Revenue'!K176</f>
        <v>0</v>
      </c>
      <c r="AG176">
        <f>'Flat Rate Revenue'!S176</f>
        <v>0</v>
      </c>
      <c r="AI176" s="18" t="str">
        <f>'Filing Information'!$O$2</f>
        <v>_2023</v>
      </c>
      <c r="AJ176" t="e">
        <f>VLOOKUP('Flat Rate Revenue'!C176,'Filing Information'!$B$47:$C$102, 2, 0)</f>
        <v>#N/A</v>
      </c>
      <c r="AK176">
        <v>2</v>
      </c>
      <c r="AL176" s="7">
        <f>'Flat Rate Revenue'!G176</f>
        <v>0</v>
      </c>
      <c r="AM176" s="7">
        <f>'Flat Rate Revenue'!H176</f>
        <v>0</v>
      </c>
      <c r="AN176">
        <v>1</v>
      </c>
      <c r="AQ176">
        <f>IF('Flat Rate Revenue'!I176="Annual", 1, 2)</f>
        <v>2</v>
      </c>
      <c r="AR176" s="75">
        <f>'Flat Rate Revenue'!L176</f>
        <v>0</v>
      </c>
      <c r="AS176">
        <f>'Flat Rate Revenue'!T176</f>
        <v>0</v>
      </c>
      <c r="AU176" s="18" t="str">
        <f>'Filing Information'!$O$2</f>
        <v>_2023</v>
      </c>
      <c r="AV176" t="e">
        <f>VLOOKUP('Flat Rate Revenue'!C176,'Filing Information'!$B$47:$C$102, 2, 0)</f>
        <v>#N/A</v>
      </c>
      <c r="AW176">
        <v>3</v>
      </c>
      <c r="AX176" s="7">
        <f>'Flat Rate Revenue'!G176</f>
        <v>0</v>
      </c>
      <c r="AY176" s="7">
        <f>'Flat Rate Revenue'!H176</f>
        <v>0</v>
      </c>
      <c r="AZ176">
        <v>1</v>
      </c>
      <c r="BC176">
        <f>IF('Flat Rate Revenue'!I176="Annual", 1, 2)</f>
        <v>2</v>
      </c>
      <c r="BD176" s="75">
        <f>'Flat Rate Revenue'!M176</f>
        <v>0</v>
      </c>
      <c r="BE176">
        <f>'Flat Rate Revenue'!U176</f>
        <v>0</v>
      </c>
    </row>
    <row r="177" spans="3:57" x14ac:dyDescent="0.3">
      <c r="C177" s="64"/>
      <c r="D177" s="89"/>
      <c r="E177" s="89"/>
      <c r="F177" s="89"/>
      <c r="G177" s="65"/>
      <c r="H177" s="65"/>
      <c r="I177" s="89"/>
      <c r="J177" s="66"/>
      <c r="K177" s="67"/>
      <c r="L177" s="67"/>
      <c r="M177" s="67"/>
      <c r="P177" s="9">
        <f t="shared" si="12"/>
        <v>1</v>
      </c>
      <c r="Q177" s="8">
        <f t="shared" si="13"/>
        <v>0</v>
      </c>
      <c r="R177" s="8">
        <f t="shared" si="14"/>
        <v>0</v>
      </c>
      <c r="S177" s="8">
        <f t="shared" si="15"/>
        <v>0</v>
      </c>
      <c r="T177" s="8">
        <f t="shared" si="16"/>
        <v>0</v>
      </c>
      <c r="U177" s="8">
        <f t="shared" si="17"/>
        <v>0</v>
      </c>
      <c r="W177" s="18" t="str">
        <f>'Filing Information'!$O$2</f>
        <v>_2023</v>
      </c>
      <c r="X177" t="e">
        <f>VLOOKUP('Flat Rate Revenue'!C177,'Filing Information'!$B$47:$C$102, 2, 0)</f>
        <v>#N/A</v>
      </c>
      <c r="Y177">
        <v>1</v>
      </c>
      <c r="Z177" s="7">
        <f>'Flat Rate Revenue'!G177</f>
        <v>0</v>
      </c>
      <c r="AA177" s="7">
        <f>'Flat Rate Revenue'!H177</f>
        <v>0</v>
      </c>
      <c r="AB177">
        <v>1</v>
      </c>
      <c r="AE177">
        <f>IF('Flat Rate Revenue'!I177="Annual", 1, 2)</f>
        <v>2</v>
      </c>
      <c r="AF177" s="75">
        <f>'Flat Rate Revenue'!K177</f>
        <v>0</v>
      </c>
      <c r="AG177">
        <f>'Flat Rate Revenue'!S177</f>
        <v>0</v>
      </c>
      <c r="AI177" s="18" t="str">
        <f>'Filing Information'!$O$2</f>
        <v>_2023</v>
      </c>
      <c r="AJ177" t="e">
        <f>VLOOKUP('Flat Rate Revenue'!C177,'Filing Information'!$B$47:$C$102, 2, 0)</f>
        <v>#N/A</v>
      </c>
      <c r="AK177">
        <v>2</v>
      </c>
      <c r="AL177" s="7">
        <f>'Flat Rate Revenue'!G177</f>
        <v>0</v>
      </c>
      <c r="AM177" s="7">
        <f>'Flat Rate Revenue'!H177</f>
        <v>0</v>
      </c>
      <c r="AN177">
        <v>1</v>
      </c>
      <c r="AQ177">
        <f>IF('Flat Rate Revenue'!I177="Annual", 1, 2)</f>
        <v>2</v>
      </c>
      <c r="AR177" s="75">
        <f>'Flat Rate Revenue'!L177</f>
        <v>0</v>
      </c>
      <c r="AS177">
        <f>'Flat Rate Revenue'!T177</f>
        <v>0</v>
      </c>
      <c r="AU177" s="18" t="str">
        <f>'Filing Information'!$O$2</f>
        <v>_2023</v>
      </c>
      <c r="AV177" t="e">
        <f>VLOOKUP('Flat Rate Revenue'!C177,'Filing Information'!$B$47:$C$102, 2, 0)</f>
        <v>#N/A</v>
      </c>
      <c r="AW177">
        <v>3</v>
      </c>
      <c r="AX177" s="7">
        <f>'Flat Rate Revenue'!G177</f>
        <v>0</v>
      </c>
      <c r="AY177" s="7">
        <f>'Flat Rate Revenue'!H177</f>
        <v>0</v>
      </c>
      <c r="AZ177">
        <v>1</v>
      </c>
      <c r="BC177">
        <f>IF('Flat Rate Revenue'!I177="Annual", 1, 2)</f>
        <v>2</v>
      </c>
      <c r="BD177" s="75">
        <f>'Flat Rate Revenue'!M177</f>
        <v>0</v>
      </c>
      <c r="BE177">
        <f>'Flat Rate Revenue'!U177</f>
        <v>0</v>
      </c>
    </row>
    <row r="178" spans="3:57" x14ac:dyDescent="0.3">
      <c r="C178" s="64"/>
      <c r="D178" s="89"/>
      <c r="E178" s="89"/>
      <c r="F178" s="89"/>
      <c r="G178" s="65"/>
      <c r="H178" s="65"/>
      <c r="I178" s="89"/>
      <c r="J178" s="66"/>
      <c r="K178" s="67"/>
      <c r="L178" s="67"/>
      <c r="M178" s="67"/>
      <c r="P178" s="9">
        <f t="shared" si="12"/>
        <v>1</v>
      </c>
      <c r="Q178" s="8">
        <f t="shared" si="13"/>
        <v>0</v>
      </c>
      <c r="R178" s="8">
        <f t="shared" si="14"/>
        <v>0</v>
      </c>
      <c r="S178" s="8">
        <f t="shared" si="15"/>
        <v>0</v>
      </c>
      <c r="T178" s="8">
        <f t="shared" si="16"/>
        <v>0</v>
      </c>
      <c r="U178" s="8">
        <f t="shared" si="17"/>
        <v>0</v>
      </c>
      <c r="W178" s="18" t="str">
        <f>'Filing Information'!$O$2</f>
        <v>_2023</v>
      </c>
      <c r="X178" t="e">
        <f>VLOOKUP('Flat Rate Revenue'!C178,'Filing Information'!$B$47:$C$102, 2, 0)</f>
        <v>#N/A</v>
      </c>
      <c r="Y178">
        <v>1</v>
      </c>
      <c r="Z178" s="7">
        <f>'Flat Rate Revenue'!G178</f>
        <v>0</v>
      </c>
      <c r="AA178" s="7">
        <f>'Flat Rate Revenue'!H178</f>
        <v>0</v>
      </c>
      <c r="AB178">
        <v>1</v>
      </c>
      <c r="AE178">
        <f>IF('Flat Rate Revenue'!I178="Annual", 1, 2)</f>
        <v>2</v>
      </c>
      <c r="AF178" s="75">
        <f>'Flat Rate Revenue'!K178</f>
        <v>0</v>
      </c>
      <c r="AG178">
        <f>'Flat Rate Revenue'!S178</f>
        <v>0</v>
      </c>
      <c r="AI178" s="18" t="str">
        <f>'Filing Information'!$O$2</f>
        <v>_2023</v>
      </c>
      <c r="AJ178" t="e">
        <f>VLOOKUP('Flat Rate Revenue'!C178,'Filing Information'!$B$47:$C$102, 2, 0)</f>
        <v>#N/A</v>
      </c>
      <c r="AK178">
        <v>2</v>
      </c>
      <c r="AL178" s="7">
        <f>'Flat Rate Revenue'!G178</f>
        <v>0</v>
      </c>
      <c r="AM178" s="7">
        <f>'Flat Rate Revenue'!H178</f>
        <v>0</v>
      </c>
      <c r="AN178">
        <v>1</v>
      </c>
      <c r="AQ178">
        <f>IF('Flat Rate Revenue'!I178="Annual", 1, 2)</f>
        <v>2</v>
      </c>
      <c r="AR178" s="75">
        <f>'Flat Rate Revenue'!L178</f>
        <v>0</v>
      </c>
      <c r="AS178">
        <f>'Flat Rate Revenue'!T178</f>
        <v>0</v>
      </c>
      <c r="AU178" s="18" t="str">
        <f>'Filing Information'!$O$2</f>
        <v>_2023</v>
      </c>
      <c r="AV178" t="e">
        <f>VLOOKUP('Flat Rate Revenue'!C178,'Filing Information'!$B$47:$C$102, 2, 0)</f>
        <v>#N/A</v>
      </c>
      <c r="AW178">
        <v>3</v>
      </c>
      <c r="AX178" s="7">
        <f>'Flat Rate Revenue'!G178</f>
        <v>0</v>
      </c>
      <c r="AY178" s="7">
        <f>'Flat Rate Revenue'!H178</f>
        <v>0</v>
      </c>
      <c r="AZ178">
        <v>1</v>
      </c>
      <c r="BC178">
        <f>IF('Flat Rate Revenue'!I178="Annual", 1, 2)</f>
        <v>2</v>
      </c>
      <c r="BD178" s="75">
        <f>'Flat Rate Revenue'!M178</f>
        <v>0</v>
      </c>
      <c r="BE178">
        <f>'Flat Rate Revenue'!U178</f>
        <v>0</v>
      </c>
    </row>
    <row r="179" spans="3:57" x14ac:dyDescent="0.3">
      <c r="C179" s="64"/>
      <c r="D179" s="89"/>
      <c r="E179" s="89"/>
      <c r="F179" s="89"/>
      <c r="G179" s="65"/>
      <c r="H179" s="65"/>
      <c r="I179" s="89"/>
      <c r="J179" s="66"/>
      <c r="K179" s="67"/>
      <c r="L179" s="67"/>
      <c r="M179" s="67"/>
      <c r="P179" s="9">
        <f t="shared" si="12"/>
        <v>1</v>
      </c>
      <c r="Q179" s="8">
        <f t="shared" si="13"/>
        <v>0</v>
      </c>
      <c r="R179" s="8">
        <f t="shared" si="14"/>
        <v>0</v>
      </c>
      <c r="S179" s="8">
        <f t="shared" si="15"/>
        <v>0</v>
      </c>
      <c r="T179" s="8">
        <f t="shared" si="16"/>
        <v>0</v>
      </c>
      <c r="U179" s="8">
        <f t="shared" si="17"/>
        <v>0</v>
      </c>
      <c r="W179" s="18" t="str">
        <f>'Filing Information'!$O$2</f>
        <v>_2023</v>
      </c>
      <c r="X179" t="e">
        <f>VLOOKUP('Flat Rate Revenue'!C179,'Filing Information'!$B$47:$C$102, 2, 0)</f>
        <v>#N/A</v>
      </c>
      <c r="Y179">
        <v>1</v>
      </c>
      <c r="Z179" s="7">
        <f>'Flat Rate Revenue'!G179</f>
        <v>0</v>
      </c>
      <c r="AA179" s="7">
        <f>'Flat Rate Revenue'!H179</f>
        <v>0</v>
      </c>
      <c r="AB179">
        <v>1</v>
      </c>
      <c r="AE179">
        <f>IF('Flat Rate Revenue'!I179="Annual", 1, 2)</f>
        <v>2</v>
      </c>
      <c r="AF179" s="75">
        <f>'Flat Rate Revenue'!K179</f>
        <v>0</v>
      </c>
      <c r="AG179">
        <f>'Flat Rate Revenue'!S179</f>
        <v>0</v>
      </c>
      <c r="AI179" s="18" t="str">
        <f>'Filing Information'!$O$2</f>
        <v>_2023</v>
      </c>
      <c r="AJ179" t="e">
        <f>VLOOKUP('Flat Rate Revenue'!C179,'Filing Information'!$B$47:$C$102, 2, 0)</f>
        <v>#N/A</v>
      </c>
      <c r="AK179">
        <v>2</v>
      </c>
      <c r="AL179" s="7">
        <f>'Flat Rate Revenue'!G179</f>
        <v>0</v>
      </c>
      <c r="AM179" s="7">
        <f>'Flat Rate Revenue'!H179</f>
        <v>0</v>
      </c>
      <c r="AN179">
        <v>1</v>
      </c>
      <c r="AQ179">
        <f>IF('Flat Rate Revenue'!I179="Annual", 1, 2)</f>
        <v>2</v>
      </c>
      <c r="AR179" s="75">
        <f>'Flat Rate Revenue'!L179</f>
        <v>0</v>
      </c>
      <c r="AS179">
        <f>'Flat Rate Revenue'!T179</f>
        <v>0</v>
      </c>
      <c r="AU179" s="18" t="str">
        <f>'Filing Information'!$O$2</f>
        <v>_2023</v>
      </c>
      <c r="AV179" t="e">
        <f>VLOOKUP('Flat Rate Revenue'!C179,'Filing Information'!$B$47:$C$102, 2, 0)</f>
        <v>#N/A</v>
      </c>
      <c r="AW179">
        <v>3</v>
      </c>
      <c r="AX179" s="7">
        <f>'Flat Rate Revenue'!G179</f>
        <v>0</v>
      </c>
      <c r="AY179" s="7">
        <f>'Flat Rate Revenue'!H179</f>
        <v>0</v>
      </c>
      <c r="AZ179">
        <v>1</v>
      </c>
      <c r="BC179">
        <f>IF('Flat Rate Revenue'!I179="Annual", 1, 2)</f>
        <v>2</v>
      </c>
      <c r="BD179" s="75">
        <f>'Flat Rate Revenue'!M179</f>
        <v>0</v>
      </c>
      <c r="BE179">
        <f>'Flat Rate Revenue'!U179</f>
        <v>0</v>
      </c>
    </row>
    <row r="180" spans="3:57" x14ac:dyDescent="0.3">
      <c r="C180" s="64"/>
      <c r="D180" s="89"/>
      <c r="E180" s="89"/>
      <c r="F180" s="89"/>
      <c r="G180" s="65"/>
      <c r="H180" s="65"/>
      <c r="I180" s="89"/>
      <c r="J180" s="66"/>
      <c r="K180" s="67"/>
      <c r="L180" s="67"/>
      <c r="M180" s="67"/>
      <c r="P180" s="9">
        <f t="shared" si="12"/>
        <v>1</v>
      </c>
      <c r="Q180" s="8">
        <f t="shared" si="13"/>
        <v>0</v>
      </c>
      <c r="R180" s="8">
        <f t="shared" si="14"/>
        <v>0</v>
      </c>
      <c r="S180" s="8">
        <f t="shared" si="15"/>
        <v>0</v>
      </c>
      <c r="T180" s="8">
        <f t="shared" si="16"/>
        <v>0</v>
      </c>
      <c r="U180" s="8">
        <f t="shared" si="17"/>
        <v>0</v>
      </c>
      <c r="W180" s="18" t="str">
        <f>'Filing Information'!$O$2</f>
        <v>_2023</v>
      </c>
      <c r="X180" t="e">
        <f>VLOOKUP('Flat Rate Revenue'!C180,'Filing Information'!$B$47:$C$102, 2, 0)</f>
        <v>#N/A</v>
      </c>
      <c r="Y180">
        <v>1</v>
      </c>
      <c r="Z180" s="7">
        <f>'Flat Rate Revenue'!G180</f>
        <v>0</v>
      </c>
      <c r="AA180" s="7">
        <f>'Flat Rate Revenue'!H180</f>
        <v>0</v>
      </c>
      <c r="AB180">
        <v>1</v>
      </c>
      <c r="AE180">
        <f>IF('Flat Rate Revenue'!I180="Annual", 1, 2)</f>
        <v>2</v>
      </c>
      <c r="AF180" s="75">
        <f>'Flat Rate Revenue'!K180</f>
        <v>0</v>
      </c>
      <c r="AG180">
        <f>'Flat Rate Revenue'!S180</f>
        <v>0</v>
      </c>
      <c r="AI180" s="18" t="str">
        <f>'Filing Information'!$O$2</f>
        <v>_2023</v>
      </c>
      <c r="AJ180" t="e">
        <f>VLOOKUP('Flat Rate Revenue'!C180,'Filing Information'!$B$47:$C$102, 2, 0)</f>
        <v>#N/A</v>
      </c>
      <c r="AK180">
        <v>2</v>
      </c>
      <c r="AL180" s="7">
        <f>'Flat Rate Revenue'!G180</f>
        <v>0</v>
      </c>
      <c r="AM180" s="7">
        <f>'Flat Rate Revenue'!H180</f>
        <v>0</v>
      </c>
      <c r="AN180">
        <v>1</v>
      </c>
      <c r="AQ180">
        <f>IF('Flat Rate Revenue'!I180="Annual", 1, 2)</f>
        <v>2</v>
      </c>
      <c r="AR180" s="75">
        <f>'Flat Rate Revenue'!L180</f>
        <v>0</v>
      </c>
      <c r="AS180">
        <f>'Flat Rate Revenue'!T180</f>
        <v>0</v>
      </c>
      <c r="AU180" s="18" t="str">
        <f>'Filing Information'!$O$2</f>
        <v>_2023</v>
      </c>
      <c r="AV180" t="e">
        <f>VLOOKUP('Flat Rate Revenue'!C180,'Filing Information'!$B$47:$C$102, 2, 0)</f>
        <v>#N/A</v>
      </c>
      <c r="AW180">
        <v>3</v>
      </c>
      <c r="AX180" s="7">
        <f>'Flat Rate Revenue'!G180</f>
        <v>0</v>
      </c>
      <c r="AY180" s="7">
        <f>'Flat Rate Revenue'!H180</f>
        <v>0</v>
      </c>
      <c r="AZ180">
        <v>1</v>
      </c>
      <c r="BC180">
        <f>IF('Flat Rate Revenue'!I180="Annual", 1, 2)</f>
        <v>2</v>
      </c>
      <c r="BD180" s="75">
        <f>'Flat Rate Revenue'!M180</f>
        <v>0</v>
      </c>
      <c r="BE180">
        <f>'Flat Rate Revenue'!U180</f>
        <v>0</v>
      </c>
    </row>
    <row r="181" spans="3:57" x14ac:dyDescent="0.3">
      <c r="C181" s="64"/>
      <c r="D181" s="89"/>
      <c r="E181" s="89"/>
      <c r="F181" s="89"/>
      <c r="G181" s="65"/>
      <c r="H181" s="65"/>
      <c r="I181" s="89"/>
      <c r="J181" s="66"/>
      <c r="K181" s="67"/>
      <c r="L181" s="67"/>
      <c r="M181" s="67"/>
      <c r="P181" s="9">
        <f t="shared" si="12"/>
        <v>1</v>
      </c>
      <c r="Q181" s="8">
        <f t="shared" si="13"/>
        <v>0</v>
      </c>
      <c r="R181" s="8">
        <f t="shared" si="14"/>
        <v>0</v>
      </c>
      <c r="S181" s="8">
        <f t="shared" si="15"/>
        <v>0</v>
      </c>
      <c r="T181" s="8">
        <f t="shared" si="16"/>
        <v>0</v>
      </c>
      <c r="U181" s="8">
        <f t="shared" si="17"/>
        <v>0</v>
      </c>
      <c r="W181" s="18" t="str">
        <f>'Filing Information'!$O$2</f>
        <v>_2023</v>
      </c>
      <c r="X181" t="e">
        <f>VLOOKUP('Flat Rate Revenue'!C181,'Filing Information'!$B$47:$C$102, 2, 0)</f>
        <v>#N/A</v>
      </c>
      <c r="Y181">
        <v>1</v>
      </c>
      <c r="Z181" s="7">
        <f>'Flat Rate Revenue'!G181</f>
        <v>0</v>
      </c>
      <c r="AA181" s="7">
        <f>'Flat Rate Revenue'!H181</f>
        <v>0</v>
      </c>
      <c r="AB181">
        <v>1</v>
      </c>
      <c r="AE181">
        <f>IF('Flat Rate Revenue'!I181="Annual", 1, 2)</f>
        <v>2</v>
      </c>
      <c r="AF181" s="75">
        <f>'Flat Rate Revenue'!K181</f>
        <v>0</v>
      </c>
      <c r="AG181">
        <f>'Flat Rate Revenue'!S181</f>
        <v>0</v>
      </c>
      <c r="AI181" s="18" t="str">
        <f>'Filing Information'!$O$2</f>
        <v>_2023</v>
      </c>
      <c r="AJ181" t="e">
        <f>VLOOKUP('Flat Rate Revenue'!C181,'Filing Information'!$B$47:$C$102, 2, 0)</f>
        <v>#N/A</v>
      </c>
      <c r="AK181">
        <v>2</v>
      </c>
      <c r="AL181" s="7">
        <f>'Flat Rate Revenue'!G181</f>
        <v>0</v>
      </c>
      <c r="AM181" s="7">
        <f>'Flat Rate Revenue'!H181</f>
        <v>0</v>
      </c>
      <c r="AN181">
        <v>1</v>
      </c>
      <c r="AQ181">
        <f>IF('Flat Rate Revenue'!I181="Annual", 1, 2)</f>
        <v>2</v>
      </c>
      <c r="AR181" s="75">
        <f>'Flat Rate Revenue'!L181</f>
        <v>0</v>
      </c>
      <c r="AS181">
        <f>'Flat Rate Revenue'!T181</f>
        <v>0</v>
      </c>
      <c r="AU181" s="18" t="str">
        <f>'Filing Information'!$O$2</f>
        <v>_2023</v>
      </c>
      <c r="AV181" t="e">
        <f>VLOOKUP('Flat Rate Revenue'!C181,'Filing Information'!$B$47:$C$102, 2, 0)</f>
        <v>#N/A</v>
      </c>
      <c r="AW181">
        <v>3</v>
      </c>
      <c r="AX181" s="7">
        <f>'Flat Rate Revenue'!G181</f>
        <v>0</v>
      </c>
      <c r="AY181" s="7">
        <f>'Flat Rate Revenue'!H181</f>
        <v>0</v>
      </c>
      <c r="AZ181">
        <v>1</v>
      </c>
      <c r="BC181">
        <f>IF('Flat Rate Revenue'!I181="Annual", 1, 2)</f>
        <v>2</v>
      </c>
      <c r="BD181" s="75">
        <f>'Flat Rate Revenue'!M181</f>
        <v>0</v>
      </c>
      <c r="BE181">
        <f>'Flat Rate Revenue'!U181</f>
        <v>0</v>
      </c>
    </row>
    <row r="182" spans="3:57" x14ac:dyDescent="0.3">
      <c r="C182" s="64"/>
      <c r="D182" s="89"/>
      <c r="E182" s="89"/>
      <c r="F182" s="89"/>
      <c r="G182" s="65"/>
      <c r="H182" s="65"/>
      <c r="I182" s="89"/>
      <c r="J182" s="66"/>
      <c r="K182" s="67"/>
      <c r="L182" s="67"/>
      <c r="M182" s="67"/>
      <c r="P182" s="9">
        <f t="shared" si="12"/>
        <v>1</v>
      </c>
      <c r="Q182" s="8">
        <f t="shared" si="13"/>
        <v>0</v>
      </c>
      <c r="R182" s="8">
        <f t="shared" si="14"/>
        <v>0</v>
      </c>
      <c r="S182" s="8">
        <f t="shared" si="15"/>
        <v>0</v>
      </c>
      <c r="T182" s="8">
        <f t="shared" si="16"/>
        <v>0</v>
      </c>
      <c r="U182" s="8">
        <f t="shared" si="17"/>
        <v>0</v>
      </c>
      <c r="W182" s="18" t="str">
        <f>'Filing Information'!$O$2</f>
        <v>_2023</v>
      </c>
      <c r="X182" t="e">
        <f>VLOOKUP('Flat Rate Revenue'!C182,'Filing Information'!$B$47:$C$102, 2, 0)</f>
        <v>#N/A</v>
      </c>
      <c r="Y182">
        <v>1</v>
      </c>
      <c r="Z182" s="7">
        <f>'Flat Rate Revenue'!G182</f>
        <v>0</v>
      </c>
      <c r="AA182" s="7">
        <f>'Flat Rate Revenue'!H182</f>
        <v>0</v>
      </c>
      <c r="AB182">
        <v>1</v>
      </c>
      <c r="AE182">
        <f>IF('Flat Rate Revenue'!I182="Annual", 1, 2)</f>
        <v>2</v>
      </c>
      <c r="AF182" s="75">
        <f>'Flat Rate Revenue'!K182</f>
        <v>0</v>
      </c>
      <c r="AG182">
        <f>'Flat Rate Revenue'!S182</f>
        <v>0</v>
      </c>
      <c r="AI182" s="18" t="str">
        <f>'Filing Information'!$O$2</f>
        <v>_2023</v>
      </c>
      <c r="AJ182" t="e">
        <f>VLOOKUP('Flat Rate Revenue'!C182,'Filing Information'!$B$47:$C$102, 2, 0)</f>
        <v>#N/A</v>
      </c>
      <c r="AK182">
        <v>2</v>
      </c>
      <c r="AL182" s="7">
        <f>'Flat Rate Revenue'!G182</f>
        <v>0</v>
      </c>
      <c r="AM182" s="7">
        <f>'Flat Rate Revenue'!H182</f>
        <v>0</v>
      </c>
      <c r="AN182">
        <v>1</v>
      </c>
      <c r="AQ182">
        <f>IF('Flat Rate Revenue'!I182="Annual", 1, 2)</f>
        <v>2</v>
      </c>
      <c r="AR182" s="75">
        <f>'Flat Rate Revenue'!L182</f>
        <v>0</v>
      </c>
      <c r="AS182">
        <f>'Flat Rate Revenue'!T182</f>
        <v>0</v>
      </c>
      <c r="AU182" s="18" t="str">
        <f>'Filing Information'!$O$2</f>
        <v>_2023</v>
      </c>
      <c r="AV182" t="e">
        <f>VLOOKUP('Flat Rate Revenue'!C182,'Filing Information'!$B$47:$C$102, 2, 0)</f>
        <v>#N/A</v>
      </c>
      <c r="AW182">
        <v>3</v>
      </c>
      <c r="AX182" s="7">
        <f>'Flat Rate Revenue'!G182</f>
        <v>0</v>
      </c>
      <c r="AY182" s="7">
        <f>'Flat Rate Revenue'!H182</f>
        <v>0</v>
      </c>
      <c r="AZ182">
        <v>1</v>
      </c>
      <c r="BC182">
        <f>IF('Flat Rate Revenue'!I182="Annual", 1, 2)</f>
        <v>2</v>
      </c>
      <c r="BD182" s="75">
        <f>'Flat Rate Revenue'!M182</f>
        <v>0</v>
      </c>
      <c r="BE182">
        <f>'Flat Rate Revenue'!U182</f>
        <v>0</v>
      </c>
    </row>
    <row r="183" spans="3:57" x14ac:dyDescent="0.3">
      <c r="C183" s="64"/>
      <c r="D183" s="89"/>
      <c r="E183" s="89"/>
      <c r="F183" s="89"/>
      <c r="G183" s="65"/>
      <c r="H183" s="65"/>
      <c r="I183" s="89"/>
      <c r="J183" s="66"/>
      <c r="K183" s="67"/>
      <c r="L183" s="67"/>
      <c r="M183" s="67"/>
      <c r="P183" s="9">
        <f t="shared" si="12"/>
        <v>1</v>
      </c>
      <c r="Q183" s="8">
        <f t="shared" si="13"/>
        <v>0</v>
      </c>
      <c r="R183" s="8">
        <f t="shared" si="14"/>
        <v>0</v>
      </c>
      <c r="S183" s="8">
        <f t="shared" si="15"/>
        <v>0</v>
      </c>
      <c r="T183" s="8">
        <f t="shared" si="16"/>
        <v>0</v>
      </c>
      <c r="U183" s="8">
        <f t="shared" si="17"/>
        <v>0</v>
      </c>
      <c r="W183" s="18" t="str">
        <f>'Filing Information'!$O$2</f>
        <v>_2023</v>
      </c>
      <c r="X183" t="e">
        <f>VLOOKUP('Flat Rate Revenue'!C183,'Filing Information'!$B$47:$C$102, 2, 0)</f>
        <v>#N/A</v>
      </c>
      <c r="Y183">
        <v>1</v>
      </c>
      <c r="Z183" s="7">
        <f>'Flat Rate Revenue'!G183</f>
        <v>0</v>
      </c>
      <c r="AA183" s="7">
        <f>'Flat Rate Revenue'!H183</f>
        <v>0</v>
      </c>
      <c r="AB183">
        <v>1</v>
      </c>
      <c r="AE183">
        <f>IF('Flat Rate Revenue'!I183="Annual", 1, 2)</f>
        <v>2</v>
      </c>
      <c r="AF183" s="75">
        <f>'Flat Rate Revenue'!K183</f>
        <v>0</v>
      </c>
      <c r="AG183">
        <f>'Flat Rate Revenue'!S183</f>
        <v>0</v>
      </c>
      <c r="AI183" s="18" t="str">
        <f>'Filing Information'!$O$2</f>
        <v>_2023</v>
      </c>
      <c r="AJ183" t="e">
        <f>VLOOKUP('Flat Rate Revenue'!C183,'Filing Information'!$B$47:$C$102, 2, 0)</f>
        <v>#N/A</v>
      </c>
      <c r="AK183">
        <v>2</v>
      </c>
      <c r="AL183" s="7">
        <f>'Flat Rate Revenue'!G183</f>
        <v>0</v>
      </c>
      <c r="AM183" s="7">
        <f>'Flat Rate Revenue'!H183</f>
        <v>0</v>
      </c>
      <c r="AN183">
        <v>1</v>
      </c>
      <c r="AQ183">
        <f>IF('Flat Rate Revenue'!I183="Annual", 1, 2)</f>
        <v>2</v>
      </c>
      <c r="AR183" s="75">
        <f>'Flat Rate Revenue'!L183</f>
        <v>0</v>
      </c>
      <c r="AS183">
        <f>'Flat Rate Revenue'!T183</f>
        <v>0</v>
      </c>
      <c r="AU183" s="18" t="str">
        <f>'Filing Information'!$O$2</f>
        <v>_2023</v>
      </c>
      <c r="AV183" t="e">
        <f>VLOOKUP('Flat Rate Revenue'!C183,'Filing Information'!$B$47:$C$102, 2, 0)</f>
        <v>#N/A</v>
      </c>
      <c r="AW183">
        <v>3</v>
      </c>
      <c r="AX183" s="7">
        <f>'Flat Rate Revenue'!G183</f>
        <v>0</v>
      </c>
      <c r="AY183" s="7">
        <f>'Flat Rate Revenue'!H183</f>
        <v>0</v>
      </c>
      <c r="AZ183">
        <v>1</v>
      </c>
      <c r="BC183">
        <f>IF('Flat Rate Revenue'!I183="Annual", 1, 2)</f>
        <v>2</v>
      </c>
      <c r="BD183" s="75">
        <f>'Flat Rate Revenue'!M183</f>
        <v>0</v>
      </c>
      <c r="BE183">
        <f>'Flat Rate Revenue'!U183</f>
        <v>0</v>
      </c>
    </row>
    <row r="184" spans="3:57" x14ac:dyDescent="0.3">
      <c r="C184" s="64"/>
      <c r="D184" s="89"/>
      <c r="E184" s="89"/>
      <c r="F184" s="89"/>
      <c r="G184" s="65"/>
      <c r="H184" s="65"/>
      <c r="I184" s="89"/>
      <c r="J184" s="66"/>
      <c r="K184" s="67"/>
      <c r="L184" s="67"/>
      <c r="M184" s="67"/>
      <c r="P184" s="9">
        <f t="shared" si="12"/>
        <v>1</v>
      </c>
      <c r="Q184" s="8">
        <f t="shared" si="13"/>
        <v>0</v>
      </c>
      <c r="R184" s="8">
        <f t="shared" si="14"/>
        <v>0</v>
      </c>
      <c r="S184" s="8">
        <f t="shared" si="15"/>
        <v>0</v>
      </c>
      <c r="T184" s="8">
        <f t="shared" si="16"/>
        <v>0</v>
      </c>
      <c r="U184" s="8">
        <f t="shared" si="17"/>
        <v>0</v>
      </c>
      <c r="W184" s="18" t="str">
        <f>'Filing Information'!$O$2</f>
        <v>_2023</v>
      </c>
      <c r="X184" t="e">
        <f>VLOOKUP('Flat Rate Revenue'!C184,'Filing Information'!$B$47:$C$102, 2, 0)</f>
        <v>#N/A</v>
      </c>
      <c r="Y184">
        <v>1</v>
      </c>
      <c r="Z184" s="7">
        <f>'Flat Rate Revenue'!G184</f>
        <v>0</v>
      </c>
      <c r="AA184" s="7">
        <f>'Flat Rate Revenue'!H184</f>
        <v>0</v>
      </c>
      <c r="AB184">
        <v>1</v>
      </c>
      <c r="AE184">
        <f>IF('Flat Rate Revenue'!I184="Annual", 1, 2)</f>
        <v>2</v>
      </c>
      <c r="AF184" s="75">
        <f>'Flat Rate Revenue'!K184</f>
        <v>0</v>
      </c>
      <c r="AG184">
        <f>'Flat Rate Revenue'!S184</f>
        <v>0</v>
      </c>
      <c r="AI184" s="18" t="str">
        <f>'Filing Information'!$O$2</f>
        <v>_2023</v>
      </c>
      <c r="AJ184" t="e">
        <f>VLOOKUP('Flat Rate Revenue'!C184,'Filing Information'!$B$47:$C$102, 2, 0)</f>
        <v>#N/A</v>
      </c>
      <c r="AK184">
        <v>2</v>
      </c>
      <c r="AL184" s="7">
        <f>'Flat Rate Revenue'!G184</f>
        <v>0</v>
      </c>
      <c r="AM184" s="7">
        <f>'Flat Rate Revenue'!H184</f>
        <v>0</v>
      </c>
      <c r="AN184">
        <v>1</v>
      </c>
      <c r="AQ184">
        <f>IF('Flat Rate Revenue'!I184="Annual", 1, 2)</f>
        <v>2</v>
      </c>
      <c r="AR184" s="75">
        <f>'Flat Rate Revenue'!L184</f>
        <v>0</v>
      </c>
      <c r="AS184">
        <f>'Flat Rate Revenue'!T184</f>
        <v>0</v>
      </c>
      <c r="AU184" s="18" t="str">
        <f>'Filing Information'!$O$2</f>
        <v>_2023</v>
      </c>
      <c r="AV184" t="e">
        <f>VLOOKUP('Flat Rate Revenue'!C184,'Filing Information'!$B$47:$C$102, 2, 0)</f>
        <v>#N/A</v>
      </c>
      <c r="AW184">
        <v>3</v>
      </c>
      <c r="AX184" s="7">
        <f>'Flat Rate Revenue'!G184</f>
        <v>0</v>
      </c>
      <c r="AY184" s="7">
        <f>'Flat Rate Revenue'!H184</f>
        <v>0</v>
      </c>
      <c r="AZ184">
        <v>1</v>
      </c>
      <c r="BC184">
        <f>IF('Flat Rate Revenue'!I184="Annual", 1, 2)</f>
        <v>2</v>
      </c>
      <c r="BD184" s="75">
        <f>'Flat Rate Revenue'!M184</f>
        <v>0</v>
      </c>
      <c r="BE184">
        <f>'Flat Rate Revenue'!U184</f>
        <v>0</v>
      </c>
    </row>
    <row r="185" spans="3:57" x14ac:dyDescent="0.3">
      <c r="C185" s="64"/>
      <c r="D185" s="89"/>
      <c r="E185" s="89"/>
      <c r="F185" s="89"/>
      <c r="G185" s="65"/>
      <c r="H185" s="65"/>
      <c r="I185" s="89"/>
      <c r="J185" s="66"/>
      <c r="K185" s="67"/>
      <c r="L185" s="67"/>
      <c r="M185" s="67"/>
      <c r="P185" s="9">
        <f t="shared" si="12"/>
        <v>1</v>
      </c>
      <c r="Q185" s="8">
        <f t="shared" si="13"/>
        <v>0</v>
      </c>
      <c r="R185" s="8">
        <f t="shared" si="14"/>
        <v>0</v>
      </c>
      <c r="S185" s="8">
        <f t="shared" si="15"/>
        <v>0</v>
      </c>
      <c r="T185" s="8">
        <f t="shared" si="16"/>
        <v>0</v>
      </c>
      <c r="U185" s="8">
        <f t="shared" si="17"/>
        <v>0</v>
      </c>
      <c r="W185" s="18" t="str">
        <f>'Filing Information'!$O$2</f>
        <v>_2023</v>
      </c>
      <c r="X185" t="e">
        <f>VLOOKUP('Flat Rate Revenue'!C185,'Filing Information'!$B$47:$C$102, 2, 0)</f>
        <v>#N/A</v>
      </c>
      <c r="Y185">
        <v>1</v>
      </c>
      <c r="Z185" s="7">
        <f>'Flat Rate Revenue'!G185</f>
        <v>0</v>
      </c>
      <c r="AA185" s="7">
        <f>'Flat Rate Revenue'!H185</f>
        <v>0</v>
      </c>
      <c r="AB185">
        <v>1</v>
      </c>
      <c r="AE185">
        <f>IF('Flat Rate Revenue'!I185="Annual", 1, 2)</f>
        <v>2</v>
      </c>
      <c r="AF185" s="75">
        <f>'Flat Rate Revenue'!K185</f>
        <v>0</v>
      </c>
      <c r="AG185">
        <f>'Flat Rate Revenue'!S185</f>
        <v>0</v>
      </c>
      <c r="AI185" s="18" t="str">
        <f>'Filing Information'!$O$2</f>
        <v>_2023</v>
      </c>
      <c r="AJ185" t="e">
        <f>VLOOKUP('Flat Rate Revenue'!C185,'Filing Information'!$B$47:$C$102, 2, 0)</f>
        <v>#N/A</v>
      </c>
      <c r="AK185">
        <v>2</v>
      </c>
      <c r="AL185" s="7">
        <f>'Flat Rate Revenue'!G185</f>
        <v>0</v>
      </c>
      <c r="AM185" s="7">
        <f>'Flat Rate Revenue'!H185</f>
        <v>0</v>
      </c>
      <c r="AN185">
        <v>1</v>
      </c>
      <c r="AQ185">
        <f>IF('Flat Rate Revenue'!I185="Annual", 1, 2)</f>
        <v>2</v>
      </c>
      <c r="AR185" s="75">
        <f>'Flat Rate Revenue'!L185</f>
        <v>0</v>
      </c>
      <c r="AS185">
        <f>'Flat Rate Revenue'!T185</f>
        <v>0</v>
      </c>
      <c r="AU185" s="18" t="str">
        <f>'Filing Information'!$O$2</f>
        <v>_2023</v>
      </c>
      <c r="AV185" t="e">
        <f>VLOOKUP('Flat Rate Revenue'!C185,'Filing Information'!$B$47:$C$102, 2, 0)</f>
        <v>#N/A</v>
      </c>
      <c r="AW185">
        <v>3</v>
      </c>
      <c r="AX185" s="7">
        <f>'Flat Rate Revenue'!G185</f>
        <v>0</v>
      </c>
      <c r="AY185" s="7">
        <f>'Flat Rate Revenue'!H185</f>
        <v>0</v>
      </c>
      <c r="AZ185">
        <v>1</v>
      </c>
      <c r="BC185">
        <f>IF('Flat Rate Revenue'!I185="Annual", 1, 2)</f>
        <v>2</v>
      </c>
      <c r="BD185" s="75">
        <f>'Flat Rate Revenue'!M185</f>
        <v>0</v>
      </c>
      <c r="BE185">
        <f>'Flat Rate Revenue'!U185</f>
        <v>0</v>
      </c>
    </row>
    <row r="186" spans="3:57" x14ac:dyDescent="0.3">
      <c r="C186" s="64"/>
      <c r="D186" s="89"/>
      <c r="E186" s="89"/>
      <c r="F186" s="89"/>
      <c r="G186" s="65"/>
      <c r="H186" s="65"/>
      <c r="I186" s="89"/>
      <c r="J186" s="66"/>
      <c r="K186" s="67"/>
      <c r="L186" s="67"/>
      <c r="M186" s="67"/>
      <c r="P186" s="9">
        <f t="shared" si="12"/>
        <v>1</v>
      </c>
      <c r="Q186" s="8">
        <f t="shared" si="13"/>
        <v>0</v>
      </c>
      <c r="R186" s="8">
        <f t="shared" si="14"/>
        <v>0</v>
      </c>
      <c r="S186" s="8">
        <f t="shared" si="15"/>
        <v>0</v>
      </c>
      <c r="T186" s="8">
        <f t="shared" si="16"/>
        <v>0</v>
      </c>
      <c r="U186" s="8">
        <f t="shared" si="17"/>
        <v>0</v>
      </c>
      <c r="W186" s="18" t="str">
        <f>'Filing Information'!$O$2</f>
        <v>_2023</v>
      </c>
      <c r="X186" t="e">
        <f>VLOOKUP('Flat Rate Revenue'!C186,'Filing Information'!$B$47:$C$102, 2, 0)</f>
        <v>#N/A</v>
      </c>
      <c r="Y186">
        <v>1</v>
      </c>
      <c r="Z186" s="7">
        <f>'Flat Rate Revenue'!G186</f>
        <v>0</v>
      </c>
      <c r="AA186" s="7">
        <f>'Flat Rate Revenue'!H186</f>
        <v>0</v>
      </c>
      <c r="AB186">
        <v>1</v>
      </c>
      <c r="AE186">
        <f>IF('Flat Rate Revenue'!I186="Annual", 1, 2)</f>
        <v>2</v>
      </c>
      <c r="AF186" s="75">
        <f>'Flat Rate Revenue'!K186</f>
        <v>0</v>
      </c>
      <c r="AG186">
        <f>'Flat Rate Revenue'!S186</f>
        <v>0</v>
      </c>
      <c r="AI186" s="18" t="str">
        <f>'Filing Information'!$O$2</f>
        <v>_2023</v>
      </c>
      <c r="AJ186" t="e">
        <f>VLOOKUP('Flat Rate Revenue'!C186,'Filing Information'!$B$47:$C$102, 2, 0)</f>
        <v>#N/A</v>
      </c>
      <c r="AK186">
        <v>2</v>
      </c>
      <c r="AL186" s="7">
        <f>'Flat Rate Revenue'!G186</f>
        <v>0</v>
      </c>
      <c r="AM186" s="7">
        <f>'Flat Rate Revenue'!H186</f>
        <v>0</v>
      </c>
      <c r="AN186">
        <v>1</v>
      </c>
      <c r="AQ186">
        <f>IF('Flat Rate Revenue'!I186="Annual", 1, 2)</f>
        <v>2</v>
      </c>
      <c r="AR186" s="75">
        <f>'Flat Rate Revenue'!L186</f>
        <v>0</v>
      </c>
      <c r="AS186">
        <f>'Flat Rate Revenue'!T186</f>
        <v>0</v>
      </c>
      <c r="AU186" s="18" t="str">
        <f>'Filing Information'!$O$2</f>
        <v>_2023</v>
      </c>
      <c r="AV186" t="e">
        <f>VLOOKUP('Flat Rate Revenue'!C186,'Filing Information'!$B$47:$C$102, 2, 0)</f>
        <v>#N/A</v>
      </c>
      <c r="AW186">
        <v>3</v>
      </c>
      <c r="AX186" s="7">
        <f>'Flat Rate Revenue'!G186</f>
        <v>0</v>
      </c>
      <c r="AY186" s="7">
        <f>'Flat Rate Revenue'!H186</f>
        <v>0</v>
      </c>
      <c r="AZ186">
        <v>1</v>
      </c>
      <c r="BC186">
        <f>IF('Flat Rate Revenue'!I186="Annual", 1, 2)</f>
        <v>2</v>
      </c>
      <c r="BD186" s="75">
        <f>'Flat Rate Revenue'!M186</f>
        <v>0</v>
      </c>
      <c r="BE186">
        <f>'Flat Rate Revenue'!U186</f>
        <v>0</v>
      </c>
    </row>
    <row r="187" spans="3:57" x14ac:dyDescent="0.3">
      <c r="C187" s="64"/>
      <c r="D187" s="89"/>
      <c r="E187" s="89"/>
      <c r="F187" s="89"/>
      <c r="G187" s="65"/>
      <c r="H187" s="65"/>
      <c r="I187" s="89"/>
      <c r="J187" s="66"/>
      <c r="K187" s="67"/>
      <c r="L187" s="67"/>
      <c r="M187" s="67"/>
      <c r="P187" s="9">
        <f t="shared" si="12"/>
        <v>1</v>
      </c>
      <c r="Q187" s="8">
        <f t="shared" si="13"/>
        <v>0</v>
      </c>
      <c r="R187" s="8">
        <f t="shared" si="14"/>
        <v>0</v>
      </c>
      <c r="S187" s="8">
        <f t="shared" si="15"/>
        <v>0</v>
      </c>
      <c r="T187" s="8">
        <f t="shared" si="16"/>
        <v>0</v>
      </c>
      <c r="U187" s="8">
        <f t="shared" si="17"/>
        <v>0</v>
      </c>
      <c r="W187" s="18" t="str">
        <f>'Filing Information'!$O$2</f>
        <v>_2023</v>
      </c>
      <c r="X187" t="e">
        <f>VLOOKUP('Flat Rate Revenue'!C187,'Filing Information'!$B$47:$C$102, 2, 0)</f>
        <v>#N/A</v>
      </c>
      <c r="Y187">
        <v>1</v>
      </c>
      <c r="Z187" s="7">
        <f>'Flat Rate Revenue'!G187</f>
        <v>0</v>
      </c>
      <c r="AA187" s="7">
        <f>'Flat Rate Revenue'!H187</f>
        <v>0</v>
      </c>
      <c r="AB187">
        <v>1</v>
      </c>
      <c r="AE187">
        <f>IF('Flat Rate Revenue'!I187="Annual", 1, 2)</f>
        <v>2</v>
      </c>
      <c r="AF187" s="75">
        <f>'Flat Rate Revenue'!K187</f>
        <v>0</v>
      </c>
      <c r="AG187">
        <f>'Flat Rate Revenue'!S187</f>
        <v>0</v>
      </c>
      <c r="AI187" s="18" t="str">
        <f>'Filing Information'!$O$2</f>
        <v>_2023</v>
      </c>
      <c r="AJ187" t="e">
        <f>VLOOKUP('Flat Rate Revenue'!C187,'Filing Information'!$B$47:$C$102, 2, 0)</f>
        <v>#N/A</v>
      </c>
      <c r="AK187">
        <v>2</v>
      </c>
      <c r="AL187" s="7">
        <f>'Flat Rate Revenue'!G187</f>
        <v>0</v>
      </c>
      <c r="AM187" s="7">
        <f>'Flat Rate Revenue'!H187</f>
        <v>0</v>
      </c>
      <c r="AN187">
        <v>1</v>
      </c>
      <c r="AQ187">
        <f>IF('Flat Rate Revenue'!I187="Annual", 1, 2)</f>
        <v>2</v>
      </c>
      <c r="AR187" s="75">
        <f>'Flat Rate Revenue'!L187</f>
        <v>0</v>
      </c>
      <c r="AS187">
        <f>'Flat Rate Revenue'!T187</f>
        <v>0</v>
      </c>
      <c r="AU187" s="18" t="str">
        <f>'Filing Information'!$O$2</f>
        <v>_2023</v>
      </c>
      <c r="AV187" t="e">
        <f>VLOOKUP('Flat Rate Revenue'!C187,'Filing Information'!$B$47:$C$102, 2, 0)</f>
        <v>#N/A</v>
      </c>
      <c r="AW187">
        <v>3</v>
      </c>
      <c r="AX187" s="7">
        <f>'Flat Rate Revenue'!G187</f>
        <v>0</v>
      </c>
      <c r="AY187" s="7">
        <f>'Flat Rate Revenue'!H187</f>
        <v>0</v>
      </c>
      <c r="AZ187">
        <v>1</v>
      </c>
      <c r="BC187">
        <f>IF('Flat Rate Revenue'!I187="Annual", 1, 2)</f>
        <v>2</v>
      </c>
      <c r="BD187" s="75">
        <f>'Flat Rate Revenue'!M187</f>
        <v>0</v>
      </c>
      <c r="BE187">
        <f>'Flat Rate Revenue'!U187</f>
        <v>0</v>
      </c>
    </row>
    <row r="188" spans="3:57" x14ac:dyDescent="0.3">
      <c r="C188" s="64"/>
      <c r="D188" s="89"/>
      <c r="E188" s="89"/>
      <c r="F188" s="89"/>
      <c r="G188" s="65"/>
      <c r="H188" s="65"/>
      <c r="I188" s="89"/>
      <c r="J188" s="66"/>
      <c r="K188" s="67"/>
      <c r="L188" s="67"/>
      <c r="M188" s="67"/>
      <c r="P188" s="9">
        <f t="shared" si="12"/>
        <v>1</v>
      </c>
      <c r="Q188" s="8">
        <f t="shared" si="13"/>
        <v>0</v>
      </c>
      <c r="R188" s="8">
        <f t="shared" si="14"/>
        <v>0</v>
      </c>
      <c r="S188" s="8">
        <f t="shared" si="15"/>
        <v>0</v>
      </c>
      <c r="T188" s="8">
        <f t="shared" si="16"/>
        <v>0</v>
      </c>
      <c r="U188" s="8">
        <f t="shared" si="17"/>
        <v>0</v>
      </c>
      <c r="W188" s="18" t="str">
        <f>'Filing Information'!$O$2</f>
        <v>_2023</v>
      </c>
      <c r="X188" t="e">
        <f>VLOOKUP('Flat Rate Revenue'!C188,'Filing Information'!$B$47:$C$102, 2, 0)</f>
        <v>#N/A</v>
      </c>
      <c r="Y188">
        <v>1</v>
      </c>
      <c r="Z188" s="7">
        <f>'Flat Rate Revenue'!G188</f>
        <v>0</v>
      </c>
      <c r="AA188" s="7">
        <f>'Flat Rate Revenue'!H188</f>
        <v>0</v>
      </c>
      <c r="AB188">
        <v>1</v>
      </c>
      <c r="AE188">
        <f>IF('Flat Rate Revenue'!I188="Annual", 1, 2)</f>
        <v>2</v>
      </c>
      <c r="AF188" s="75">
        <f>'Flat Rate Revenue'!K188</f>
        <v>0</v>
      </c>
      <c r="AG188">
        <f>'Flat Rate Revenue'!S188</f>
        <v>0</v>
      </c>
      <c r="AI188" s="18" t="str">
        <f>'Filing Information'!$O$2</f>
        <v>_2023</v>
      </c>
      <c r="AJ188" t="e">
        <f>VLOOKUP('Flat Rate Revenue'!C188,'Filing Information'!$B$47:$C$102, 2, 0)</f>
        <v>#N/A</v>
      </c>
      <c r="AK188">
        <v>2</v>
      </c>
      <c r="AL188" s="7">
        <f>'Flat Rate Revenue'!G188</f>
        <v>0</v>
      </c>
      <c r="AM188" s="7">
        <f>'Flat Rate Revenue'!H188</f>
        <v>0</v>
      </c>
      <c r="AN188">
        <v>1</v>
      </c>
      <c r="AQ188">
        <f>IF('Flat Rate Revenue'!I188="Annual", 1, 2)</f>
        <v>2</v>
      </c>
      <c r="AR188" s="75">
        <f>'Flat Rate Revenue'!L188</f>
        <v>0</v>
      </c>
      <c r="AS188">
        <f>'Flat Rate Revenue'!T188</f>
        <v>0</v>
      </c>
      <c r="AU188" s="18" t="str">
        <f>'Filing Information'!$O$2</f>
        <v>_2023</v>
      </c>
      <c r="AV188" t="e">
        <f>VLOOKUP('Flat Rate Revenue'!C188,'Filing Information'!$B$47:$C$102, 2, 0)</f>
        <v>#N/A</v>
      </c>
      <c r="AW188">
        <v>3</v>
      </c>
      <c r="AX188" s="7">
        <f>'Flat Rate Revenue'!G188</f>
        <v>0</v>
      </c>
      <c r="AY188" s="7">
        <f>'Flat Rate Revenue'!H188</f>
        <v>0</v>
      </c>
      <c r="AZ188">
        <v>1</v>
      </c>
      <c r="BC188">
        <f>IF('Flat Rate Revenue'!I188="Annual", 1, 2)</f>
        <v>2</v>
      </c>
      <c r="BD188" s="75">
        <f>'Flat Rate Revenue'!M188</f>
        <v>0</v>
      </c>
      <c r="BE188">
        <f>'Flat Rate Revenue'!U188</f>
        <v>0</v>
      </c>
    </row>
    <row r="189" spans="3:57" x14ac:dyDescent="0.3">
      <c r="C189" s="64"/>
      <c r="D189" s="89"/>
      <c r="E189" s="89"/>
      <c r="F189" s="89"/>
      <c r="G189" s="65"/>
      <c r="H189" s="65"/>
      <c r="I189" s="89"/>
      <c r="J189" s="66"/>
      <c r="K189" s="67"/>
      <c r="L189" s="67"/>
      <c r="M189" s="67"/>
      <c r="P189" s="9">
        <f t="shared" si="12"/>
        <v>1</v>
      </c>
      <c r="Q189" s="8">
        <f t="shared" si="13"/>
        <v>0</v>
      </c>
      <c r="R189" s="8">
        <f t="shared" si="14"/>
        <v>0</v>
      </c>
      <c r="S189" s="8">
        <f t="shared" si="15"/>
        <v>0</v>
      </c>
      <c r="T189" s="8">
        <f t="shared" si="16"/>
        <v>0</v>
      </c>
      <c r="U189" s="8">
        <f t="shared" si="17"/>
        <v>0</v>
      </c>
      <c r="W189" s="18" t="str">
        <f>'Filing Information'!$O$2</f>
        <v>_2023</v>
      </c>
      <c r="X189" t="e">
        <f>VLOOKUP('Flat Rate Revenue'!C189,'Filing Information'!$B$47:$C$102, 2, 0)</f>
        <v>#N/A</v>
      </c>
      <c r="Y189">
        <v>1</v>
      </c>
      <c r="Z189" s="7">
        <f>'Flat Rate Revenue'!G189</f>
        <v>0</v>
      </c>
      <c r="AA189" s="7">
        <f>'Flat Rate Revenue'!H189</f>
        <v>0</v>
      </c>
      <c r="AB189">
        <v>1</v>
      </c>
      <c r="AE189">
        <f>IF('Flat Rate Revenue'!I189="Annual", 1, 2)</f>
        <v>2</v>
      </c>
      <c r="AF189" s="75">
        <f>'Flat Rate Revenue'!K189</f>
        <v>0</v>
      </c>
      <c r="AG189">
        <f>'Flat Rate Revenue'!S189</f>
        <v>0</v>
      </c>
      <c r="AI189" s="18" t="str">
        <f>'Filing Information'!$O$2</f>
        <v>_2023</v>
      </c>
      <c r="AJ189" t="e">
        <f>VLOOKUP('Flat Rate Revenue'!C189,'Filing Information'!$B$47:$C$102, 2, 0)</f>
        <v>#N/A</v>
      </c>
      <c r="AK189">
        <v>2</v>
      </c>
      <c r="AL189" s="7">
        <f>'Flat Rate Revenue'!G189</f>
        <v>0</v>
      </c>
      <c r="AM189" s="7">
        <f>'Flat Rate Revenue'!H189</f>
        <v>0</v>
      </c>
      <c r="AN189">
        <v>1</v>
      </c>
      <c r="AQ189">
        <f>IF('Flat Rate Revenue'!I189="Annual", 1, 2)</f>
        <v>2</v>
      </c>
      <c r="AR189" s="75">
        <f>'Flat Rate Revenue'!L189</f>
        <v>0</v>
      </c>
      <c r="AS189">
        <f>'Flat Rate Revenue'!T189</f>
        <v>0</v>
      </c>
      <c r="AU189" s="18" t="str">
        <f>'Filing Information'!$O$2</f>
        <v>_2023</v>
      </c>
      <c r="AV189" t="e">
        <f>VLOOKUP('Flat Rate Revenue'!C189,'Filing Information'!$B$47:$C$102, 2, 0)</f>
        <v>#N/A</v>
      </c>
      <c r="AW189">
        <v>3</v>
      </c>
      <c r="AX189" s="7">
        <f>'Flat Rate Revenue'!G189</f>
        <v>0</v>
      </c>
      <c r="AY189" s="7">
        <f>'Flat Rate Revenue'!H189</f>
        <v>0</v>
      </c>
      <c r="AZ189">
        <v>1</v>
      </c>
      <c r="BC189">
        <f>IF('Flat Rate Revenue'!I189="Annual", 1, 2)</f>
        <v>2</v>
      </c>
      <c r="BD189" s="75">
        <f>'Flat Rate Revenue'!M189</f>
        <v>0</v>
      </c>
      <c r="BE189">
        <f>'Flat Rate Revenue'!U189</f>
        <v>0</v>
      </c>
    </row>
    <row r="190" spans="3:57" x14ac:dyDescent="0.3">
      <c r="C190" s="64"/>
      <c r="D190" s="89"/>
      <c r="E190" s="89"/>
      <c r="F190" s="89"/>
      <c r="G190" s="65"/>
      <c r="H190" s="65"/>
      <c r="I190" s="89"/>
      <c r="J190" s="66"/>
      <c r="K190" s="67"/>
      <c r="L190" s="67"/>
      <c r="M190" s="67"/>
      <c r="P190" s="9">
        <f t="shared" si="12"/>
        <v>1</v>
      </c>
      <c r="Q190" s="8">
        <f t="shared" si="13"/>
        <v>0</v>
      </c>
      <c r="R190" s="8">
        <f t="shared" si="14"/>
        <v>0</v>
      </c>
      <c r="S190" s="8">
        <f t="shared" si="15"/>
        <v>0</v>
      </c>
      <c r="T190" s="8">
        <f t="shared" si="16"/>
        <v>0</v>
      </c>
      <c r="U190" s="8">
        <f t="shared" si="17"/>
        <v>0</v>
      </c>
      <c r="W190" s="18" t="str">
        <f>'Filing Information'!$O$2</f>
        <v>_2023</v>
      </c>
      <c r="X190" t="e">
        <f>VLOOKUP('Flat Rate Revenue'!C190,'Filing Information'!$B$47:$C$102, 2, 0)</f>
        <v>#N/A</v>
      </c>
      <c r="Y190">
        <v>1</v>
      </c>
      <c r="Z190" s="7">
        <f>'Flat Rate Revenue'!G190</f>
        <v>0</v>
      </c>
      <c r="AA190" s="7">
        <f>'Flat Rate Revenue'!H190</f>
        <v>0</v>
      </c>
      <c r="AB190">
        <v>1</v>
      </c>
      <c r="AE190">
        <f>IF('Flat Rate Revenue'!I190="Annual", 1, 2)</f>
        <v>2</v>
      </c>
      <c r="AF190" s="75">
        <f>'Flat Rate Revenue'!K190</f>
        <v>0</v>
      </c>
      <c r="AG190">
        <f>'Flat Rate Revenue'!S190</f>
        <v>0</v>
      </c>
      <c r="AI190" s="18" t="str">
        <f>'Filing Information'!$O$2</f>
        <v>_2023</v>
      </c>
      <c r="AJ190" t="e">
        <f>VLOOKUP('Flat Rate Revenue'!C190,'Filing Information'!$B$47:$C$102, 2, 0)</f>
        <v>#N/A</v>
      </c>
      <c r="AK190">
        <v>2</v>
      </c>
      <c r="AL190" s="7">
        <f>'Flat Rate Revenue'!G190</f>
        <v>0</v>
      </c>
      <c r="AM190" s="7">
        <f>'Flat Rate Revenue'!H190</f>
        <v>0</v>
      </c>
      <c r="AN190">
        <v>1</v>
      </c>
      <c r="AQ190">
        <f>IF('Flat Rate Revenue'!I190="Annual", 1, 2)</f>
        <v>2</v>
      </c>
      <c r="AR190" s="75">
        <f>'Flat Rate Revenue'!L190</f>
        <v>0</v>
      </c>
      <c r="AS190">
        <f>'Flat Rate Revenue'!T190</f>
        <v>0</v>
      </c>
      <c r="AU190" s="18" t="str">
        <f>'Filing Information'!$O$2</f>
        <v>_2023</v>
      </c>
      <c r="AV190" t="e">
        <f>VLOOKUP('Flat Rate Revenue'!C190,'Filing Information'!$B$47:$C$102, 2, 0)</f>
        <v>#N/A</v>
      </c>
      <c r="AW190">
        <v>3</v>
      </c>
      <c r="AX190" s="7">
        <f>'Flat Rate Revenue'!G190</f>
        <v>0</v>
      </c>
      <c r="AY190" s="7">
        <f>'Flat Rate Revenue'!H190</f>
        <v>0</v>
      </c>
      <c r="AZ190">
        <v>1</v>
      </c>
      <c r="BC190">
        <f>IF('Flat Rate Revenue'!I190="Annual", 1, 2)</f>
        <v>2</v>
      </c>
      <c r="BD190" s="75">
        <f>'Flat Rate Revenue'!M190</f>
        <v>0</v>
      </c>
      <c r="BE190">
        <f>'Flat Rate Revenue'!U190</f>
        <v>0</v>
      </c>
    </row>
    <row r="191" spans="3:57" x14ac:dyDescent="0.3">
      <c r="C191" s="64"/>
      <c r="D191" s="89"/>
      <c r="E191" s="89"/>
      <c r="F191" s="89"/>
      <c r="G191" s="65"/>
      <c r="H191" s="65"/>
      <c r="I191" s="89"/>
      <c r="J191" s="66"/>
      <c r="K191" s="67"/>
      <c r="L191" s="67"/>
      <c r="M191" s="67"/>
      <c r="P191" s="9">
        <f t="shared" si="12"/>
        <v>1</v>
      </c>
      <c r="Q191" s="8">
        <f t="shared" si="13"/>
        <v>0</v>
      </c>
      <c r="R191" s="8">
        <f t="shared" si="14"/>
        <v>0</v>
      </c>
      <c r="S191" s="8">
        <f t="shared" si="15"/>
        <v>0</v>
      </c>
      <c r="T191" s="8">
        <f t="shared" si="16"/>
        <v>0</v>
      </c>
      <c r="U191" s="8">
        <f t="shared" si="17"/>
        <v>0</v>
      </c>
      <c r="W191" s="18" t="str">
        <f>'Filing Information'!$O$2</f>
        <v>_2023</v>
      </c>
      <c r="X191" t="e">
        <f>VLOOKUP('Flat Rate Revenue'!C191,'Filing Information'!$B$47:$C$102, 2, 0)</f>
        <v>#N/A</v>
      </c>
      <c r="Y191">
        <v>1</v>
      </c>
      <c r="Z191" s="7">
        <f>'Flat Rate Revenue'!G191</f>
        <v>0</v>
      </c>
      <c r="AA191" s="7">
        <f>'Flat Rate Revenue'!H191</f>
        <v>0</v>
      </c>
      <c r="AB191">
        <v>1</v>
      </c>
      <c r="AE191">
        <f>IF('Flat Rate Revenue'!I191="Annual", 1, 2)</f>
        <v>2</v>
      </c>
      <c r="AF191" s="75">
        <f>'Flat Rate Revenue'!K191</f>
        <v>0</v>
      </c>
      <c r="AG191">
        <f>'Flat Rate Revenue'!S191</f>
        <v>0</v>
      </c>
      <c r="AI191" s="18" t="str">
        <f>'Filing Information'!$O$2</f>
        <v>_2023</v>
      </c>
      <c r="AJ191" t="e">
        <f>VLOOKUP('Flat Rate Revenue'!C191,'Filing Information'!$B$47:$C$102, 2, 0)</f>
        <v>#N/A</v>
      </c>
      <c r="AK191">
        <v>2</v>
      </c>
      <c r="AL191" s="7">
        <f>'Flat Rate Revenue'!G191</f>
        <v>0</v>
      </c>
      <c r="AM191" s="7">
        <f>'Flat Rate Revenue'!H191</f>
        <v>0</v>
      </c>
      <c r="AN191">
        <v>1</v>
      </c>
      <c r="AQ191">
        <f>IF('Flat Rate Revenue'!I191="Annual", 1, 2)</f>
        <v>2</v>
      </c>
      <c r="AR191" s="75">
        <f>'Flat Rate Revenue'!L191</f>
        <v>0</v>
      </c>
      <c r="AS191">
        <f>'Flat Rate Revenue'!T191</f>
        <v>0</v>
      </c>
      <c r="AU191" s="18" t="str">
        <f>'Filing Information'!$O$2</f>
        <v>_2023</v>
      </c>
      <c r="AV191" t="e">
        <f>VLOOKUP('Flat Rate Revenue'!C191,'Filing Information'!$B$47:$C$102, 2, 0)</f>
        <v>#N/A</v>
      </c>
      <c r="AW191">
        <v>3</v>
      </c>
      <c r="AX191" s="7">
        <f>'Flat Rate Revenue'!G191</f>
        <v>0</v>
      </c>
      <c r="AY191" s="7">
        <f>'Flat Rate Revenue'!H191</f>
        <v>0</v>
      </c>
      <c r="AZ191">
        <v>1</v>
      </c>
      <c r="BC191">
        <f>IF('Flat Rate Revenue'!I191="Annual", 1, 2)</f>
        <v>2</v>
      </c>
      <c r="BD191" s="75">
        <f>'Flat Rate Revenue'!M191</f>
        <v>0</v>
      </c>
      <c r="BE191">
        <f>'Flat Rate Revenue'!U191</f>
        <v>0</v>
      </c>
    </row>
    <row r="192" spans="3:57" x14ac:dyDescent="0.3">
      <c r="C192" s="64"/>
      <c r="D192" s="89"/>
      <c r="E192" s="89"/>
      <c r="F192" s="89"/>
      <c r="G192" s="65"/>
      <c r="H192" s="65"/>
      <c r="I192" s="89"/>
      <c r="J192" s="66"/>
      <c r="K192" s="67"/>
      <c r="L192" s="67"/>
      <c r="M192" s="67"/>
      <c r="P192" s="9">
        <f t="shared" si="12"/>
        <v>1</v>
      </c>
      <c r="Q192" s="8">
        <f t="shared" si="13"/>
        <v>0</v>
      </c>
      <c r="R192" s="8">
        <f t="shared" si="14"/>
        <v>0</v>
      </c>
      <c r="S192" s="8">
        <f t="shared" si="15"/>
        <v>0</v>
      </c>
      <c r="T192" s="8">
        <f t="shared" si="16"/>
        <v>0</v>
      </c>
      <c r="U192" s="8">
        <f t="shared" si="17"/>
        <v>0</v>
      </c>
      <c r="W192" s="18" t="str">
        <f>'Filing Information'!$O$2</f>
        <v>_2023</v>
      </c>
      <c r="X192" t="e">
        <f>VLOOKUP('Flat Rate Revenue'!C192,'Filing Information'!$B$47:$C$102, 2, 0)</f>
        <v>#N/A</v>
      </c>
      <c r="Y192">
        <v>1</v>
      </c>
      <c r="Z192" s="7">
        <f>'Flat Rate Revenue'!G192</f>
        <v>0</v>
      </c>
      <c r="AA192" s="7">
        <f>'Flat Rate Revenue'!H192</f>
        <v>0</v>
      </c>
      <c r="AB192">
        <v>1</v>
      </c>
      <c r="AE192">
        <f>IF('Flat Rate Revenue'!I192="Annual", 1, 2)</f>
        <v>2</v>
      </c>
      <c r="AF192" s="75">
        <f>'Flat Rate Revenue'!K192</f>
        <v>0</v>
      </c>
      <c r="AG192">
        <f>'Flat Rate Revenue'!S192</f>
        <v>0</v>
      </c>
      <c r="AI192" s="18" t="str">
        <f>'Filing Information'!$O$2</f>
        <v>_2023</v>
      </c>
      <c r="AJ192" t="e">
        <f>VLOOKUP('Flat Rate Revenue'!C192,'Filing Information'!$B$47:$C$102, 2, 0)</f>
        <v>#N/A</v>
      </c>
      <c r="AK192">
        <v>2</v>
      </c>
      <c r="AL192" s="7">
        <f>'Flat Rate Revenue'!G192</f>
        <v>0</v>
      </c>
      <c r="AM192" s="7">
        <f>'Flat Rate Revenue'!H192</f>
        <v>0</v>
      </c>
      <c r="AN192">
        <v>1</v>
      </c>
      <c r="AQ192">
        <f>IF('Flat Rate Revenue'!I192="Annual", 1, 2)</f>
        <v>2</v>
      </c>
      <c r="AR192" s="75">
        <f>'Flat Rate Revenue'!L192</f>
        <v>0</v>
      </c>
      <c r="AS192">
        <f>'Flat Rate Revenue'!T192</f>
        <v>0</v>
      </c>
      <c r="AU192" s="18" t="str">
        <f>'Filing Information'!$O$2</f>
        <v>_2023</v>
      </c>
      <c r="AV192" t="e">
        <f>VLOOKUP('Flat Rate Revenue'!C192,'Filing Information'!$B$47:$C$102, 2, 0)</f>
        <v>#N/A</v>
      </c>
      <c r="AW192">
        <v>3</v>
      </c>
      <c r="AX192" s="7">
        <f>'Flat Rate Revenue'!G192</f>
        <v>0</v>
      </c>
      <c r="AY192" s="7">
        <f>'Flat Rate Revenue'!H192</f>
        <v>0</v>
      </c>
      <c r="AZ192">
        <v>1</v>
      </c>
      <c r="BC192">
        <f>IF('Flat Rate Revenue'!I192="Annual", 1, 2)</f>
        <v>2</v>
      </c>
      <c r="BD192" s="75">
        <f>'Flat Rate Revenue'!M192</f>
        <v>0</v>
      </c>
      <c r="BE192">
        <f>'Flat Rate Revenue'!U192</f>
        <v>0</v>
      </c>
    </row>
    <row r="193" spans="3:57" x14ac:dyDescent="0.3">
      <c r="C193" s="64"/>
      <c r="D193" s="89"/>
      <c r="E193" s="89"/>
      <c r="F193" s="89"/>
      <c r="G193" s="65"/>
      <c r="H193" s="65"/>
      <c r="I193" s="89"/>
      <c r="J193" s="66"/>
      <c r="K193" s="67"/>
      <c r="L193" s="67"/>
      <c r="M193" s="67"/>
      <c r="P193" s="9">
        <f t="shared" si="12"/>
        <v>1</v>
      </c>
      <c r="Q193" s="8">
        <f t="shared" si="13"/>
        <v>0</v>
      </c>
      <c r="R193" s="8">
        <f t="shared" si="14"/>
        <v>0</v>
      </c>
      <c r="S193" s="8">
        <f t="shared" si="15"/>
        <v>0</v>
      </c>
      <c r="T193" s="8">
        <f t="shared" si="16"/>
        <v>0</v>
      </c>
      <c r="U193" s="8">
        <f t="shared" si="17"/>
        <v>0</v>
      </c>
      <c r="W193" s="18" t="str">
        <f>'Filing Information'!$O$2</f>
        <v>_2023</v>
      </c>
      <c r="X193" t="e">
        <f>VLOOKUP('Flat Rate Revenue'!C193,'Filing Information'!$B$47:$C$102, 2, 0)</f>
        <v>#N/A</v>
      </c>
      <c r="Y193">
        <v>1</v>
      </c>
      <c r="Z193" s="7">
        <f>'Flat Rate Revenue'!G193</f>
        <v>0</v>
      </c>
      <c r="AA193" s="7">
        <f>'Flat Rate Revenue'!H193</f>
        <v>0</v>
      </c>
      <c r="AB193">
        <v>1</v>
      </c>
      <c r="AE193">
        <f>IF('Flat Rate Revenue'!I193="Annual", 1, 2)</f>
        <v>2</v>
      </c>
      <c r="AF193" s="75">
        <f>'Flat Rate Revenue'!K193</f>
        <v>0</v>
      </c>
      <c r="AG193">
        <f>'Flat Rate Revenue'!S193</f>
        <v>0</v>
      </c>
      <c r="AI193" s="18" t="str">
        <f>'Filing Information'!$O$2</f>
        <v>_2023</v>
      </c>
      <c r="AJ193" t="e">
        <f>VLOOKUP('Flat Rate Revenue'!C193,'Filing Information'!$B$47:$C$102, 2, 0)</f>
        <v>#N/A</v>
      </c>
      <c r="AK193">
        <v>2</v>
      </c>
      <c r="AL193" s="7">
        <f>'Flat Rate Revenue'!G193</f>
        <v>0</v>
      </c>
      <c r="AM193" s="7">
        <f>'Flat Rate Revenue'!H193</f>
        <v>0</v>
      </c>
      <c r="AN193">
        <v>1</v>
      </c>
      <c r="AQ193">
        <f>IF('Flat Rate Revenue'!I193="Annual", 1, 2)</f>
        <v>2</v>
      </c>
      <c r="AR193" s="75">
        <f>'Flat Rate Revenue'!L193</f>
        <v>0</v>
      </c>
      <c r="AS193">
        <f>'Flat Rate Revenue'!T193</f>
        <v>0</v>
      </c>
      <c r="AU193" s="18" t="str">
        <f>'Filing Information'!$O$2</f>
        <v>_2023</v>
      </c>
      <c r="AV193" t="e">
        <f>VLOOKUP('Flat Rate Revenue'!C193,'Filing Information'!$B$47:$C$102, 2, 0)</f>
        <v>#N/A</v>
      </c>
      <c r="AW193">
        <v>3</v>
      </c>
      <c r="AX193" s="7">
        <f>'Flat Rate Revenue'!G193</f>
        <v>0</v>
      </c>
      <c r="AY193" s="7">
        <f>'Flat Rate Revenue'!H193</f>
        <v>0</v>
      </c>
      <c r="AZ193">
        <v>1</v>
      </c>
      <c r="BC193">
        <f>IF('Flat Rate Revenue'!I193="Annual", 1, 2)</f>
        <v>2</v>
      </c>
      <c r="BD193" s="75">
        <f>'Flat Rate Revenue'!M193</f>
        <v>0</v>
      </c>
      <c r="BE193">
        <f>'Flat Rate Revenue'!U193</f>
        <v>0</v>
      </c>
    </row>
    <row r="194" spans="3:57" x14ac:dyDescent="0.3">
      <c r="C194" s="64"/>
      <c r="D194" s="89"/>
      <c r="E194" s="89"/>
      <c r="F194" s="89"/>
      <c r="G194" s="65"/>
      <c r="H194" s="65"/>
      <c r="I194" s="89"/>
      <c r="J194" s="66"/>
      <c r="K194" s="67"/>
      <c r="L194" s="67"/>
      <c r="M194" s="67"/>
      <c r="P194" s="9">
        <f t="shared" si="12"/>
        <v>1</v>
      </c>
      <c r="Q194" s="8">
        <f t="shared" si="13"/>
        <v>0</v>
      </c>
      <c r="R194" s="8">
        <f t="shared" si="14"/>
        <v>0</v>
      </c>
      <c r="S194" s="8">
        <f t="shared" si="15"/>
        <v>0</v>
      </c>
      <c r="T194" s="8">
        <f t="shared" si="16"/>
        <v>0</v>
      </c>
      <c r="U194" s="8">
        <f t="shared" si="17"/>
        <v>0</v>
      </c>
      <c r="W194" s="18" t="str">
        <f>'Filing Information'!$O$2</f>
        <v>_2023</v>
      </c>
      <c r="X194" t="e">
        <f>VLOOKUP('Flat Rate Revenue'!C194,'Filing Information'!$B$47:$C$102, 2, 0)</f>
        <v>#N/A</v>
      </c>
      <c r="Y194">
        <v>1</v>
      </c>
      <c r="Z194" s="7">
        <f>'Flat Rate Revenue'!G194</f>
        <v>0</v>
      </c>
      <c r="AA194" s="7">
        <f>'Flat Rate Revenue'!H194</f>
        <v>0</v>
      </c>
      <c r="AB194">
        <v>1</v>
      </c>
      <c r="AE194">
        <f>IF('Flat Rate Revenue'!I194="Annual", 1, 2)</f>
        <v>2</v>
      </c>
      <c r="AF194" s="75">
        <f>'Flat Rate Revenue'!K194</f>
        <v>0</v>
      </c>
      <c r="AG194">
        <f>'Flat Rate Revenue'!S194</f>
        <v>0</v>
      </c>
      <c r="AI194" s="18" t="str">
        <f>'Filing Information'!$O$2</f>
        <v>_2023</v>
      </c>
      <c r="AJ194" t="e">
        <f>VLOOKUP('Flat Rate Revenue'!C194,'Filing Information'!$B$47:$C$102, 2, 0)</f>
        <v>#N/A</v>
      </c>
      <c r="AK194">
        <v>2</v>
      </c>
      <c r="AL194" s="7">
        <f>'Flat Rate Revenue'!G194</f>
        <v>0</v>
      </c>
      <c r="AM194" s="7">
        <f>'Flat Rate Revenue'!H194</f>
        <v>0</v>
      </c>
      <c r="AN194">
        <v>1</v>
      </c>
      <c r="AQ194">
        <f>IF('Flat Rate Revenue'!I194="Annual", 1, 2)</f>
        <v>2</v>
      </c>
      <c r="AR194" s="75">
        <f>'Flat Rate Revenue'!L194</f>
        <v>0</v>
      </c>
      <c r="AS194">
        <f>'Flat Rate Revenue'!T194</f>
        <v>0</v>
      </c>
      <c r="AU194" s="18" t="str">
        <f>'Filing Information'!$O$2</f>
        <v>_2023</v>
      </c>
      <c r="AV194" t="e">
        <f>VLOOKUP('Flat Rate Revenue'!C194,'Filing Information'!$B$47:$C$102, 2, 0)</f>
        <v>#N/A</v>
      </c>
      <c r="AW194">
        <v>3</v>
      </c>
      <c r="AX194" s="7">
        <f>'Flat Rate Revenue'!G194</f>
        <v>0</v>
      </c>
      <c r="AY194" s="7">
        <f>'Flat Rate Revenue'!H194</f>
        <v>0</v>
      </c>
      <c r="AZ194">
        <v>1</v>
      </c>
      <c r="BC194">
        <f>IF('Flat Rate Revenue'!I194="Annual", 1, 2)</f>
        <v>2</v>
      </c>
      <c r="BD194" s="75">
        <f>'Flat Rate Revenue'!M194</f>
        <v>0</v>
      </c>
      <c r="BE194">
        <f>'Flat Rate Revenue'!U194</f>
        <v>0</v>
      </c>
    </row>
    <row r="195" spans="3:57" x14ac:dyDescent="0.3">
      <c r="C195" s="64"/>
      <c r="D195" s="89"/>
      <c r="E195" s="89"/>
      <c r="F195" s="89"/>
      <c r="G195" s="65"/>
      <c r="H195" s="65"/>
      <c r="I195" s="89"/>
      <c r="J195" s="66"/>
      <c r="K195" s="67"/>
      <c r="L195" s="67"/>
      <c r="M195" s="67"/>
      <c r="P195" s="9">
        <f t="shared" si="12"/>
        <v>1</v>
      </c>
      <c r="Q195" s="8">
        <f t="shared" si="13"/>
        <v>0</v>
      </c>
      <c r="R195" s="8">
        <f t="shared" si="14"/>
        <v>0</v>
      </c>
      <c r="S195" s="8">
        <f t="shared" si="15"/>
        <v>0</v>
      </c>
      <c r="T195" s="8">
        <f t="shared" si="16"/>
        <v>0</v>
      </c>
      <c r="U195" s="8">
        <f t="shared" si="17"/>
        <v>0</v>
      </c>
      <c r="W195" s="18" t="str">
        <f>'Filing Information'!$O$2</f>
        <v>_2023</v>
      </c>
      <c r="X195" t="e">
        <f>VLOOKUP('Flat Rate Revenue'!C195,'Filing Information'!$B$47:$C$102, 2, 0)</f>
        <v>#N/A</v>
      </c>
      <c r="Y195">
        <v>1</v>
      </c>
      <c r="Z195" s="7">
        <f>'Flat Rate Revenue'!G195</f>
        <v>0</v>
      </c>
      <c r="AA195" s="7">
        <f>'Flat Rate Revenue'!H195</f>
        <v>0</v>
      </c>
      <c r="AB195">
        <v>1</v>
      </c>
      <c r="AE195">
        <f>IF('Flat Rate Revenue'!I195="Annual", 1, 2)</f>
        <v>2</v>
      </c>
      <c r="AF195" s="75">
        <f>'Flat Rate Revenue'!K195</f>
        <v>0</v>
      </c>
      <c r="AG195">
        <f>'Flat Rate Revenue'!S195</f>
        <v>0</v>
      </c>
      <c r="AI195" s="18" t="str">
        <f>'Filing Information'!$O$2</f>
        <v>_2023</v>
      </c>
      <c r="AJ195" t="e">
        <f>VLOOKUP('Flat Rate Revenue'!C195,'Filing Information'!$B$47:$C$102, 2, 0)</f>
        <v>#N/A</v>
      </c>
      <c r="AK195">
        <v>2</v>
      </c>
      <c r="AL195" s="7">
        <f>'Flat Rate Revenue'!G195</f>
        <v>0</v>
      </c>
      <c r="AM195" s="7">
        <f>'Flat Rate Revenue'!H195</f>
        <v>0</v>
      </c>
      <c r="AN195">
        <v>1</v>
      </c>
      <c r="AQ195">
        <f>IF('Flat Rate Revenue'!I195="Annual", 1, 2)</f>
        <v>2</v>
      </c>
      <c r="AR195" s="75">
        <f>'Flat Rate Revenue'!L195</f>
        <v>0</v>
      </c>
      <c r="AS195">
        <f>'Flat Rate Revenue'!T195</f>
        <v>0</v>
      </c>
      <c r="AU195" s="18" t="str">
        <f>'Filing Information'!$O$2</f>
        <v>_2023</v>
      </c>
      <c r="AV195" t="e">
        <f>VLOOKUP('Flat Rate Revenue'!C195,'Filing Information'!$B$47:$C$102, 2, 0)</f>
        <v>#N/A</v>
      </c>
      <c r="AW195">
        <v>3</v>
      </c>
      <c r="AX195" s="7">
        <f>'Flat Rate Revenue'!G195</f>
        <v>0</v>
      </c>
      <c r="AY195" s="7">
        <f>'Flat Rate Revenue'!H195</f>
        <v>0</v>
      </c>
      <c r="AZ195">
        <v>1</v>
      </c>
      <c r="BC195">
        <f>IF('Flat Rate Revenue'!I195="Annual", 1, 2)</f>
        <v>2</v>
      </c>
      <c r="BD195" s="75">
        <f>'Flat Rate Revenue'!M195</f>
        <v>0</v>
      </c>
      <c r="BE195">
        <f>'Flat Rate Revenue'!U195</f>
        <v>0</v>
      </c>
    </row>
    <row r="196" spans="3:57" x14ac:dyDescent="0.3">
      <c r="C196" s="64"/>
      <c r="D196" s="89"/>
      <c r="E196" s="89"/>
      <c r="F196" s="89"/>
      <c r="G196" s="65"/>
      <c r="H196" s="65"/>
      <c r="I196" s="89"/>
      <c r="J196" s="66"/>
      <c r="K196" s="67"/>
      <c r="L196" s="67"/>
      <c r="M196" s="67"/>
      <c r="P196" s="9">
        <f t="shared" si="12"/>
        <v>1</v>
      </c>
      <c r="Q196" s="8">
        <f t="shared" si="13"/>
        <v>0</v>
      </c>
      <c r="R196" s="8">
        <f t="shared" si="14"/>
        <v>0</v>
      </c>
      <c r="S196" s="8">
        <f t="shared" si="15"/>
        <v>0</v>
      </c>
      <c r="T196" s="8">
        <f t="shared" si="16"/>
        <v>0</v>
      </c>
      <c r="U196" s="8">
        <f t="shared" si="17"/>
        <v>0</v>
      </c>
      <c r="W196" s="18" t="str">
        <f>'Filing Information'!$O$2</f>
        <v>_2023</v>
      </c>
      <c r="X196" t="e">
        <f>VLOOKUP('Flat Rate Revenue'!C196,'Filing Information'!$B$47:$C$102, 2, 0)</f>
        <v>#N/A</v>
      </c>
      <c r="Y196">
        <v>1</v>
      </c>
      <c r="Z196" s="7">
        <f>'Flat Rate Revenue'!G196</f>
        <v>0</v>
      </c>
      <c r="AA196" s="7">
        <f>'Flat Rate Revenue'!H196</f>
        <v>0</v>
      </c>
      <c r="AB196">
        <v>1</v>
      </c>
      <c r="AE196">
        <f>IF('Flat Rate Revenue'!I196="Annual", 1, 2)</f>
        <v>2</v>
      </c>
      <c r="AF196" s="75">
        <f>'Flat Rate Revenue'!K196</f>
        <v>0</v>
      </c>
      <c r="AG196">
        <f>'Flat Rate Revenue'!S196</f>
        <v>0</v>
      </c>
      <c r="AI196" s="18" t="str">
        <f>'Filing Information'!$O$2</f>
        <v>_2023</v>
      </c>
      <c r="AJ196" t="e">
        <f>VLOOKUP('Flat Rate Revenue'!C196,'Filing Information'!$B$47:$C$102, 2, 0)</f>
        <v>#N/A</v>
      </c>
      <c r="AK196">
        <v>2</v>
      </c>
      <c r="AL196" s="7">
        <f>'Flat Rate Revenue'!G196</f>
        <v>0</v>
      </c>
      <c r="AM196" s="7">
        <f>'Flat Rate Revenue'!H196</f>
        <v>0</v>
      </c>
      <c r="AN196">
        <v>1</v>
      </c>
      <c r="AQ196">
        <f>IF('Flat Rate Revenue'!I196="Annual", 1, 2)</f>
        <v>2</v>
      </c>
      <c r="AR196" s="75">
        <f>'Flat Rate Revenue'!L196</f>
        <v>0</v>
      </c>
      <c r="AS196">
        <f>'Flat Rate Revenue'!T196</f>
        <v>0</v>
      </c>
      <c r="AU196" s="18" t="str">
        <f>'Filing Information'!$O$2</f>
        <v>_2023</v>
      </c>
      <c r="AV196" t="e">
        <f>VLOOKUP('Flat Rate Revenue'!C196,'Filing Information'!$B$47:$C$102, 2, 0)</f>
        <v>#N/A</v>
      </c>
      <c r="AW196">
        <v>3</v>
      </c>
      <c r="AX196" s="7">
        <f>'Flat Rate Revenue'!G196</f>
        <v>0</v>
      </c>
      <c r="AY196" s="7">
        <f>'Flat Rate Revenue'!H196</f>
        <v>0</v>
      </c>
      <c r="AZ196">
        <v>1</v>
      </c>
      <c r="BC196">
        <f>IF('Flat Rate Revenue'!I196="Annual", 1, 2)</f>
        <v>2</v>
      </c>
      <c r="BD196" s="75">
        <f>'Flat Rate Revenue'!M196</f>
        <v>0</v>
      </c>
      <c r="BE196">
        <f>'Flat Rate Revenue'!U196</f>
        <v>0</v>
      </c>
    </row>
    <row r="197" spans="3:57" x14ac:dyDescent="0.3">
      <c r="C197" s="64"/>
      <c r="D197" s="89"/>
      <c r="E197" s="89"/>
      <c r="F197" s="89"/>
      <c r="G197" s="65"/>
      <c r="H197" s="65"/>
      <c r="I197" s="89"/>
      <c r="J197" s="66"/>
      <c r="K197" s="67"/>
      <c r="L197" s="67"/>
      <c r="M197" s="67"/>
      <c r="P197" s="9">
        <f t="shared" si="12"/>
        <v>1</v>
      </c>
      <c r="Q197" s="8">
        <f t="shared" si="13"/>
        <v>0</v>
      </c>
      <c r="R197" s="8">
        <f t="shared" si="14"/>
        <v>0</v>
      </c>
      <c r="S197" s="8">
        <f t="shared" si="15"/>
        <v>0</v>
      </c>
      <c r="T197" s="8">
        <f t="shared" si="16"/>
        <v>0</v>
      </c>
      <c r="U197" s="8">
        <f t="shared" si="17"/>
        <v>0</v>
      </c>
      <c r="W197" s="18" t="str">
        <f>'Filing Information'!$O$2</f>
        <v>_2023</v>
      </c>
      <c r="X197" t="e">
        <f>VLOOKUP('Flat Rate Revenue'!C197,'Filing Information'!$B$47:$C$102, 2, 0)</f>
        <v>#N/A</v>
      </c>
      <c r="Y197">
        <v>1</v>
      </c>
      <c r="Z197" s="7">
        <f>'Flat Rate Revenue'!G197</f>
        <v>0</v>
      </c>
      <c r="AA197" s="7">
        <f>'Flat Rate Revenue'!H197</f>
        <v>0</v>
      </c>
      <c r="AB197">
        <v>1</v>
      </c>
      <c r="AE197">
        <f>IF('Flat Rate Revenue'!I197="Annual", 1, 2)</f>
        <v>2</v>
      </c>
      <c r="AF197" s="75">
        <f>'Flat Rate Revenue'!K197</f>
        <v>0</v>
      </c>
      <c r="AG197">
        <f>'Flat Rate Revenue'!S197</f>
        <v>0</v>
      </c>
      <c r="AI197" s="18" t="str">
        <f>'Filing Information'!$O$2</f>
        <v>_2023</v>
      </c>
      <c r="AJ197" t="e">
        <f>VLOOKUP('Flat Rate Revenue'!C197,'Filing Information'!$B$47:$C$102, 2, 0)</f>
        <v>#N/A</v>
      </c>
      <c r="AK197">
        <v>2</v>
      </c>
      <c r="AL197" s="7">
        <f>'Flat Rate Revenue'!G197</f>
        <v>0</v>
      </c>
      <c r="AM197" s="7">
        <f>'Flat Rate Revenue'!H197</f>
        <v>0</v>
      </c>
      <c r="AN197">
        <v>1</v>
      </c>
      <c r="AQ197">
        <f>IF('Flat Rate Revenue'!I197="Annual", 1, 2)</f>
        <v>2</v>
      </c>
      <c r="AR197" s="75">
        <f>'Flat Rate Revenue'!L197</f>
        <v>0</v>
      </c>
      <c r="AS197">
        <f>'Flat Rate Revenue'!T197</f>
        <v>0</v>
      </c>
      <c r="AU197" s="18" t="str">
        <f>'Filing Information'!$O$2</f>
        <v>_2023</v>
      </c>
      <c r="AV197" t="e">
        <f>VLOOKUP('Flat Rate Revenue'!C197,'Filing Information'!$B$47:$C$102, 2, 0)</f>
        <v>#N/A</v>
      </c>
      <c r="AW197">
        <v>3</v>
      </c>
      <c r="AX197" s="7">
        <f>'Flat Rate Revenue'!G197</f>
        <v>0</v>
      </c>
      <c r="AY197" s="7">
        <f>'Flat Rate Revenue'!H197</f>
        <v>0</v>
      </c>
      <c r="AZ197">
        <v>1</v>
      </c>
      <c r="BC197">
        <f>IF('Flat Rate Revenue'!I197="Annual", 1, 2)</f>
        <v>2</v>
      </c>
      <c r="BD197" s="75">
        <f>'Flat Rate Revenue'!M197</f>
        <v>0</v>
      </c>
      <c r="BE197">
        <f>'Flat Rate Revenue'!U197</f>
        <v>0</v>
      </c>
    </row>
    <row r="198" spans="3:57" x14ac:dyDescent="0.3">
      <c r="C198" s="64"/>
      <c r="D198" s="89"/>
      <c r="E198" s="89"/>
      <c r="F198" s="89"/>
      <c r="G198" s="65"/>
      <c r="H198" s="65"/>
      <c r="I198" s="89"/>
      <c r="J198" s="66"/>
      <c r="K198" s="67"/>
      <c r="L198" s="67"/>
      <c r="M198" s="67"/>
      <c r="P198" s="9">
        <f t="shared" si="12"/>
        <v>1</v>
      </c>
      <c r="Q198" s="8">
        <f t="shared" si="13"/>
        <v>0</v>
      </c>
      <c r="R198" s="8">
        <f t="shared" si="14"/>
        <v>0</v>
      </c>
      <c r="S198" s="8">
        <f t="shared" si="15"/>
        <v>0</v>
      </c>
      <c r="T198" s="8">
        <f t="shared" si="16"/>
        <v>0</v>
      </c>
      <c r="U198" s="8">
        <f t="shared" si="17"/>
        <v>0</v>
      </c>
      <c r="W198" s="18" t="str">
        <f>'Filing Information'!$O$2</f>
        <v>_2023</v>
      </c>
      <c r="X198" t="e">
        <f>VLOOKUP('Flat Rate Revenue'!C198,'Filing Information'!$B$47:$C$102, 2, 0)</f>
        <v>#N/A</v>
      </c>
      <c r="Y198">
        <v>1</v>
      </c>
      <c r="Z198" s="7">
        <f>'Flat Rate Revenue'!G198</f>
        <v>0</v>
      </c>
      <c r="AA198" s="7">
        <f>'Flat Rate Revenue'!H198</f>
        <v>0</v>
      </c>
      <c r="AB198">
        <v>1</v>
      </c>
      <c r="AE198">
        <f>IF('Flat Rate Revenue'!I198="Annual", 1, 2)</f>
        <v>2</v>
      </c>
      <c r="AF198" s="75">
        <f>'Flat Rate Revenue'!K198</f>
        <v>0</v>
      </c>
      <c r="AG198">
        <f>'Flat Rate Revenue'!S198</f>
        <v>0</v>
      </c>
      <c r="AI198" s="18" t="str">
        <f>'Filing Information'!$O$2</f>
        <v>_2023</v>
      </c>
      <c r="AJ198" t="e">
        <f>VLOOKUP('Flat Rate Revenue'!C198,'Filing Information'!$B$47:$C$102, 2, 0)</f>
        <v>#N/A</v>
      </c>
      <c r="AK198">
        <v>2</v>
      </c>
      <c r="AL198" s="7">
        <f>'Flat Rate Revenue'!G198</f>
        <v>0</v>
      </c>
      <c r="AM198" s="7">
        <f>'Flat Rate Revenue'!H198</f>
        <v>0</v>
      </c>
      <c r="AN198">
        <v>1</v>
      </c>
      <c r="AQ198">
        <f>IF('Flat Rate Revenue'!I198="Annual", 1, 2)</f>
        <v>2</v>
      </c>
      <c r="AR198" s="75">
        <f>'Flat Rate Revenue'!L198</f>
        <v>0</v>
      </c>
      <c r="AS198">
        <f>'Flat Rate Revenue'!T198</f>
        <v>0</v>
      </c>
      <c r="AU198" s="18" t="str">
        <f>'Filing Information'!$O$2</f>
        <v>_2023</v>
      </c>
      <c r="AV198" t="e">
        <f>VLOOKUP('Flat Rate Revenue'!C198,'Filing Information'!$B$47:$C$102, 2, 0)</f>
        <v>#N/A</v>
      </c>
      <c r="AW198">
        <v>3</v>
      </c>
      <c r="AX198" s="7">
        <f>'Flat Rate Revenue'!G198</f>
        <v>0</v>
      </c>
      <c r="AY198" s="7">
        <f>'Flat Rate Revenue'!H198</f>
        <v>0</v>
      </c>
      <c r="AZ198">
        <v>1</v>
      </c>
      <c r="BC198">
        <f>IF('Flat Rate Revenue'!I198="Annual", 1, 2)</f>
        <v>2</v>
      </c>
      <c r="BD198" s="75">
        <f>'Flat Rate Revenue'!M198</f>
        <v>0</v>
      </c>
      <c r="BE198">
        <f>'Flat Rate Revenue'!U198</f>
        <v>0</v>
      </c>
    </row>
    <row r="199" spans="3:57" x14ac:dyDescent="0.3">
      <c r="C199" s="64"/>
      <c r="D199" s="89"/>
      <c r="E199" s="89"/>
      <c r="F199" s="89"/>
      <c r="G199" s="65"/>
      <c r="H199" s="65"/>
      <c r="I199" s="89"/>
      <c r="J199" s="66"/>
      <c r="K199" s="67"/>
      <c r="L199" s="67"/>
      <c r="M199" s="67"/>
      <c r="P199" s="9">
        <f t="shared" si="12"/>
        <v>1</v>
      </c>
      <c r="Q199" s="8">
        <f t="shared" si="13"/>
        <v>0</v>
      </c>
      <c r="R199" s="8">
        <f t="shared" si="14"/>
        <v>0</v>
      </c>
      <c r="S199" s="8">
        <f t="shared" si="15"/>
        <v>0</v>
      </c>
      <c r="T199" s="8">
        <f t="shared" si="16"/>
        <v>0</v>
      </c>
      <c r="U199" s="8">
        <f t="shared" si="17"/>
        <v>0</v>
      </c>
      <c r="W199" s="18" t="str">
        <f>'Filing Information'!$O$2</f>
        <v>_2023</v>
      </c>
      <c r="X199" t="e">
        <f>VLOOKUP('Flat Rate Revenue'!C199,'Filing Information'!$B$47:$C$102, 2, 0)</f>
        <v>#N/A</v>
      </c>
      <c r="Y199">
        <v>1</v>
      </c>
      <c r="Z199" s="7">
        <f>'Flat Rate Revenue'!G199</f>
        <v>0</v>
      </c>
      <c r="AA199" s="7">
        <f>'Flat Rate Revenue'!H199</f>
        <v>0</v>
      </c>
      <c r="AB199">
        <v>1</v>
      </c>
      <c r="AE199">
        <f>IF('Flat Rate Revenue'!I199="Annual", 1, 2)</f>
        <v>2</v>
      </c>
      <c r="AF199" s="75">
        <f>'Flat Rate Revenue'!K199</f>
        <v>0</v>
      </c>
      <c r="AG199">
        <f>'Flat Rate Revenue'!S199</f>
        <v>0</v>
      </c>
      <c r="AI199" s="18" t="str">
        <f>'Filing Information'!$O$2</f>
        <v>_2023</v>
      </c>
      <c r="AJ199" t="e">
        <f>VLOOKUP('Flat Rate Revenue'!C199,'Filing Information'!$B$47:$C$102, 2, 0)</f>
        <v>#N/A</v>
      </c>
      <c r="AK199">
        <v>2</v>
      </c>
      <c r="AL199" s="7">
        <f>'Flat Rate Revenue'!G199</f>
        <v>0</v>
      </c>
      <c r="AM199" s="7">
        <f>'Flat Rate Revenue'!H199</f>
        <v>0</v>
      </c>
      <c r="AN199">
        <v>1</v>
      </c>
      <c r="AQ199">
        <f>IF('Flat Rate Revenue'!I199="Annual", 1, 2)</f>
        <v>2</v>
      </c>
      <c r="AR199" s="75">
        <f>'Flat Rate Revenue'!L199</f>
        <v>0</v>
      </c>
      <c r="AS199">
        <f>'Flat Rate Revenue'!T199</f>
        <v>0</v>
      </c>
      <c r="AU199" s="18" t="str">
        <f>'Filing Information'!$O$2</f>
        <v>_2023</v>
      </c>
      <c r="AV199" t="e">
        <f>VLOOKUP('Flat Rate Revenue'!C199,'Filing Information'!$B$47:$C$102, 2, 0)</f>
        <v>#N/A</v>
      </c>
      <c r="AW199">
        <v>3</v>
      </c>
      <c r="AX199" s="7">
        <f>'Flat Rate Revenue'!G199</f>
        <v>0</v>
      </c>
      <c r="AY199" s="7">
        <f>'Flat Rate Revenue'!H199</f>
        <v>0</v>
      </c>
      <c r="AZ199">
        <v>1</v>
      </c>
      <c r="BC199">
        <f>IF('Flat Rate Revenue'!I199="Annual", 1, 2)</f>
        <v>2</v>
      </c>
      <c r="BD199" s="75">
        <f>'Flat Rate Revenue'!M199</f>
        <v>0</v>
      </c>
      <c r="BE199">
        <f>'Flat Rate Revenue'!U199</f>
        <v>0</v>
      </c>
    </row>
    <row r="200" spans="3:57" x14ac:dyDescent="0.3">
      <c r="C200" s="64"/>
      <c r="D200" s="89"/>
      <c r="E200" s="89"/>
      <c r="F200" s="89"/>
      <c r="G200" s="65"/>
      <c r="H200" s="65"/>
      <c r="I200" s="89"/>
      <c r="J200" s="66"/>
      <c r="K200" s="67"/>
      <c r="L200" s="67"/>
      <c r="M200" s="67"/>
      <c r="P200" s="9">
        <f t="shared" si="12"/>
        <v>1</v>
      </c>
      <c r="Q200" s="8">
        <f t="shared" si="13"/>
        <v>0</v>
      </c>
      <c r="R200" s="8">
        <f t="shared" si="14"/>
        <v>0</v>
      </c>
      <c r="S200" s="8">
        <f t="shared" si="15"/>
        <v>0</v>
      </c>
      <c r="T200" s="8">
        <f t="shared" si="16"/>
        <v>0</v>
      </c>
      <c r="U200" s="8">
        <f t="shared" si="17"/>
        <v>0</v>
      </c>
      <c r="W200" s="18" t="str">
        <f>'Filing Information'!$O$2</f>
        <v>_2023</v>
      </c>
      <c r="X200" t="e">
        <f>VLOOKUP('Flat Rate Revenue'!C200,'Filing Information'!$B$47:$C$102, 2, 0)</f>
        <v>#N/A</v>
      </c>
      <c r="Y200">
        <v>1</v>
      </c>
      <c r="Z200" s="7">
        <f>'Flat Rate Revenue'!G200</f>
        <v>0</v>
      </c>
      <c r="AA200" s="7">
        <f>'Flat Rate Revenue'!H200</f>
        <v>0</v>
      </c>
      <c r="AB200">
        <v>1</v>
      </c>
      <c r="AE200">
        <f>IF('Flat Rate Revenue'!I200="Annual", 1, 2)</f>
        <v>2</v>
      </c>
      <c r="AF200" s="75">
        <f>'Flat Rate Revenue'!K200</f>
        <v>0</v>
      </c>
      <c r="AG200">
        <f>'Flat Rate Revenue'!S200</f>
        <v>0</v>
      </c>
      <c r="AI200" s="18" t="str">
        <f>'Filing Information'!$O$2</f>
        <v>_2023</v>
      </c>
      <c r="AJ200" t="e">
        <f>VLOOKUP('Flat Rate Revenue'!C200,'Filing Information'!$B$47:$C$102, 2, 0)</f>
        <v>#N/A</v>
      </c>
      <c r="AK200">
        <v>2</v>
      </c>
      <c r="AL200" s="7">
        <f>'Flat Rate Revenue'!G200</f>
        <v>0</v>
      </c>
      <c r="AM200" s="7">
        <f>'Flat Rate Revenue'!H200</f>
        <v>0</v>
      </c>
      <c r="AN200">
        <v>1</v>
      </c>
      <c r="AQ200">
        <f>IF('Flat Rate Revenue'!I200="Annual", 1, 2)</f>
        <v>2</v>
      </c>
      <c r="AR200" s="75">
        <f>'Flat Rate Revenue'!L200</f>
        <v>0</v>
      </c>
      <c r="AS200">
        <f>'Flat Rate Revenue'!T200</f>
        <v>0</v>
      </c>
      <c r="AU200" s="18" t="str">
        <f>'Filing Information'!$O$2</f>
        <v>_2023</v>
      </c>
      <c r="AV200" t="e">
        <f>VLOOKUP('Flat Rate Revenue'!C200,'Filing Information'!$B$47:$C$102, 2, 0)</f>
        <v>#N/A</v>
      </c>
      <c r="AW200">
        <v>3</v>
      </c>
      <c r="AX200" s="7">
        <f>'Flat Rate Revenue'!G200</f>
        <v>0</v>
      </c>
      <c r="AY200" s="7">
        <f>'Flat Rate Revenue'!H200</f>
        <v>0</v>
      </c>
      <c r="AZ200">
        <v>1</v>
      </c>
      <c r="BC200">
        <f>IF('Flat Rate Revenue'!I200="Annual", 1, 2)</f>
        <v>2</v>
      </c>
      <c r="BD200" s="75">
        <f>'Flat Rate Revenue'!M200</f>
        <v>0</v>
      </c>
      <c r="BE200">
        <f>'Flat Rate Revenue'!U200</f>
        <v>0</v>
      </c>
    </row>
    <row r="201" spans="3:57" x14ac:dyDescent="0.3">
      <c r="C201" s="64"/>
      <c r="D201" s="89"/>
      <c r="E201" s="89"/>
      <c r="F201" s="89"/>
      <c r="G201" s="65"/>
      <c r="H201" s="65"/>
      <c r="I201" s="89"/>
      <c r="J201" s="66"/>
      <c r="K201" s="67"/>
      <c r="L201" s="67"/>
      <c r="M201" s="67"/>
      <c r="P201" s="9">
        <f t="shared" si="12"/>
        <v>1</v>
      </c>
      <c r="Q201" s="8">
        <f t="shared" si="13"/>
        <v>0</v>
      </c>
      <c r="R201" s="8">
        <f t="shared" si="14"/>
        <v>0</v>
      </c>
      <c r="S201" s="8">
        <f t="shared" si="15"/>
        <v>0</v>
      </c>
      <c r="T201" s="8">
        <f t="shared" si="16"/>
        <v>0</v>
      </c>
      <c r="U201" s="8">
        <f t="shared" si="17"/>
        <v>0</v>
      </c>
      <c r="W201" s="18" t="str">
        <f>'Filing Information'!$O$2</f>
        <v>_2023</v>
      </c>
      <c r="X201" t="e">
        <f>VLOOKUP('Flat Rate Revenue'!C201,'Filing Information'!$B$47:$C$102, 2, 0)</f>
        <v>#N/A</v>
      </c>
      <c r="Y201">
        <v>1</v>
      </c>
      <c r="Z201" s="7">
        <f>'Flat Rate Revenue'!G201</f>
        <v>0</v>
      </c>
      <c r="AA201" s="7">
        <f>'Flat Rate Revenue'!H201</f>
        <v>0</v>
      </c>
      <c r="AB201">
        <v>1</v>
      </c>
      <c r="AE201">
        <f>IF('Flat Rate Revenue'!I201="Annual", 1, 2)</f>
        <v>2</v>
      </c>
      <c r="AF201" s="75">
        <f>'Flat Rate Revenue'!K201</f>
        <v>0</v>
      </c>
      <c r="AG201">
        <f>'Flat Rate Revenue'!S201</f>
        <v>0</v>
      </c>
      <c r="AI201" s="18" t="str">
        <f>'Filing Information'!$O$2</f>
        <v>_2023</v>
      </c>
      <c r="AJ201" t="e">
        <f>VLOOKUP('Flat Rate Revenue'!C201,'Filing Information'!$B$47:$C$102, 2, 0)</f>
        <v>#N/A</v>
      </c>
      <c r="AK201">
        <v>2</v>
      </c>
      <c r="AL201" s="7">
        <f>'Flat Rate Revenue'!G201</f>
        <v>0</v>
      </c>
      <c r="AM201" s="7">
        <f>'Flat Rate Revenue'!H201</f>
        <v>0</v>
      </c>
      <c r="AN201">
        <v>1</v>
      </c>
      <c r="AQ201">
        <f>IF('Flat Rate Revenue'!I201="Annual", 1, 2)</f>
        <v>2</v>
      </c>
      <c r="AR201" s="75">
        <f>'Flat Rate Revenue'!L201</f>
        <v>0</v>
      </c>
      <c r="AS201">
        <f>'Flat Rate Revenue'!T201</f>
        <v>0</v>
      </c>
      <c r="AU201" s="18" t="str">
        <f>'Filing Information'!$O$2</f>
        <v>_2023</v>
      </c>
      <c r="AV201" t="e">
        <f>VLOOKUP('Flat Rate Revenue'!C201,'Filing Information'!$B$47:$C$102, 2, 0)</f>
        <v>#N/A</v>
      </c>
      <c r="AW201">
        <v>3</v>
      </c>
      <c r="AX201" s="7">
        <f>'Flat Rate Revenue'!G201</f>
        <v>0</v>
      </c>
      <c r="AY201" s="7">
        <f>'Flat Rate Revenue'!H201</f>
        <v>0</v>
      </c>
      <c r="AZ201">
        <v>1</v>
      </c>
      <c r="BC201">
        <f>IF('Flat Rate Revenue'!I201="Annual", 1, 2)</f>
        <v>2</v>
      </c>
      <c r="BD201" s="75">
        <f>'Flat Rate Revenue'!M201</f>
        <v>0</v>
      </c>
      <c r="BE201">
        <f>'Flat Rate Revenue'!U201</f>
        <v>0</v>
      </c>
    </row>
    <row r="202" spans="3:57" x14ac:dyDescent="0.3">
      <c r="C202" s="64"/>
      <c r="D202" s="89"/>
      <c r="E202" s="89"/>
      <c r="F202" s="89"/>
      <c r="G202" s="65"/>
      <c r="H202" s="65"/>
      <c r="I202" s="89"/>
      <c r="J202" s="66"/>
      <c r="K202" s="67"/>
      <c r="L202" s="67"/>
      <c r="M202" s="67"/>
      <c r="P202" s="9">
        <f t="shared" si="12"/>
        <v>1</v>
      </c>
      <c r="Q202" s="8">
        <f t="shared" si="13"/>
        <v>0</v>
      </c>
      <c r="R202" s="8">
        <f t="shared" si="14"/>
        <v>0</v>
      </c>
      <c r="S202" s="8">
        <f t="shared" si="15"/>
        <v>0</v>
      </c>
      <c r="T202" s="8">
        <f t="shared" si="16"/>
        <v>0</v>
      </c>
      <c r="U202" s="8">
        <f t="shared" si="17"/>
        <v>0</v>
      </c>
      <c r="W202" s="18" t="str">
        <f>'Filing Information'!$O$2</f>
        <v>_2023</v>
      </c>
      <c r="X202" t="e">
        <f>VLOOKUP('Flat Rate Revenue'!C202,'Filing Information'!$B$47:$C$102, 2, 0)</f>
        <v>#N/A</v>
      </c>
      <c r="Y202">
        <v>1</v>
      </c>
      <c r="Z202" s="7">
        <f>'Flat Rate Revenue'!G202</f>
        <v>0</v>
      </c>
      <c r="AA202" s="7">
        <f>'Flat Rate Revenue'!H202</f>
        <v>0</v>
      </c>
      <c r="AB202">
        <v>1</v>
      </c>
      <c r="AE202">
        <f>IF('Flat Rate Revenue'!I202="Annual", 1, 2)</f>
        <v>2</v>
      </c>
      <c r="AF202" s="75">
        <f>'Flat Rate Revenue'!K202</f>
        <v>0</v>
      </c>
      <c r="AG202">
        <f>'Flat Rate Revenue'!S202</f>
        <v>0</v>
      </c>
      <c r="AI202" s="18" t="str">
        <f>'Filing Information'!$O$2</f>
        <v>_2023</v>
      </c>
      <c r="AJ202" t="e">
        <f>VLOOKUP('Flat Rate Revenue'!C202,'Filing Information'!$B$47:$C$102, 2, 0)</f>
        <v>#N/A</v>
      </c>
      <c r="AK202">
        <v>2</v>
      </c>
      <c r="AL202" s="7">
        <f>'Flat Rate Revenue'!G202</f>
        <v>0</v>
      </c>
      <c r="AM202" s="7">
        <f>'Flat Rate Revenue'!H202</f>
        <v>0</v>
      </c>
      <c r="AN202">
        <v>1</v>
      </c>
      <c r="AQ202">
        <f>IF('Flat Rate Revenue'!I202="Annual", 1, 2)</f>
        <v>2</v>
      </c>
      <c r="AR202" s="75">
        <f>'Flat Rate Revenue'!L202</f>
        <v>0</v>
      </c>
      <c r="AS202">
        <f>'Flat Rate Revenue'!T202</f>
        <v>0</v>
      </c>
      <c r="AU202" s="18" t="str">
        <f>'Filing Information'!$O$2</f>
        <v>_2023</v>
      </c>
      <c r="AV202" t="e">
        <f>VLOOKUP('Flat Rate Revenue'!C202,'Filing Information'!$B$47:$C$102, 2, 0)</f>
        <v>#N/A</v>
      </c>
      <c r="AW202">
        <v>3</v>
      </c>
      <c r="AX202" s="7">
        <f>'Flat Rate Revenue'!G202</f>
        <v>0</v>
      </c>
      <c r="AY202" s="7">
        <f>'Flat Rate Revenue'!H202</f>
        <v>0</v>
      </c>
      <c r="AZ202">
        <v>1</v>
      </c>
      <c r="BC202">
        <f>IF('Flat Rate Revenue'!I202="Annual", 1, 2)</f>
        <v>2</v>
      </c>
      <c r="BD202" s="75">
        <f>'Flat Rate Revenue'!M202</f>
        <v>0</v>
      </c>
      <c r="BE202">
        <f>'Flat Rate Revenue'!U202</f>
        <v>0</v>
      </c>
    </row>
    <row r="203" spans="3:57" x14ac:dyDescent="0.3">
      <c r="C203" s="64"/>
      <c r="D203" s="89"/>
      <c r="E203" s="89"/>
      <c r="F203" s="89"/>
      <c r="G203" s="65"/>
      <c r="H203" s="65"/>
      <c r="I203" s="89"/>
      <c r="J203" s="66"/>
      <c r="K203" s="67"/>
      <c r="L203" s="67"/>
      <c r="M203" s="67"/>
      <c r="P203" s="9">
        <f t="shared" si="12"/>
        <v>1</v>
      </c>
      <c r="Q203" s="8">
        <f t="shared" si="13"/>
        <v>0</v>
      </c>
      <c r="R203" s="8">
        <f t="shared" si="14"/>
        <v>0</v>
      </c>
      <c r="S203" s="8">
        <f t="shared" si="15"/>
        <v>0</v>
      </c>
      <c r="T203" s="8">
        <f t="shared" si="16"/>
        <v>0</v>
      </c>
      <c r="U203" s="8">
        <f t="shared" si="17"/>
        <v>0</v>
      </c>
      <c r="W203" s="18" t="str">
        <f>'Filing Information'!$O$2</f>
        <v>_2023</v>
      </c>
      <c r="X203" t="e">
        <f>VLOOKUP('Flat Rate Revenue'!C203,'Filing Information'!$B$47:$C$102, 2, 0)</f>
        <v>#N/A</v>
      </c>
      <c r="Y203">
        <v>1</v>
      </c>
      <c r="Z203" s="7">
        <f>'Flat Rate Revenue'!G203</f>
        <v>0</v>
      </c>
      <c r="AA203" s="7">
        <f>'Flat Rate Revenue'!H203</f>
        <v>0</v>
      </c>
      <c r="AB203">
        <v>1</v>
      </c>
      <c r="AE203">
        <f>IF('Flat Rate Revenue'!I203="Annual", 1, 2)</f>
        <v>2</v>
      </c>
      <c r="AF203" s="75">
        <f>'Flat Rate Revenue'!K203</f>
        <v>0</v>
      </c>
      <c r="AG203">
        <f>'Flat Rate Revenue'!S203</f>
        <v>0</v>
      </c>
      <c r="AI203" s="18" t="str">
        <f>'Filing Information'!$O$2</f>
        <v>_2023</v>
      </c>
      <c r="AJ203" t="e">
        <f>VLOOKUP('Flat Rate Revenue'!C203,'Filing Information'!$B$47:$C$102, 2, 0)</f>
        <v>#N/A</v>
      </c>
      <c r="AK203">
        <v>2</v>
      </c>
      <c r="AL203" s="7">
        <f>'Flat Rate Revenue'!G203</f>
        <v>0</v>
      </c>
      <c r="AM203" s="7">
        <f>'Flat Rate Revenue'!H203</f>
        <v>0</v>
      </c>
      <c r="AN203">
        <v>1</v>
      </c>
      <c r="AQ203">
        <f>IF('Flat Rate Revenue'!I203="Annual", 1, 2)</f>
        <v>2</v>
      </c>
      <c r="AR203" s="75">
        <f>'Flat Rate Revenue'!L203</f>
        <v>0</v>
      </c>
      <c r="AS203">
        <f>'Flat Rate Revenue'!T203</f>
        <v>0</v>
      </c>
      <c r="AU203" s="18" t="str">
        <f>'Filing Information'!$O$2</f>
        <v>_2023</v>
      </c>
      <c r="AV203" t="e">
        <f>VLOOKUP('Flat Rate Revenue'!C203,'Filing Information'!$B$47:$C$102, 2, 0)</f>
        <v>#N/A</v>
      </c>
      <c r="AW203">
        <v>3</v>
      </c>
      <c r="AX203" s="7">
        <f>'Flat Rate Revenue'!G203</f>
        <v>0</v>
      </c>
      <c r="AY203" s="7">
        <f>'Flat Rate Revenue'!H203</f>
        <v>0</v>
      </c>
      <c r="AZ203">
        <v>1</v>
      </c>
      <c r="BC203">
        <f>IF('Flat Rate Revenue'!I203="Annual", 1, 2)</f>
        <v>2</v>
      </c>
      <c r="BD203" s="75">
        <f>'Flat Rate Revenue'!M203</f>
        <v>0</v>
      </c>
      <c r="BE203">
        <f>'Flat Rate Revenue'!U203</f>
        <v>0</v>
      </c>
    </row>
    <row r="204" spans="3:57" x14ac:dyDescent="0.3">
      <c r="C204" s="64"/>
      <c r="D204" s="89"/>
      <c r="E204" s="89"/>
      <c r="F204" s="89"/>
      <c r="G204" s="65"/>
      <c r="H204" s="65"/>
      <c r="I204" s="89"/>
      <c r="J204" s="66"/>
      <c r="K204" s="67"/>
      <c r="L204" s="67"/>
      <c r="M204" s="67"/>
      <c r="P204" s="9">
        <f t="shared" si="12"/>
        <v>1</v>
      </c>
      <c r="Q204" s="8">
        <f t="shared" si="13"/>
        <v>0</v>
      </c>
      <c r="R204" s="8">
        <f t="shared" si="14"/>
        <v>0</v>
      </c>
      <c r="S204" s="8">
        <f t="shared" si="15"/>
        <v>0</v>
      </c>
      <c r="T204" s="8">
        <f t="shared" si="16"/>
        <v>0</v>
      </c>
      <c r="U204" s="8">
        <f t="shared" si="17"/>
        <v>0</v>
      </c>
      <c r="W204" s="18" t="str">
        <f>'Filing Information'!$O$2</f>
        <v>_2023</v>
      </c>
      <c r="X204" t="e">
        <f>VLOOKUP('Flat Rate Revenue'!C204,'Filing Information'!$B$47:$C$102, 2, 0)</f>
        <v>#N/A</v>
      </c>
      <c r="Y204">
        <v>1</v>
      </c>
      <c r="Z204" s="7">
        <f>'Flat Rate Revenue'!G204</f>
        <v>0</v>
      </c>
      <c r="AA204" s="7">
        <f>'Flat Rate Revenue'!H204</f>
        <v>0</v>
      </c>
      <c r="AB204">
        <v>1</v>
      </c>
      <c r="AE204">
        <f>IF('Flat Rate Revenue'!I204="Annual", 1, 2)</f>
        <v>2</v>
      </c>
      <c r="AF204" s="75">
        <f>'Flat Rate Revenue'!K204</f>
        <v>0</v>
      </c>
      <c r="AG204">
        <f>'Flat Rate Revenue'!S204</f>
        <v>0</v>
      </c>
      <c r="AI204" s="18" t="str">
        <f>'Filing Information'!$O$2</f>
        <v>_2023</v>
      </c>
      <c r="AJ204" t="e">
        <f>VLOOKUP('Flat Rate Revenue'!C204,'Filing Information'!$B$47:$C$102, 2, 0)</f>
        <v>#N/A</v>
      </c>
      <c r="AK204">
        <v>2</v>
      </c>
      <c r="AL204" s="7">
        <f>'Flat Rate Revenue'!G204</f>
        <v>0</v>
      </c>
      <c r="AM204" s="7">
        <f>'Flat Rate Revenue'!H204</f>
        <v>0</v>
      </c>
      <c r="AN204">
        <v>1</v>
      </c>
      <c r="AQ204">
        <f>IF('Flat Rate Revenue'!I204="Annual", 1, 2)</f>
        <v>2</v>
      </c>
      <c r="AR204" s="75">
        <f>'Flat Rate Revenue'!L204</f>
        <v>0</v>
      </c>
      <c r="AS204">
        <f>'Flat Rate Revenue'!T204</f>
        <v>0</v>
      </c>
      <c r="AU204" s="18" t="str">
        <f>'Filing Information'!$O$2</f>
        <v>_2023</v>
      </c>
      <c r="AV204" t="e">
        <f>VLOOKUP('Flat Rate Revenue'!C204,'Filing Information'!$B$47:$C$102, 2, 0)</f>
        <v>#N/A</v>
      </c>
      <c r="AW204">
        <v>3</v>
      </c>
      <c r="AX204" s="7">
        <f>'Flat Rate Revenue'!G204</f>
        <v>0</v>
      </c>
      <c r="AY204" s="7">
        <f>'Flat Rate Revenue'!H204</f>
        <v>0</v>
      </c>
      <c r="AZ204">
        <v>1</v>
      </c>
      <c r="BC204">
        <f>IF('Flat Rate Revenue'!I204="Annual", 1, 2)</f>
        <v>2</v>
      </c>
      <c r="BD204" s="75">
        <f>'Flat Rate Revenue'!M204</f>
        <v>0</v>
      </c>
      <c r="BE204">
        <f>'Flat Rate Revenue'!U204</f>
        <v>0</v>
      </c>
    </row>
    <row r="205" spans="3:57" s="13" customFormat="1" x14ac:dyDescent="0.3">
      <c r="D205" s="19"/>
      <c r="E205" s="19"/>
      <c r="F205" s="19"/>
      <c r="J205" s="14"/>
      <c r="S205" s="19"/>
      <c r="T205" s="19"/>
      <c r="V205"/>
      <c r="W205" s="18"/>
      <c r="X205"/>
      <c r="Y205"/>
      <c r="Z205" s="7"/>
      <c r="AA205" s="7"/>
      <c r="AB205"/>
      <c r="AC205"/>
      <c r="AD205"/>
      <c r="AE205"/>
      <c r="AF205"/>
      <c r="AG205"/>
      <c r="AH205"/>
      <c r="AI205" s="18"/>
      <c r="AJ205"/>
      <c r="AK205"/>
      <c r="AL205" s="7"/>
      <c r="AM205" s="7"/>
      <c r="AN205"/>
      <c r="AO205"/>
      <c r="AP205"/>
      <c r="AQ205"/>
      <c r="AR205"/>
      <c r="AS205"/>
      <c r="AT205"/>
      <c r="AU205" s="18"/>
      <c r="AV205"/>
      <c r="AW205"/>
      <c r="AX205" s="7"/>
      <c r="AY205" s="7"/>
      <c r="AZ205"/>
      <c r="BA205"/>
      <c r="BB205"/>
      <c r="BC205"/>
      <c r="BD205"/>
      <c r="BE205"/>
    </row>
    <row r="206" spans="3:57" s="13" customFormat="1" hidden="1" x14ac:dyDescent="0.3">
      <c r="D206" s="19"/>
      <c r="E206" s="19"/>
      <c r="F206" s="19"/>
      <c r="J206" s="14"/>
      <c r="S206" s="19"/>
      <c r="T206" s="19"/>
      <c r="V206"/>
      <c r="W206" s="18"/>
      <c r="X206"/>
      <c r="Y206"/>
      <c r="Z206" s="7"/>
      <c r="AA206" s="7"/>
      <c r="AB206"/>
      <c r="AC206"/>
      <c r="AD206"/>
      <c r="AE206"/>
      <c r="AF206"/>
      <c r="AG206"/>
      <c r="AH206"/>
      <c r="AI206" s="18"/>
      <c r="AJ206"/>
      <c r="AK206"/>
      <c r="AL206" s="7"/>
      <c r="AM206" s="7"/>
      <c r="AN206"/>
      <c r="AO206"/>
      <c r="AP206"/>
      <c r="AQ206"/>
      <c r="AR206"/>
      <c r="AS206"/>
      <c r="AT206"/>
      <c r="AU206" s="18"/>
      <c r="AV206"/>
      <c r="AW206"/>
      <c r="AX206" s="7"/>
      <c r="AY206" s="7"/>
      <c r="AZ206"/>
      <c r="BA206"/>
      <c r="BB206"/>
      <c r="BC206"/>
      <c r="BD206"/>
      <c r="BE206"/>
    </row>
    <row r="210" spans="22:57" hidden="1" x14ac:dyDescent="0.3">
      <c r="V210" s="13"/>
      <c r="W210" s="13"/>
      <c r="X210" s="13"/>
      <c r="Y210" s="13"/>
      <c r="Z210" s="13"/>
      <c r="AA210" s="13"/>
      <c r="AB210" s="13"/>
      <c r="AC210" s="13"/>
      <c r="AD210" s="13"/>
      <c r="AE210" s="13"/>
      <c r="AF210" s="13"/>
      <c r="AG210" s="13"/>
      <c r="AH210" s="13"/>
      <c r="AI210" s="13"/>
      <c r="AJ210" s="13"/>
      <c r="AK210" s="13"/>
      <c r="AL210" s="13"/>
      <c r="AM210" s="13"/>
      <c r="AN210" s="13"/>
      <c r="AO210" s="13"/>
      <c r="AP210" s="13"/>
      <c r="AQ210" s="13"/>
      <c r="AR210" s="13"/>
      <c r="AS210" s="13"/>
      <c r="AT210" s="13"/>
      <c r="AU210" s="13"/>
      <c r="AV210" s="13"/>
      <c r="AW210" s="13"/>
      <c r="AX210" s="13"/>
      <c r="AY210" s="13"/>
      <c r="AZ210" s="13"/>
      <c r="BA210" s="13"/>
      <c r="BB210" s="13"/>
      <c r="BC210" s="13"/>
      <c r="BD210" s="13"/>
      <c r="BE210" s="13"/>
    </row>
    <row r="211" spans="22:57" hidden="1" x14ac:dyDescent="0.3">
      <c r="V211" s="13"/>
      <c r="W211" s="13"/>
      <c r="X211" s="13"/>
      <c r="Y211" s="13"/>
      <c r="Z211" s="13"/>
      <c r="AA211" s="13"/>
      <c r="AB211" s="13"/>
      <c r="AC211" s="13"/>
      <c r="AD211" s="13"/>
      <c r="AE211" s="13"/>
      <c r="AF211" s="13"/>
      <c r="AG211" s="13"/>
      <c r="AH211" s="13"/>
      <c r="AI211" s="13"/>
      <c r="AJ211" s="13"/>
      <c r="AK211" s="13"/>
      <c r="AL211" s="13"/>
      <c r="AM211" s="13"/>
      <c r="AN211" s="13"/>
      <c r="AO211" s="13"/>
      <c r="AP211" s="13"/>
      <c r="AQ211" s="13"/>
      <c r="AR211" s="13"/>
      <c r="AS211" s="13"/>
      <c r="AT211" s="13"/>
      <c r="AU211" s="13"/>
      <c r="AV211" s="13"/>
      <c r="AW211" s="13"/>
      <c r="AX211" s="13"/>
      <c r="AY211" s="13"/>
      <c r="AZ211" s="13"/>
      <c r="BA211" s="13"/>
      <c r="BB211" s="13"/>
      <c r="BC211" s="13"/>
      <c r="BD211" s="13"/>
      <c r="BE211" s="13"/>
    </row>
  </sheetData>
  <sheetProtection selectLockedCells="1"/>
  <mergeCells count="12">
    <mergeCell ref="C1:J1"/>
    <mergeCell ref="K1:O1"/>
    <mergeCell ref="C61:C62"/>
    <mergeCell ref="D61:F61"/>
    <mergeCell ref="K61:M61"/>
    <mergeCell ref="R61:R62"/>
    <mergeCell ref="C2:M4"/>
    <mergeCell ref="S61:U61"/>
    <mergeCell ref="I61:I62"/>
    <mergeCell ref="J61:J62"/>
    <mergeCell ref="H61:H62"/>
    <mergeCell ref="G61:G62"/>
  </mergeCells>
  <dataValidations count="4">
    <dataValidation type="list" allowBlank="1" showInputMessage="1" showErrorMessage="1" sqref="I63:I204" xr:uid="{1D3C2318-52EE-45B3-980E-FFD9C5E9C2A1}">
      <formula1>$Q$2:$Q$3</formula1>
    </dataValidation>
    <dataValidation type="list" allowBlank="1" showInputMessage="1" showErrorMessage="1" sqref="D63:F204" xr:uid="{0F3AA61F-3473-48FF-9220-04E0AD9BA47F}">
      <formula1>$R$2:$R$3</formula1>
    </dataValidation>
    <dataValidation type="date" allowBlank="1" showInputMessage="1" showErrorMessage="1" sqref="G63:H204" xr:uid="{B072F9F1-0CCD-4DC0-8451-1B1A896E0F10}">
      <formula1>36526</formula1>
      <formula2>73415</formula2>
    </dataValidation>
    <dataValidation type="decimal" operator="greaterThanOrEqual" allowBlank="1" showInputMessage="1" showErrorMessage="1" sqref="J63:M204" xr:uid="{AD41F300-15B1-4CD1-86B7-31309A5D2EC8}">
      <formula1>0</formula1>
    </dataValidation>
  </dataValidation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663208C-6139-4F10-947E-009BF236497E}">
          <x14:formula1>
            <xm:f>'Filing Information'!$B$47:$B$102</xm:f>
          </x14:formula1>
          <xm:sqref>C63:C204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86292-2015-4D93-9D83-9EDAF4B40985}">
  <sheetPr codeName="Sheet5"/>
  <dimension ref="A1:AB206"/>
  <sheetViews>
    <sheetView workbookViewId="0">
      <selection activeCell="C63" sqref="C63"/>
    </sheetView>
  </sheetViews>
  <sheetFormatPr defaultColWidth="0" defaultRowHeight="14.4" zeroHeight="1" x14ac:dyDescent="0.3"/>
  <cols>
    <col min="1" max="2" width="5.33203125" style="13" customWidth="1"/>
    <col min="3" max="3" width="18.88671875" bestFit="1" customWidth="1"/>
    <col min="4" max="4" width="8" style="6" customWidth="1"/>
    <col min="5" max="5" width="11.33203125" customWidth="1"/>
    <col min="6" max="6" width="10.5546875" bestFit="1" customWidth="1"/>
    <col min="7" max="7" width="20.33203125" customWidth="1"/>
    <col min="8" max="8" width="13" style="10" customWidth="1"/>
    <col min="9" max="9" width="21.33203125" customWidth="1"/>
    <col min="10" max="10" width="21.109375" customWidth="1"/>
    <col min="11" max="11" width="5.109375" style="13" customWidth="1"/>
    <col min="12" max="12" width="4.5546875" style="13" customWidth="1"/>
    <col min="13" max="16" width="8.88671875" hidden="1" customWidth="1"/>
    <col min="17" max="17" width="15.5546875" hidden="1" customWidth="1"/>
    <col min="18" max="18" width="68.33203125" hidden="1" customWidth="1"/>
    <col min="19" max="19" width="68" hidden="1" customWidth="1"/>
    <col min="20" max="20" width="25.5546875" hidden="1" customWidth="1"/>
    <col min="21" max="21" width="23.5546875" hidden="1" customWidth="1"/>
    <col min="22" max="22" width="9" hidden="1" customWidth="1"/>
    <col min="23" max="23" width="42.33203125" hidden="1" customWidth="1"/>
    <col min="24" max="24" width="25.6640625" hidden="1" customWidth="1"/>
    <col min="25" max="25" width="25.109375" hidden="1" customWidth="1"/>
    <col min="26" max="26" width="25.33203125" hidden="1" customWidth="1"/>
    <col min="27" max="27" width="12.109375" hidden="1" customWidth="1"/>
    <col min="28" max="28" width="24.88671875" hidden="1" customWidth="1"/>
    <col min="29" max="16384" width="8.88671875" hidden="1"/>
  </cols>
  <sheetData>
    <row r="1" spans="1:15" ht="72.599999999999994" customHeight="1" x14ac:dyDescent="0.3">
      <c r="A1" s="20"/>
      <c r="B1" s="20"/>
      <c r="C1" s="185" t="s">
        <v>303</v>
      </c>
      <c r="D1" s="185"/>
      <c r="E1" s="185"/>
      <c r="F1" s="185"/>
      <c r="G1" s="185"/>
      <c r="H1" s="185"/>
      <c r="I1" s="186" t="s">
        <v>417</v>
      </c>
      <c r="J1" s="186"/>
      <c r="K1" s="186"/>
      <c r="L1" s="186"/>
      <c r="N1" t="s">
        <v>304</v>
      </c>
      <c r="O1" s="1" t="s">
        <v>295</v>
      </c>
    </row>
    <row r="2" spans="1:15" x14ac:dyDescent="0.3">
      <c r="C2" s="225" t="s">
        <v>305</v>
      </c>
      <c r="D2" s="225"/>
      <c r="E2" s="225"/>
      <c r="F2" s="225"/>
      <c r="G2" s="225"/>
      <c r="H2" s="225"/>
      <c r="I2" s="225"/>
      <c r="J2" s="225"/>
      <c r="N2" t="s">
        <v>289</v>
      </c>
      <c r="O2" s="1">
        <v>1</v>
      </c>
    </row>
    <row r="3" spans="1:15" x14ac:dyDescent="0.3">
      <c r="C3" s="225"/>
      <c r="D3" s="225"/>
      <c r="E3" s="225"/>
      <c r="F3" s="225"/>
      <c r="G3" s="225"/>
      <c r="H3" s="225"/>
      <c r="I3" s="225"/>
      <c r="J3" s="225"/>
      <c r="N3" t="s">
        <v>290</v>
      </c>
      <c r="O3" s="1">
        <v>2</v>
      </c>
    </row>
    <row r="4" spans="1:15" x14ac:dyDescent="0.3">
      <c r="C4" s="225"/>
      <c r="D4" s="225"/>
      <c r="E4" s="225"/>
      <c r="F4" s="225"/>
      <c r="G4" s="225"/>
      <c r="H4" s="225"/>
      <c r="I4" s="225"/>
      <c r="J4" s="225"/>
      <c r="N4" t="s">
        <v>291</v>
      </c>
      <c r="O4" s="1">
        <v>3</v>
      </c>
    </row>
    <row r="5" spans="1:15" hidden="1" x14ac:dyDescent="0.3">
      <c r="C5" s="2" t="s">
        <v>207</v>
      </c>
      <c r="D5" s="95"/>
      <c r="E5" s="95"/>
      <c r="F5" s="95"/>
      <c r="G5" s="95"/>
      <c r="H5" s="95"/>
      <c r="I5" s="95"/>
      <c r="J5" s="95"/>
      <c r="O5" s="1"/>
    </row>
    <row r="6" spans="1:15" hidden="1" x14ac:dyDescent="0.3">
      <c r="C6" s="2" t="s">
        <v>208</v>
      </c>
      <c r="D6" s="95"/>
      <c r="E6" s="95"/>
      <c r="F6" s="95"/>
      <c r="G6" s="95"/>
      <c r="H6" s="95"/>
      <c r="I6" s="95"/>
      <c r="J6" s="95"/>
      <c r="O6" s="1"/>
    </row>
    <row r="7" spans="1:15" hidden="1" x14ac:dyDescent="0.3">
      <c r="C7" s="2" t="s">
        <v>209</v>
      </c>
      <c r="D7" s="95"/>
      <c r="E7" s="95"/>
      <c r="F7" s="95"/>
      <c r="G7" s="95"/>
      <c r="H7" s="95"/>
      <c r="I7" s="95"/>
      <c r="J7" s="95"/>
      <c r="O7" s="1"/>
    </row>
    <row r="8" spans="1:15" hidden="1" x14ac:dyDescent="0.3">
      <c r="C8" s="2" t="s">
        <v>210</v>
      </c>
      <c r="D8" s="95"/>
      <c r="E8" s="95"/>
      <c r="F8" s="95"/>
      <c r="G8" s="95"/>
      <c r="H8" s="95"/>
      <c r="I8" s="95"/>
      <c r="J8" s="95"/>
      <c r="O8" s="1"/>
    </row>
    <row r="9" spans="1:15" hidden="1" x14ac:dyDescent="0.3">
      <c r="C9" s="2" t="s">
        <v>211</v>
      </c>
      <c r="D9" s="95"/>
      <c r="E9" s="95"/>
      <c r="F9" s="95"/>
      <c r="G9" s="95"/>
      <c r="H9" s="95"/>
      <c r="I9" s="95"/>
      <c r="J9" s="95"/>
      <c r="O9" s="1"/>
    </row>
    <row r="10" spans="1:15" hidden="1" x14ac:dyDescent="0.3">
      <c r="C10" s="2" t="s">
        <v>212</v>
      </c>
      <c r="D10" s="95"/>
      <c r="E10" s="95"/>
      <c r="F10" s="95"/>
      <c r="G10" s="95"/>
      <c r="H10" s="95"/>
      <c r="I10" s="95"/>
      <c r="J10" s="95"/>
      <c r="O10" s="1"/>
    </row>
    <row r="11" spans="1:15" hidden="1" x14ac:dyDescent="0.3">
      <c r="C11" s="2" t="s">
        <v>213</v>
      </c>
      <c r="D11" s="95"/>
      <c r="E11" s="95"/>
      <c r="F11" s="95"/>
      <c r="G11" s="95"/>
      <c r="H11" s="95"/>
      <c r="I11" s="95"/>
      <c r="J11" s="95"/>
      <c r="O11" s="1"/>
    </row>
    <row r="12" spans="1:15" hidden="1" x14ac:dyDescent="0.3">
      <c r="C12" s="2" t="s">
        <v>214</v>
      </c>
      <c r="D12" s="95"/>
      <c r="E12" s="95"/>
      <c r="F12" s="95"/>
      <c r="G12" s="95"/>
      <c r="H12" s="95"/>
      <c r="I12" s="95"/>
      <c r="J12" s="95"/>
      <c r="O12" s="1"/>
    </row>
    <row r="13" spans="1:15" hidden="1" x14ac:dyDescent="0.3">
      <c r="C13" s="2" t="s">
        <v>215</v>
      </c>
      <c r="D13" s="95"/>
      <c r="E13" s="95"/>
      <c r="F13" s="95"/>
      <c r="G13" s="95"/>
      <c r="H13" s="95"/>
      <c r="I13" s="95"/>
      <c r="J13" s="95"/>
      <c r="O13" s="1"/>
    </row>
    <row r="14" spans="1:15" hidden="1" x14ac:dyDescent="0.3">
      <c r="C14" s="2" t="s">
        <v>216</v>
      </c>
      <c r="D14" s="95"/>
      <c r="E14" s="95"/>
      <c r="F14" s="95"/>
      <c r="G14" s="95"/>
      <c r="H14" s="95"/>
      <c r="I14" s="95"/>
      <c r="J14" s="95"/>
      <c r="O14" s="1"/>
    </row>
    <row r="15" spans="1:15" hidden="1" x14ac:dyDescent="0.3">
      <c r="C15" s="2" t="s">
        <v>217</v>
      </c>
      <c r="D15" s="95"/>
      <c r="E15" s="95"/>
      <c r="F15" s="95"/>
      <c r="G15" s="95"/>
      <c r="H15" s="95"/>
      <c r="I15" s="95"/>
      <c r="J15" s="95"/>
      <c r="O15" s="1"/>
    </row>
    <row r="16" spans="1:15" hidden="1" x14ac:dyDescent="0.3">
      <c r="C16" s="2" t="s">
        <v>218</v>
      </c>
      <c r="D16" s="95"/>
      <c r="E16" s="95"/>
      <c r="F16" s="95"/>
      <c r="G16" s="95"/>
      <c r="H16" s="95"/>
      <c r="I16" s="95"/>
      <c r="J16" s="95"/>
      <c r="O16" s="1"/>
    </row>
    <row r="17" spans="3:15" hidden="1" x14ac:dyDescent="0.3">
      <c r="C17" s="2" t="s">
        <v>219</v>
      </c>
      <c r="D17" s="95"/>
      <c r="E17" s="95"/>
      <c r="F17" s="95"/>
      <c r="G17" s="95"/>
      <c r="H17" s="95"/>
      <c r="I17" s="95"/>
      <c r="J17" s="95"/>
      <c r="O17" s="1"/>
    </row>
    <row r="18" spans="3:15" hidden="1" x14ac:dyDescent="0.3">
      <c r="C18" s="2" t="s">
        <v>220</v>
      </c>
      <c r="D18" s="95"/>
      <c r="E18" s="95"/>
      <c r="F18" s="95"/>
      <c r="G18" s="95"/>
      <c r="H18" s="95"/>
      <c r="I18" s="95"/>
      <c r="J18" s="95"/>
      <c r="O18" s="1"/>
    </row>
    <row r="19" spans="3:15" hidden="1" x14ac:dyDescent="0.3">
      <c r="C19" s="2" t="s">
        <v>221</v>
      </c>
      <c r="D19" s="95"/>
      <c r="E19" s="95"/>
      <c r="F19" s="95"/>
      <c r="G19" s="95"/>
      <c r="H19" s="95"/>
      <c r="I19" s="95"/>
      <c r="J19" s="95"/>
      <c r="O19" s="1"/>
    </row>
    <row r="20" spans="3:15" hidden="1" x14ac:dyDescent="0.3">
      <c r="C20" s="2" t="s">
        <v>222</v>
      </c>
      <c r="D20" s="95"/>
      <c r="E20" s="95"/>
      <c r="F20" s="95"/>
      <c r="G20" s="95"/>
      <c r="H20" s="95"/>
      <c r="I20" s="95"/>
      <c r="J20" s="95"/>
      <c r="O20" s="1"/>
    </row>
    <row r="21" spans="3:15" hidden="1" x14ac:dyDescent="0.3">
      <c r="C21" s="2" t="s">
        <v>223</v>
      </c>
      <c r="D21" s="95"/>
      <c r="E21" s="95"/>
      <c r="F21" s="95"/>
      <c r="G21" s="95"/>
      <c r="H21" s="95"/>
      <c r="I21" s="95"/>
      <c r="J21" s="95"/>
      <c r="O21" s="1"/>
    </row>
    <row r="22" spans="3:15" hidden="1" x14ac:dyDescent="0.3">
      <c r="C22" s="2" t="s">
        <v>224</v>
      </c>
      <c r="D22" s="95"/>
      <c r="E22" s="95"/>
      <c r="F22" s="95"/>
      <c r="G22" s="95"/>
      <c r="H22" s="95"/>
      <c r="I22" s="95"/>
      <c r="J22" s="95"/>
      <c r="O22" s="1"/>
    </row>
    <row r="23" spans="3:15" hidden="1" x14ac:dyDescent="0.3">
      <c r="C23" s="2" t="s">
        <v>225</v>
      </c>
      <c r="D23" s="95"/>
      <c r="E23" s="95"/>
      <c r="F23" s="95"/>
      <c r="G23" s="95"/>
      <c r="H23" s="95"/>
      <c r="I23" s="95"/>
      <c r="J23" s="95"/>
      <c r="O23" s="1"/>
    </row>
    <row r="24" spans="3:15" hidden="1" x14ac:dyDescent="0.3">
      <c r="C24" s="2" t="s">
        <v>226</v>
      </c>
      <c r="D24" s="95"/>
      <c r="E24" s="95"/>
      <c r="F24" s="95"/>
      <c r="G24" s="95"/>
      <c r="H24" s="95"/>
      <c r="I24" s="95"/>
      <c r="J24" s="95"/>
      <c r="O24" s="1"/>
    </row>
    <row r="25" spans="3:15" hidden="1" x14ac:dyDescent="0.3">
      <c r="C25" s="2" t="s">
        <v>227</v>
      </c>
      <c r="D25" s="95"/>
      <c r="E25" s="95"/>
      <c r="F25" s="95"/>
      <c r="G25" s="95"/>
      <c r="H25" s="95"/>
      <c r="I25" s="95"/>
      <c r="J25" s="95"/>
      <c r="O25" s="1"/>
    </row>
    <row r="26" spans="3:15" hidden="1" x14ac:dyDescent="0.3">
      <c r="C26" s="2" t="s">
        <v>228</v>
      </c>
      <c r="D26" s="95"/>
      <c r="E26" s="95"/>
      <c r="F26" s="95"/>
      <c r="G26" s="95"/>
      <c r="H26" s="95"/>
      <c r="I26" s="95"/>
      <c r="J26" s="95"/>
      <c r="O26" s="1"/>
    </row>
    <row r="27" spans="3:15" hidden="1" x14ac:dyDescent="0.3">
      <c r="C27" s="2" t="s">
        <v>229</v>
      </c>
      <c r="D27" s="95"/>
      <c r="E27" s="95"/>
      <c r="F27" s="95"/>
      <c r="G27" s="95"/>
      <c r="H27" s="95"/>
      <c r="I27" s="95"/>
      <c r="J27" s="95"/>
      <c r="O27" s="1"/>
    </row>
    <row r="28" spans="3:15" hidden="1" x14ac:dyDescent="0.3">
      <c r="C28" s="2" t="s">
        <v>230</v>
      </c>
      <c r="D28" s="95"/>
      <c r="E28" s="95"/>
      <c r="F28" s="95"/>
      <c r="G28" s="95"/>
      <c r="H28" s="95"/>
      <c r="I28" s="95"/>
      <c r="J28" s="95"/>
      <c r="O28" s="1"/>
    </row>
    <row r="29" spans="3:15" hidden="1" x14ac:dyDescent="0.3">
      <c r="C29" s="2" t="s">
        <v>231</v>
      </c>
      <c r="D29" s="95"/>
      <c r="E29" s="95"/>
      <c r="F29" s="95"/>
      <c r="G29" s="95"/>
      <c r="H29" s="95"/>
      <c r="I29" s="95"/>
      <c r="J29" s="95"/>
      <c r="O29" s="1"/>
    </row>
    <row r="30" spans="3:15" hidden="1" x14ac:dyDescent="0.3">
      <c r="C30" s="2" t="s">
        <v>232</v>
      </c>
      <c r="D30" s="95"/>
      <c r="E30" s="95"/>
      <c r="F30" s="95"/>
      <c r="G30" s="95"/>
      <c r="H30" s="95"/>
      <c r="I30" s="95"/>
      <c r="J30" s="95"/>
      <c r="O30" s="1"/>
    </row>
    <row r="31" spans="3:15" hidden="1" x14ac:dyDescent="0.3">
      <c r="C31" s="2" t="s">
        <v>233</v>
      </c>
      <c r="D31" s="95"/>
      <c r="E31" s="95"/>
      <c r="F31" s="95"/>
      <c r="G31" s="95"/>
      <c r="H31" s="95"/>
      <c r="I31" s="95"/>
      <c r="J31" s="95"/>
      <c r="O31" s="1"/>
    </row>
    <row r="32" spans="3:15" hidden="1" x14ac:dyDescent="0.3">
      <c r="C32" s="2" t="s">
        <v>234</v>
      </c>
      <c r="D32" s="95"/>
      <c r="E32" s="95"/>
      <c r="F32" s="95"/>
      <c r="G32" s="95"/>
      <c r="H32" s="95"/>
      <c r="I32" s="95"/>
      <c r="J32" s="95"/>
      <c r="O32" s="1"/>
    </row>
    <row r="33" spans="3:15" hidden="1" x14ac:dyDescent="0.3">
      <c r="C33" s="2" t="s">
        <v>235</v>
      </c>
      <c r="D33" s="95"/>
      <c r="E33" s="95"/>
      <c r="F33" s="95"/>
      <c r="G33" s="95"/>
      <c r="H33" s="95"/>
      <c r="I33" s="95"/>
      <c r="J33" s="95"/>
      <c r="O33" s="1"/>
    </row>
    <row r="34" spans="3:15" hidden="1" x14ac:dyDescent="0.3">
      <c r="C34" s="2" t="s">
        <v>236</v>
      </c>
      <c r="D34" s="95"/>
      <c r="E34" s="95"/>
      <c r="F34" s="95"/>
      <c r="G34" s="95"/>
      <c r="H34" s="95"/>
      <c r="I34" s="95"/>
      <c r="J34" s="95"/>
      <c r="O34" s="1"/>
    </row>
    <row r="35" spans="3:15" hidden="1" x14ac:dyDescent="0.3">
      <c r="C35" s="2" t="s">
        <v>237</v>
      </c>
      <c r="D35" s="95"/>
      <c r="E35" s="95"/>
      <c r="F35" s="95"/>
      <c r="G35" s="95"/>
      <c r="H35" s="95"/>
      <c r="I35" s="95"/>
      <c r="J35" s="95"/>
      <c r="O35" s="1"/>
    </row>
    <row r="36" spans="3:15" ht="28.8" hidden="1" x14ac:dyDescent="0.3">
      <c r="C36" s="2" t="s">
        <v>238</v>
      </c>
      <c r="D36" s="95"/>
      <c r="E36" s="95"/>
      <c r="F36" s="95"/>
      <c r="G36" s="95"/>
      <c r="H36" s="95"/>
      <c r="I36" s="95"/>
      <c r="J36" s="95"/>
      <c r="O36" s="1"/>
    </row>
    <row r="37" spans="3:15" hidden="1" x14ac:dyDescent="0.3">
      <c r="C37" s="2" t="s">
        <v>239</v>
      </c>
      <c r="D37" s="95"/>
      <c r="E37" s="95"/>
      <c r="F37" s="95"/>
      <c r="G37" s="95"/>
      <c r="H37" s="95"/>
      <c r="I37" s="95"/>
      <c r="J37" s="95"/>
      <c r="O37" s="1"/>
    </row>
    <row r="38" spans="3:15" hidden="1" x14ac:dyDescent="0.3">
      <c r="C38" s="2" t="s">
        <v>240</v>
      </c>
      <c r="D38" s="95"/>
      <c r="E38" s="95"/>
      <c r="F38" s="95"/>
      <c r="G38" s="95"/>
      <c r="H38" s="95"/>
      <c r="I38" s="95"/>
      <c r="J38" s="95"/>
      <c r="O38" s="1"/>
    </row>
    <row r="39" spans="3:15" hidden="1" x14ac:dyDescent="0.3">
      <c r="C39" s="2" t="s">
        <v>241</v>
      </c>
      <c r="D39" s="95"/>
      <c r="E39" s="95"/>
      <c r="F39" s="95"/>
      <c r="G39" s="95"/>
      <c r="H39" s="95"/>
      <c r="I39" s="95"/>
      <c r="J39" s="95"/>
      <c r="O39" s="1"/>
    </row>
    <row r="40" spans="3:15" hidden="1" x14ac:dyDescent="0.3">
      <c r="C40" s="2" t="s">
        <v>242</v>
      </c>
      <c r="D40" s="95"/>
      <c r="E40" s="95"/>
      <c r="F40" s="95"/>
      <c r="G40" s="95"/>
      <c r="H40" s="95"/>
      <c r="I40" s="95"/>
      <c r="J40" s="95"/>
      <c r="O40" s="1"/>
    </row>
    <row r="41" spans="3:15" hidden="1" x14ac:dyDescent="0.3">
      <c r="C41" s="2" t="s">
        <v>243</v>
      </c>
      <c r="D41" s="95"/>
      <c r="E41" s="95"/>
      <c r="F41" s="95"/>
      <c r="G41" s="95"/>
      <c r="H41" s="95"/>
      <c r="I41" s="95"/>
      <c r="J41" s="95"/>
      <c r="O41" s="1"/>
    </row>
    <row r="42" spans="3:15" hidden="1" x14ac:dyDescent="0.3">
      <c r="C42" s="2" t="s">
        <v>244</v>
      </c>
      <c r="D42" s="95"/>
      <c r="E42" s="95"/>
      <c r="F42" s="95"/>
      <c r="G42" s="95"/>
      <c r="H42" s="95"/>
      <c r="I42" s="95"/>
      <c r="J42" s="95"/>
      <c r="O42" s="1"/>
    </row>
    <row r="43" spans="3:15" hidden="1" x14ac:dyDescent="0.3">
      <c r="C43" s="2" t="s">
        <v>245</v>
      </c>
      <c r="D43" s="95"/>
      <c r="E43" s="95"/>
      <c r="F43" s="95"/>
      <c r="G43" s="95"/>
      <c r="H43" s="95"/>
      <c r="I43" s="95"/>
      <c r="J43" s="95"/>
      <c r="O43" s="1"/>
    </row>
    <row r="44" spans="3:15" hidden="1" x14ac:dyDescent="0.3">
      <c r="C44" s="2" t="s">
        <v>246</v>
      </c>
      <c r="D44" s="95"/>
      <c r="E44" s="95"/>
      <c r="F44" s="95"/>
      <c r="G44" s="95"/>
      <c r="H44" s="95"/>
      <c r="I44" s="95"/>
      <c r="J44" s="95"/>
      <c r="O44" s="1"/>
    </row>
    <row r="45" spans="3:15" hidden="1" x14ac:dyDescent="0.3">
      <c r="C45" s="2" t="s">
        <v>247</v>
      </c>
      <c r="D45" s="95"/>
      <c r="E45" s="95"/>
      <c r="F45" s="95"/>
      <c r="G45" s="95"/>
      <c r="H45" s="95"/>
      <c r="I45" s="95"/>
      <c r="J45" s="95"/>
      <c r="O45" s="1"/>
    </row>
    <row r="46" spans="3:15" hidden="1" x14ac:dyDescent="0.3">
      <c r="C46" s="2" t="s">
        <v>248</v>
      </c>
      <c r="D46" s="95"/>
      <c r="E46" s="95"/>
      <c r="F46" s="95"/>
      <c r="G46" s="95"/>
      <c r="H46" s="95"/>
      <c r="I46" s="95"/>
      <c r="J46" s="95"/>
      <c r="O46" s="1"/>
    </row>
    <row r="47" spans="3:15" hidden="1" x14ac:dyDescent="0.3">
      <c r="C47" s="2" t="s">
        <v>249</v>
      </c>
      <c r="D47" s="95"/>
      <c r="E47" s="95"/>
      <c r="F47" s="95"/>
      <c r="G47" s="95"/>
      <c r="H47" s="95"/>
      <c r="I47" s="95"/>
      <c r="J47" s="95"/>
      <c r="O47" s="1"/>
    </row>
    <row r="48" spans="3:15" hidden="1" x14ac:dyDescent="0.3">
      <c r="C48" s="2" t="s">
        <v>250</v>
      </c>
      <c r="D48" s="95"/>
      <c r="E48" s="95"/>
      <c r="F48" s="95"/>
      <c r="G48" s="95"/>
      <c r="H48" s="95"/>
      <c r="I48" s="95"/>
      <c r="J48" s="95"/>
      <c r="O48" s="1"/>
    </row>
    <row r="49" spans="3:28" hidden="1" x14ac:dyDescent="0.3">
      <c r="C49" s="2" t="s">
        <v>251</v>
      </c>
      <c r="D49" s="95"/>
      <c r="E49" s="95"/>
      <c r="F49" s="95"/>
      <c r="G49" s="95"/>
      <c r="H49" s="95"/>
      <c r="I49" s="95"/>
      <c r="J49" s="95"/>
      <c r="O49" s="1"/>
    </row>
    <row r="50" spans="3:28" hidden="1" x14ac:dyDescent="0.3">
      <c r="C50" s="2" t="s">
        <v>252</v>
      </c>
      <c r="D50" s="95"/>
      <c r="E50" s="95"/>
      <c r="F50" s="95"/>
      <c r="G50" s="95"/>
      <c r="H50" s="95"/>
      <c r="I50" s="95"/>
      <c r="J50" s="95"/>
      <c r="O50" s="1"/>
    </row>
    <row r="51" spans="3:28" hidden="1" x14ac:dyDescent="0.3">
      <c r="C51" s="2" t="s">
        <v>253</v>
      </c>
      <c r="D51" s="95"/>
      <c r="E51" s="95"/>
      <c r="F51" s="95"/>
      <c r="G51" s="95"/>
      <c r="H51" s="95"/>
      <c r="I51" s="95"/>
      <c r="J51" s="95"/>
      <c r="O51" s="1"/>
    </row>
    <row r="52" spans="3:28" hidden="1" x14ac:dyDescent="0.3">
      <c r="C52" s="2" t="s">
        <v>254</v>
      </c>
      <c r="D52" s="95"/>
      <c r="E52" s="95"/>
      <c r="F52" s="95"/>
      <c r="G52" s="95"/>
      <c r="H52" s="95"/>
      <c r="I52" s="95"/>
      <c r="J52" s="95"/>
      <c r="O52" s="1"/>
    </row>
    <row r="53" spans="3:28" hidden="1" x14ac:dyDescent="0.3">
      <c r="C53" s="2" t="s">
        <v>255</v>
      </c>
      <c r="D53" s="95"/>
      <c r="E53" s="95"/>
      <c r="F53" s="95"/>
      <c r="G53" s="95"/>
      <c r="H53" s="95"/>
      <c r="I53" s="95"/>
      <c r="J53" s="95"/>
      <c r="O53" s="1"/>
    </row>
    <row r="54" spans="3:28" hidden="1" x14ac:dyDescent="0.3">
      <c r="C54" s="2" t="s">
        <v>256</v>
      </c>
      <c r="D54" s="95"/>
      <c r="E54" s="95"/>
      <c r="F54" s="95"/>
      <c r="G54" s="95"/>
      <c r="H54" s="95"/>
      <c r="I54" s="95"/>
      <c r="J54" s="95"/>
      <c r="O54" s="1"/>
    </row>
    <row r="55" spans="3:28" hidden="1" x14ac:dyDescent="0.3">
      <c r="C55" s="2" t="s">
        <v>257</v>
      </c>
      <c r="D55" s="95"/>
      <c r="E55" s="95"/>
      <c r="F55" s="95"/>
      <c r="G55" s="95"/>
      <c r="H55" s="95"/>
      <c r="I55" s="95"/>
      <c r="J55" s="95"/>
      <c r="O55" s="1"/>
    </row>
    <row r="56" spans="3:28" hidden="1" x14ac:dyDescent="0.3">
      <c r="C56" s="2" t="s">
        <v>258</v>
      </c>
      <c r="D56" s="95"/>
      <c r="E56" s="95"/>
      <c r="F56" s="95"/>
      <c r="G56" s="95"/>
      <c r="H56" s="95"/>
      <c r="I56" s="95"/>
      <c r="J56" s="95"/>
      <c r="O56" s="1"/>
    </row>
    <row r="57" spans="3:28" hidden="1" x14ac:dyDescent="0.3">
      <c r="C57" s="2" t="s">
        <v>259</v>
      </c>
      <c r="D57" s="95"/>
      <c r="E57" s="95"/>
      <c r="F57" s="95"/>
      <c r="G57" s="95"/>
      <c r="H57" s="95"/>
      <c r="I57" s="95"/>
      <c r="J57" s="95"/>
      <c r="O57" s="1"/>
    </row>
    <row r="58" spans="3:28" hidden="1" x14ac:dyDescent="0.3">
      <c r="C58" s="2" t="s">
        <v>260</v>
      </c>
      <c r="D58" s="81" t="s">
        <v>289</v>
      </c>
      <c r="E58" s="95"/>
      <c r="F58" s="95"/>
      <c r="G58" s="95"/>
      <c r="H58" s="95"/>
      <c r="I58" s="95"/>
      <c r="J58" s="95"/>
      <c r="O58" s="1"/>
    </row>
    <row r="59" spans="3:28" hidden="1" x14ac:dyDescent="0.3">
      <c r="C59" s="2" t="s">
        <v>261</v>
      </c>
      <c r="D59" s="81" t="s">
        <v>290</v>
      </c>
      <c r="E59" s="95"/>
      <c r="F59" s="95"/>
      <c r="G59" s="81" t="s">
        <v>306</v>
      </c>
      <c r="H59" s="95"/>
      <c r="I59" s="95"/>
      <c r="J59" s="95"/>
      <c r="O59" s="1"/>
    </row>
    <row r="60" spans="3:28" hidden="1" x14ac:dyDescent="0.3">
      <c r="C60" s="2" t="s">
        <v>262</v>
      </c>
      <c r="D60" s="81" t="s">
        <v>291</v>
      </c>
      <c r="E60" s="95"/>
      <c r="F60" s="95"/>
      <c r="G60" s="81" t="s">
        <v>307</v>
      </c>
      <c r="H60" s="95"/>
      <c r="I60" s="95"/>
      <c r="J60" s="95"/>
      <c r="O60" s="1"/>
    </row>
    <row r="61" spans="3:28" x14ac:dyDescent="0.3">
      <c r="C61" s="222" t="s">
        <v>280</v>
      </c>
      <c r="D61" s="223" t="s">
        <v>308</v>
      </c>
      <c r="E61" s="222" t="s">
        <v>282</v>
      </c>
      <c r="F61" s="222" t="s">
        <v>283</v>
      </c>
      <c r="G61" s="219" t="s">
        <v>309</v>
      </c>
      <c r="H61" s="226" t="s">
        <v>310</v>
      </c>
      <c r="I61" s="110" t="s">
        <v>311</v>
      </c>
      <c r="J61" s="112"/>
      <c r="K61" s="19"/>
    </row>
    <row r="62" spans="3:28" x14ac:dyDescent="0.3">
      <c r="C62" s="222"/>
      <c r="D62" s="224"/>
      <c r="E62" s="222"/>
      <c r="F62" s="222"/>
      <c r="G62" s="219"/>
      <c r="H62" s="226"/>
      <c r="I62" s="94" t="s">
        <v>307</v>
      </c>
      <c r="J62" s="94" t="s">
        <v>306</v>
      </c>
      <c r="K62" s="19"/>
      <c r="Q62" t="s">
        <v>176</v>
      </c>
      <c r="R62" t="s">
        <v>294</v>
      </c>
      <c r="S62" t="s">
        <v>295</v>
      </c>
      <c r="T62" t="s">
        <v>296</v>
      </c>
      <c r="U62" t="s">
        <v>297</v>
      </c>
      <c r="V62" t="s">
        <v>298</v>
      </c>
      <c r="W62" t="s">
        <v>299</v>
      </c>
      <c r="X62" s="12" t="s">
        <v>300</v>
      </c>
      <c r="Y62" s="11" t="s">
        <v>302</v>
      </c>
      <c r="Z62" s="11" t="s">
        <v>312</v>
      </c>
      <c r="AA62" t="s">
        <v>301</v>
      </c>
      <c r="AB62" s="11" t="s">
        <v>293</v>
      </c>
    </row>
    <row r="63" spans="3:28" x14ac:dyDescent="0.3">
      <c r="C63" s="64"/>
      <c r="D63" s="89"/>
      <c r="E63" s="65"/>
      <c r="F63" s="65"/>
      <c r="G63" s="89"/>
      <c r="H63" s="68"/>
      <c r="I63" s="67"/>
      <c r="J63" s="67"/>
      <c r="K63" s="15"/>
      <c r="N63" t="s">
        <v>306</v>
      </c>
      <c r="Q63" s="18" t="str">
        <f>'Filing Information'!$O$2</f>
        <v>_2023</v>
      </c>
      <c r="R63" t="e">
        <f>VLOOKUP('Per Minute Revenue'!C63,'Filing Information'!$B$47:$C$102, 2, 0)</f>
        <v>#N/A</v>
      </c>
      <c r="S63" t="e">
        <f>VLOOKUP('Per Minute Revenue'!D63, $N$2:$O$4, 2, 0)</f>
        <v>#N/A</v>
      </c>
      <c r="T63" s="7">
        <f>'Per Minute Revenue'!E63</f>
        <v>0</v>
      </c>
      <c r="U63" s="7">
        <f>'Flat Rate Revenue'!H63</f>
        <v>0</v>
      </c>
      <c r="V63">
        <v>2</v>
      </c>
      <c r="W63">
        <f>IF('Per Minute Revenue'!G63="Session", 1, 2)</f>
        <v>2</v>
      </c>
      <c r="X63" s="12">
        <f>'Per Minute Revenue'!H63</f>
        <v>0</v>
      </c>
      <c r="Y63" s="11">
        <f>'Per Minute Revenue'!I63</f>
        <v>0</v>
      </c>
      <c r="Z63" s="11">
        <f>'Per Minute Revenue'!J63</f>
        <v>0</v>
      </c>
      <c r="AA63">
        <v>1</v>
      </c>
      <c r="AB63" s="11">
        <f>IF(W63=1,Z63,Y63)*X63</f>
        <v>0</v>
      </c>
    </row>
    <row r="64" spans="3:28" x14ac:dyDescent="0.3">
      <c r="C64" s="64"/>
      <c r="D64" s="89"/>
      <c r="E64" s="65"/>
      <c r="F64" s="65"/>
      <c r="G64" s="89"/>
      <c r="H64" s="68"/>
      <c r="I64" s="67"/>
      <c r="J64" s="67"/>
      <c r="K64" s="15"/>
      <c r="N64" t="s">
        <v>307</v>
      </c>
      <c r="Q64" s="18" t="str">
        <f>'Filing Information'!$O$2</f>
        <v>_2023</v>
      </c>
      <c r="R64" t="e">
        <f>VLOOKUP('Per Minute Revenue'!C64,'Filing Information'!$B$47:$C$102, 2, 0)</f>
        <v>#N/A</v>
      </c>
      <c r="S64" t="e">
        <f>VLOOKUP('Per Minute Revenue'!D64, $N$2:$O$4, 2, 0)</f>
        <v>#N/A</v>
      </c>
      <c r="T64" s="7">
        <f>'Per Minute Revenue'!E64</f>
        <v>0</v>
      </c>
      <c r="U64" s="7">
        <f>'Flat Rate Revenue'!H64</f>
        <v>0</v>
      </c>
      <c r="V64">
        <v>2</v>
      </c>
      <c r="W64">
        <f>IF('Per Minute Revenue'!G64="Session", 1, 2)</f>
        <v>2</v>
      </c>
      <c r="X64" s="12">
        <f>'Per Minute Revenue'!H64</f>
        <v>0</v>
      </c>
      <c r="Y64" s="11">
        <f>'Per Minute Revenue'!I64</f>
        <v>0</v>
      </c>
      <c r="Z64" s="11">
        <f>'Per Minute Revenue'!J64</f>
        <v>0</v>
      </c>
      <c r="AA64">
        <v>1</v>
      </c>
      <c r="AB64" s="11">
        <f t="shared" ref="AB64:AB127" si="0">IF(W64=1,Z64,Y64)*X64</f>
        <v>0</v>
      </c>
    </row>
    <row r="65" spans="3:28" x14ac:dyDescent="0.3">
      <c r="C65" s="64"/>
      <c r="D65" s="89"/>
      <c r="E65" s="65"/>
      <c r="F65" s="65"/>
      <c r="G65" s="89"/>
      <c r="H65" s="68"/>
      <c r="I65" s="67"/>
      <c r="J65" s="67"/>
      <c r="K65" s="15"/>
      <c r="Q65" s="18" t="str">
        <f>'Filing Information'!$O$2</f>
        <v>_2023</v>
      </c>
      <c r="R65" t="e">
        <f>VLOOKUP('Per Minute Revenue'!C65,'Filing Information'!$B$47:$C$102, 2, 0)</f>
        <v>#N/A</v>
      </c>
      <c r="S65" t="e">
        <f>VLOOKUP('Per Minute Revenue'!D65, $N$2:$O$4, 2, 0)</f>
        <v>#N/A</v>
      </c>
      <c r="T65" s="7">
        <f>'Per Minute Revenue'!E65</f>
        <v>0</v>
      </c>
      <c r="U65" s="7">
        <f>'Flat Rate Revenue'!H65</f>
        <v>0</v>
      </c>
      <c r="V65">
        <v>2</v>
      </c>
      <c r="W65">
        <f>IF('Per Minute Revenue'!G65="Session", 1, 2)</f>
        <v>2</v>
      </c>
      <c r="X65" s="12">
        <f>'Per Minute Revenue'!H65</f>
        <v>0</v>
      </c>
      <c r="Y65" s="11">
        <f>'Per Minute Revenue'!I65</f>
        <v>0</v>
      </c>
      <c r="Z65" s="11">
        <f>'Per Minute Revenue'!J65</f>
        <v>0</v>
      </c>
      <c r="AA65">
        <v>1</v>
      </c>
      <c r="AB65" s="11">
        <f t="shared" si="0"/>
        <v>0</v>
      </c>
    </row>
    <row r="66" spans="3:28" x14ac:dyDescent="0.3">
      <c r="C66" s="64"/>
      <c r="D66" s="89"/>
      <c r="E66" s="65"/>
      <c r="F66" s="65"/>
      <c r="G66" s="89"/>
      <c r="H66" s="68"/>
      <c r="I66" s="67"/>
      <c r="J66" s="67"/>
      <c r="K66" s="15"/>
      <c r="Q66" s="18" t="str">
        <f>'Filing Information'!$O$2</f>
        <v>_2023</v>
      </c>
      <c r="R66" t="e">
        <f>VLOOKUP('Per Minute Revenue'!C66,'Filing Information'!$B$47:$C$102, 2, 0)</f>
        <v>#N/A</v>
      </c>
      <c r="S66" t="e">
        <f>VLOOKUP('Per Minute Revenue'!D66, $N$2:$O$4, 2, 0)</f>
        <v>#N/A</v>
      </c>
      <c r="T66" s="7">
        <f>'Per Minute Revenue'!E66</f>
        <v>0</v>
      </c>
      <c r="U66" s="7">
        <f>'Flat Rate Revenue'!H66</f>
        <v>0</v>
      </c>
      <c r="V66">
        <v>2</v>
      </c>
      <c r="W66">
        <f>IF('Per Minute Revenue'!G66="Session", 1, 2)</f>
        <v>2</v>
      </c>
      <c r="X66" s="12">
        <f>'Per Minute Revenue'!H66</f>
        <v>0</v>
      </c>
      <c r="Y66" s="11">
        <f>'Per Minute Revenue'!I66</f>
        <v>0</v>
      </c>
      <c r="Z66" s="11">
        <f>'Per Minute Revenue'!J66</f>
        <v>0</v>
      </c>
      <c r="AA66">
        <v>1</v>
      </c>
      <c r="AB66" s="11">
        <f t="shared" si="0"/>
        <v>0</v>
      </c>
    </row>
    <row r="67" spans="3:28" x14ac:dyDescent="0.3">
      <c r="C67" s="64"/>
      <c r="D67" s="89"/>
      <c r="E67" s="65"/>
      <c r="F67" s="65"/>
      <c r="G67" s="89"/>
      <c r="H67" s="68"/>
      <c r="I67" s="67"/>
      <c r="J67" s="67"/>
      <c r="K67" s="15"/>
      <c r="Q67" s="18" t="str">
        <f>'Filing Information'!$O$2</f>
        <v>_2023</v>
      </c>
      <c r="R67" t="e">
        <f>VLOOKUP('Per Minute Revenue'!C67,'Filing Information'!$B$47:$C$102, 2, 0)</f>
        <v>#N/A</v>
      </c>
      <c r="S67" t="e">
        <f>VLOOKUP('Per Minute Revenue'!D67, $N$2:$O$4, 2, 0)</f>
        <v>#N/A</v>
      </c>
      <c r="T67" s="7">
        <f>'Per Minute Revenue'!E67</f>
        <v>0</v>
      </c>
      <c r="U67" s="7">
        <f>'Flat Rate Revenue'!H67</f>
        <v>0</v>
      </c>
      <c r="V67">
        <v>2</v>
      </c>
      <c r="W67">
        <f>IF('Per Minute Revenue'!G67="Session", 1, 2)</f>
        <v>2</v>
      </c>
      <c r="X67" s="12">
        <f>'Per Minute Revenue'!H67</f>
        <v>0</v>
      </c>
      <c r="Y67" s="11">
        <f>'Per Minute Revenue'!I67</f>
        <v>0</v>
      </c>
      <c r="Z67" s="11">
        <f>'Per Minute Revenue'!J67</f>
        <v>0</v>
      </c>
      <c r="AA67">
        <v>1</v>
      </c>
      <c r="AB67" s="11">
        <f t="shared" si="0"/>
        <v>0</v>
      </c>
    </row>
    <row r="68" spans="3:28" x14ac:dyDescent="0.3">
      <c r="C68" s="64"/>
      <c r="D68" s="89"/>
      <c r="E68" s="65"/>
      <c r="F68" s="65"/>
      <c r="G68" s="89"/>
      <c r="H68" s="68"/>
      <c r="I68" s="67"/>
      <c r="J68" s="67"/>
      <c r="K68" s="15"/>
      <c r="Q68" s="18" t="str">
        <f>'Filing Information'!$O$2</f>
        <v>_2023</v>
      </c>
      <c r="R68" t="e">
        <f>VLOOKUP('Per Minute Revenue'!C68,'Filing Information'!$B$47:$C$102, 2, 0)</f>
        <v>#N/A</v>
      </c>
      <c r="S68" t="e">
        <f>VLOOKUP('Per Minute Revenue'!D68, $N$2:$O$4, 2, 0)</f>
        <v>#N/A</v>
      </c>
      <c r="T68" s="7">
        <f>'Per Minute Revenue'!E68</f>
        <v>0</v>
      </c>
      <c r="U68" s="7">
        <f>'Flat Rate Revenue'!H68</f>
        <v>0</v>
      </c>
      <c r="V68">
        <v>2</v>
      </c>
      <c r="W68">
        <f>IF('Per Minute Revenue'!G68="Session", 1, 2)</f>
        <v>2</v>
      </c>
      <c r="X68" s="12">
        <f>'Per Minute Revenue'!H68</f>
        <v>0</v>
      </c>
      <c r="Y68" s="11">
        <f>'Per Minute Revenue'!I68</f>
        <v>0</v>
      </c>
      <c r="Z68" s="11">
        <f>'Per Minute Revenue'!J68</f>
        <v>0</v>
      </c>
      <c r="AA68">
        <v>1</v>
      </c>
      <c r="AB68" s="11">
        <f t="shared" si="0"/>
        <v>0</v>
      </c>
    </row>
    <row r="69" spans="3:28" x14ac:dyDescent="0.3">
      <c r="C69" s="64"/>
      <c r="D69" s="89"/>
      <c r="E69" s="65"/>
      <c r="F69" s="65"/>
      <c r="G69" s="89"/>
      <c r="H69" s="68"/>
      <c r="I69" s="67"/>
      <c r="J69" s="67"/>
      <c r="K69" s="15"/>
      <c r="Q69" s="18" t="str">
        <f>'Filing Information'!$O$2</f>
        <v>_2023</v>
      </c>
      <c r="R69" t="e">
        <f>VLOOKUP('Per Minute Revenue'!C69,'Filing Information'!$B$47:$C$102, 2, 0)</f>
        <v>#N/A</v>
      </c>
      <c r="S69" t="e">
        <f>VLOOKUP('Per Minute Revenue'!D69, $N$2:$O$4, 2, 0)</f>
        <v>#N/A</v>
      </c>
      <c r="T69" s="7">
        <f>'Per Minute Revenue'!E69</f>
        <v>0</v>
      </c>
      <c r="U69" s="7">
        <f>'Flat Rate Revenue'!H69</f>
        <v>0</v>
      </c>
      <c r="V69">
        <v>2</v>
      </c>
      <c r="W69">
        <f>IF('Per Minute Revenue'!G69="Session", 1, 2)</f>
        <v>2</v>
      </c>
      <c r="X69" s="12">
        <f>'Per Minute Revenue'!H69</f>
        <v>0</v>
      </c>
      <c r="Y69" s="11">
        <f>'Per Minute Revenue'!I69</f>
        <v>0</v>
      </c>
      <c r="Z69" s="11">
        <f>'Per Minute Revenue'!J69</f>
        <v>0</v>
      </c>
      <c r="AA69">
        <v>1</v>
      </c>
      <c r="AB69" s="11">
        <f t="shared" si="0"/>
        <v>0</v>
      </c>
    </row>
    <row r="70" spans="3:28" x14ac:dyDescent="0.3">
      <c r="C70" s="64"/>
      <c r="D70" s="89"/>
      <c r="E70" s="65"/>
      <c r="F70" s="65"/>
      <c r="G70" s="89"/>
      <c r="H70" s="68"/>
      <c r="I70" s="67"/>
      <c r="J70" s="67"/>
      <c r="K70" s="15"/>
      <c r="Q70" s="18" t="str">
        <f>'Filing Information'!$O$2</f>
        <v>_2023</v>
      </c>
      <c r="R70" t="e">
        <f>VLOOKUP('Per Minute Revenue'!C70,'Filing Information'!$B$47:$C$102, 2, 0)</f>
        <v>#N/A</v>
      </c>
      <c r="S70" t="e">
        <f>VLOOKUP('Per Minute Revenue'!D70, $N$2:$O$4, 2, 0)</f>
        <v>#N/A</v>
      </c>
      <c r="T70" s="7">
        <f>'Per Minute Revenue'!E70</f>
        <v>0</v>
      </c>
      <c r="U70" s="7">
        <f>'Flat Rate Revenue'!H70</f>
        <v>0</v>
      </c>
      <c r="V70">
        <v>2</v>
      </c>
      <c r="W70">
        <f>IF('Per Minute Revenue'!G70="Session", 1, 2)</f>
        <v>2</v>
      </c>
      <c r="X70" s="12">
        <f>'Per Minute Revenue'!H70</f>
        <v>0</v>
      </c>
      <c r="Y70" s="11">
        <f>'Per Minute Revenue'!I70</f>
        <v>0</v>
      </c>
      <c r="Z70" s="11">
        <f>'Per Minute Revenue'!J70</f>
        <v>0</v>
      </c>
      <c r="AA70">
        <v>1</v>
      </c>
      <c r="AB70" s="11">
        <f t="shared" si="0"/>
        <v>0</v>
      </c>
    </row>
    <row r="71" spans="3:28" x14ac:dyDescent="0.3">
      <c r="C71" s="64"/>
      <c r="D71" s="89"/>
      <c r="E71" s="65"/>
      <c r="F71" s="65"/>
      <c r="G71" s="89"/>
      <c r="H71" s="68"/>
      <c r="I71" s="67"/>
      <c r="J71" s="67"/>
      <c r="K71" s="15"/>
      <c r="Q71" s="18" t="str">
        <f>'Filing Information'!$O$2</f>
        <v>_2023</v>
      </c>
      <c r="R71" t="e">
        <f>VLOOKUP('Per Minute Revenue'!C71,'Filing Information'!$B$47:$C$102, 2, 0)</f>
        <v>#N/A</v>
      </c>
      <c r="S71" t="e">
        <f>VLOOKUP('Per Minute Revenue'!D71, $N$2:$O$4, 2, 0)</f>
        <v>#N/A</v>
      </c>
      <c r="T71" s="7">
        <f>'Per Minute Revenue'!E71</f>
        <v>0</v>
      </c>
      <c r="U71" s="7">
        <f>'Flat Rate Revenue'!H71</f>
        <v>0</v>
      </c>
      <c r="V71">
        <v>2</v>
      </c>
      <c r="W71">
        <f>IF('Per Minute Revenue'!G71="Session", 1, 2)</f>
        <v>2</v>
      </c>
      <c r="X71" s="12">
        <f>'Per Minute Revenue'!H71</f>
        <v>0</v>
      </c>
      <c r="Y71" s="11">
        <f>'Per Minute Revenue'!I71</f>
        <v>0</v>
      </c>
      <c r="Z71" s="11">
        <f>'Per Minute Revenue'!J71</f>
        <v>0</v>
      </c>
      <c r="AA71">
        <v>1</v>
      </c>
      <c r="AB71" s="11">
        <f t="shared" si="0"/>
        <v>0</v>
      </c>
    </row>
    <row r="72" spans="3:28" x14ac:dyDescent="0.3">
      <c r="C72" s="64"/>
      <c r="D72" s="89"/>
      <c r="E72" s="65"/>
      <c r="F72" s="65"/>
      <c r="G72" s="89"/>
      <c r="H72" s="68"/>
      <c r="I72" s="67"/>
      <c r="J72" s="67"/>
      <c r="K72" s="15"/>
      <c r="Q72" s="18" t="str">
        <f>'Filing Information'!$O$2</f>
        <v>_2023</v>
      </c>
      <c r="R72" t="e">
        <f>VLOOKUP('Per Minute Revenue'!C72,'Filing Information'!$B$47:$C$102, 2, 0)</f>
        <v>#N/A</v>
      </c>
      <c r="S72" t="e">
        <f>VLOOKUP('Per Minute Revenue'!D72, $N$2:$O$4, 2, 0)</f>
        <v>#N/A</v>
      </c>
      <c r="T72" s="7">
        <f>'Per Minute Revenue'!E72</f>
        <v>0</v>
      </c>
      <c r="U72" s="7">
        <f>'Flat Rate Revenue'!H72</f>
        <v>0</v>
      </c>
      <c r="V72">
        <v>2</v>
      </c>
      <c r="W72">
        <f>IF('Per Minute Revenue'!G72="Session", 1, 2)</f>
        <v>2</v>
      </c>
      <c r="X72" s="12">
        <f>'Per Minute Revenue'!H72</f>
        <v>0</v>
      </c>
      <c r="Y72" s="11">
        <f>'Per Minute Revenue'!I72</f>
        <v>0</v>
      </c>
      <c r="Z72" s="11">
        <f>'Per Minute Revenue'!J72</f>
        <v>0</v>
      </c>
      <c r="AA72">
        <v>1</v>
      </c>
      <c r="AB72" s="11">
        <f t="shared" si="0"/>
        <v>0</v>
      </c>
    </row>
    <row r="73" spans="3:28" x14ac:dyDescent="0.3">
      <c r="C73" s="64"/>
      <c r="D73" s="89"/>
      <c r="E73" s="65"/>
      <c r="F73" s="65"/>
      <c r="G73" s="89"/>
      <c r="H73" s="68"/>
      <c r="I73" s="67"/>
      <c r="J73" s="67"/>
      <c r="K73" s="15"/>
      <c r="Q73" s="18" t="str">
        <f>'Filing Information'!$O$2</f>
        <v>_2023</v>
      </c>
      <c r="R73" t="e">
        <f>VLOOKUP('Per Minute Revenue'!C73,'Filing Information'!$B$47:$C$102, 2, 0)</f>
        <v>#N/A</v>
      </c>
      <c r="S73" t="e">
        <f>VLOOKUP('Per Minute Revenue'!D73, $N$2:$O$4, 2, 0)</f>
        <v>#N/A</v>
      </c>
      <c r="T73" s="7">
        <f>'Per Minute Revenue'!E73</f>
        <v>0</v>
      </c>
      <c r="U73" s="7">
        <f>'Flat Rate Revenue'!H73</f>
        <v>0</v>
      </c>
      <c r="V73">
        <v>2</v>
      </c>
      <c r="W73">
        <f>IF('Per Minute Revenue'!G73="Session", 1, 2)</f>
        <v>2</v>
      </c>
      <c r="X73" s="12">
        <f>'Per Minute Revenue'!H73</f>
        <v>0</v>
      </c>
      <c r="Y73" s="11">
        <f>'Per Minute Revenue'!I73</f>
        <v>0</v>
      </c>
      <c r="Z73" s="11">
        <f>'Per Minute Revenue'!J73</f>
        <v>0</v>
      </c>
      <c r="AA73">
        <v>1</v>
      </c>
      <c r="AB73" s="11">
        <f t="shared" si="0"/>
        <v>0</v>
      </c>
    </row>
    <row r="74" spans="3:28" x14ac:dyDescent="0.3">
      <c r="C74" s="64"/>
      <c r="D74" s="89"/>
      <c r="E74" s="65"/>
      <c r="F74" s="65"/>
      <c r="G74" s="89"/>
      <c r="H74" s="68"/>
      <c r="I74" s="67"/>
      <c r="J74" s="67"/>
      <c r="K74" s="15"/>
      <c r="Q74" s="18" t="str">
        <f>'Filing Information'!$O$2</f>
        <v>_2023</v>
      </c>
      <c r="R74" t="e">
        <f>VLOOKUP('Per Minute Revenue'!C74,'Filing Information'!$B$47:$C$102, 2, 0)</f>
        <v>#N/A</v>
      </c>
      <c r="S74" t="e">
        <f>VLOOKUP('Per Minute Revenue'!D74, $N$2:$O$4, 2, 0)</f>
        <v>#N/A</v>
      </c>
      <c r="T74" s="7">
        <f>'Per Minute Revenue'!E74</f>
        <v>0</v>
      </c>
      <c r="U74" s="7">
        <f>'Flat Rate Revenue'!H74</f>
        <v>0</v>
      </c>
      <c r="V74">
        <v>2</v>
      </c>
      <c r="W74">
        <f>IF('Per Minute Revenue'!G74="Session", 1, 2)</f>
        <v>2</v>
      </c>
      <c r="X74" s="12">
        <f>'Per Minute Revenue'!H74</f>
        <v>0</v>
      </c>
      <c r="Y74" s="11">
        <f>'Per Minute Revenue'!I74</f>
        <v>0</v>
      </c>
      <c r="Z74" s="11">
        <f>'Per Minute Revenue'!J74</f>
        <v>0</v>
      </c>
      <c r="AA74">
        <v>1</v>
      </c>
      <c r="AB74" s="11">
        <f t="shared" si="0"/>
        <v>0</v>
      </c>
    </row>
    <row r="75" spans="3:28" x14ac:dyDescent="0.3">
      <c r="C75" s="64"/>
      <c r="D75" s="89"/>
      <c r="E75" s="65"/>
      <c r="F75" s="65"/>
      <c r="G75" s="89"/>
      <c r="H75" s="68"/>
      <c r="I75" s="67"/>
      <c r="J75" s="67"/>
      <c r="K75" s="15"/>
      <c r="Q75" s="18" t="str">
        <f>'Filing Information'!$O$2</f>
        <v>_2023</v>
      </c>
      <c r="R75" t="e">
        <f>VLOOKUP('Per Minute Revenue'!C75,'Filing Information'!$B$47:$C$102, 2, 0)</f>
        <v>#N/A</v>
      </c>
      <c r="S75" t="e">
        <f>VLOOKUP('Per Minute Revenue'!D75, $N$2:$O$4, 2, 0)</f>
        <v>#N/A</v>
      </c>
      <c r="T75" s="7">
        <f>'Per Minute Revenue'!E75</f>
        <v>0</v>
      </c>
      <c r="U75" s="7">
        <f>'Flat Rate Revenue'!H75</f>
        <v>0</v>
      </c>
      <c r="V75">
        <v>2</v>
      </c>
      <c r="W75">
        <f>IF('Per Minute Revenue'!G75="Session", 1, 2)</f>
        <v>2</v>
      </c>
      <c r="X75" s="12">
        <f>'Per Minute Revenue'!H75</f>
        <v>0</v>
      </c>
      <c r="Y75" s="11">
        <f>'Per Minute Revenue'!I75</f>
        <v>0</v>
      </c>
      <c r="Z75" s="11">
        <f>'Per Minute Revenue'!J75</f>
        <v>0</v>
      </c>
      <c r="AA75">
        <v>1</v>
      </c>
      <c r="AB75" s="11">
        <f t="shared" si="0"/>
        <v>0</v>
      </c>
    </row>
    <row r="76" spans="3:28" x14ac:dyDescent="0.3">
      <c r="C76" s="64"/>
      <c r="D76" s="89"/>
      <c r="E76" s="65"/>
      <c r="F76" s="65"/>
      <c r="G76" s="89"/>
      <c r="H76" s="68"/>
      <c r="I76" s="67"/>
      <c r="J76" s="67"/>
      <c r="K76" s="15"/>
      <c r="Q76" s="18" t="str">
        <f>'Filing Information'!$O$2</f>
        <v>_2023</v>
      </c>
      <c r="R76" t="e">
        <f>VLOOKUP('Per Minute Revenue'!C76,'Filing Information'!$B$47:$C$102, 2, 0)</f>
        <v>#N/A</v>
      </c>
      <c r="S76" t="e">
        <f>VLOOKUP('Per Minute Revenue'!D76, $N$2:$O$4, 2, 0)</f>
        <v>#N/A</v>
      </c>
      <c r="T76" s="7">
        <f>'Per Minute Revenue'!E76</f>
        <v>0</v>
      </c>
      <c r="U76" s="7">
        <f>'Flat Rate Revenue'!H76</f>
        <v>0</v>
      </c>
      <c r="V76">
        <v>2</v>
      </c>
      <c r="W76">
        <f>IF('Per Minute Revenue'!G76="Session", 1, 2)</f>
        <v>2</v>
      </c>
      <c r="X76" s="12">
        <f>'Per Minute Revenue'!H76</f>
        <v>0</v>
      </c>
      <c r="Y76" s="11">
        <f>'Per Minute Revenue'!I76</f>
        <v>0</v>
      </c>
      <c r="Z76" s="11">
        <f>'Per Minute Revenue'!J76</f>
        <v>0</v>
      </c>
      <c r="AA76">
        <v>1</v>
      </c>
      <c r="AB76" s="11">
        <f t="shared" si="0"/>
        <v>0</v>
      </c>
    </row>
    <row r="77" spans="3:28" x14ac:dyDescent="0.3">
      <c r="C77" s="64"/>
      <c r="D77" s="89"/>
      <c r="E77" s="65"/>
      <c r="F77" s="65"/>
      <c r="G77" s="89"/>
      <c r="H77" s="68"/>
      <c r="I77" s="67"/>
      <c r="J77" s="67"/>
      <c r="K77" s="15"/>
      <c r="Q77" s="18" t="str">
        <f>'Filing Information'!$O$2</f>
        <v>_2023</v>
      </c>
      <c r="R77" t="e">
        <f>VLOOKUP('Per Minute Revenue'!C77,'Filing Information'!$B$47:$C$102, 2, 0)</f>
        <v>#N/A</v>
      </c>
      <c r="S77" t="e">
        <f>VLOOKUP('Per Minute Revenue'!D77, $N$2:$O$4, 2, 0)</f>
        <v>#N/A</v>
      </c>
      <c r="T77" s="7">
        <f>'Per Minute Revenue'!E77</f>
        <v>0</v>
      </c>
      <c r="U77" s="7">
        <f>'Flat Rate Revenue'!H77</f>
        <v>0</v>
      </c>
      <c r="V77">
        <v>2</v>
      </c>
      <c r="W77">
        <f>IF('Per Minute Revenue'!G77="Session", 1, 2)</f>
        <v>2</v>
      </c>
      <c r="X77" s="12">
        <f>'Per Minute Revenue'!H77</f>
        <v>0</v>
      </c>
      <c r="Y77" s="11">
        <f>'Per Minute Revenue'!I77</f>
        <v>0</v>
      </c>
      <c r="Z77" s="11">
        <f>'Per Minute Revenue'!J77</f>
        <v>0</v>
      </c>
      <c r="AA77">
        <v>1</v>
      </c>
      <c r="AB77" s="11">
        <f t="shared" si="0"/>
        <v>0</v>
      </c>
    </row>
    <row r="78" spans="3:28" x14ac:dyDescent="0.3">
      <c r="C78" s="64"/>
      <c r="D78" s="89"/>
      <c r="E78" s="65"/>
      <c r="F78" s="65"/>
      <c r="G78" s="89"/>
      <c r="H78" s="68"/>
      <c r="I78" s="67"/>
      <c r="J78" s="67"/>
      <c r="K78" s="15"/>
      <c r="Q78" s="18" t="str">
        <f>'Filing Information'!$O$2</f>
        <v>_2023</v>
      </c>
      <c r="R78" t="e">
        <f>VLOOKUP('Per Minute Revenue'!C78,'Filing Information'!$B$47:$C$102, 2, 0)</f>
        <v>#N/A</v>
      </c>
      <c r="S78" t="e">
        <f>VLOOKUP('Per Minute Revenue'!D78, $N$2:$O$4, 2, 0)</f>
        <v>#N/A</v>
      </c>
      <c r="T78" s="7">
        <f>'Per Minute Revenue'!E78</f>
        <v>0</v>
      </c>
      <c r="U78" s="7">
        <f>'Flat Rate Revenue'!H78</f>
        <v>0</v>
      </c>
      <c r="V78">
        <v>2</v>
      </c>
      <c r="W78">
        <f>IF('Per Minute Revenue'!G78="Session", 1, 2)</f>
        <v>2</v>
      </c>
      <c r="X78" s="12">
        <f>'Per Minute Revenue'!H78</f>
        <v>0</v>
      </c>
      <c r="Y78" s="11">
        <f>'Per Minute Revenue'!I78</f>
        <v>0</v>
      </c>
      <c r="Z78" s="11">
        <f>'Per Minute Revenue'!J78</f>
        <v>0</v>
      </c>
      <c r="AA78">
        <v>1</v>
      </c>
      <c r="AB78" s="11">
        <f t="shared" si="0"/>
        <v>0</v>
      </c>
    </row>
    <row r="79" spans="3:28" x14ac:dyDescent="0.3">
      <c r="C79" s="64"/>
      <c r="D79" s="89"/>
      <c r="E79" s="65"/>
      <c r="F79" s="65"/>
      <c r="G79" s="89"/>
      <c r="H79" s="68"/>
      <c r="I79" s="67"/>
      <c r="J79" s="67"/>
      <c r="K79" s="15"/>
      <c r="Q79" s="18" t="str">
        <f>'Filing Information'!$O$2</f>
        <v>_2023</v>
      </c>
      <c r="R79" t="e">
        <f>VLOOKUP('Per Minute Revenue'!C79,'Filing Information'!$B$47:$C$102, 2, 0)</f>
        <v>#N/A</v>
      </c>
      <c r="S79" t="e">
        <f>VLOOKUP('Per Minute Revenue'!D79, $N$2:$O$4, 2, 0)</f>
        <v>#N/A</v>
      </c>
      <c r="T79" s="7">
        <f>'Per Minute Revenue'!E79</f>
        <v>0</v>
      </c>
      <c r="U79" s="7">
        <f>'Flat Rate Revenue'!H79</f>
        <v>0</v>
      </c>
      <c r="V79">
        <v>2</v>
      </c>
      <c r="W79">
        <f>IF('Per Minute Revenue'!G79="Session", 1, 2)</f>
        <v>2</v>
      </c>
      <c r="X79" s="12">
        <f>'Per Minute Revenue'!H79</f>
        <v>0</v>
      </c>
      <c r="Y79" s="11">
        <f>'Per Minute Revenue'!I79</f>
        <v>0</v>
      </c>
      <c r="Z79" s="11">
        <f>'Per Minute Revenue'!J79</f>
        <v>0</v>
      </c>
      <c r="AA79">
        <v>1</v>
      </c>
      <c r="AB79" s="11">
        <f t="shared" si="0"/>
        <v>0</v>
      </c>
    </row>
    <row r="80" spans="3:28" x14ac:dyDescent="0.3">
      <c r="C80" s="64"/>
      <c r="D80" s="89"/>
      <c r="E80" s="65"/>
      <c r="F80" s="65"/>
      <c r="G80" s="89"/>
      <c r="H80" s="68"/>
      <c r="I80" s="67"/>
      <c r="J80" s="67"/>
      <c r="K80" s="15"/>
      <c r="Q80" s="18" t="str">
        <f>'Filing Information'!$O$2</f>
        <v>_2023</v>
      </c>
      <c r="R80" t="e">
        <f>VLOOKUP('Per Minute Revenue'!C80,'Filing Information'!$B$47:$C$102, 2, 0)</f>
        <v>#N/A</v>
      </c>
      <c r="S80" t="e">
        <f>VLOOKUP('Per Minute Revenue'!D80, $N$2:$O$4, 2, 0)</f>
        <v>#N/A</v>
      </c>
      <c r="T80" s="7">
        <f>'Per Minute Revenue'!E80</f>
        <v>0</v>
      </c>
      <c r="U80" s="7">
        <f>'Flat Rate Revenue'!H80</f>
        <v>0</v>
      </c>
      <c r="V80">
        <v>2</v>
      </c>
      <c r="W80">
        <f>IF('Per Minute Revenue'!G80="Session", 1, 2)</f>
        <v>2</v>
      </c>
      <c r="X80" s="12">
        <f>'Per Minute Revenue'!H80</f>
        <v>0</v>
      </c>
      <c r="Y80" s="11">
        <f>'Per Minute Revenue'!I80</f>
        <v>0</v>
      </c>
      <c r="Z80" s="11">
        <f>'Per Minute Revenue'!J80</f>
        <v>0</v>
      </c>
      <c r="AA80">
        <v>1</v>
      </c>
      <c r="AB80" s="11">
        <f t="shared" si="0"/>
        <v>0</v>
      </c>
    </row>
    <row r="81" spans="3:28" x14ac:dyDescent="0.3">
      <c r="C81" s="64"/>
      <c r="D81" s="89"/>
      <c r="E81" s="65"/>
      <c r="F81" s="65"/>
      <c r="G81" s="89"/>
      <c r="H81" s="68"/>
      <c r="I81" s="67"/>
      <c r="J81" s="67"/>
      <c r="K81" s="15"/>
      <c r="Q81" s="18" t="str">
        <f>'Filing Information'!$O$2</f>
        <v>_2023</v>
      </c>
      <c r="R81" t="e">
        <f>VLOOKUP('Per Minute Revenue'!C81,'Filing Information'!$B$47:$C$102, 2, 0)</f>
        <v>#N/A</v>
      </c>
      <c r="S81" t="e">
        <f>VLOOKUP('Per Minute Revenue'!D81, $N$2:$O$4, 2, 0)</f>
        <v>#N/A</v>
      </c>
      <c r="T81" s="7">
        <f>'Per Minute Revenue'!E81</f>
        <v>0</v>
      </c>
      <c r="U81" s="7">
        <f>'Flat Rate Revenue'!H81</f>
        <v>0</v>
      </c>
      <c r="V81">
        <v>2</v>
      </c>
      <c r="W81">
        <f>IF('Per Minute Revenue'!G81="Session", 1, 2)</f>
        <v>2</v>
      </c>
      <c r="X81" s="12">
        <f>'Per Minute Revenue'!H81</f>
        <v>0</v>
      </c>
      <c r="Y81" s="11">
        <f>'Per Minute Revenue'!I81</f>
        <v>0</v>
      </c>
      <c r="Z81" s="11">
        <f>'Per Minute Revenue'!J81</f>
        <v>0</v>
      </c>
      <c r="AA81">
        <v>1</v>
      </c>
      <c r="AB81" s="11">
        <f t="shared" si="0"/>
        <v>0</v>
      </c>
    </row>
    <row r="82" spans="3:28" x14ac:dyDescent="0.3">
      <c r="C82" s="64"/>
      <c r="D82" s="89"/>
      <c r="E82" s="65"/>
      <c r="F82" s="65"/>
      <c r="G82" s="89"/>
      <c r="H82" s="68"/>
      <c r="I82" s="67"/>
      <c r="J82" s="67"/>
      <c r="K82" s="15"/>
      <c r="Q82" s="18" t="str">
        <f>'Filing Information'!$O$2</f>
        <v>_2023</v>
      </c>
      <c r="R82" t="e">
        <f>VLOOKUP('Per Minute Revenue'!C82,'Filing Information'!$B$47:$C$102, 2, 0)</f>
        <v>#N/A</v>
      </c>
      <c r="S82" t="e">
        <f>VLOOKUP('Per Minute Revenue'!D82, $N$2:$O$4, 2, 0)</f>
        <v>#N/A</v>
      </c>
      <c r="T82" s="7">
        <f>'Per Minute Revenue'!E82</f>
        <v>0</v>
      </c>
      <c r="U82" s="7">
        <f>'Flat Rate Revenue'!H82</f>
        <v>0</v>
      </c>
      <c r="V82">
        <v>2</v>
      </c>
      <c r="W82">
        <f>IF('Per Minute Revenue'!G82="Session", 1, 2)</f>
        <v>2</v>
      </c>
      <c r="X82" s="12">
        <f>'Per Minute Revenue'!H82</f>
        <v>0</v>
      </c>
      <c r="Y82" s="11">
        <f>'Per Minute Revenue'!I82</f>
        <v>0</v>
      </c>
      <c r="Z82" s="11">
        <f>'Per Minute Revenue'!J82</f>
        <v>0</v>
      </c>
      <c r="AA82">
        <v>1</v>
      </c>
      <c r="AB82" s="11">
        <f t="shared" si="0"/>
        <v>0</v>
      </c>
    </row>
    <row r="83" spans="3:28" x14ac:dyDescent="0.3">
      <c r="C83" s="64"/>
      <c r="D83" s="89"/>
      <c r="E83" s="65"/>
      <c r="F83" s="65"/>
      <c r="G83" s="89"/>
      <c r="H83" s="68"/>
      <c r="I83" s="67"/>
      <c r="J83" s="67"/>
      <c r="K83" s="15"/>
      <c r="Q83" s="18" t="str">
        <f>'Filing Information'!$O$2</f>
        <v>_2023</v>
      </c>
      <c r="R83" t="e">
        <f>VLOOKUP('Per Minute Revenue'!C83,'Filing Information'!$B$47:$C$102, 2, 0)</f>
        <v>#N/A</v>
      </c>
      <c r="S83" t="e">
        <f>VLOOKUP('Per Minute Revenue'!D83, $N$2:$O$4, 2, 0)</f>
        <v>#N/A</v>
      </c>
      <c r="T83" s="7">
        <f>'Per Minute Revenue'!E83</f>
        <v>0</v>
      </c>
      <c r="U83" s="7">
        <f>'Flat Rate Revenue'!H83</f>
        <v>0</v>
      </c>
      <c r="V83">
        <v>2</v>
      </c>
      <c r="W83">
        <f>IF('Per Minute Revenue'!G83="Session", 1, 2)</f>
        <v>2</v>
      </c>
      <c r="X83" s="12">
        <f>'Per Minute Revenue'!H83</f>
        <v>0</v>
      </c>
      <c r="Y83" s="11">
        <f>'Per Minute Revenue'!I83</f>
        <v>0</v>
      </c>
      <c r="Z83" s="11">
        <f>'Per Minute Revenue'!J83</f>
        <v>0</v>
      </c>
      <c r="AA83">
        <v>1</v>
      </c>
      <c r="AB83" s="11">
        <f t="shared" si="0"/>
        <v>0</v>
      </c>
    </row>
    <row r="84" spans="3:28" x14ac:dyDescent="0.3">
      <c r="C84" s="64"/>
      <c r="D84" s="89"/>
      <c r="E84" s="65"/>
      <c r="F84" s="65"/>
      <c r="G84" s="89"/>
      <c r="H84" s="68"/>
      <c r="I84" s="67"/>
      <c r="J84" s="67"/>
      <c r="K84" s="15"/>
      <c r="Q84" s="18" t="str">
        <f>'Filing Information'!$O$2</f>
        <v>_2023</v>
      </c>
      <c r="R84" t="e">
        <f>VLOOKUP('Per Minute Revenue'!C84,'Filing Information'!$B$47:$C$102, 2, 0)</f>
        <v>#N/A</v>
      </c>
      <c r="S84" t="e">
        <f>VLOOKUP('Per Minute Revenue'!D84, $N$2:$O$4, 2, 0)</f>
        <v>#N/A</v>
      </c>
      <c r="T84" s="7">
        <f>'Per Minute Revenue'!E84</f>
        <v>0</v>
      </c>
      <c r="U84" s="7">
        <f>'Flat Rate Revenue'!H84</f>
        <v>0</v>
      </c>
      <c r="V84">
        <v>2</v>
      </c>
      <c r="W84">
        <f>IF('Per Minute Revenue'!G84="Session", 1, 2)</f>
        <v>2</v>
      </c>
      <c r="X84" s="12">
        <f>'Per Minute Revenue'!H84</f>
        <v>0</v>
      </c>
      <c r="Y84" s="11">
        <f>'Per Minute Revenue'!I84</f>
        <v>0</v>
      </c>
      <c r="Z84" s="11">
        <f>'Per Minute Revenue'!J84</f>
        <v>0</v>
      </c>
      <c r="AA84">
        <v>1</v>
      </c>
      <c r="AB84" s="11">
        <f t="shared" si="0"/>
        <v>0</v>
      </c>
    </row>
    <row r="85" spans="3:28" x14ac:dyDescent="0.3">
      <c r="C85" s="64"/>
      <c r="D85" s="89"/>
      <c r="E85" s="65"/>
      <c r="F85" s="65"/>
      <c r="G85" s="89"/>
      <c r="H85" s="68"/>
      <c r="I85" s="67"/>
      <c r="J85" s="67"/>
      <c r="K85" s="15"/>
      <c r="Q85" s="18" t="str">
        <f>'Filing Information'!$O$2</f>
        <v>_2023</v>
      </c>
      <c r="R85" t="e">
        <f>VLOOKUP('Per Minute Revenue'!C85,'Filing Information'!$B$47:$C$102, 2, 0)</f>
        <v>#N/A</v>
      </c>
      <c r="S85" t="e">
        <f>VLOOKUP('Per Minute Revenue'!D85, $N$2:$O$4, 2, 0)</f>
        <v>#N/A</v>
      </c>
      <c r="T85" s="7">
        <f>'Per Minute Revenue'!E85</f>
        <v>0</v>
      </c>
      <c r="U85" s="7">
        <f>'Flat Rate Revenue'!H85</f>
        <v>0</v>
      </c>
      <c r="V85">
        <v>2</v>
      </c>
      <c r="W85">
        <f>IF('Per Minute Revenue'!G85="Session", 1, 2)</f>
        <v>2</v>
      </c>
      <c r="X85" s="12">
        <f>'Per Minute Revenue'!H85</f>
        <v>0</v>
      </c>
      <c r="Y85" s="11">
        <f>'Per Minute Revenue'!I85</f>
        <v>0</v>
      </c>
      <c r="Z85" s="11">
        <f>'Per Minute Revenue'!J85</f>
        <v>0</v>
      </c>
      <c r="AA85">
        <v>1</v>
      </c>
      <c r="AB85" s="11">
        <f t="shared" si="0"/>
        <v>0</v>
      </c>
    </row>
    <row r="86" spans="3:28" x14ac:dyDescent="0.3">
      <c r="C86" s="64"/>
      <c r="D86" s="89"/>
      <c r="E86" s="65"/>
      <c r="F86" s="65"/>
      <c r="G86" s="89"/>
      <c r="H86" s="68"/>
      <c r="I86" s="67"/>
      <c r="J86" s="67"/>
      <c r="K86" s="15"/>
      <c r="Q86" s="18" t="str">
        <f>'Filing Information'!$O$2</f>
        <v>_2023</v>
      </c>
      <c r="R86" t="e">
        <f>VLOOKUP('Per Minute Revenue'!C86,'Filing Information'!$B$47:$C$102, 2, 0)</f>
        <v>#N/A</v>
      </c>
      <c r="S86" t="e">
        <f>VLOOKUP('Per Minute Revenue'!D86, $N$2:$O$4, 2, 0)</f>
        <v>#N/A</v>
      </c>
      <c r="T86" s="7">
        <f>'Per Minute Revenue'!E86</f>
        <v>0</v>
      </c>
      <c r="U86" s="7">
        <f>'Flat Rate Revenue'!H86</f>
        <v>0</v>
      </c>
      <c r="V86">
        <v>2</v>
      </c>
      <c r="W86">
        <f>IF('Per Minute Revenue'!G86="Session", 1, 2)</f>
        <v>2</v>
      </c>
      <c r="X86" s="12">
        <f>'Per Minute Revenue'!H86</f>
        <v>0</v>
      </c>
      <c r="Y86" s="11">
        <f>'Per Minute Revenue'!I86</f>
        <v>0</v>
      </c>
      <c r="Z86" s="11">
        <f>'Per Minute Revenue'!J86</f>
        <v>0</v>
      </c>
      <c r="AA86">
        <v>1</v>
      </c>
      <c r="AB86" s="11">
        <f t="shared" si="0"/>
        <v>0</v>
      </c>
    </row>
    <row r="87" spans="3:28" x14ac:dyDescent="0.3">
      <c r="C87" s="64"/>
      <c r="D87" s="89"/>
      <c r="E87" s="65"/>
      <c r="F87" s="65"/>
      <c r="G87" s="89"/>
      <c r="H87" s="68"/>
      <c r="I87" s="67"/>
      <c r="J87" s="67"/>
      <c r="K87" s="15"/>
      <c r="Q87" s="18" t="str">
        <f>'Filing Information'!$O$2</f>
        <v>_2023</v>
      </c>
      <c r="R87" t="e">
        <f>VLOOKUP('Per Minute Revenue'!C87,'Filing Information'!$B$47:$C$102, 2, 0)</f>
        <v>#N/A</v>
      </c>
      <c r="S87" t="e">
        <f>VLOOKUP('Per Minute Revenue'!D87, $N$2:$O$4, 2, 0)</f>
        <v>#N/A</v>
      </c>
      <c r="T87" s="7">
        <f>'Per Minute Revenue'!E87</f>
        <v>0</v>
      </c>
      <c r="U87" s="7">
        <f>'Flat Rate Revenue'!H87</f>
        <v>0</v>
      </c>
      <c r="V87">
        <v>2</v>
      </c>
      <c r="W87">
        <f>IF('Per Minute Revenue'!G87="Session", 1, 2)</f>
        <v>2</v>
      </c>
      <c r="X87" s="12">
        <f>'Per Minute Revenue'!H87</f>
        <v>0</v>
      </c>
      <c r="Y87" s="11">
        <f>'Per Minute Revenue'!I87</f>
        <v>0</v>
      </c>
      <c r="Z87" s="11">
        <f>'Per Minute Revenue'!J87</f>
        <v>0</v>
      </c>
      <c r="AA87">
        <v>1</v>
      </c>
      <c r="AB87" s="11">
        <f t="shared" si="0"/>
        <v>0</v>
      </c>
    </row>
    <row r="88" spans="3:28" x14ac:dyDescent="0.3">
      <c r="C88" s="64"/>
      <c r="D88" s="89"/>
      <c r="E88" s="65"/>
      <c r="F88" s="65"/>
      <c r="G88" s="89"/>
      <c r="H88" s="68"/>
      <c r="I88" s="67"/>
      <c r="J88" s="67"/>
      <c r="Q88" s="18" t="str">
        <f>'Filing Information'!$O$2</f>
        <v>_2023</v>
      </c>
      <c r="R88" t="e">
        <f>VLOOKUP('Per Minute Revenue'!C88,'Filing Information'!$B$47:$C$102, 2, 0)</f>
        <v>#N/A</v>
      </c>
      <c r="S88" t="e">
        <f>VLOOKUP('Per Minute Revenue'!D88, $N$2:$O$4, 2, 0)</f>
        <v>#N/A</v>
      </c>
      <c r="T88" s="7">
        <f>'Per Minute Revenue'!E88</f>
        <v>0</v>
      </c>
      <c r="U88" s="7">
        <f>'Flat Rate Revenue'!H88</f>
        <v>0</v>
      </c>
      <c r="V88">
        <v>2</v>
      </c>
      <c r="W88">
        <f>IF('Per Minute Revenue'!G88="Session", 1, 2)</f>
        <v>2</v>
      </c>
      <c r="X88" s="12">
        <f>'Per Minute Revenue'!H88</f>
        <v>0</v>
      </c>
      <c r="Y88" s="11">
        <f>'Per Minute Revenue'!I88</f>
        <v>0</v>
      </c>
      <c r="Z88" s="11">
        <f>'Per Minute Revenue'!J88</f>
        <v>0</v>
      </c>
      <c r="AA88">
        <v>1</v>
      </c>
      <c r="AB88" s="11">
        <f t="shared" si="0"/>
        <v>0</v>
      </c>
    </row>
    <row r="89" spans="3:28" x14ac:dyDescent="0.3">
      <c r="C89" s="64"/>
      <c r="D89" s="89"/>
      <c r="E89" s="65"/>
      <c r="F89" s="65"/>
      <c r="G89" s="89"/>
      <c r="H89" s="68"/>
      <c r="I89" s="67"/>
      <c r="J89" s="67"/>
      <c r="Q89" s="18" t="str">
        <f>'Filing Information'!$O$2</f>
        <v>_2023</v>
      </c>
      <c r="R89" t="e">
        <f>VLOOKUP('Per Minute Revenue'!C89,'Filing Information'!$B$47:$C$102, 2, 0)</f>
        <v>#N/A</v>
      </c>
      <c r="S89" t="e">
        <f>VLOOKUP('Per Minute Revenue'!D89, $N$2:$O$4, 2, 0)</f>
        <v>#N/A</v>
      </c>
      <c r="T89" s="7">
        <f>'Per Minute Revenue'!E89</f>
        <v>0</v>
      </c>
      <c r="U89" s="7">
        <f>'Flat Rate Revenue'!H89</f>
        <v>0</v>
      </c>
      <c r="V89">
        <v>2</v>
      </c>
      <c r="W89">
        <f>IF('Per Minute Revenue'!G89="Session", 1, 2)</f>
        <v>2</v>
      </c>
      <c r="X89" s="12">
        <f>'Per Minute Revenue'!H89</f>
        <v>0</v>
      </c>
      <c r="Y89" s="11">
        <f>'Per Minute Revenue'!I89</f>
        <v>0</v>
      </c>
      <c r="Z89" s="11">
        <f>'Per Minute Revenue'!J89</f>
        <v>0</v>
      </c>
      <c r="AA89">
        <v>1</v>
      </c>
      <c r="AB89" s="11">
        <f t="shared" si="0"/>
        <v>0</v>
      </c>
    </row>
    <row r="90" spans="3:28" x14ac:dyDescent="0.3">
      <c r="C90" s="64"/>
      <c r="D90" s="89"/>
      <c r="E90" s="65"/>
      <c r="F90" s="65"/>
      <c r="G90" s="89"/>
      <c r="H90" s="68"/>
      <c r="I90" s="67"/>
      <c r="J90" s="67"/>
      <c r="Q90" s="18" t="str">
        <f>'Filing Information'!$O$2</f>
        <v>_2023</v>
      </c>
      <c r="R90" t="e">
        <f>VLOOKUP('Per Minute Revenue'!C90,'Filing Information'!$B$47:$C$102, 2, 0)</f>
        <v>#N/A</v>
      </c>
      <c r="S90" t="e">
        <f>VLOOKUP('Per Minute Revenue'!D90, $N$2:$O$4, 2, 0)</f>
        <v>#N/A</v>
      </c>
      <c r="T90" s="7">
        <f>'Per Minute Revenue'!E90</f>
        <v>0</v>
      </c>
      <c r="U90" s="7">
        <f>'Flat Rate Revenue'!H90</f>
        <v>0</v>
      </c>
      <c r="V90">
        <v>2</v>
      </c>
      <c r="W90">
        <f>IF('Per Minute Revenue'!G90="Session", 1, 2)</f>
        <v>2</v>
      </c>
      <c r="X90" s="12">
        <f>'Per Minute Revenue'!H90</f>
        <v>0</v>
      </c>
      <c r="Y90" s="11">
        <f>'Per Minute Revenue'!I90</f>
        <v>0</v>
      </c>
      <c r="Z90" s="11">
        <f>'Per Minute Revenue'!J90</f>
        <v>0</v>
      </c>
      <c r="AA90">
        <v>1</v>
      </c>
      <c r="AB90" s="11">
        <f t="shared" si="0"/>
        <v>0</v>
      </c>
    </row>
    <row r="91" spans="3:28" x14ac:dyDescent="0.3">
      <c r="C91" s="64"/>
      <c r="D91" s="89"/>
      <c r="E91" s="65"/>
      <c r="F91" s="65"/>
      <c r="G91" s="89"/>
      <c r="H91" s="68"/>
      <c r="I91" s="67"/>
      <c r="J91" s="67"/>
      <c r="Q91" s="18" t="str">
        <f>'Filing Information'!$O$2</f>
        <v>_2023</v>
      </c>
      <c r="R91" t="e">
        <f>VLOOKUP('Per Minute Revenue'!C91,'Filing Information'!$B$47:$C$102, 2, 0)</f>
        <v>#N/A</v>
      </c>
      <c r="S91" t="e">
        <f>VLOOKUP('Per Minute Revenue'!D91, $N$2:$O$4, 2, 0)</f>
        <v>#N/A</v>
      </c>
      <c r="T91" s="7">
        <f>'Per Minute Revenue'!E91</f>
        <v>0</v>
      </c>
      <c r="U91" s="7">
        <f>'Flat Rate Revenue'!H91</f>
        <v>0</v>
      </c>
      <c r="V91">
        <v>2</v>
      </c>
      <c r="W91">
        <f>IF('Per Minute Revenue'!G91="Session", 1, 2)</f>
        <v>2</v>
      </c>
      <c r="X91" s="12">
        <f>'Per Minute Revenue'!H91</f>
        <v>0</v>
      </c>
      <c r="Y91" s="11">
        <f>'Per Minute Revenue'!I91</f>
        <v>0</v>
      </c>
      <c r="Z91" s="11">
        <f>'Per Minute Revenue'!J91</f>
        <v>0</v>
      </c>
      <c r="AA91">
        <v>1</v>
      </c>
      <c r="AB91" s="11">
        <f t="shared" si="0"/>
        <v>0</v>
      </c>
    </row>
    <row r="92" spans="3:28" x14ac:dyDescent="0.3">
      <c r="C92" s="64"/>
      <c r="D92" s="89"/>
      <c r="E92" s="65"/>
      <c r="F92" s="65"/>
      <c r="G92" s="89"/>
      <c r="H92" s="68"/>
      <c r="I92" s="67"/>
      <c r="J92" s="67"/>
      <c r="Q92" s="18" t="str">
        <f>'Filing Information'!$O$2</f>
        <v>_2023</v>
      </c>
      <c r="R92" t="e">
        <f>VLOOKUP('Per Minute Revenue'!C92,'Filing Information'!$B$47:$C$102, 2, 0)</f>
        <v>#N/A</v>
      </c>
      <c r="S92" t="e">
        <f>VLOOKUP('Per Minute Revenue'!D92, $N$2:$O$4, 2, 0)</f>
        <v>#N/A</v>
      </c>
      <c r="T92" s="7">
        <f>'Per Minute Revenue'!E92</f>
        <v>0</v>
      </c>
      <c r="U92" s="7">
        <f>'Flat Rate Revenue'!H92</f>
        <v>0</v>
      </c>
      <c r="V92">
        <v>2</v>
      </c>
      <c r="W92">
        <f>IF('Per Minute Revenue'!G92="Session", 1, 2)</f>
        <v>2</v>
      </c>
      <c r="X92" s="12">
        <f>'Per Minute Revenue'!H92</f>
        <v>0</v>
      </c>
      <c r="Y92" s="11">
        <f>'Per Minute Revenue'!I92</f>
        <v>0</v>
      </c>
      <c r="Z92" s="11">
        <f>'Per Minute Revenue'!J92</f>
        <v>0</v>
      </c>
      <c r="AA92">
        <v>1</v>
      </c>
      <c r="AB92" s="11">
        <f t="shared" si="0"/>
        <v>0</v>
      </c>
    </row>
    <row r="93" spans="3:28" x14ac:dyDescent="0.3">
      <c r="C93" s="64"/>
      <c r="D93" s="89"/>
      <c r="E93" s="65"/>
      <c r="F93" s="65"/>
      <c r="G93" s="89"/>
      <c r="H93" s="68"/>
      <c r="I93" s="67"/>
      <c r="J93" s="67"/>
      <c r="Q93" s="18" t="str">
        <f>'Filing Information'!$O$2</f>
        <v>_2023</v>
      </c>
      <c r="R93" t="e">
        <f>VLOOKUP('Per Minute Revenue'!C93,'Filing Information'!$B$47:$C$102, 2, 0)</f>
        <v>#N/A</v>
      </c>
      <c r="S93" t="e">
        <f>VLOOKUP('Per Minute Revenue'!D93, $N$2:$O$4, 2, 0)</f>
        <v>#N/A</v>
      </c>
      <c r="T93" s="7">
        <f>'Per Minute Revenue'!E93</f>
        <v>0</v>
      </c>
      <c r="U93" s="7">
        <f>'Flat Rate Revenue'!H93</f>
        <v>0</v>
      </c>
      <c r="V93">
        <v>2</v>
      </c>
      <c r="W93">
        <f>IF('Per Minute Revenue'!G93="Session", 1, 2)</f>
        <v>2</v>
      </c>
      <c r="X93" s="12">
        <f>'Per Minute Revenue'!H93</f>
        <v>0</v>
      </c>
      <c r="Y93" s="11">
        <f>'Per Minute Revenue'!I93</f>
        <v>0</v>
      </c>
      <c r="Z93" s="11">
        <f>'Per Minute Revenue'!J93</f>
        <v>0</v>
      </c>
      <c r="AA93">
        <v>1</v>
      </c>
      <c r="AB93" s="11">
        <f t="shared" si="0"/>
        <v>0</v>
      </c>
    </row>
    <row r="94" spans="3:28" x14ac:dyDescent="0.3">
      <c r="C94" s="64"/>
      <c r="D94" s="89"/>
      <c r="E94" s="65"/>
      <c r="F94" s="65"/>
      <c r="G94" s="89"/>
      <c r="H94" s="68"/>
      <c r="I94" s="67"/>
      <c r="J94" s="67"/>
      <c r="Q94" s="18" t="str">
        <f>'Filing Information'!$O$2</f>
        <v>_2023</v>
      </c>
      <c r="R94" t="e">
        <f>VLOOKUP('Per Minute Revenue'!C94,'Filing Information'!$B$47:$C$102, 2, 0)</f>
        <v>#N/A</v>
      </c>
      <c r="S94" t="e">
        <f>VLOOKUP('Per Minute Revenue'!D94, $N$2:$O$4, 2, 0)</f>
        <v>#N/A</v>
      </c>
      <c r="T94" s="7">
        <f>'Per Minute Revenue'!E94</f>
        <v>0</v>
      </c>
      <c r="U94" s="7">
        <f>'Flat Rate Revenue'!H94</f>
        <v>0</v>
      </c>
      <c r="V94">
        <v>2</v>
      </c>
      <c r="W94">
        <f>IF('Per Minute Revenue'!G94="Session", 1, 2)</f>
        <v>2</v>
      </c>
      <c r="X94" s="12">
        <f>'Per Minute Revenue'!H94</f>
        <v>0</v>
      </c>
      <c r="Y94" s="11">
        <f>'Per Minute Revenue'!I94</f>
        <v>0</v>
      </c>
      <c r="Z94" s="11">
        <f>'Per Minute Revenue'!J94</f>
        <v>0</v>
      </c>
      <c r="AA94">
        <v>1</v>
      </c>
      <c r="AB94" s="11">
        <f t="shared" si="0"/>
        <v>0</v>
      </c>
    </row>
    <row r="95" spans="3:28" x14ac:dyDescent="0.3">
      <c r="C95" s="64"/>
      <c r="D95" s="89"/>
      <c r="E95" s="65"/>
      <c r="F95" s="65"/>
      <c r="G95" s="89"/>
      <c r="H95" s="68"/>
      <c r="I95" s="67"/>
      <c r="J95" s="67"/>
      <c r="Q95" s="18" t="str">
        <f>'Filing Information'!$O$2</f>
        <v>_2023</v>
      </c>
      <c r="R95" t="e">
        <f>VLOOKUP('Per Minute Revenue'!C95,'Filing Information'!$B$47:$C$102, 2, 0)</f>
        <v>#N/A</v>
      </c>
      <c r="S95" t="e">
        <f>VLOOKUP('Per Minute Revenue'!D95, $N$2:$O$4, 2, 0)</f>
        <v>#N/A</v>
      </c>
      <c r="T95" s="7">
        <f>'Per Minute Revenue'!E95</f>
        <v>0</v>
      </c>
      <c r="U95" s="7">
        <f>'Flat Rate Revenue'!H95</f>
        <v>0</v>
      </c>
      <c r="V95">
        <v>2</v>
      </c>
      <c r="W95">
        <f>IF('Per Minute Revenue'!G95="Session", 1, 2)</f>
        <v>2</v>
      </c>
      <c r="X95" s="12">
        <f>'Per Minute Revenue'!H95</f>
        <v>0</v>
      </c>
      <c r="Y95" s="11">
        <f>'Per Minute Revenue'!I95</f>
        <v>0</v>
      </c>
      <c r="Z95" s="11">
        <f>'Per Minute Revenue'!J95</f>
        <v>0</v>
      </c>
      <c r="AA95">
        <v>1</v>
      </c>
      <c r="AB95" s="11">
        <f t="shared" si="0"/>
        <v>0</v>
      </c>
    </row>
    <row r="96" spans="3:28" x14ac:dyDescent="0.3">
      <c r="C96" s="64"/>
      <c r="D96" s="89"/>
      <c r="E96" s="65"/>
      <c r="F96" s="65"/>
      <c r="G96" s="89"/>
      <c r="H96" s="68"/>
      <c r="I96" s="67"/>
      <c r="J96" s="67"/>
      <c r="Q96" s="18" t="str">
        <f>'Filing Information'!$O$2</f>
        <v>_2023</v>
      </c>
      <c r="R96" t="e">
        <f>VLOOKUP('Per Minute Revenue'!C96,'Filing Information'!$B$47:$C$102, 2, 0)</f>
        <v>#N/A</v>
      </c>
      <c r="S96" t="e">
        <f>VLOOKUP('Per Minute Revenue'!D96, $N$2:$O$4, 2, 0)</f>
        <v>#N/A</v>
      </c>
      <c r="T96" s="7">
        <f>'Per Minute Revenue'!E96</f>
        <v>0</v>
      </c>
      <c r="U96" s="7">
        <f>'Flat Rate Revenue'!H96</f>
        <v>0</v>
      </c>
      <c r="V96">
        <v>2</v>
      </c>
      <c r="W96">
        <f>IF('Per Minute Revenue'!G96="Session", 1, 2)</f>
        <v>2</v>
      </c>
      <c r="X96" s="12">
        <f>'Per Minute Revenue'!H96</f>
        <v>0</v>
      </c>
      <c r="Y96" s="11">
        <f>'Per Minute Revenue'!I96</f>
        <v>0</v>
      </c>
      <c r="Z96" s="11">
        <f>'Per Minute Revenue'!J96</f>
        <v>0</v>
      </c>
      <c r="AA96">
        <v>1</v>
      </c>
      <c r="AB96" s="11">
        <f t="shared" si="0"/>
        <v>0</v>
      </c>
    </row>
    <row r="97" spans="3:28" x14ac:dyDescent="0.3">
      <c r="C97" s="64"/>
      <c r="D97" s="89"/>
      <c r="E97" s="65"/>
      <c r="F97" s="65"/>
      <c r="G97" s="89"/>
      <c r="H97" s="68"/>
      <c r="I97" s="67"/>
      <c r="J97" s="67"/>
      <c r="Q97" s="18" t="str">
        <f>'Filing Information'!$O$2</f>
        <v>_2023</v>
      </c>
      <c r="R97" t="e">
        <f>VLOOKUP('Per Minute Revenue'!C97,'Filing Information'!$B$47:$C$102, 2, 0)</f>
        <v>#N/A</v>
      </c>
      <c r="S97" t="e">
        <f>VLOOKUP('Per Minute Revenue'!D97, $N$2:$O$4, 2, 0)</f>
        <v>#N/A</v>
      </c>
      <c r="T97" s="7">
        <f>'Per Minute Revenue'!E97</f>
        <v>0</v>
      </c>
      <c r="U97" s="7">
        <f>'Flat Rate Revenue'!H97</f>
        <v>0</v>
      </c>
      <c r="V97">
        <v>2</v>
      </c>
      <c r="W97">
        <f>IF('Per Minute Revenue'!G97="Session", 1, 2)</f>
        <v>2</v>
      </c>
      <c r="X97" s="12">
        <f>'Per Minute Revenue'!H97</f>
        <v>0</v>
      </c>
      <c r="Y97" s="11">
        <f>'Per Minute Revenue'!I97</f>
        <v>0</v>
      </c>
      <c r="Z97" s="11">
        <f>'Per Minute Revenue'!J97</f>
        <v>0</v>
      </c>
      <c r="AA97">
        <v>1</v>
      </c>
      <c r="AB97" s="11">
        <f t="shared" si="0"/>
        <v>0</v>
      </c>
    </row>
    <row r="98" spans="3:28" x14ac:dyDescent="0.3">
      <c r="C98" s="64"/>
      <c r="D98" s="89"/>
      <c r="E98" s="65"/>
      <c r="F98" s="65"/>
      <c r="G98" s="89"/>
      <c r="H98" s="68"/>
      <c r="I98" s="67"/>
      <c r="J98" s="67"/>
      <c r="Q98" s="18" t="str">
        <f>'Filing Information'!$O$2</f>
        <v>_2023</v>
      </c>
      <c r="R98" t="e">
        <f>VLOOKUP('Per Minute Revenue'!C98,'Filing Information'!$B$47:$C$102, 2, 0)</f>
        <v>#N/A</v>
      </c>
      <c r="S98" t="e">
        <f>VLOOKUP('Per Minute Revenue'!D98, $N$2:$O$4, 2, 0)</f>
        <v>#N/A</v>
      </c>
      <c r="T98" s="7">
        <f>'Per Minute Revenue'!E98</f>
        <v>0</v>
      </c>
      <c r="U98" s="7">
        <f>'Flat Rate Revenue'!H98</f>
        <v>0</v>
      </c>
      <c r="V98">
        <v>2</v>
      </c>
      <c r="W98">
        <f>IF('Per Minute Revenue'!G98="Session", 1, 2)</f>
        <v>2</v>
      </c>
      <c r="X98" s="12">
        <f>'Per Minute Revenue'!H98</f>
        <v>0</v>
      </c>
      <c r="Y98" s="11">
        <f>'Per Minute Revenue'!I98</f>
        <v>0</v>
      </c>
      <c r="Z98" s="11">
        <f>'Per Minute Revenue'!J98</f>
        <v>0</v>
      </c>
      <c r="AA98">
        <v>1</v>
      </c>
      <c r="AB98" s="11">
        <f t="shared" si="0"/>
        <v>0</v>
      </c>
    </row>
    <row r="99" spans="3:28" x14ac:dyDescent="0.3">
      <c r="C99" s="64"/>
      <c r="D99" s="89"/>
      <c r="E99" s="65"/>
      <c r="F99" s="65"/>
      <c r="G99" s="89"/>
      <c r="H99" s="68"/>
      <c r="I99" s="67"/>
      <c r="J99" s="67"/>
      <c r="Q99" s="18" t="str">
        <f>'Filing Information'!$O$2</f>
        <v>_2023</v>
      </c>
      <c r="R99" t="e">
        <f>VLOOKUP('Per Minute Revenue'!C99,'Filing Information'!$B$47:$C$102, 2, 0)</f>
        <v>#N/A</v>
      </c>
      <c r="S99" t="e">
        <f>VLOOKUP('Per Minute Revenue'!D99, $N$2:$O$4, 2, 0)</f>
        <v>#N/A</v>
      </c>
      <c r="T99" s="7">
        <f>'Per Minute Revenue'!E99</f>
        <v>0</v>
      </c>
      <c r="U99" s="7">
        <f>'Flat Rate Revenue'!H99</f>
        <v>0</v>
      </c>
      <c r="V99">
        <v>2</v>
      </c>
      <c r="W99">
        <f>IF('Per Minute Revenue'!G99="Session", 1, 2)</f>
        <v>2</v>
      </c>
      <c r="X99" s="12">
        <f>'Per Minute Revenue'!H99</f>
        <v>0</v>
      </c>
      <c r="Y99" s="11">
        <f>'Per Minute Revenue'!I99</f>
        <v>0</v>
      </c>
      <c r="Z99" s="11">
        <f>'Per Minute Revenue'!J99</f>
        <v>0</v>
      </c>
      <c r="AA99">
        <v>1</v>
      </c>
      <c r="AB99" s="11">
        <f t="shared" si="0"/>
        <v>0</v>
      </c>
    </row>
    <row r="100" spans="3:28" x14ac:dyDescent="0.3">
      <c r="C100" s="64"/>
      <c r="D100" s="89"/>
      <c r="E100" s="65"/>
      <c r="F100" s="65"/>
      <c r="G100" s="89"/>
      <c r="H100" s="68"/>
      <c r="I100" s="67"/>
      <c r="J100" s="67"/>
      <c r="Q100" s="18" t="str">
        <f>'Filing Information'!$O$2</f>
        <v>_2023</v>
      </c>
      <c r="R100" t="e">
        <f>VLOOKUP('Per Minute Revenue'!C100,'Filing Information'!$B$47:$C$102, 2, 0)</f>
        <v>#N/A</v>
      </c>
      <c r="S100" t="e">
        <f>VLOOKUP('Per Minute Revenue'!D100, $N$2:$O$4, 2, 0)</f>
        <v>#N/A</v>
      </c>
      <c r="T100" s="7">
        <f>'Per Minute Revenue'!E100</f>
        <v>0</v>
      </c>
      <c r="U100" s="7">
        <f>'Flat Rate Revenue'!H100</f>
        <v>0</v>
      </c>
      <c r="V100">
        <v>2</v>
      </c>
      <c r="W100">
        <f>IF('Per Minute Revenue'!G100="Session", 1, 2)</f>
        <v>2</v>
      </c>
      <c r="X100" s="12">
        <f>'Per Minute Revenue'!H100</f>
        <v>0</v>
      </c>
      <c r="Y100" s="11">
        <f>'Per Minute Revenue'!I100</f>
        <v>0</v>
      </c>
      <c r="Z100" s="11">
        <f>'Per Minute Revenue'!J100</f>
        <v>0</v>
      </c>
      <c r="AA100">
        <v>1</v>
      </c>
      <c r="AB100" s="11">
        <f t="shared" si="0"/>
        <v>0</v>
      </c>
    </row>
    <row r="101" spans="3:28" x14ac:dyDescent="0.3">
      <c r="C101" s="64"/>
      <c r="D101" s="89"/>
      <c r="E101" s="65"/>
      <c r="F101" s="65"/>
      <c r="G101" s="89"/>
      <c r="H101" s="68"/>
      <c r="I101" s="67"/>
      <c r="J101" s="67"/>
      <c r="Q101" s="18" t="str">
        <f>'Filing Information'!$O$2</f>
        <v>_2023</v>
      </c>
      <c r="R101" t="e">
        <f>VLOOKUP('Per Minute Revenue'!C101,'Filing Information'!$B$47:$C$102, 2, 0)</f>
        <v>#N/A</v>
      </c>
      <c r="S101" t="e">
        <f>VLOOKUP('Per Minute Revenue'!D101, $N$2:$O$4, 2, 0)</f>
        <v>#N/A</v>
      </c>
      <c r="T101" s="7">
        <f>'Per Minute Revenue'!E101</f>
        <v>0</v>
      </c>
      <c r="U101" s="7">
        <f>'Flat Rate Revenue'!H101</f>
        <v>0</v>
      </c>
      <c r="V101">
        <v>2</v>
      </c>
      <c r="W101">
        <f>IF('Per Minute Revenue'!G101="Session", 1, 2)</f>
        <v>2</v>
      </c>
      <c r="X101" s="12">
        <f>'Per Minute Revenue'!H101</f>
        <v>0</v>
      </c>
      <c r="Y101" s="11">
        <f>'Per Minute Revenue'!I101</f>
        <v>0</v>
      </c>
      <c r="Z101" s="11">
        <f>'Per Minute Revenue'!J101</f>
        <v>0</v>
      </c>
      <c r="AA101">
        <v>1</v>
      </c>
      <c r="AB101" s="11">
        <f t="shared" si="0"/>
        <v>0</v>
      </c>
    </row>
    <row r="102" spans="3:28" x14ac:dyDescent="0.3">
      <c r="C102" s="64"/>
      <c r="D102" s="89"/>
      <c r="E102" s="65"/>
      <c r="F102" s="65"/>
      <c r="G102" s="89"/>
      <c r="H102" s="68"/>
      <c r="I102" s="67"/>
      <c r="J102" s="67"/>
      <c r="Q102" s="18" t="str">
        <f>'Filing Information'!$O$2</f>
        <v>_2023</v>
      </c>
      <c r="R102" t="e">
        <f>VLOOKUP('Per Minute Revenue'!C102,'Filing Information'!$B$47:$C$102, 2, 0)</f>
        <v>#N/A</v>
      </c>
      <c r="S102" t="e">
        <f>VLOOKUP('Per Minute Revenue'!D102, $N$2:$O$4, 2, 0)</f>
        <v>#N/A</v>
      </c>
      <c r="T102" s="7">
        <f>'Per Minute Revenue'!E102</f>
        <v>0</v>
      </c>
      <c r="U102" s="7">
        <f>'Flat Rate Revenue'!H102</f>
        <v>0</v>
      </c>
      <c r="V102">
        <v>2</v>
      </c>
      <c r="W102">
        <f>IF('Per Minute Revenue'!G102="Session", 1, 2)</f>
        <v>2</v>
      </c>
      <c r="X102" s="12">
        <f>'Per Minute Revenue'!H102</f>
        <v>0</v>
      </c>
      <c r="Y102" s="11">
        <f>'Per Minute Revenue'!I102</f>
        <v>0</v>
      </c>
      <c r="Z102" s="11">
        <f>'Per Minute Revenue'!J102</f>
        <v>0</v>
      </c>
      <c r="AA102">
        <v>1</v>
      </c>
      <c r="AB102" s="11">
        <f t="shared" si="0"/>
        <v>0</v>
      </c>
    </row>
    <row r="103" spans="3:28" x14ac:dyDescent="0.3">
      <c r="C103" s="64"/>
      <c r="D103" s="89"/>
      <c r="E103" s="65"/>
      <c r="F103" s="65"/>
      <c r="G103" s="89"/>
      <c r="H103" s="68"/>
      <c r="I103" s="67"/>
      <c r="J103" s="67"/>
      <c r="Q103" s="18" t="str">
        <f>'Filing Information'!$O$2</f>
        <v>_2023</v>
      </c>
      <c r="R103" t="e">
        <f>VLOOKUP('Per Minute Revenue'!C103,'Filing Information'!$B$47:$C$102, 2, 0)</f>
        <v>#N/A</v>
      </c>
      <c r="S103" t="e">
        <f>VLOOKUP('Per Minute Revenue'!D103, $N$2:$O$4, 2, 0)</f>
        <v>#N/A</v>
      </c>
      <c r="T103" s="7">
        <f>'Per Minute Revenue'!E103</f>
        <v>0</v>
      </c>
      <c r="U103" s="7">
        <f>'Flat Rate Revenue'!H103</f>
        <v>0</v>
      </c>
      <c r="V103">
        <v>2</v>
      </c>
      <c r="W103">
        <f>IF('Per Minute Revenue'!G103="Session", 1, 2)</f>
        <v>2</v>
      </c>
      <c r="X103" s="12">
        <f>'Per Minute Revenue'!H103</f>
        <v>0</v>
      </c>
      <c r="Y103" s="11">
        <f>'Per Minute Revenue'!I103</f>
        <v>0</v>
      </c>
      <c r="Z103" s="11">
        <f>'Per Minute Revenue'!J103</f>
        <v>0</v>
      </c>
      <c r="AA103">
        <v>1</v>
      </c>
      <c r="AB103" s="11">
        <f t="shared" si="0"/>
        <v>0</v>
      </c>
    </row>
    <row r="104" spans="3:28" x14ac:dyDescent="0.3">
      <c r="C104" s="64"/>
      <c r="D104" s="89"/>
      <c r="E104" s="65"/>
      <c r="F104" s="65"/>
      <c r="G104" s="89"/>
      <c r="H104" s="68"/>
      <c r="I104" s="67"/>
      <c r="J104" s="67"/>
      <c r="Q104" s="18" t="str">
        <f>'Filing Information'!$O$2</f>
        <v>_2023</v>
      </c>
      <c r="R104" t="e">
        <f>VLOOKUP('Per Minute Revenue'!C104,'Filing Information'!$B$47:$C$102, 2, 0)</f>
        <v>#N/A</v>
      </c>
      <c r="S104" t="e">
        <f>VLOOKUP('Per Minute Revenue'!D104, $N$2:$O$4, 2, 0)</f>
        <v>#N/A</v>
      </c>
      <c r="T104" s="7">
        <f>'Per Minute Revenue'!E104</f>
        <v>0</v>
      </c>
      <c r="U104" s="7">
        <f>'Flat Rate Revenue'!H104</f>
        <v>0</v>
      </c>
      <c r="V104">
        <v>2</v>
      </c>
      <c r="W104">
        <f>IF('Per Minute Revenue'!G104="Session", 1, 2)</f>
        <v>2</v>
      </c>
      <c r="X104" s="12">
        <f>'Per Minute Revenue'!H104</f>
        <v>0</v>
      </c>
      <c r="Y104" s="11">
        <f>'Per Minute Revenue'!I104</f>
        <v>0</v>
      </c>
      <c r="Z104" s="11">
        <f>'Per Minute Revenue'!J104</f>
        <v>0</v>
      </c>
      <c r="AA104">
        <v>1</v>
      </c>
      <c r="AB104" s="11">
        <f t="shared" si="0"/>
        <v>0</v>
      </c>
    </row>
    <row r="105" spans="3:28" x14ac:dyDescent="0.3">
      <c r="C105" s="64"/>
      <c r="D105" s="89"/>
      <c r="E105" s="65"/>
      <c r="F105" s="65"/>
      <c r="G105" s="89"/>
      <c r="H105" s="68"/>
      <c r="I105" s="67"/>
      <c r="J105" s="67"/>
      <c r="Q105" s="18" t="str">
        <f>'Filing Information'!$O$2</f>
        <v>_2023</v>
      </c>
      <c r="R105" t="e">
        <f>VLOOKUP('Per Minute Revenue'!C105,'Filing Information'!$B$47:$C$102, 2, 0)</f>
        <v>#N/A</v>
      </c>
      <c r="S105" t="e">
        <f>VLOOKUP('Per Minute Revenue'!D105, $N$2:$O$4, 2, 0)</f>
        <v>#N/A</v>
      </c>
      <c r="T105" s="7">
        <f>'Per Minute Revenue'!E105</f>
        <v>0</v>
      </c>
      <c r="U105" s="7">
        <f>'Flat Rate Revenue'!H105</f>
        <v>0</v>
      </c>
      <c r="V105">
        <v>2</v>
      </c>
      <c r="W105">
        <f>IF('Per Minute Revenue'!G105="Session", 1, 2)</f>
        <v>2</v>
      </c>
      <c r="X105" s="12">
        <f>'Per Minute Revenue'!H105</f>
        <v>0</v>
      </c>
      <c r="Y105" s="11">
        <f>'Per Minute Revenue'!I105</f>
        <v>0</v>
      </c>
      <c r="Z105" s="11">
        <f>'Per Minute Revenue'!J105</f>
        <v>0</v>
      </c>
      <c r="AA105">
        <v>1</v>
      </c>
      <c r="AB105" s="11">
        <f t="shared" si="0"/>
        <v>0</v>
      </c>
    </row>
    <row r="106" spans="3:28" x14ac:dyDescent="0.3">
      <c r="C106" s="64"/>
      <c r="D106" s="89"/>
      <c r="E106" s="65"/>
      <c r="F106" s="65"/>
      <c r="G106" s="89"/>
      <c r="H106" s="68"/>
      <c r="I106" s="67"/>
      <c r="J106" s="67"/>
      <c r="Q106" s="18" t="str">
        <f>'Filing Information'!$O$2</f>
        <v>_2023</v>
      </c>
      <c r="R106" t="e">
        <f>VLOOKUP('Per Minute Revenue'!C106,'Filing Information'!$B$47:$C$102, 2, 0)</f>
        <v>#N/A</v>
      </c>
      <c r="S106" t="e">
        <f>VLOOKUP('Per Minute Revenue'!D106, $N$2:$O$4, 2, 0)</f>
        <v>#N/A</v>
      </c>
      <c r="T106" s="7">
        <f>'Per Minute Revenue'!E106</f>
        <v>0</v>
      </c>
      <c r="U106" s="7">
        <f>'Flat Rate Revenue'!H106</f>
        <v>0</v>
      </c>
      <c r="V106">
        <v>2</v>
      </c>
      <c r="W106">
        <f>IF('Per Minute Revenue'!G106="Session", 1, 2)</f>
        <v>2</v>
      </c>
      <c r="X106" s="12">
        <f>'Per Minute Revenue'!H106</f>
        <v>0</v>
      </c>
      <c r="Y106" s="11">
        <f>'Per Minute Revenue'!I106</f>
        <v>0</v>
      </c>
      <c r="Z106" s="11">
        <f>'Per Minute Revenue'!J106</f>
        <v>0</v>
      </c>
      <c r="AA106">
        <v>1</v>
      </c>
      <c r="AB106" s="11">
        <f t="shared" si="0"/>
        <v>0</v>
      </c>
    </row>
    <row r="107" spans="3:28" x14ac:dyDescent="0.3">
      <c r="C107" s="64"/>
      <c r="D107" s="89"/>
      <c r="E107" s="65"/>
      <c r="F107" s="65"/>
      <c r="G107" s="89"/>
      <c r="H107" s="68"/>
      <c r="I107" s="67"/>
      <c r="J107" s="67"/>
      <c r="Q107" s="18" t="str">
        <f>'Filing Information'!$O$2</f>
        <v>_2023</v>
      </c>
      <c r="R107" t="e">
        <f>VLOOKUP('Per Minute Revenue'!C107,'Filing Information'!$B$47:$C$102, 2, 0)</f>
        <v>#N/A</v>
      </c>
      <c r="S107" t="e">
        <f>VLOOKUP('Per Minute Revenue'!D107, $N$2:$O$4, 2, 0)</f>
        <v>#N/A</v>
      </c>
      <c r="T107" s="7">
        <f>'Per Minute Revenue'!E107</f>
        <v>0</v>
      </c>
      <c r="U107" s="7">
        <f>'Flat Rate Revenue'!H107</f>
        <v>0</v>
      </c>
      <c r="V107">
        <v>2</v>
      </c>
      <c r="W107">
        <f>IF('Per Minute Revenue'!G107="Session", 1, 2)</f>
        <v>2</v>
      </c>
      <c r="X107" s="12">
        <f>'Per Minute Revenue'!H107</f>
        <v>0</v>
      </c>
      <c r="Y107" s="11">
        <f>'Per Minute Revenue'!I107</f>
        <v>0</v>
      </c>
      <c r="Z107" s="11">
        <f>'Per Minute Revenue'!J107</f>
        <v>0</v>
      </c>
      <c r="AA107">
        <v>1</v>
      </c>
      <c r="AB107" s="11">
        <f t="shared" si="0"/>
        <v>0</v>
      </c>
    </row>
    <row r="108" spans="3:28" x14ac:dyDescent="0.3">
      <c r="C108" s="64"/>
      <c r="D108" s="89"/>
      <c r="E108" s="65"/>
      <c r="F108" s="65"/>
      <c r="G108" s="89"/>
      <c r="H108" s="68"/>
      <c r="I108" s="67"/>
      <c r="J108" s="67"/>
      <c r="Q108" s="18" t="str">
        <f>'Filing Information'!$O$2</f>
        <v>_2023</v>
      </c>
      <c r="R108" t="e">
        <f>VLOOKUP('Per Minute Revenue'!C108,'Filing Information'!$B$47:$C$102, 2, 0)</f>
        <v>#N/A</v>
      </c>
      <c r="S108" t="e">
        <f>VLOOKUP('Per Minute Revenue'!D108, $N$2:$O$4, 2, 0)</f>
        <v>#N/A</v>
      </c>
      <c r="T108" s="7">
        <f>'Per Minute Revenue'!E108</f>
        <v>0</v>
      </c>
      <c r="U108" s="7">
        <f>'Flat Rate Revenue'!H108</f>
        <v>0</v>
      </c>
      <c r="V108">
        <v>2</v>
      </c>
      <c r="W108">
        <f>IF('Per Minute Revenue'!G108="Session", 1, 2)</f>
        <v>2</v>
      </c>
      <c r="X108" s="12">
        <f>'Per Minute Revenue'!H108</f>
        <v>0</v>
      </c>
      <c r="Y108" s="11">
        <f>'Per Minute Revenue'!I108</f>
        <v>0</v>
      </c>
      <c r="Z108" s="11">
        <f>'Per Minute Revenue'!J108</f>
        <v>0</v>
      </c>
      <c r="AA108">
        <v>1</v>
      </c>
      <c r="AB108" s="11">
        <f t="shared" si="0"/>
        <v>0</v>
      </c>
    </row>
    <row r="109" spans="3:28" x14ac:dyDescent="0.3">
      <c r="C109" s="64"/>
      <c r="D109" s="89"/>
      <c r="E109" s="65"/>
      <c r="F109" s="65"/>
      <c r="G109" s="89"/>
      <c r="H109" s="68"/>
      <c r="I109" s="67"/>
      <c r="J109" s="67"/>
      <c r="Q109" s="18" t="str">
        <f>'Filing Information'!$O$2</f>
        <v>_2023</v>
      </c>
      <c r="R109" t="e">
        <f>VLOOKUP('Per Minute Revenue'!C109,'Filing Information'!$B$47:$C$102, 2, 0)</f>
        <v>#N/A</v>
      </c>
      <c r="S109" t="e">
        <f>VLOOKUP('Per Minute Revenue'!D109, $N$2:$O$4, 2, 0)</f>
        <v>#N/A</v>
      </c>
      <c r="T109" s="7">
        <f>'Per Minute Revenue'!E109</f>
        <v>0</v>
      </c>
      <c r="U109" s="7">
        <f>'Flat Rate Revenue'!H109</f>
        <v>0</v>
      </c>
      <c r="V109">
        <v>2</v>
      </c>
      <c r="W109">
        <f>IF('Per Minute Revenue'!G109="Session", 1, 2)</f>
        <v>2</v>
      </c>
      <c r="X109" s="12">
        <f>'Per Minute Revenue'!H109</f>
        <v>0</v>
      </c>
      <c r="Y109" s="11">
        <f>'Per Minute Revenue'!I109</f>
        <v>0</v>
      </c>
      <c r="Z109" s="11">
        <f>'Per Minute Revenue'!J109</f>
        <v>0</v>
      </c>
      <c r="AA109">
        <v>1</v>
      </c>
      <c r="AB109" s="11">
        <f t="shared" si="0"/>
        <v>0</v>
      </c>
    </row>
    <row r="110" spans="3:28" x14ac:dyDescent="0.3">
      <c r="C110" s="64"/>
      <c r="D110" s="89"/>
      <c r="E110" s="65"/>
      <c r="F110" s="65"/>
      <c r="G110" s="89"/>
      <c r="H110" s="68"/>
      <c r="I110" s="67"/>
      <c r="J110" s="67"/>
      <c r="Q110" s="18" t="str">
        <f>'Filing Information'!$O$2</f>
        <v>_2023</v>
      </c>
      <c r="R110" t="e">
        <f>VLOOKUP('Per Minute Revenue'!C110,'Filing Information'!$B$47:$C$102, 2, 0)</f>
        <v>#N/A</v>
      </c>
      <c r="S110" t="e">
        <f>VLOOKUP('Per Minute Revenue'!D110, $N$2:$O$4, 2, 0)</f>
        <v>#N/A</v>
      </c>
      <c r="T110" s="7">
        <f>'Per Minute Revenue'!E110</f>
        <v>0</v>
      </c>
      <c r="U110" s="7">
        <f>'Flat Rate Revenue'!H110</f>
        <v>0</v>
      </c>
      <c r="V110">
        <v>2</v>
      </c>
      <c r="W110">
        <f>IF('Per Minute Revenue'!G110="Session", 1, 2)</f>
        <v>2</v>
      </c>
      <c r="X110" s="12">
        <f>'Per Minute Revenue'!H110</f>
        <v>0</v>
      </c>
      <c r="Y110" s="11">
        <f>'Per Minute Revenue'!I110</f>
        <v>0</v>
      </c>
      <c r="Z110" s="11">
        <f>'Per Minute Revenue'!J110</f>
        <v>0</v>
      </c>
      <c r="AA110">
        <v>1</v>
      </c>
      <c r="AB110" s="11">
        <f t="shared" si="0"/>
        <v>0</v>
      </c>
    </row>
    <row r="111" spans="3:28" x14ac:dyDescent="0.3">
      <c r="C111" s="64"/>
      <c r="D111" s="89"/>
      <c r="E111" s="65"/>
      <c r="F111" s="65"/>
      <c r="G111" s="89"/>
      <c r="H111" s="68"/>
      <c r="I111" s="67"/>
      <c r="J111" s="67"/>
      <c r="Q111" s="18" t="str">
        <f>'Filing Information'!$O$2</f>
        <v>_2023</v>
      </c>
      <c r="R111" t="e">
        <f>VLOOKUP('Per Minute Revenue'!C111,'Filing Information'!$B$47:$C$102, 2, 0)</f>
        <v>#N/A</v>
      </c>
      <c r="S111" t="e">
        <f>VLOOKUP('Per Minute Revenue'!D111, $N$2:$O$4, 2, 0)</f>
        <v>#N/A</v>
      </c>
      <c r="T111" s="7">
        <f>'Per Minute Revenue'!E111</f>
        <v>0</v>
      </c>
      <c r="U111" s="7">
        <f>'Flat Rate Revenue'!H111</f>
        <v>0</v>
      </c>
      <c r="V111">
        <v>2</v>
      </c>
      <c r="W111">
        <f>IF('Per Minute Revenue'!G111="Session", 1, 2)</f>
        <v>2</v>
      </c>
      <c r="X111" s="12">
        <f>'Per Minute Revenue'!H111</f>
        <v>0</v>
      </c>
      <c r="Y111" s="11">
        <f>'Per Minute Revenue'!I111</f>
        <v>0</v>
      </c>
      <c r="Z111" s="11">
        <f>'Per Minute Revenue'!J111</f>
        <v>0</v>
      </c>
      <c r="AA111">
        <v>1</v>
      </c>
      <c r="AB111" s="11">
        <f t="shared" si="0"/>
        <v>0</v>
      </c>
    </row>
    <row r="112" spans="3:28" x14ac:dyDescent="0.3">
      <c r="C112" s="64"/>
      <c r="D112" s="89"/>
      <c r="E112" s="65"/>
      <c r="F112" s="65"/>
      <c r="G112" s="89"/>
      <c r="H112" s="68"/>
      <c r="I112" s="67"/>
      <c r="J112" s="67"/>
      <c r="Q112" s="18" t="str">
        <f>'Filing Information'!$O$2</f>
        <v>_2023</v>
      </c>
      <c r="R112" t="e">
        <f>VLOOKUP('Per Minute Revenue'!C112,'Filing Information'!$B$47:$C$102, 2, 0)</f>
        <v>#N/A</v>
      </c>
      <c r="S112" t="e">
        <f>VLOOKUP('Per Minute Revenue'!D112, $N$2:$O$4, 2, 0)</f>
        <v>#N/A</v>
      </c>
      <c r="T112" s="7">
        <f>'Per Minute Revenue'!E112</f>
        <v>0</v>
      </c>
      <c r="U112" s="7">
        <f>'Flat Rate Revenue'!H112</f>
        <v>0</v>
      </c>
      <c r="V112">
        <v>2</v>
      </c>
      <c r="W112">
        <f>IF('Per Minute Revenue'!G112="Session", 1, 2)</f>
        <v>2</v>
      </c>
      <c r="X112" s="12">
        <f>'Per Minute Revenue'!H112</f>
        <v>0</v>
      </c>
      <c r="Y112" s="11">
        <f>'Per Minute Revenue'!I112</f>
        <v>0</v>
      </c>
      <c r="Z112" s="11">
        <f>'Per Minute Revenue'!J112</f>
        <v>0</v>
      </c>
      <c r="AA112">
        <v>1</v>
      </c>
      <c r="AB112" s="11">
        <f t="shared" si="0"/>
        <v>0</v>
      </c>
    </row>
    <row r="113" spans="3:28" x14ac:dyDescent="0.3">
      <c r="C113" s="64"/>
      <c r="D113" s="89"/>
      <c r="E113" s="65"/>
      <c r="F113" s="65"/>
      <c r="G113" s="89"/>
      <c r="H113" s="68"/>
      <c r="I113" s="67"/>
      <c r="J113" s="67"/>
      <c r="Q113" s="18" t="str">
        <f>'Filing Information'!$O$2</f>
        <v>_2023</v>
      </c>
      <c r="R113" t="e">
        <f>VLOOKUP('Per Minute Revenue'!C113,'Filing Information'!$B$47:$C$102, 2, 0)</f>
        <v>#N/A</v>
      </c>
      <c r="S113" t="e">
        <f>VLOOKUP('Per Minute Revenue'!D113, $N$2:$O$4, 2, 0)</f>
        <v>#N/A</v>
      </c>
      <c r="T113" s="7">
        <f>'Per Minute Revenue'!E113</f>
        <v>0</v>
      </c>
      <c r="U113" s="7">
        <f>'Flat Rate Revenue'!H113</f>
        <v>0</v>
      </c>
      <c r="V113">
        <v>2</v>
      </c>
      <c r="W113">
        <f>IF('Per Minute Revenue'!G113="Session", 1, 2)</f>
        <v>2</v>
      </c>
      <c r="X113" s="12">
        <f>'Per Minute Revenue'!H113</f>
        <v>0</v>
      </c>
      <c r="Y113" s="11">
        <f>'Per Minute Revenue'!I113</f>
        <v>0</v>
      </c>
      <c r="Z113" s="11">
        <f>'Per Minute Revenue'!J113</f>
        <v>0</v>
      </c>
      <c r="AA113">
        <v>1</v>
      </c>
      <c r="AB113" s="11">
        <f t="shared" si="0"/>
        <v>0</v>
      </c>
    </row>
    <row r="114" spans="3:28" x14ac:dyDescent="0.3">
      <c r="C114" s="64"/>
      <c r="D114" s="89"/>
      <c r="E114" s="65"/>
      <c r="F114" s="65"/>
      <c r="G114" s="89"/>
      <c r="H114" s="68"/>
      <c r="I114" s="67"/>
      <c r="J114" s="67"/>
      <c r="Q114" s="18" t="str">
        <f>'Filing Information'!$O$2</f>
        <v>_2023</v>
      </c>
      <c r="R114" t="e">
        <f>VLOOKUP('Per Minute Revenue'!C114,'Filing Information'!$B$47:$C$102, 2, 0)</f>
        <v>#N/A</v>
      </c>
      <c r="S114" t="e">
        <f>VLOOKUP('Per Minute Revenue'!D114, $N$2:$O$4, 2, 0)</f>
        <v>#N/A</v>
      </c>
      <c r="T114" s="7">
        <f>'Per Minute Revenue'!E114</f>
        <v>0</v>
      </c>
      <c r="U114" s="7">
        <f>'Flat Rate Revenue'!H114</f>
        <v>0</v>
      </c>
      <c r="V114">
        <v>2</v>
      </c>
      <c r="W114">
        <f>IF('Per Minute Revenue'!G114="Session", 1, 2)</f>
        <v>2</v>
      </c>
      <c r="X114" s="12">
        <f>'Per Minute Revenue'!H114</f>
        <v>0</v>
      </c>
      <c r="Y114" s="11">
        <f>'Per Minute Revenue'!I114</f>
        <v>0</v>
      </c>
      <c r="Z114" s="11">
        <f>'Per Minute Revenue'!J114</f>
        <v>0</v>
      </c>
      <c r="AA114">
        <v>1</v>
      </c>
      <c r="AB114" s="11">
        <f t="shared" si="0"/>
        <v>0</v>
      </c>
    </row>
    <row r="115" spans="3:28" x14ac:dyDescent="0.3">
      <c r="C115" s="64"/>
      <c r="D115" s="89"/>
      <c r="E115" s="65"/>
      <c r="F115" s="65"/>
      <c r="G115" s="89"/>
      <c r="H115" s="68"/>
      <c r="I115" s="67"/>
      <c r="J115" s="67"/>
      <c r="Q115" s="18" t="str">
        <f>'Filing Information'!$O$2</f>
        <v>_2023</v>
      </c>
      <c r="R115" t="e">
        <f>VLOOKUP('Per Minute Revenue'!C115,'Filing Information'!$B$47:$C$102, 2, 0)</f>
        <v>#N/A</v>
      </c>
      <c r="S115" t="e">
        <f>VLOOKUP('Per Minute Revenue'!D115, $N$2:$O$4, 2, 0)</f>
        <v>#N/A</v>
      </c>
      <c r="T115" s="7">
        <f>'Per Minute Revenue'!E115</f>
        <v>0</v>
      </c>
      <c r="U115" s="7">
        <f>'Flat Rate Revenue'!H115</f>
        <v>0</v>
      </c>
      <c r="V115">
        <v>2</v>
      </c>
      <c r="W115">
        <f>IF('Per Minute Revenue'!G115="Session", 1, 2)</f>
        <v>2</v>
      </c>
      <c r="X115" s="12">
        <f>'Per Minute Revenue'!H115</f>
        <v>0</v>
      </c>
      <c r="Y115" s="11">
        <f>'Per Minute Revenue'!I115</f>
        <v>0</v>
      </c>
      <c r="Z115" s="11">
        <f>'Per Minute Revenue'!J115</f>
        <v>0</v>
      </c>
      <c r="AA115">
        <v>1</v>
      </c>
      <c r="AB115" s="11">
        <f t="shared" si="0"/>
        <v>0</v>
      </c>
    </row>
    <row r="116" spans="3:28" x14ac:dyDescent="0.3">
      <c r="C116" s="64"/>
      <c r="D116" s="89"/>
      <c r="E116" s="65"/>
      <c r="F116" s="65"/>
      <c r="G116" s="89"/>
      <c r="H116" s="68"/>
      <c r="I116" s="67"/>
      <c r="J116" s="67"/>
      <c r="Q116" s="18" t="str">
        <f>'Filing Information'!$O$2</f>
        <v>_2023</v>
      </c>
      <c r="R116" t="e">
        <f>VLOOKUP('Per Minute Revenue'!C116,'Filing Information'!$B$47:$C$102, 2, 0)</f>
        <v>#N/A</v>
      </c>
      <c r="S116" t="e">
        <f>VLOOKUP('Per Minute Revenue'!D116, $N$2:$O$4, 2, 0)</f>
        <v>#N/A</v>
      </c>
      <c r="T116" s="7">
        <f>'Per Minute Revenue'!E116</f>
        <v>0</v>
      </c>
      <c r="U116" s="7">
        <f>'Flat Rate Revenue'!H116</f>
        <v>0</v>
      </c>
      <c r="V116">
        <v>2</v>
      </c>
      <c r="W116">
        <f>IF('Per Minute Revenue'!G116="Session", 1, 2)</f>
        <v>2</v>
      </c>
      <c r="X116" s="12">
        <f>'Per Minute Revenue'!H116</f>
        <v>0</v>
      </c>
      <c r="Y116" s="11">
        <f>'Per Minute Revenue'!I116</f>
        <v>0</v>
      </c>
      <c r="Z116" s="11">
        <f>'Per Minute Revenue'!J116</f>
        <v>0</v>
      </c>
      <c r="AA116">
        <v>1</v>
      </c>
      <c r="AB116" s="11">
        <f t="shared" si="0"/>
        <v>0</v>
      </c>
    </row>
    <row r="117" spans="3:28" x14ac:dyDescent="0.3">
      <c r="C117" s="64"/>
      <c r="D117" s="89"/>
      <c r="E117" s="65"/>
      <c r="F117" s="65"/>
      <c r="G117" s="89"/>
      <c r="H117" s="68"/>
      <c r="I117" s="67"/>
      <c r="J117" s="67"/>
      <c r="Q117" s="18" t="str">
        <f>'Filing Information'!$O$2</f>
        <v>_2023</v>
      </c>
      <c r="R117" t="e">
        <f>VLOOKUP('Per Minute Revenue'!C117,'Filing Information'!$B$47:$C$102, 2, 0)</f>
        <v>#N/A</v>
      </c>
      <c r="S117" t="e">
        <f>VLOOKUP('Per Minute Revenue'!D117, $N$2:$O$4, 2, 0)</f>
        <v>#N/A</v>
      </c>
      <c r="T117" s="7">
        <f>'Per Minute Revenue'!E117</f>
        <v>0</v>
      </c>
      <c r="U117" s="7">
        <f>'Flat Rate Revenue'!H117</f>
        <v>0</v>
      </c>
      <c r="V117">
        <v>2</v>
      </c>
      <c r="W117">
        <f>IF('Per Minute Revenue'!G117="Session", 1, 2)</f>
        <v>2</v>
      </c>
      <c r="X117" s="12">
        <f>'Per Minute Revenue'!H117</f>
        <v>0</v>
      </c>
      <c r="Y117" s="11">
        <f>'Per Minute Revenue'!I117</f>
        <v>0</v>
      </c>
      <c r="Z117" s="11">
        <f>'Per Minute Revenue'!J117</f>
        <v>0</v>
      </c>
      <c r="AA117">
        <v>1</v>
      </c>
      <c r="AB117" s="11">
        <f t="shared" si="0"/>
        <v>0</v>
      </c>
    </row>
    <row r="118" spans="3:28" x14ac:dyDescent="0.3">
      <c r="C118" s="64"/>
      <c r="D118" s="89"/>
      <c r="E118" s="65"/>
      <c r="F118" s="65"/>
      <c r="G118" s="89"/>
      <c r="H118" s="68"/>
      <c r="I118" s="67"/>
      <c r="J118" s="67"/>
      <c r="Q118" s="18" t="str">
        <f>'Filing Information'!$O$2</f>
        <v>_2023</v>
      </c>
      <c r="R118" t="e">
        <f>VLOOKUP('Per Minute Revenue'!C118,'Filing Information'!$B$47:$C$102, 2, 0)</f>
        <v>#N/A</v>
      </c>
      <c r="S118" t="e">
        <f>VLOOKUP('Per Minute Revenue'!D118, $N$2:$O$4, 2, 0)</f>
        <v>#N/A</v>
      </c>
      <c r="T118" s="7">
        <f>'Per Minute Revenue'!E118</f>
        <v>0</v>
      </c>
      <c r="U118" s="7">
        <f>'Flat Rate Revenue'!H118</f>
        <v>0</v>
      </c>
      <c r="V118">
        <v>2</v>
      </c>
      <c r="W118">
        <f>IF('Per Minute Revenue'!G118="Session", 1, 2)</f>
        <v>2</v>
      </c>
      <c r="X118" s="12">
        <f>'Per Minute Revenue'!H118</f>
        <v>0</v>
      </c>
      <c r="Y118" s="11">
        <f>'Per Minute Revenue'!I118</f>
        <v>0</v>
      </c>
      <c r="Z118" s="11">
        <f>'Per Minute Revenue'!J118</f>
        <v>0</v>
      </c>
      <c r="AA118">
        <v>1</v>
      </c>
      <c r="AB118" s="11">
        <f t="shared" si="0"/>
        <v>0</v>
      </c>
    </row>
    <row r="119" spans="3:28" x14ac:dyDescent="0.3">
      <c r="C119" s="64"/>
      <c r="D119" s="89"/>
      <c r="E119" s="65"/>
      <c r="F119" s="65"/>
      <c r="G119" s="89"/>
      <c r="H119" s="68"/>
      <c r="I119" s="67"/>
      <c r="J119" s="67"/>
      <c r="Q119" s="18" t="str">
        <f>'Filing Information'!$O$2</f>
        <v>_2023</v>
      </c>
      <c r="R119" t="e">
        <f>VLOOKUP('Per Minute Revenue'!C119,'Filing Information'!$B$47:$C$102, 2, 0)</f>
        <v>#N/A</v>
      </c>
      <c r="S119" t="e">
        <f>VLOOKUP('Per Minute Revenue'!D119, $N$2:$O$4, 2, 0)</f>
        <v>#N/A</v>
      </c>
      <c r="T119" s="7">
        <f>'Per Minute Revenue'!E119</f>
        <v>0</v>
      </c>
      <c r="U119" s="7">
        <f>'Flat Rate Revenue'!H119</f>
        <v>0</v>
      </c>
      <c r="V119">
        <v>2</v>
      </c>
      <c r="W119">
        <f>IF('Per Minute Revenue'!G119="Session", 1, 2)</f>
        <v>2</v>
      </c>
      <c r="X119" s="12">
        <f>'Per Minute Revenue'!H119</f>
        <v>0</v>
      </c>
      <c r="Y119" s="11">
        <f>'Per Minute Revenue'!I119</f>
        <v>0</v>
      </c>
      <c r="Z119" s="11">
        <f>'Per Minute Revenue'!J119</f>
        <v>0</v>
      </c>
      <c r="AA119">
        <v>1</v>
      </c>
      <c r="AB119" s="11">
        <f t="shared" si="0"/>
        <v>0</v>
      </c>
    </row>
    <row r="120" spans="3:28" x14ac:dyDescent="0.3">
      <c r="C120" s="64"/>
      <c r="D120" s="89"/>
      <c r="E120" s="65"/>
      <c r="F120" s="65"/>
      <c r="G120" s="89"/>
      <c r="H120" s="68"/>
      <c r="I120" s="67"/>
      <c r="J120" s="67"/>
      <c r="Q120" s="18" t="str">
        <f>'Filing Information'!$O$2</f>
        <v>_2023</v>
      </c>
      <c r="R120" t="e">
        <f>VLOOKUP('Per Minute Revenue'!C120,'Filing Information'!$B$47:$C$102, 2, 0)</f>
        <v>#N/A</v>
      </c>
      <c r="S120" t="e">
        <f>VLOOKUP('Per Minute Revenue'!D120, $N$2:$O$4, 2, 0)</f>
        <v>#N/A</v>
      </c>
      <c r="T120" s="7">
        <f>'Per Minute Revenue'!E120</f>
        <v>0</v>
      </c>
      <c r="U120" s="7">
        <f>'Flat Rate Revenue'!H120</f>
        <v>0</v>
      </c>
      <c r="V120">
        <v>2</v>
      </c>
      <c r="W120">
        <f>IF('Per Minute Revenue'!G120="Session", 1, 2)</f>
        <v>2</v>
      </c>
      <c r="X120" s="12">
        <f>'Per Minute Revenue'!H120</f>
        <v>0</v>
      </c>
      <c r="Y120" s="11">
        <f>'Per Minute Revenue'!I120</f>
        <v>0</v>
      </c>
      <c r="Z120" s="11">
        <f>'Per Minute Revenue'!J120</f>
        <v>0</v>
      </c>
      <c r="AA120">
        <v>1</v>
      </c>
      <c r="AB120" s="11">
        <f t="shared" si="0"/>
        <v>0</v>
      </c>
    </row>
    <row r="121" spans="3:28" x14ac:dyDescent="0.3">
      <c r="C121" s="64"/>
      <c r="D121" s="89"/>
      <c r="E121" s="65"/>
      <c r="F121" s="65"/>
      <c r="G121" s="89"/>
      <c r="H121" s="68"/>
      <c r="I121" s="67"/>
      <c r="J121" s="67"/>
      <c r="Q121" s="18" t="str">
        <f>'Filing Information'!$O$2</f>
        <v>_2023</v>
      </c>
      <c r="R121" t="e">
        <f>VLOOKUP('Per Minute Revenue'!C121,'Filing Information'!$B$47:$C$102, 2, 0)</f>
        <v>#N/A</v>
      </c>
      <c r="S121" t="e">
        <f>VLOOKUP('Per Minute Revenue'!D121, $N$2:$O$4, 2, 0)</f>
        <v>#N/A</v>
      </c>
      <c r="T121" s="7">
        <f>'Per Minute Revenue'!E121</f>
        <v>0</v>
      </c>
      <c r="U121" s="7">
        <f>'Flat Rate Revenue'!H121</f>
        <v>0</v>
      </c>
      <c r="V121">
        <v>2</v>
      </c>
      <c r="W121">
        <f>IF('Per Minute Revenue'!G121="Session", 1, 2)</f>
        <v>2</v>
      </c>
      <c r="X121" s="12">
        <f>'Per Minute Revenue'!H121</f>
        <v>0</v>
      </c>
      <c r="Y121" s="11">
        <f>'Per Minute Revenue'!I121</f>
        <v>0</v>
      </c>
      <c r="Z121" s="11">
        <f>'Per Minute Revenue'!J121</f>
        <v>0</v>
      </c>
      <c r="AA121">
        <v>1</v>
      </c>
      <c r="AB121" s="11">
        <f t="shared" si="0"/>
        <v>0</v>
      </c>
    </row>
    <row r="122" spans="3:28" x14ac:dyDescent="0.3">
      <c r="C122" s="64"/>
      <c r="D122" s="89"/>
      <c r="E122" s="65"/>
      <c r="F122" s="65"/>
      <c r="G122" s="89"/>
      <c r="H122" s="68"/>
      <c r="I122" s="67"/>
      <c r="J122" s="67"/>
      <c r="Q122" s="18" t="str">
        <f>'Filing Information'!$O$2</f>
        <v>_2023</v>
      </c>
      <c r="R122" t="e">
        <f>VLOOKUP('Per Minute Revenue'!C122,'Filing Information'!$B$47:$C$102, 2, 0)</f>
        <v>#N/A</v>
      </c>
      <c r="S122" t="e">
        <f>VLOOKUP('Per Minute Revenue'!D122, $N$2:$O$4, 2, 0)</f>
        <v>#N/A</v>
      </c>
      <c r="T122" s="7">
        <f>'Per Minute Revenue'!E122</f>
        <v>0</v>
      </c>
      <c r="U122" s="7">
        <f>'Flat Rate Revenue'!H122</f>
        <v>0</v>
      </c>
      <c r="V122">
        <v>2</v>
      </c>
      <c r="W122">
        <f>IF('Per Minute Revenue'!G122="Session", 1, 2)</f>
        <v>2</v>
      </c>
      <c r="X122" s="12">
        <f>'Per Minute Revenue'!H122</f>
        <v>0</v>
      </c>
      <c r="Y122" s="11">
        <f>'Per Minute Revenue'!I122</f>
        <v>0</v>
      </c>
      <c r="Z122" s="11">
        <f>'Per Minute Revenue'!J122</f>
        <v>0</v>
      </c>
      <c r="AA122">
        <v>1</v>
      </c>
      <c r="AB122" s="11">
        <f t="shared" si="0"/>
        <v>0</v>
      </c>
    </row>
    <row r="123" spans="3:28" x14ac:dyDescent="0.3">
      <c r="C123" s="64"/>
      <c r="D123" s="89"/>
      <c r="E123" s="65"/>
      <c r="F123" s="65"/>
      <c r="G123" s="89"/>
      <c r="H123" s="68"/>
      <c r="I123" s="67"/>
      <c r="J123" s="67"/>
      <c r="Q123" s="18" t="str">
        <f>'Filing Information'!$O$2</f>
        <v>_2023</v>
      </c>
      <c r="R123" t="e">
        <f>VLOOKUP('Per Minute Revenue'!C123,'Filing Information'!$B$47:$C$102, 2, 0)</f>
        <v>#N/A</v>
      </c>
      <c r="S123" t="e">
        <f>VLOOKUP('Per Minute Revenue'!D123, $N$2:$O$4, 2, 0)</f>
        <v>#N/A</v>
      </c>
      <c r="T123" s="7">
        <f>'Per Minute Revenue'!E123</f>
        <v>0</v>
      </c>
      <c r="U123" s="7">
        <f>'Flat Rate Revenue'!H123</f>
        <v>0</v>
      </c>
      <c r="V123">
        <v>2</v>
      </c>
      <c r="W123">
        <f>IF('Per Minute Revenue'!G123="Session", 1, 2)</f>
        <v>2</v>
      </c>
      <c r="X123" s="12">
        <f>'Per Minute Revenue'!H123</f>
        <v>0</v>
      </c>
      <c r="Y123" s="11">
        <f>'Per Minute Revenue'!I123</f>
        <v>0</v>
      </c>
      <c r="Z123" s="11">
        <f>'Per Minute Revenue'!J123</f>
        <v>0</v>
      </c>
      <c r="AA123">
        <v>1</v>
      </c>
      <c r="AB123" s="11">
        <f t="shared" si="0"/>
        <v>0</v>
      </c>
    </row>
    <row r="124" spans="3:28" x14ac:dyDescent="0.3">
      <c r="C124" s="64"/>
      <c r="D124" s="89"/>
      <c r="E124" s="65"/>
      <c r="F124" s="65"/>
      <c r="G124" s="89"/>
      <c r="H124" s="68"/>
      <c r="I124" s="67"/>
      <c r="J124" s="67"/>
      <c r="Q124" s="18" t="str">
        <f>'Filing Information'!$O$2</f>
        <v>_2023</v>
      </c>
      <c r="R124" t="e">
        <f>VLOOKUP('Per Minute Revenue'!C124,'Filing Information'!$B$47:$C$102, 2, 0)</f>
        <v>#N/A</v>
      </c>
      <c r="S124" t="e">
        <f>VLOOKUP('Per Minute Revenue'!D124, $N$2:$O$4, 2, 0)</f>
        <v>#N/A</v>
      </c>
      <c r="T124" s="7">
        <f>'Per Minute Revenue'!E124</f>
        <v>0</v>
      </c>
      <c r="U124" s="7">
        <f>'Flat Rate Revenue'!H124</f>
        <v>0</v>
      </c>
      <c r="V124">
        <v>2</v>
      </c>
      <c r="W124">
        <f>IF('Per Minute Revenue'!G124="Session", 1, 2)</f>
        <v>2</v>
      </c>
      <c r="X124" s="12">
        <f>'Per Minute Revenue'!H124</f>
        <v>0</v>
      </c>
      <c r="Y124" s="11">
        <f>'Per Minute Revenue'!I124</f>
        <v>0</v>
      </c>
      <c r="Z124" s="11">
        <f>'Per Minute Revenue'!J124</f>
        <v>0</v>
      </c>
      <c r="AA124">
        <v>1</v>
      </c>
      <c r="AB124" s="11">
        <f t="shared" si="0"/>
        <v>0</v>
      </c>
    </row>
    <row r="125" spans="3:28" x14ac:dyDescent="0.3">
      <c r="C125" s="64"/>
      <c r="D125" s="89"/>
      <c r="E125" s="65"/>
      <c r="F125" s="65"/>
      <c r="G125" s="89"/>
      <c r="H125" s="68"/>
      <c r="I125" s="67"/>
      <c r="J125" s="67"/>
      <c r="Q125" s="18" t="str">
        <f>'Filing Information'!$O$2</f>
        <v>_2023</v>
      </c>
      <c r="R125" t="e">
        <f>VLOOKUP('Per Minute Revenue'!C125,'Filing Information'!$B$47:$C$102, 2, 0)</f>
        <v>#N/A</v>
      </c>
      <c r="S125" t="e">
        <f>VLOOKUP('Per Minute Revenue'!D125, $N$2:$O$4, 2, 0)</f>
        <v>#N/A</v>
      </c>
      <c r="T125" s="7">
        <f>'Per Minute Revenue'!E125</f>
        <v>0</v>
      </c>
      <c r="U125" s="7">
        <f>'Flat Rate Revenue'!H125</f>
        <v>0</v>
      </c>
      <c r="V125">
        <v>2</v>
      </c>
      <c r="W125">
        <f>IF('Per Minute Revenue'!G125="Session", 1, 2)</f>
        <v>2</v>
      </c>
      <c r="X125" s="12">
        <f>'Per Minute Revenue'!H125</f>
        <v>0</v>
      </c>
      <c r="Y125" s="11">
        <f>'Per Minute Revenue'!I125</f>
        <v>0</v>
      </c>
      <c r="Z125" s="11">
        <f>'Per Minute Revenue'!J125</f>
        <v>0</v>
      </c>
      <c r="AA125">
        <v>1</v>
      </c>
      <c r="AB125" s="11">
        <f t="shared" si="0"/>
        <v>0</v>
      </c>
    </row>
    <row r="126" spans="3:28" x14ac:dyDescent="0.3">
      <c r="C126" s="64"/>
      <c r="D126" s="89"/>
      <c r="E126" s="65"/>
      <c r="F126" s="65"/>
      <c r="G126" s="89"/>
      <c r="H126" s="68"/>
      <c r="I126" s="67"/>
      <c r="J126" s="67"/>
      <c r="Q126" s="18" t="str">
        <f>'Filing Information'!$O$2</f>
        <v>_2023</v>
      </c>
      <c r="R126" t="e">
        <f>VLOOKUP('Per Minute Revenue'!C126,'Filing Information'!$B$47:$C$102, 2, 0)</f>
        <v>#N/A</v>
      </c>
      <c r="S126" t="e">
        <f>VLOOKUP('Per Minute Revenue'!D126, $N$2:$O$4, 2, 0)</f>
        <v>#N/A</v>
      </c>
      <c r="T126" s="7">
        <f>'Per Minute Revenue'!E126</f>
        <v>0</v>
      </c>
      <c r="U126" s="7">
        <f>'Flat Rate Revenue'!H126</f>
        <v>0</v>
      </c>
      <c r="V126">
        <v>2</v>
      </c>
      <c r="W126">
        <f>IF('Per Minute Revenue'!G126="Session", 1, 2)</f>
        <v>2</v>
      </c>
      <c r="X126" s="12">
        <f>'Per Minute Revenue'!H126</f>
        <v>0</v>
      </c>
      <c r="Y126" s="11">
        <f>'Per Minute Revenue'!I126</f>
        <v>0</v>
      </c>
      <c r="Z126" s="11">
        <f>'Per Minute Revenue'!J126</f>
        <v>0</v>
      </c>
      <c r="AA126">
        <v>1</v>
      </c>
      <c r="AB126" s="11">
        <f t="shared" si="0"/>
        <v>0</v>
      </c>
    </row>
    <row r="127" spans="3:28" x14ac:dyDescent="0.3">
      <c r="C127" s="64"/>
      <c r="D127" s="89"/>
      <c r="E127" s="65"/>
      <c r="F127" s="65"/>
      <c r="G127" s="89"/>
      <c r="H127" s="68"/>
      <c r="I127" s="67"/>
      <c r="J127" s="67"/>
      <c r="Q127" s="18" t="str">
        <f>'Filing Information'!$O$2</f>
        <v>_2023</v>
      </c>
      <c r="R127" t="e">
        <f>VLOOKUP('Per Minute Revenue'!C127,'Filing Information'!$B$47:$C$102, 2, 0)</f>
        <v>#N/A</v>
      </c>
      <c r="S127" t="e">
        <f>VLOOKUP('Per Minute Revenue'!D127, $N$2:$O$4, 2, 0)</f>
        <v>#N/A</v>
      </c>
      <c r="T127" s="7">
        <f>'Per Minute Revenue'!E127</f>
        <v>0</v>
      </c>
      <c r="U127" s="7">
        <f>'Flat Rate Revenue'!H127</f>
        <v>0</v>
      </c>
      <c r="V127">
        <v>2</v>
      </c>
      <c r="W127">
        <f>IF('Per Minute Revenue'!G127="Session", 1, 2)</f>
        <v>2</v>
      </c>
      <c r="X127" s="12">
        <f>'Per Minute Revenue'!H127</f>
        <v>0</v>
      </c>
      <c r="Y127" s="11">
        <f>'Per Minute Revenue'!I127</f>
        <v>0</v>
      </c>
      <c r="Z127" s="11">
        <f>'Per Minute Revenue'!J127</f>
        <v>0</v>
      </c>
      <c r="AA127">
        <v>1</v>
      </c>
      <c r="AB127" s="11">
        <f t="shared" si="0"/>
        <v>0</v>
      </c>
    </row>
    <row r="128" spans="3:28" x14ac:dyDescent="0.3">
      <c r="C128" s="64"/>
      <c r="D128" s="89"/>
      <c r="E128" s="65"/>
      <c r="F128" s="65"/>
      <c r="G128" s="89"/>
      <c r="H128" s="68"/>
      <c r="I128" s="67"/>
      <c r="J128" s="67"/>
      <c r="Q128" s="18" t="str">
        <f>'Filing Information'!$O$2</f>
        <v>_2023</v>
      </c>
      <c r="R128" t="e">
        <f>VLOOKUP('Per Minute Revenue'!C128,'Filing Information'!$B$47:$C$102, 2, 0)</f>
        <v>#N/A</v>
      </c>
      <c r="S128" t="e">
        <f>VLOOKUP('Per Minute Revenue'!D128, $N$2:$O$4, 2, 0)</f>
        <v>#N/A</v>
      </c>
      <c r="T128" s="7">
        <f>'Per Minute Revenue'!E128</f>
        <v>0</v>
      </c>
      <c r="U128" s="7">
        <f>'Flat Rate Revenue'!H128</f>
        <v>0</v>
      </c>
      <c r="V128">
        <v>2</v>
      </c>
      <c r="W128">
        <f>IF('Per Minute Revenue'!G128="Session", 1, 2)</f>
        <v>2</v>
      </c>
      <c r="X128" s="12">
        <f>'Per Minute Revenue'!H128</f>
        <v>0</v>
      </c>
      <c r="Y128" s="11">
        <f>'Per Minute Revenue'!I128</f>
        <v>0</v>
      </c>
      <c r="Z128" s="11">
        <f>'Per Minute Revenue'!J128</f>
        <v>0</v>
      </c>
      <c r="AA128">
        <v>1</v>
      </c>
      <c r="AB128" s="11">
        <f t="shared" ref="AB128:AB191" si="1">IF(W128=1,Z128,Y128)*X128</f>
        <v>0</v>
      </c>
    </row>
    <row r="129" spans="3:28" x14ac:dyDescent="0.3">
      <c r="C129" s="64"/>
      <c r="D129" s="89"/>
      <c r="E129" s="65"/>
      <c r="F129" s="65"/>
      <c r="G129" s="89"/>
      <c r="H129" s="68"/>
      <c r="I129" s="67"/>
      <c r="J129" s="67"/>
      <c r="Q129" s="18" t="str">
        <f>'Filing Information'!$O$2</f>
        <v>_2023</v>
      </c>
      <c r="R129" t="e">
        <f>VLOOKUP('Per Minute Revenue'!C129,'Filing Information'!$B$47:$C$102, 2, 0)</f>
        <v>#N/A</v>
      </c>
      <c r="S129" t="e">
        <f>VLOOKUP('Per Minute Revenue'!D129, $N$2:$O$4, 2, 0)</f>
        <v>#N/A</v>
      </c>
      <c r="T129" s="7">
        <f>'Per Minute Revenue'!E129</f>
        <v>0</v>
      </c>
      <c r="U129" s="7">
        <f>'Flat Rate Revenue'!H129</f>
        <v>0</v>
      </c>
      <c r="V129">
        <v>2</v>
      </c>
      <c r="W129">
        <f>IF('Per Minute Revenue'!G129="Session", 1, 2)</f>
        <v>2</v>
      </c>
      <c r="X129" s="12">
        <f>'Per Minute Revenue'!H129</f>
        <v>0</v>
      </c>
      <c r="Y129" s="11">
        <f>'Per Minute Revenue'!I129</f>
        <v>0</v>
      </c>
      <c r="Z129" s="11">
        <f>'Per Minute Revenue'!J129</f>
        <v>0</v>
      </c>
      <c r="AA129">
        <v>1</v>
      </c>
      <c r="AB129" s="11">
        <f t="shared" si="1"/>
        <v>0</v>
      </c>
    </row>
    <row r="130" spans="3:28" x14ac:dyDescent="0.3">
      <c r="C130" s="64"/>
      <c r="D130" s="89"/>
      <c r="E130" s="65"/>
      <c r="F130" s="65"/>
      <c r="G130" s="89"/>
      <c r="H130" s="68"/>
      <c r="I130" s="67"/>
      <c r="J130" s="67"/>
      <c r="Q130" s="18" t="str">
        <f>'Filing Information'!$O$2</f>
        <v>_2023</v>
      </c>
      <c r="R130" t="e">
        <f>VLOOKUP('Per Minute Revenue'!C130,'Filing Information'!$B$47:$C$102, 2, 0)</f>
        <v>#N/A</v>
      </c>
      <c r="S130" t="e">
        <f>VLOOKUP('Per Minute Revenue'!D130, $N$2:$O$4, 2, 0)</f>
        <v>#N/A</v>
      </c>
      <c r="T130" s="7">
        <f>'Per Minute Revenue'!E130</f>
        <v>0</v>
      </c>
      <c r="U130" s="7">
        <f>'Flat Rate Revenue'!H130</f>
        <v>0</v>
      </c>
      <c r="V130">
        <v>2</v>
      </c>
      <c r="W130">
        <f>IF('Per Minute Revenue'!G130="Session", 1, 2)</f>
        <v>2</v>
      </c>
      <c r="X130" s="12">
        <f>'Per Minute Revenue'!H130</f>
        <v>0</v>
      </c>
      <c r="Y130" s="11">
        <f>'Per Minute Revenue'!I130</f>
        <v>0</v>
      </c>
      <c r="Z130" s="11">
        <f>'Per Minute Revenue'!J130</f>
        <v>0</v>
      </c>
      <c r="AA130">
        <v>1</v>
      </c>
      <c r="AB130" s="11">
        <f t="shared" si="1"/>
        <v>0</v>
      </c>
    </row>
    <row r="131" spans="3:28" x14ac:dyDescent="0.3">
      <c r="C131" s="64"/>
      <c r="D131" s="89"/>
      <c r="E131" s="65"/>
      <c r="F131" s="65"/>
      <c r="G131" s="89"/>
      <c r="H131" s="68"/>
      <c r="I131" s="67"/>
      <c r="J131" s="67"/>
      <c r="Q131" s="18" t="str">
        <f>'Filing Information'!$O$2</f>
        <v>_2023</v>
      </c>
      <c r="R131" t="e">
        <f>VLOOKUP('Per Minute Revenue'!C131,'Filing Information'!$B$47:$C$102, 2, 0)</f>
        <v>#N/A</v>
      </c>
      <c r="S131" t="e">
        <f>VLOOKUP('Per Minute Revenue'!D131, $N$2:$O$4, 2, 0)</f>
        <v>#N/A</v>
      </c>
      <c r="T131" s="7">
        <f>'Per Minute Revenue'!E131</f>
        <v>0</v>
      </c>
      <c r="U131" s="7">
        <f>'Flat Rate Revenue'!H131</f>
        <v>0</v>
      </c>
      <c r="V131">
        <v>2</v>
      </c>
      <c r="W131">
        <f>IF('Per Minute Revenue'!G131="Session", 1, 2)</f>
        <v>2</v>
      </c>
      <c r="X131" s="12">
        <f>'Per Minute Revenue'!H131</f>
        <v>0</v>
      </c>
      <c r="Y131" s="11">
        <f>'Per Minute Revenue'!I131</f>
        <v>0</v>
      </c>
      <c r="Z131" s="11">
        <f>'Per Minute Revenue'!J131</f>
        <v>0</v>
      </c>
      <c r="AA131">
        <v>1</v>
      </c>
      <c r="AB131" s="11">
        <f t="shared" si="1"/>
        <v>0</v>
      </c>
    </row>
    <row r="132" spans="3:28" x14ac:dyDescent="0.3">
      <c r="C132" s="64"/>
      <c r="D132" s="89"/>
      <c r="E132" s="65"/>
      <c r="F132" s="65"/>
      <c r="G132" s="89"/>
      <c r="H132" s="68"/>
      <c r="I132" s="67"/>
      <c r="J132" s="67"/>
      <c r="Q132" s="18" t="str">
        <f>'Filing Information'!$O$2</f>
        <v>_2023</v>
      </c>
      <c r="R132" t="e">
        <f>VLOOKUP('Per Minute Revenue'!C132,'Filing Information'!$B$47:$C$102, 2, 0)</f>
        <v>#N/A</v>
      </c>
      <c r="S132" t="e">
        <f>VLOOKUP('Per Minute Revenue'!D132, $N$2:$O$4, 2, 0)</f>
        <v>#N/A</v>
      </c>
      <c r="T132" s="7">
        <f>'Per Minute Revenue'!E132</f>
        <v>0</v>
      </c>
      <c r="U132" s="7">
        <f>'Flat Rate Revenue'!H132</f>
        <v>0</v>
      </c>
      <c r="V132">
        <v>2</v>
      </c>
      <c r="W132">
        <f>IF('Per Minute Revenue'!G132="Session", 1, 2)</f>
        <v>2</v>
      </c>
      <c r="X132" s="12">
        <f>'Per Minute Revenue'!H132</f>
        <v>0</v>
      </c>
      <c r="Y132" s="11">
        <f>'Per Minute Revenue'!I132</f>
        <v>0</v>
      </c>
      <c r="Z132" s="11">
        <f>'Per Minute Revenue'!J132</f>
        <v>0</v>
      </c>
      <c r="AA132">
        <v>1</v>
      </c>
      <c r="AB132" s="11">
        <f t="shared" si="1"/>
        <v>0</v>
      </c>
    </row>
    <row r="133" spans="3:28" x14ac:dyDescent="0.3">
      <c r="C133" s="64"/>
      <c r="D133" s="89"/>
      <c r="E133" s="65"/>
      <c r="F133" s="65"/>
      <c r="G133" s="89"/>
      <c r="H133" s="68"/>
      <c r="I133" s="67"/>
      <c r="J133" s="67"/>
      <c r="Q133" s="18" t="str">
        <f>'Filing Information'!$O$2</f>
        <v>_2023</v>
      </c>
      <c r="R133" t="e">
        <f>VLOOKUP('Per Minute Revenue'!C133,'Filing Information'!$B$47:$C$102, 2, 0)</f>
        <v>#N/A</v>
      </c>
      <c r="S133" t="e">
        <f>VLOOKUP('Per Minute Revenue'!D133, $N$2:$O$4, 2, 0)</f>
        <v>#N/A</v>
      </c>
      <c r="T133" s="7">
        <f>'Per Minute Revenue'!E133</f>
        <v>0</v>
      </c>
      <c r="U133" s="7">
        <f>'Flat Rate Revenue'!H133</f>
        <v>0</v>
      </c>
      <c r="V133">
        <v>2</v>
      </c>
      <c r="W133">
        <f>IF('Per Minute Revenue'!G133="Session", 1, 2)</f>
        <v>2</v>
      </c>
      <c r="X133" s="12">
        <f>'Per Minute Revenue'!H133</f>
        <v>0</v>
      </c>
      <c r="Y133" s="11">
        <f>'Per Minute Revenue'!I133</f>
        <v>0</v>
      </c>
      <c r="Z133" s="11">
        <f>'Per Minute Revenue'!J133</f>
        <v>0</v>
      </c>
      <c r="AA133">
        <v>1</v>
      </c>
      <c r="AB133" s="11">
        <f t="shared" si="1"/>
        <v>0</v>
      </c>
    </row>
    <row r="134" spans="3:28" x14ac:dyDescent="0.3">
      <c r="C134" s="64"/>
      <c r="D134" s="89"/>
      <c r="E134" s="65"/>
      <c r="F134" s="65"/>
      <c r="G134" s="89"/>
      <c r="H134" s="68"/>
      <c r="I134" s="67"/>
      <c r="J134" s="67"/>
      <c r="Q134" s="18" t="str">
        <f>'Filing Information'!$O$2</f>
        <v>_2023</v>
      </c>
      <c r="R134" t="e">
        <f>VLOOKUP('Per Minute Revenue'!C134,'Filing Information'!$B$47:$C$102, 2, 0)</f>
        <v>#N/A</v>
      </c>
      <c r="S134" t="e">
        <f>VLOOKUP('Per Minute Revenue'!D134, $N$2:$O$4, 2, 0)</f>
        <v>#N/A</v>
      </c>
      <c r="T134" s="7">
        <f>'Per Minute Revenue'!E134</f>
        <v>0</v>
      </c>
      <c r="U134" s="7">
        <f>'Flat Rate Revenue'!H134</f>
        <v>0</v>
      </c>
      <c r="V134">
        <v>2</v>
      </c>
      <c r="W134">
        <f>IF('Per Minute Revenue'!G134="Session", 1, 2)</f>
        <v>2</v>
      </c>
      <c r="X134" s="12">
        <f>'Per Minute Revenue'!H134</f>
        <v>0</v>
      </c>
      <c r="Y134" s="11">
        <f>'Per Minute Revenue'!I134</f>
        <v>0</v>
      </c>
      <c r="Z134" s="11">
        <f>'Per Minute Revenue'!J134</f>
        <v>0</v>
      </c>
      <c r="AA134">
        <v>1</v>
      </c>
      <c r="AB134" s="11">
        <f t="shared" si="1"/>
        <v>0</v>
      </c>
    </row>
    <row r="135" spans="3:28" x14ac:dyDescent="0.3">
      <c r="C135" s="64"/>
      <c r="D135" s="89"/>
      <c r="E135" s="65"/>
      <c r="F135" s="65"/>
      <c r="G135" s="89"/>
      <c r="H135" s="68"/>
      <c r="I135" s="67"/>
      <c r="J135" s="67"/>
      <c r="Q135" s="18" t="str">
        <f>'Filing Information'!$O$2</f>
        <v>_2023</v>
      </c>
      <c r="R135" t="e">
        <f>VLOOKUP('Per Minute Revenue'!C135,'Filing Information'!$B$47:$C$102, 2, 0)</f>
        <v>#N/A</v>
      </c>
      <c r="S135" t="e">
        <f>VLOOKUP('Per Minute Revenue'!D135, $N$2:$O$4, 2, 0)</f>
        <v>#N/A</v>
      </c>
      <c r="T135" s="7">
        <f>'Per Minute Revenue'!E135</f>
        <v>0</v>
      </c>
      <c r="U135" s="7">
        <f>'Flat Rate Revenue'!H135</f>
        <v>0</v>
      </c>
      <c r="V135">
        <v>2</v>
      </c>
      <c r="W135">
        <f>IF('Per Minute Revenue'!G135="Session", 1, 2)</f>
        <v>2</v>
      </c>
      <c r="X135" s="12">
        <f>'Per Minute Revenue'!H135</f>
        <v>0</v>
      </c>
      <c r="Y135" s="11">
        <f>'Per Minute Revenue'!I135</f>
        <v>0</v>
      </c>
      <c r="Z135" s="11">
        <f>'Per Minute Revenue'!J135</f>
        <v>0</v>
      </c>
      <c r="AA135">
        <v>1</v>
      </c>
      <c r="AB135" s="11">
        <f t="shared" si="1"/>
        <v>0</v>
      </c>
    </row>
    <row r="136" spans="3:28" x14ac:dyDescent="0.3">
      <c r="C136" s="64"/>
      <c r="D136" s="89"/>
      <c r="E136" s="65"/>
      <c r="F136" s="65"/>
      <c r="G136" s="89"/>
      <c r="H136" s="68"/>
      <c r="I136" s="67"/>
      <c r="J136" s="67"/>
      <c r="Q136" s="18" t="str">
        <f>'Filing Information'!$O$2</f>
        <v>_2023</v>
      </c>
      <c r="R136" t="e">
        <f>VLOOKUP('Per Minute Revenue'!C136,'Filing Information'!$B$47:$C$102, 2, 0)</f>
        <v>#N/A</v>
      </c>
      <c r="S136" t="e">
        <f>VLOOKUP('Per Minute Revenue'!D136, $N$2:$O$4, 2, 0)</f>
        <v>#N/A</v>
      </c>
      <c r="T136" s="7">
        <f>'Per Minute Revenue'!E136</f>
        <v>0</v>
      </c>
      <c r="U136" s="7">
        <f>'Flat Rate Revenue'!H136</f>
        <v>0</v>
      </c>
      <c r="V136">
        <v>2</v>
      </c>
      <c r="W136">
        <f>IF('Per Minute Revenue'!G136="Session", 1, 2)</f>
        <v>2</v>
      </c>
      <c r="X136" s="12">
        <f>'Per Minute Revenue'!H136</f>
        <v>0</v>
      </c>
      <c r="Y136" s="11">
        <f>'Per Minute Revenue'!I136</f>
        <v>0</v>
      </c>
      <c r="Z136" s="11">
        <f>'Per Minute Revenue'!J136</f>
        <v>0</v>
      </c>
      <c r="AA136">
        <v>1</v>
      </c>
      <c r="AB136" s="11">
        <f t="shared" si="1"/>
        <v>0</v>
      </c>
    </row>
    <row r="137" spans="3:28" x14ac:dyDescent="0.3">
      <c r="C137" s="64"/>
      <c r="D137" s="89"/>
      <c r="E137" s="65"/>
      <c r="F137" s="65"/>
      <c r="G137" s="89"/>
      <c r="H137" s="68"/>
      <c r="I137" s="67"/>
      <c r="J137" s="67"/>
      <c r="Q137" s="18" t="str">
        <f>'Filing Information'!$O$2</f>
        <v>_2023</v>
      </c>
      <c r="R137" t="e">
        <f>VLOOKUP('Per Minute Revenue'!C137,'Filing Information'!$B$47:$C$102, 2, 0)</f>
        <v>#N/A</v>
      </c>
      <c r="S137" t="e">
        <f>VLOOKUP('Per Minute Revenue'!D137, $N$2:$O$4, 2, 0)</f>
        <v>#N/A</v>
      </c>
      <c r="T137" s="7">
        <f>'Per Minute Revenue'!E137</f>
        <v>0</v>
      </c>
      <c r="U137" s="7">
        <f>'Flat Rate Revenue'!H137</f>
        <v>0</v>
      </c>
      <c r="V137">
        <v>2</v>
      </c>
      <c r="W137">
        <f>IF('Per Minute Revenue'!G137="Session", 1, 2)</f>
        <v>2</v>
      </c>
      <c r="X137" s="12">
        <f>'Per Minute Revenue'!H137</f>
        <v>0</v>
      </c>
      <c r="Y137" s="11">
        <f>'Per Minute Revenue'!I137</f>
        <v>0</v>
      </c>
      <c r="Z137" s="11">
        <f>'Per Minute Revenue'!J137</f>
        <v>0</v>
      </c>
      <c r="AA137">
        <v>1</v>
      </c>
      <c r="AB137" s="11">
        <f t="shared" si="1"/>
        <v>0</v>
      </c>
    </row>
    <row r="138" spans="3:28" x14ac:dyDescent="0.3">
      <c r="C138" s="64"/>
      <c r="D138" s="89"/>
      <c r="E138" s="65"/>
      <c r="F138" s="65"/>
      <c r="G138" s="89"/>
      <c r="H138" s="68"/>
      <c r="I138" s="67"/>
      <c r="J138" s="67"/>
      <c r="Q138" s="18" t="str">
        <f>'Filing Information'!$O$2</f>
        <v>_2023</v>
      </c>
      <c r="R138" t="e">
        <f>VLOOKUP('Per Minute Revenue'!C138,'Filing Information'!$B$47:$C$102, 2, 0)</f>
        <v>#N/A</v>
      </c>
      <c r="S138" t="e">
        <f>VLOOKUP('Per Minute Revenue'!D138, $N$2:$O$4, 2, 0)</f>
        <v>#N/A</v>
      </c>
      <c r="T138" s="7">
        <f>'Per Minute Revenue'!E138</f>
        <v>0</v>
      </c>
      <c r="U138" s="7">
        <f>'Flat Rate Revenue'!H138</f>
        <v>0</v>
      </c>
      <c r="V138">
        <v>2</v>
      </c>
      <c r="W138">
        <f>IF('Per Minute Revenue'!G138="Session", 1, 2)</f>
        <v>2</v>
      </c>
      <c r="X138" s="12">
        <f>'Per Minute Revenue'!H138</f>
        <v>0</v>
      </c>
      <c r="Y138" s="11">
        <f>'Per Minute Revenue'!I138</f>
        <v>0</v>
      </c>
      <c r="Z138" s="11">
        <f>'Per Minute Revenue'!J138</f>
        <v>0</v>
      </c>
      <c r="AA138">
        <v>1</v>
      </c>
      <c r="AB138" s="11">
        <f t="shared" si="1"/>
        <v>0</v>
      </c>
    </row>
    <row r="139" spans="3:28" x14ac:dyDescent="0.3">
      <c r="C139" s="64"/>
      <c r="D139" s="89"/>
      <c r="E139" s="65"/>
      <c r="F139" s="65"/>
      <c r="G139" s="89"/>
      <c r="H139" s="68"/>
      <c r="I139" s="67"/>
      <c r="J139" s="67"/>
      <c r="Q139" s="18" t="str">
        <f>'Filing Information'!$O$2</f>
        <v>_2023</v>
      </c>
      <c r="R139" t="e">
        <f>VLOOKUP('Per Minute Revenue'!C139,'Filing Information'!$B$47:$C$102, 2, 0)</f>
        <v>#N/A</v>
      </c>
      <c r="S139" t="e">
        <f>VLOOKUP('Per Minute Revenue'!D139, $N$2:$O$4, 2, 0)</f>
        <v>#N/A</v>
      </c>
      <c r="T139" s="7">
        <f>'Per Minute Revenue'!E139</f>
        <v>0</v>
      </c>
      <c r="U139" s="7">
        <f>'Flat Rate Revenue'!H139</f>
        <v>0</v>
      </c>
      <c r="V139">
        <v>2</v>
      </c>
      <c r="W139">
        <f>IF('Per Minute Revenue'!G139="Session", 1, 2)</f>
        <v>2</v>
      </c>
      <c r="X139" s="12">
        <f>'Per Minute Revenue'!H139</f>
        <v>0</v>
      </c>
      <c r="Y139" s="11">
        <f>'Per Minute Revenue'!I139</f>
        <v>0</v>
      </c>
      <c r="Z139" s="11">
        <f>'Per Minute Revenue'!J139</f>
        <v>0</v>
      </c>
      <c r="AA139">
        <v>1</v>
      </c>
      <c r="AB139" s="11">
        <f t="shared" si="1"/>
        <v>0</v>
      </c>
    </row>
    <row r="140" spans="3:28" x14ac:dyDescent="0.3">
      <c r="C140" s="64"/>
      <c r="D140" s="89"/>
      <c r="E140" s="65"/>
      <c r="F140" s="65"/>
      <c r="G140" s="89"/>
      <c r="H140" s="68"/>
      <c r="I140" s="67"/>
      <c r="J140" s="67"/>
      <c r="Q140" s="18" t="str">
        <f>'Filing Information'!$O$2</f>
        <v>_2023</v>
      </c>
      <c r="R140" t="e">
        <f>VLOOKUP('Per Minute Revenue'!C140,'Filing Information'!$B$47:$C$102, 2, 0)</f>
        <v>#N/A</v>
      </c>
      <c r="S140" t="e">
        <f>VLOOKUP('Per Minute Revenue'!D140, $N$2:$O$4, 2, 0)</f>
        <v>#N/A</v>
      </c>
      <c r="T140" s="7">
        <f>'Per Minute Revenue'!E140</f>
        <v>0</v>
      </c>
      <c r="U140" s="7">
        <f>'Flat Rate Revenue'!H140</f>
        <v>0</v>
      </c>
      <c r="V140">
        <v>2</v>
      </c>
      <c r="W140">
        <f>IF('Per Minute Revenue'!G140="Session", 1, 2)</f>
        <v>2</v>
      </c>
      <c r="X140" s="12">
        <f>'Per Minute Revenue'!H140</f>
        <v>0</v>
      </c>
      <c r="Y140" s="11">
        <f>'Per Minute Revenue'!I140</f>
        <v>0</v>
      </c>
      <c r="Z140" s="11">
        <f>'Per Minute Revenue'!J140</f>
        <v>0</v>
      </c>
      <c r="AA140">
        <v>1</v>
      </c>
      <c r="AB140" s="11">
        <f t="shared" si="1"/>
        <v>0</v>
      </c>
    </row>
    <row r="141" spans="3:28" x14ac:dyDescent="0.3">
      <c r="C141" s="64"/>
      <c r="D141" s="89"/>
      <c r="E141" s="65"/>
      <c r="F141" s="65"/>
      <c r="G141" s="89"/>
      <c r="H141" s="68"/>
      <c r="I141" s="67"/>
      <c r="J141" s="67"/>
      <c r="Q141" s="18" t="str">
        <f>'Filing Information'!$O$2</f>
        <v>_2023</v>
      </c>
      <c r="R141" t="e">
        <f>VLOOKUP('Per Minute Revenue'!C141,'Filing Information'!$B$47:$C$102, 2, 0)</f>
        <v>#N/A</v>
      </c>
      <c r="S141" t="e">
        <f>VLOOKUP('Per Minute Revenue'!D141, $N$2:$O$4, 2, 0)</f>
        <v>#N/A</v>
      </c>
      <c r="T141" s="7">
        <f>'Per Minute Revenue'!E141</f>
        <v>0</v>
      </c>
      <c r="U141" s="7">
        <f>'Flat Rate Revenue'!H141</f>
        <v>0</v>
      </c>
      <c r="V141">
        <v>2</v>
      </c>
      <c r="W141">
        <f>IF('Per Minute Revenue'!G141="Session", 1, 2)</f>
        <v>2</v>
      </c>
      <c r="X141" s="12">
        <f>'Per Minute Revenue'!H141</f>
        <v>0</v>
      </c>
      <c r="Y141" s="11">
        <f>'Per Minute Revenue'!I141</f>
        <v>0</v>
      </c>
      <c r="Z141" s="11">
        <f>'Per Minute Revenue'!J141</f>
        <v>0</v>
      </c>
      <c r="AA141">
        <v>1</v>
      </c>
      <c r="AB141" s="11">
        <f t="shared" si="1"/>
        <v>0</v>
      </c>
    </row>
    <row r="142" spans="3:28" x14ac:dyDescent="0.3">
      <c r="C142" s="64"/>
      <c r="D142" s="89"/>
      <c r="E142" s="65"/>
      <c r="F142" s="65"/>
      <c r="G142" s="89"/>
      <c r="H142" s="68"/>
      <c r="I142" s="67"/>
      <c r="J142" s="67"/>
      <c r="Q142" s="18" t="str">
        <f>'Filing Information'!$O$2</f>
        <v>_2023</v>
      </c>
      <c r="R142" t="e">
        <f>VLOOKUP('Per Minute Revenue'!C142,'Filing Information'!$B$47:$C$102, 2, 0)</f>
        <v>#N/A</v>
      </c>
      <c r="S142" t="e">
        <f>VLOOKUP('Per Minute Revenue'!D142, $N$2:$O$4, 2, 0)</f>
        <v>#N/A</v>
      </c>
      <c r="T142" s="7">
        <f>'Per Minute Revenue'!E142</f>
        <v>0</v>
      </c>
      <c r="U142" s="7">
        <f>'Flat Rate Revenue'!H142</f>
        <v>0</v>
      </c>
      <c r="V142">
        <v>2</v>
      </c>
      <c r="W142">
        <f>IF('Per Minute Revenue'!G142="Session", 1, 2)</f>
        <v>2</v>
      </c>
      <c r="X142" s="12">
        <f>'Per Minute Revenue'!H142</f>
        <v>0</v>
      </c>
      <c r="Y142" s="11">
        <f>'Per Minute Revenue'!I142</f>
        <v>0</v>
      </c>
      <c r="Z142" s="11">
        <f>'Per Minute Revenue'!J142</f>
        <v>0</v>
      </c>
      <c r="AA142">
        <v>1</v>
      </c>
      <c r="AB142" s="11">
        <f t="shared" si="1"/>
        <v>0</v>
      </c>
    </row>
    <row r="143" spans="3:28" x14ac:dyDescent="0.3">
      <c r="C143" s="64"/>
      <c r="D143" s="89"/>
      <c r="E143" s="65"/>
      <c r="F143" s="65"/>
      <c r="G143" s="89"/>
      <c r="H143" s="68"/>
      <c r="I143" s="67"/>
      <c r="J143" s="67"/>
      <c r="Q143" s="18" t="str">
        <f>'Filing Information'!$O$2</f>
        <v>_2023</v>
      </c>
      <c r="R143" t="e">
        <f>VLOOKUP('Per Minute Revenue'!C143,'Filing Information'!$B$47:$C$102, 2, 0)</f>
        <v>#N/A</v>
      </c>
      <c r="S143" t="e">
        <f>VLOOKUP('Per Minute Revenue'!D143, $N$2:$O$4, 2, 0)</f>
        <v>#N/A</v>
      </c>
      <c r="T143" s="7">
        <f>'Per Minute Revenue'!E143</f>
        <v>0</v>
      </c>
      <c r="U143" s="7">
        <f>'Flat Rate Revenue'!H143</f>
        <v>0</v>
      </c>
      <c r="V143">
        <v>2</v>
      </c>
      <c r="W143">
        <f>IF('Per Minute Revenue'!G143="Session", 1, 2)</f>
        <v>2</v>
      </c>
      <c r="X143" s="12">
        <f>'Per Minute Revenue'!H143</f>
        <v>0</v>
      </c>
      <c r="Y143" s="11">
        <f>'Per Minute Revenue'!I143</f>
        <v>0</v>
      </c>
      <c r="Z143" s="11">
        <f>'Per Minute Revenue'!J143</f>
        <v>0</v>
      </c>
      <c r="AA143">
        <v>1</v>
      </c>
      <c r="AB143" s="11">
        <f t="shared" si="1"/>
        <v>0</v>
      </c>
    </row>
    <row r="144" spans="3:28" x14ac:dyDescent="0.3">
      <c r="C144" s="64"/>
      <c r="D144" s="89"/>
      <c r="E144" s="65"/>
      <c r="F144" s="65"/>
      <c r="G144" s="89"/>
      <c r="H144" s="68"/>
      <c r="I144" s="67"/>
      <c r="J144" s="67"/>
      <c r="Q144" s="18" t="str">
        <f>'Filing Information'!$O$2</f>
        <v>_2023</v>
      </c>
      <c r="R144" t="e">
        <f>VLOOKUP('Per Minute Revenue'!C144,'Filing Information'!$B$47:$C$102, 2, 0)</f>
        <v>#N/A</v>
      </c>
      <c r="S144" t="e">
        <f>VLOOKUP('Per Minute Revenue'!D144, $N$2:$O$4, 2, 0)</f>
        <v>#N/A</v>
      </c>
      <c r="T144" s="7">
        <f>'Per Minute Revenue'!E144</f>
        <v>0</v>
      </c>
      <c r="U144" s="7">
        <f>'Flat Rate Revenue'!H144</f>
        <v>0</v>
      </c>
      <c r="V144">
        <v>2</v>
      </c>
      <c r="W144">
        <f>IF('Per Minute Revenue'!G144="Session", 1, 2)</f>
        <v>2</v>
      </c>
      <c r="X144" s="12">
        <f>'Per Minute Revenue'!H144</f>
        <v>0</v>
      </c>
      <c r="Y144" s="11">
        <f>'Per Minute Revenue'!I144</f>
        <v>0</v>
      </c>
      <c r="Z144" s="11">
        <f>'Per Minute Revenue'!J144</f>
        <v>0</v>
      </c>
      <c r="AA144">
        <v>1</v>
      </c>
      <c r="AB144" s="11">
        <f t="shared" si="1"/>
        <v>0</v>
      </c>
    </row>
    <row r="145" spans="3:28" x14ac:dyDescent="0.3">
      <c r="C145" s="64"/>
      <c r="D145" s="89"/>
      <c r="E145" s="65"/>
      <c r="F145" s="65"/>
      <c r="G145" s="89"/>
      <c r="H145" s="68"/>
      <c r="I145" s="67"/>
      <c r="J145" s="67"/>
      <c r="Q145" s="18" t="str">
        <f>'Filing Information'!$O$2</f>
        <v>_2023</v>
      </c>
      <c r="R145" t="e">
        <f>VLOOKUP('Per Minute Revenue'!C145,'Filing Information'!$B$47:$C$102, 2, 0)</f>
        <v>#N/A</v>
      </c>
      <c r="S145" t="e">
        <f>VLOOKUP('Per Minute Revenue'!D145, $N$2:$O$4, 2, 0)</f>
        <v>#N/A</v>
      </c>
      <c r="T145" s="7">
        <f>'Per Minute Revenue'!E145</f>
        <v>0</v>
      </c>
      <c r="U145" s="7">
        <f>'Flat Rate Revenue'!H145</f>
        <v>0</v>
      </c>
      <c r="V145">
        <v>2</v>
      </c>
      <c r="W145">
        <f>IF('Per Minute Revenue'!G145="Session", 1, 2)</f>
        <v>2</v>
      </c>
      <c r="X145" s="12">
        <f>'Per Minute Revenue'!H145</f>
        <v>0</v>
      </c>
      <c r="Y145" s="11">
        <f>'Per Minute Revenue'!I145</f>
        <v>0</v>
      </c>
      <c r="Z145" s="11">
        <f>'Per Minute Revenue'!J145</f>
        <v>0</v>
      </c>
      <c r="AA145">
        <v>1</v>
      </c>
      <c r="AB145" s="11">
        <f t="shared" si="1"/>
        <v>0</v>
      </c>
    </row>
    <row r="146" spans="3:28" x14ac:dyDescent="0.3">
      <c r="C146" s="64"/>
      <c r="D146" s="89"/>
      <c r="E146" s="65"/>
      <c r="F146" s="65"/>
      <c r="G146" s="89"/>
      <c r="H146" s="68"/>
      <c r="I146" s="67"/>
      <c r="J146" s="67"/>
      <c r="Q146" s="18" t="str">
        <f>'Filing Information'!$O$2</f>
        <v>_2023</v>
      </c>
      <c r="R146" t="e">
        <f>VLOOKUP('Per Minute Revenue'!C146,'Filing Information'!$B$47:$C$102, 2, 0)</f>
        <v>#N/A</v>
      </c>
      <c r="S146" t="e">
        <f>VLOOKUP('Per Minute Revenue'!D146, $N$2:$O$4, 2, 0)</f>
        <v>#N/A</v>
      </c>
      <c r="T146" s="7">
        <f>'Per Minute Revenue'!E146</f>
        <v>0</v>
      </c>
      <c r="U146" s="7">
        <f>'Flat Rate Revenue'!H146</f>
        <v>0</v>
      </c>
      <c r="V146">
        <v>2</v>
      </c>
      <c r="W146">
        <f>IF('Per Minute Revenue'!G146="Session", 1, 2)</f>
        <v>2</v>
      </c>
      <c r="X146" s="12">
        <f>'Per Minute Revenue'!H146</f>
        <v>0</v>
      </c>
      <c r="Y146" s="11">
        <f>'Per Minute Revenue'!I146</f>
        <v>0</v>
      </c>
      <c r="Z146" s="11">
        <f>'Per Minute Revenue'!J146</f>
        <v>0</v>
      </c>
      <c r="AA146">
        <v>1</v>
      </c>
      <c r="AB146" s="11">
        <f t="shared" si="1"/>
        <v>0</v>
      </c>
    </row>
    <row r="147" spans="3:28" x14ac:dyDescent="0.3">
      <c r="C147" s="64"/>
      <c r="D147" s="89"/>
      <c r="E147" s="65"/>
      <c r="F147" s="65"/>
      <c r="G147" s="89"/>
      <c r="H147" s="68"/>
      <c r="I147" s="67"/>
      <c r="J147" s="67"/>
      <c r="Q147" s="18" t="str">
        <f>'Filing Information'!$O$2</f>
        <v>_2023</v>
      </c>
      <c r="R147" t="e">
        <f>VLOOKUP('Per Minute Revenue'!C147,'Filing Information'!$B$47:$C$102, 2, 0)</f>
        <v>#N/A</v>
      </c>
      <c r="S147" t="e">
        <f>VLOOKUP('Per Minute Revenue'!D147, $N$2:$O$4, 2, 0)</f>
        <v>#N/A</v>
      </c>
      <c r="T147" s="7">
        <f>'Per Minute Revenue'!E147</f>
        <v>0</v>
      </c>
      <c r="U147" s="7">
        <f>'Flat Rate Revenue'!H147</f>
        <v>0</v>
      </c>
      <c r="V147">
        <v>2</v>
      </c>
      <c r="W147">
        <f>IF('Per Minute Revenue'!G147="Session", 1, 2)</f>
        <v>2</v>
      </c>
      <c r="X147" s="12">
        <f>'Per Minute Revenue'!H147</f>
        <v>0</v>
      </c>
      <c r="Y147" s="11">
        <f>'Per Minute Revenue'!I147</f>
        <v>0</v>
      </c>
      <c r="Z147" s="11">
        <f>'Per Minute Revenue'!J147</f>
        <v>0</v>
      </c>
      <c r="AA147">
        <v>1</v>
      </c>
      <c r="AB147" s="11">
        <f t="shared" si="1"/>
        <v>0</v>
      </c>
    </row>
    <row r="148" spans="3:28" x14ac:dyDescent="0.3">
      <c r="C148" s="64"/>
      <c r="D148" s="89"/>
      <c r="E148" s="65"/>
      <c r="F148" s="65"/>
      <c r="G148" s="89"/>
      <c r="H148" s="68"/>
      <c r="I148" s="67"/>
      <c r="J148" s="67"/>
      <c r="Q148" s="18" t="str">
        <f>'Filing Information'!$O$2</f>
        <v>_2023</v>
      </c>
      <c r="R148" t="e">
        <f>VLOOKUP('Per Minute Revenue'!C148,'Filing Information'!$B$47:$C$102, 2, 0)</f>
        <v>#N/A</v>
      </c>
      <c r="S148" t="e">
        <f>VLOOKUP('Per Minute Revenue'!D148, $N$2:$O$4, 2, 0)</f>
        <v>#N/A</v>
      </c>
      <c r="T148" s="7">
        <f>'Per Minute Revenue'!E148</f>
        <v>0</v>
      </c>
      <c r="U148" s="7">
        <f>'Flat Rate Revenue'!H148</f>
        <v>0</v>
      </c>
      <c r="V148">
        <v>2</v>
      </c>
      <c r="W148">
        <f>IF('Per Minute Revenue'!G148="Session", 1, 2)</f>
        <v>2</v>
      </c>
      <c r="X148" s="12">
        <f>'Per Minute Revenue'!H148</f>
        <v>0</v>
      </c>
      <c r="Y148" s="11">
        <f>'Per Minute Revenue'!I148</f>
        <v>0</v>
      </c>
      <c r="Z148" s="11">
        <f>'Per Minute Revenue'!J148</f>
        <v>0</v>
      </c>
      <c r="AA148">
        <v>1</v>
      </c>
      <c r="AB148" s="11">
        <f t="shared" si="1"/>
        <v>0</v>
      </c>
    </row>
    <row r="149" spans="3:28" x14ac:dyDescent="0.3">
      <c r="C149" s="64"/>
      <c r="D149" s="89"/>
      <c r="E149" s="65"/>
      <c r="F149" s="65"/>
      <c r="G149" s="89"/>
      <c r="H149" s="68"/>
      <c r="I149" s="67"/>
      <c r="J149" s="67"/>
      <c r="Q149" s="18" t="str">
        <f>'Filing Information'!$O$2</f>
        <v>_2023</v>
      </c>
      <c r="R149" t="e">
        <f>VLOOKUP('Per Minute Revenue'!C149,'Filing Information'!$B$47:$C$102, 2, 0)</f>
        <v>#N/A</v>
      </c>
      <c r="S149" t="e">
        <f>VLOOKUP('Per Minute Revenue'!D149, $N$2:$O$4, 2, 0)</f>
        <v>#N/A</v>
      </c>
      <c r="T149" s="7">
        <f>'Per Minute Revenue'!E149</f>
        <v>0</v>
      </c>
      <c r="U149" s="7">
        <f>'Flat Rate Revenue'!H149</f>
        <v>0</v>
      </c>
      <c r="V149">
        <v>2</v>
      </c>
      <c r="W149">
        <f>IF('Per Minute Revenue'!G149="Session", 1, 2)</f>
        <v>2</v>
      </c>
      <c r="X149" s="12">
        <f>'Per Minute Revenue'!H149</f>
        <v>0</v>
      </c>
      <c r="Y149" s="11">
        <f>'Per Minute Revenue'!I149</f>
        <v>0</v>
      </c>
      <c r="Z149" s="11">
        <f>'Per Minute Revenue'!J149</f>
        <v>0</v>
      </c>
      <c r="AA149">
        <v>1</v>
      </c>
      <c r="AB149" s="11">
        <f t="shared" si="1"/>
        <v>0</v>
      </c>
    </row>
    <row r="150" spans="3:28" x14ac:dyDescent="0.3">
      <c r="C150" s="64"/>
      <c r="D150" s="89"/>
      <c r="E150" s="65"/>
      <c r="F150" s="65"/>
      <c r="G150" s="89"/>
      <c r="H150" s="68"/>
      <c r="I150" s="67"/>
      <c r="J150" s="67"/>
      <c r="Q150" s="18" t="str">
        <f>'Filing Information'!$O$2</f>
        <v>_2023</v>
      </c>
      <c r="R150" t="e">
        <f>VLOOKUP('Per Minute Revenue'!C150,'Filing Information'!$B$47:$C$102, 2, 0)</f>
        <v>#N/A</v>
      </c>
      <c r="S150" t="e">
        <f>VLOOKUP('Per Minute Revenue'!D150, $N$2:$O$4, 2, 0)</f>
        <v>#N/A</v>
      </c>
      <c r="T150" s="7">
        <f>'Per Minute Revenue'!E150</f>
        <v>0</v>
      </c>
      <c r="U150" s="7">
        <f>'Flat Rate Revenue'!H150</f>
        <v>0</v>
      </c>
      <c r="V150">
        <v>2</v>
      </c>
      <c r="W150">
        <f>IF('Per Minute Revenue'!G150="Session", 1, 2)</f>
        <v>2</v>
      </c>
      <c r="X150" s="12">
        <f>'Per Minute Revenue'!H150</f>
        <v>0</v>
      </c>
      <c r="Y150" s="11">
        <f>'Per Minute Revenue'!I150</f>
        <v>0</v>
      </c>
      <c r="Z150" s="11">
        <f>'Per Minute Revenue'!J150</f>
        <v>0</v>
      </c>
      <c r="AA150">
        <v>1</v>
      </c>
      <c r="AB150" s="11">
        <f t="shared" si="1"/>
        <v>0</v>
      </c>
    </row>
    <row r="151" spans="3:28" x14ac:dyDescent="0.3">
      <c r="C151" s="64"/>
      <c r="D151" s="89"/>
      <c r="E151" s="65"/>
      <c r="F151" s="65"/>
      <c r="G151" s="89"/>
      <c r="H151" s="68"/>
      <c r="I151" s="67"/>
      <c r="J151" s="67"/>
      <c r="Q151" s="18" t="str">
        <f>'Filing Information'!$O$2</f>
        <v>_2023</v>
      </c>
      <c r="R151" t="e">
        <f>VLOOKUP('Per Minute Revenue'!C151,'Filing Information'!$B$47:$C$102, 2, 0)</f>
        <v>#N/A</v>
      </c>
      <c r="S151" t="e">
        <f>VLOOKUP('Per Minute Revenue'!D151, $N$2:$O$4, 2, 0)</f>
        <v>#N/A</v>
      </c>
      <c r="T151" s="7">
        <f>'Per Minute Revenue'!E151</f>
        <v>0</v>
      </c>
      <c r="U151" s="7">
        <f>'Flat Rate Revenue'!H151</f>
        <v>0</v>
      </c>
      <c r="V151">
        <v>2</v>
      </c>
      <c r="W151">
        <f>IF('Per Minute Revenue'!G151="Session", 1, 2)</f>
        <v>2</v>
      </c>
      <c r="X151" s="12">
        <f>'Per Minute Revenue'!H151</f>
        <v>0</v>
      </c>
      <c r="Y151" s="11">
        <f>'Per Minute Revenue'!I151</f>
        <v>0</v>
      </c>
      <c r="Z151" s="11">
        <f>'Per Minute Revenue'!J151</f>
        <v>0</v>
      </c>
      <c r="AA151">
        <v>1</v>
      </c>
      <c r="AB151" s="11">
        <f t="shared" si="1"/>
        <v>0</v>
      </c>
    </row>
    <row r="152" spans="3:28" x14ac:dyDescent="0.3">
      <c r="C152" s="64"/>
      <c r="D152" s="89"/>
      <c r="E152" s="65"/>
      <c r="F152" s="65"/>
      <c r="G152" s="89"/>
      <c r="H152" s="68"/>
      <c r="I152" s="67"/>
      <c r="J152" s="67"/>
      <c r="Q152" s="18" t="str">
        <f>'Filing Information'!$O$2</f>
        <v>_2023</v>
      </c>
      <c r="R152" t="e">
        <f>VLOOKUP('Per Minute Revenue'!C152,'Filing Information'!$B$47:$C$102, 2, 0)</f>
        <v>#N/A</v>
      </c>
      <c r="S152" t="e">
        <f>VLOOKUP('Per Minute Revenue'!D152, $N$2:$O$4, 2, 0)</f>
        <v>#N/A</v>
      </c>
      <c r="T152" s="7">
        <f>'Per Minute Revenue'!E152</f>
        <v>0</v>
      </c>
      <c r="U152" s="7">
        <f>'Flat Rate Revenue'!H152</f>
        <v>0</v>
      </c>
      <c r="V152">
        <v>2</v>
      </c>
      <c r="W152">
        <f>IF('Per Minute Revenue'!G152="Session", 1, 2)</f>
        <v>2</v>
      </c>
      <c r="X152" s="12">
        <f>'Per Minute Revenue'!H152</f>
        <v>0</v>
      </c>
      <c r="Y152" s="11">
        <f>'Per Minute Revenue'!I152</f>
        <v>0</v>
      </c>
      <c r="Z152" s="11">
        <f>'Per Minute Revenue'!J152</f>
        <v>0</v>
      </c>
      <c r="AA152">
        <v>1</v>
      </c>
      <c r="AB152" s="11">
        <f t="shared" si="1"/>
        <v>0</v>
      </c>
    </row>
    <row r="153" spans="3:28" x14ac:dyDescent="0.3">
      <c r="C153" s="64"/>
      <c r="D153" s="89"/>
      <c r="E153" s="65"/>
      <c r="F153" s="65"/>
      <c r="G153" s="89"/>
      <c r="H153" s="68"/>
      <c r="I153" s="67"/>
      <c r="J153" s="67"/>
      <c r="Q153" s="18" t="str">
        <f>'Filing Information'!$O$2</f>
        <v>_2023</v>
      </c>
      <c r="R153" t="e">
        <f>VLOOKUP('Per Minute Revenue'!C153,'Filing Information'!$B$47:$C$102, 2, 0)</f>
        <v>#N/A</v>
      </c>
      <c r="S153" t="e">
        <f>VLOOKUP('Per Minute Revenue'!D153, $N$2:$O$4, 2, 0)</f>
        <v>#N/A</v>
      </c>
      <c r="T153" s="7">
        <f>'Per Minute Revenue'!E153</f>
        <v>0</v>
      </c>
      <c r="U153" s="7">
        <f>'Flat Rate Revenue'!H153</f>
        <v>0</v>
      </c>
      <c r="V153">
        <v>2</v>
      </c>
      <c r="W153">
        <f>IF('Per Minute Revenue'!G153="Session", 1, 2)</f>
        <v>2</v>
      </c>
      <c r="X153" s="12">
        <f>'Per Minute Revenue'!H153</f>
        <v>0</v>
      </c>
      <c r="Y153" s="11">
        <f>'Per Minute Revenue'!I153</f>
        <v>0</v>
      </c>
      <c r="Z153" s="11">
        <f>'Per Minute Revenue'!J153</f>
        <v>0</v>
      </c>
      <c r="AA153">
        <v>1</v>
      </c>
      <c r="AB153" s="11">
        <f t="shared" si="1"/>
        <v>0</v>
      </c>
    </row>
    <row r="154" spans="3:28" x14ac:dyDescent="0.3">
      <c r="C154" s="64"/>
      <c r="D154" s="89"/>
      <c r="E154" s="65"/>
      <c r="F154" s="65"/>
      <c r="G154" s="89"/>
      <c r="H154" s="68"/>
      <c r="I154" s="67"/>
      <c r="J154" s="67"/>
      <c r="Q154" s="18" t="str">
        <f>'Filing Information'!$O$2</f>
        <v>_2023</v>
      </c>
      <c r="R154" t="e">
        <f>VLOOKUP('Per Minute Revenue'!C154,'Filing Information'!$B$47:$C$102, 2, 0)</f>
        <v>#N/A</v>
      </c>
      <c r="S154" t="e">
        <f>VLOOKUP('Per Minute Revenue'!D154, $N$2:$O$4, 2, 0)</f>
        <v>#N/A</v>
      </c>
      <c r="T154" s="7">
        <f>'Per Minute Revenue'!E154</f>
        <v>0</v>
      </c>
      <c r="U154" s="7">
        <f>'Flat Rate Revenue'!H154</f>
        <v>0</v>
      </c>
      <c r="V154">
        <v>2</v>
      </c>
      <c r="W154">
        <f>IF('Per Minute Revenue'!G154="Session", 1, 2)</f>
        <v>2</v>
      </c>
      <c r="X154" s="12">
        <f>'Per Minute Revenue'!H154</f>
        <v>0</v>
      </c>
      <c r="Y154" s="11">
        <f>'Per Minute Revenue'!I154</f>
        <v>0</v>
      </c>
      <c r="Z154" s="11">
        <f>'Per Minute Revenue'!J154</f>
        <v>0</v>
      </c>
      <c r="AA154">
        <v>1</v>
      </c>
      <c r="AB154" s="11">
        <f t="shared" si="1"/>
        <v>0</v>
      </c>
    </row>
    <row r="155" spans="3:28" x14ac:dyDescent="0.3">
      <c r="C155" s="64"/>
      <c r="D155" s="89"/>
      <c r="E155" s="65"/>
      <c r="F155" s="65"/>
      <c r="G155" s="89"/>
      <c r="H155" s="68"/>
      <c r="I155" s="67"/>
      <c r="J155" s="67"/>
      <c r="Q155" s="18" t="str">
        <f>'Filing Information'!$O$2</f>
        <v>_2023</v>
      </c>
      <c r="R155" t="e">
        <f>VLOOKUP('Per Minute Revenue'!C155,'Filing Information'!$B$47:$C$102, 2, 0)</f>
        <v>#N/A</v>
      </c>
      <c r="S155" t="e">
        <f>VLOOKUP('Per Minute Revenue'!D155, $N$2:$O$4, 2, 0)</f>
        <v>#N/A</v>
      </c>
      <c r="T155" s="7">
        <f>'Per Minute Revenue'!E155</f>
        <v>0</v>
      </c>
      <c r="U155" s="7">
        <f>'Flat Rate Revenue'!H155</f>
        <v>0</v>
      </c>
      <c r="V155">
        <v>2</v>
      </c>
      <c r="W155">
        <f>IF('Per Minute Revenue'!G155="Session", 1, 2)</f>
        <v>2</v>
      </c>
      <c r="X155" s="12">
        <f>'Per Minute Revenue'!H155</f>
        <v>0</v>
      </c>
      <c r="Y155" s="11">
        <f>'Per Minute Revenue'!I155</f>
        <v>0</v>
      </c>
      <c r="Z155" s="11">
        <f>'Per Minute Revenue'!J155</f>
        <v>0</v>
      </c>
      <c r="AA155">
        <v>1</v>
      </c>
      <c r="AB155" s="11">
        <f t="shared" si="1"/>
        <v>0</v>
      </c>
    </row>
    <row r="156" spans="3:28" x14ac:dyDescent="0.3">
      <c r="C156" s="64"/>
      <c r="D156" s="89"/>
      <c r="E156" s="65"/>
      <c r="F156" s="65"/>
      <c r="G156" s="89"/>
      <c r="H156" s="68"/>
      <c r="I156" s="67"/>
      <c r="J156" s="67"/>
      <c r="Q156" s="18" t="str">
        <f>'Filing Information'!$O$2</f>
        <v>_2023</v>
      </c>
      <c r="R156" t="e">
        <f>VLOOKUP('Per Minute Revenue'!C156,'Filing Information'!$B$47:$C$102, 2, 0)</f>
        <v>#N/A</v>
      </c>
      <c r="S156" t="e">
        <f>VLOOKUP('Per Minute Revenue'!D156, $N$2:$O$4, 2, 0)</f>
        <v>#N/A</v>
      </c>
      <c r="T156" s="7">
        <f>'Per Minute Revenue'!E156</f>
        <v>0</v>
      </c>
      <c r="U156" s="7">
        <f>'Flat Rate Revenue'!H156</f>
        <v>0</v>
      </c>
      <c r="V156">
        <v>2</v>
      </c>
      <c r="W156">
        <f>IF('Per Minute Revenue'!G156="Session", 1, 2)</f>
        <v>2</v>
      </c>
      <c r="X156" s="12">
        <f>'Per Minute Revenue'!H156</f>
        <v>0</v>
      </c>
      <c r="Y156" s="11">
        <f>'Per Minute Revenue'!I156</f>
        <v>0</v>
      </c>
      <c r="Z156" s="11">
        <f>'Per Minute Revenue'!J156</f>
        <v>0</v>
      </c>
      <c r="AA156">
        <v>1</v>
      </c>
      <c r="AB156" s="11">
        <f t="shared" si="1"/>
        <v>0</v>
      </c>
    </row>
    <row r="157" spans="3:28" x14ac:dyDescent="0.3">
      <c r="C157" s="64"/>
      <c r="D157" s="89"/>
      <c r="E157" s="65"/>
      <c r="F157" s="65"/>
      <c r="G157" s="89"/>
      <c r="H157" s="68"/>
      <c r="I157" s="67"/>
      <c r="J157" s="67"/>
      <c r="Q157" s="18" t="str">
        <f>'Filing Information'!$O$2</f>
        <v>_2023</v>
      </c>
      <c r="R157" t="e">
        <f>VLOOKUP('Per Minute Revenue'!C157,'Filing Information'!$B$47:$C$102, 2, 0)</f>
        <v>#N/A</v>
      </c>
      <c r="S157" t="e">
        <f>VLOOKUP('Per Minute Revenue'!D157, $N$2:$O$4, 2, 0)</f>
        <v>#N/A</v>
      </c>
      <c r="T157" s="7">
        <f>'Per Minute Revenue'!E157</f>
        <v>0</v>
      </c>
      <c r="U157" s="7">
        <f>'Flat Rate Revenue'!H157</f>
        <v>0</v>
      </c>
      <c r="V157">
        <v>2</v>
      </c>
      <c r="W157">
        <f>IF('Per Minute Revenue'!G157="Session", 1, 2)</f>
        <v>2</v>
      </c>
      <c r="X157" s="12">
        <f>'Per Minute Revenue'!H157</f>
        <v>0</v>
      </c>
      <c r="Y157" s="11">
        <f>'Per Minute Revenue'!I157</f>
        <v>0</v>
      </c>
      <c r="Z157" s="11">
        <f>'Per Minute Revenue'!J157</f>
        <v>0</v>
      </c>
      <c r="AA157">
        <v>1</v>
      </c>
      <c r="AB157" s="11">
        <f t="shared" si="1"/>
        <v>0</v>
      </c>
    </row>
    <row r="158" spans="3:28" x14ac:dyDescent="0.3">
      <c r="C158" s="64"/>
      <c r="D158" s="89"/>
      <c r="E158" s="65"/>
      <c r="F158" s="65"/>
      <c r="G158" s="89"/>
      <c r="H158" s="68"/>
      <c r="I158" s="67"/>
      <c r="J158" s="67"/>
      <c r="Q158" s="18" t="str">
        <f>'Filing Information'!$O$2</f>
        <v>_2023</v>
      </c>
      <c r="R158" t="e">
        <f>VLOOKUP('Per Minute Revenue'!C158,'Filing Information'!$B$47:$C$102, 2, 0)</f>
        <v>#N/A</v>
      </c>
      <c r="S158" t="e">
        <f>VLOOKUP('Per Minute Revenue'!D158, $N$2:$O$4, 2, 0)</f>
        <v>#N/A</v>
      </c>
      <c r="T158" s="7">
        <f>'Per Minute Revenue'!E158</f>
        <v>0</v>
      </c>
      <c r="U158" s="7">
        <f>'Flat Rate Revenue'!H158</f>
        <v>0</v>
      </c>
      <c r="V158">
        <v>2</v>
      </c>
      <c r="W158">
        <f>IF('Per Minute Revenue'!G158="Session", 1, 2)</f>
        <v>2</v>
      </c>
      <c r="X158" s="12">
        <f>'Per Minute Revenue'!H158</f>
        <v>0</v>
      </c>
      <c r="Y158" s="11">
        <f>'Per Minute Revenue'!I158</f>
        <v>0</v>
      </c>
      <c r="Z158" s="11">
        <f>'Per Minute Revenue'!J158</f>
        <v>0</v>
      </c>
      <c r="AA158">
        <v>1</v>
      </c>
      <c r="AB158" s="11">
        <f t="shared" si="1"/>
        <v>0</v>
      </c>
    </row>
    <row r="159" spans="3:28" x14ac:dyDescent="0.3">
      <c r="C159" s="64"/>
      <c r="D159" s="89"/>
      <c r="E159" s="65"/>
      <c r="F159" s="65"/>
      <c r="G159" s="89"/>
      <c r="H159" s="68"/>
      <c r="I159" s="67"/>
      <c r="J159" s="67"/>
      <c r="Q159" s="18" t="str">
        <f>'Filing Information'!$O$2</f>
        <v>_2023</v>
      </c>
      <c r="R159" t="e">
        <f>VLOOKUP('Per Minute Revenue'!C159,'Filing Information'!$B$47:$C$102, 2, 0)</f>
        <v>#N/A</v>
      </c>
      <c r="S159" t="e">
        <f>VLOOKUP('Per Minute Revenue'!D159, $N$2:$O$4, 2, 0)</f>
        <v>#N/A</v>
      </c>
      <c r="T159" s="7">
        <f>'Per Minute Revenue'!E159</f>
        <v>0</v>
      </c>
      <c r="U159" s="7">
        <f>'Flat Rate Revenue'!H159</f>
        <v>0</v>
      </c>
      <c r="V159">
        <v>2</v>
      </c>
      <c r="W159">
        <f>IF('Per Minute Revenue'!G159="Session", 1, 2)</f>
        <v>2</v>
      </c>
      <c r="X159" s="12">
        <f>'Per Minute Revenue'!H159</f>
        <v>0</v>
      </c>
      <c r="Y159" s="11">
        <f>'Per Minute Revenue'!I159</f>
        <v>0</v>
      </c>
      <c r="Z159" s="11">
        <f>'Per Minute Revenue'!J159</f>
        <v>0</v>
      </c>
      <c r="AA159">
        <v>1</v>
      </c>
      <c r="AB159" s="11">
        <f t="shared" si="1"/>
        <v>0</v>
      </c>
    </row>
    <row r="160" spans="3:28" x14ac:dyDescent="0.3">
      <c r="C160" s="64"/>
      <c r="D160" s="89"/>
      <c r="E160" s="65"/>
      <c r="F160" s="65"/>
      <c r="G160" s="89"/>
      <c r="H160" s="68"/>
      <c r="I160" s="67"/>
      <c r="J160" s="67"/>
      <c r="Q160" s="18" t="str">
        <f>'Filing Information'!$O$2</f>
        <v>_2023</v>
      </c>
      <c r="R160" t="e">
        <f>VLOOKUP('Per Minute Revenue'!C160,'Filing Information'!$B$47:$C$102, 2, 0)</f>
        <v>#N/A</v>
      </c>
      <c r="S160" t="e">
        <f>VLOOKUP('Per Minute Revenue'!D160, $N$2:$O$4, 2, 0)</f>
        <v>#N/A</v>
      </c>
      <c r="T160" s="7">
        <f>'Per Minute Revenue'!E160</f>
        <v>0</v>
      </c>
      <c r="U160" s="7">
        <f>'Flat Rate Revenue'!H160</f>
        <v>0</v>
      </c>
      <c r="V160">
        <v>2</v>
      </c>
      <c r="W160">
        <f>IF('Per Minute Revenue'!G160="Session", 1, 2)</f>
        <v>2</v>
      </c>
      <c r="X160" s="12">
        <f>'Per Minute Revenue'!H160</f>
        <v>0</v>
      </c>
      <c r="Y160" s="11">
        <f>'Per Minute Revenue'!I160</f>
        <v>0</v>
      </c>
      <c r="Z160" s="11">
        <f>'Per Minute Revenue'!J160</f>
        <v>0</v>
      </c>
      <c r="AA160">
        <v>1</v>
      </c>
      <c r="AB160" s="11">
        <f t="shared" si="1"/>
        <v>0</v>
      </c>
    </row>
    <row r="161" spans="3:28" x14ac:dyDescent="0.3">
      <c r="C161" s="64"/>
      <c r="D161" s="89"/>
      <c r="E161" s="65"/>
      <c r="F161" s="65"/>
      <c r="G161" s="89"/>
      <c r="H161" s="68"/>
      <c r="I161" s="67"/>
      <c r="J161" s="67"/>
      <c r="Q161" s="18" t="str">
        <f>'Filing Information'!$O$2</f>
        <v>_2023</v>
      </c>
      <c r="R161" t="e">
        <f>VLOOKUP('Per Minute Revenue'!C161,'Filing Information'!$B$47:$C$102, 2, 0)</f>
        <v>#N/A</v>
      </c>
      <c r="S161" t="e">
        <f>VLOOKUP('Per Minute Revenue'!D161, $N$2:$O$4, 2, 0)</f>
        <v>#N/A</v>
      </c>
      <c r="T161" s="7">
        <f>'Per Minute Revenue'!E161</f>
        <v>0</v>
      </c>
      <c r="U161" s="7">
        <f>'Flat Rate Revenue'!H161</f>
        <v>0</v>
      </c>
      <c r="V161">
        <v>2</v>
      </c>
      <c r="W161">
        <f>IF('Per Minute Revenue'!G161="Session", 1, 2)</f>
        <v>2</v>
      </c>
      <c r="X161" s="12">
        <f>'Per Minute Revenue'!H161</f>
        <v>0</v>
      </c>
      <c r="Y161" s="11">
        <f>'Per Minute Revenue'!I161</f>
        <v>0</v>
      </c>
      <c r="Z161" s="11">
        <f>'Per Minute Revenue'!J161</f>
        <v>0</v>
      </c>
      <c r="AA161">
        <v>1</v>
      </c>
      <c r="AB161" s="11">
        <f t="shared" si="1"/>
        <v>0</v>
      </c>
    </row>
    <row r="162" spans="3:28" x14ac:dyDescent="0.3">
      <c r="C162" s="64"/>
      <c r="D162" s="89"/>
      <c r="E162" s="65"/>
      <c r="F162" s="65"/>
      <c r="G162" s="89"/>
      <c r="H162" s="68"/>
      <c r="I162" s="67"/>
      <c r="J162" s="67"/>
      <c r="Q162" s="18" t="str">
        <f>'Filing Information'!$O$2</f>
        <v>_2023</v>
      </c>
      <c r="R162" t="e">
        <f>VLOOKUP('Per Minute Revenue'!C162,'Filing Information'!$B$47:$C$102, 2, 0)</f>
        <v>#N/A</v>
      </c>
      <c r="S162" t="e">
        <f>VLOOKUP('Per Minute Revenue'!D162, $N$2:$O$4, 2, 0)</f>
        <v>#N/A</v>
      </c>
      <c r="T162" s="7">
        <f>'Per Minute Revenue'!E162</f>
        <v>0</v>
      </c>
      <c r="U162" s="7">
        <f>'Flat Rate Revenue'!H162</f>
        <v>0</v>
      </c>
      <c r="V162">
        <v>2</v>
      </c>
      <c r="W162">
        <f>IF('Per Minute Revenue'!G162="Session", 1, 2)</f>
        <v>2</v>
      </c>
      <c r="X162" s="12">
        <f>'Per Minute Revenue'!H162</f>
        <v>0</v>
      </c>
      <c r="Y162" s="11">
        <f>'Per Minute Revenue'!I162</f>
        <v>0</v>
      </c>
      <c r="Z162" s="11">
        <f>'Per Minute Revenue'!J162</f>
        <v>0</v>
      </c>
      <c r="AA162">
        <v>1</v>
      </c>
      <c r="AB162" s="11">
        <f t="shared" si="1"/>
        <v>0</v>
      </c>
    </row>
    <row r="163" spans="3:28" x14ac:dyDescent="0.3">
      <c r="C163" s="64"/>
      <c r="D163" s="89"/>
      <c r="E163" s="65"/>
      <c r="F163" s="65"/>
      <c r="G163" s="89"/>
      <c r="H163" s="68"/>
      <c r="I163" s="67"/>
      <c r="J163" s="67"/>
      <c r="Q163" s="18" t="str">
        <f>'Filing Information'!$O$2</f>
        <v>_2023</v>
      </c>
      <c r="R163" t="e">
        <f>VLOOKUP('Per Minute Revenue'!C163,'Filing Information'!$B$47:$C$102, 2, 0)</f>
        <v>#N/A</v>
      </c>
      <c r="S163" t="e">
        <f>VLOOKUP('Per Minute Revenue'!D163, $N$2:$O$4, 2, 0)</f>
        <v>#N/A</v>
      </c>
      <c r="T163" s="7">
        <f>'Per Minute Revenue'!E163</f>
        <v>0</v>
      </c>
      <c r="U163" s="7">
        <f>'Flat Rate Revenue'!H163</f>
        <v>0</v>
      </c>
      <c r="V163">
        <v>2</v>
      </c>
      <c r="W163">
        <f>IF('Per Minute Revenue'!G163="Session", 1, 2)</f>
        <v>2</v>
      </c>
      <c r="X163" s="12">
        <f>'Per Minute Revenue'!H163</f>
        <v>0</v>
      </c>
      <c r="Y163" s="11">
        <f>'Per Minute Revenue'!I163</f>
        <v>0</v>
      </c>
      <c r="Z163" s="11">
        <f>'Per Minute Revenue'!J163</f>
        <v>0</v>
      </c>
      <c r="AA163">
        <v>1</v>
      </c>
      <c r="AB163" s="11">
        <f t="shared" si="1"/>
        <v>0</v>
      </c>
    </row>
    <row r="164" spans="3:28" x14ac:dyDescent="0.3">
      <c r="C164" s="64"/>
      <c r="D164" s="89"/>
      <c r="E164" s="65"/>
      <c r="F164" s="65"/>
      <c r="G164" s="89"/>
      <c r="H164" s="68"/>
      <c r="I164" s="67"/>
      <c r="J164" s="67"/>
      <c r="Q164" s="18" t="str">
        <f>'Filing Information'!$O$2</f>
        <v>_2023</v>
      </c>
      <c r="R164" t="e">
        <f>VLOOKUP('Per Minute Revenue'!C164,'Filing Information'!$B$47:$C$102, 2, 0)</f>
        <v>#N/A</v>
      </c>
      <c r="S164" t="e">
        <f>VLOOKUP('Per Minute Revenue'!D164, $N$2:$O$4, 2, 0)</f>
        <v>#N/A</v>
      </c>
      <c r="T164" s="7">
        <f>'Per Minute Revenue'!E164</f>
        <v>0</v>
      </c>
      <c r="U164" s="7">
        <f>'Flat Rate Revenue'!H164</f>
        <v>0</v>
      </c>
      <c r="V164">
        <v>2</v>
      </c>
      <c r="W164">
        <f>IF('Per Minute Revenue'!G164="Session", 1, 2)</f>
        <v>2</v>
      </c>
      <c r="X164" s="12">
        <f>'Per Minute Revenue'!H164</f>
        <v>0</v>
      </c>
      <c r="Y164" s="11">
        <f>'Per Minute Revenue'!I164</f>
        <v>0</v>
      </c>
      <c r="Z164" s="11">
        <f>'Per Minute Revenue'!J164</f>
        <v>0</v>
      </c>
      <c r="AA164">
        <v>1</v>
      </c>
      <c r="AB164" s="11">
        <f t="shared" si="1"/>
        <v>0</v>
      </c>
    </row>
    <row r="165" spans="3:28" x14ac:dyDescent="0.3">
      <c r="C165" s="64"/>
      <c r="D165" s="89"/>
      <c r="E165" s="65"/>
      <c r="F165" s="65"/>
      <c r="G165" s="89"/>
      <c r="H165" s="68"/>
      <c r="I165" s="67"/>
      <c r="J165" s="67"/>
      <c r="Q165" s="18" t="str">
        <f>'Filing Information'!$O$2</f>
        <v>_2023</v>
      </c>
      <c r="R165" t="e">
        <f>VLOOKUP('Per Minute Revenue'!C165,'Filing Information'!$B$47:$C$102, 2, 0)</f>
        <v>#N/A</v>
      </c>
      <c r="S165" t="e">
        <f>VLOOKUP('Per Minute Revenue'!D165, $N$2:$O$4, 2, 0)</f>
        <v>#N/A</v>
      </c>
      <c r="T165" s="7">
        <f>'Per Minute Revenue'!E165</f>
        <v>0</v>
      </c>
      <c r="U165" s="7">
        <f>'Flat Rate Revenue'!H165</f>
        <v>0</v>
      </c>
      <c r="V165">
        <v>2</v>
      </c>
      <c r="W165">
        <f>IF('Per Minute Revenue'!G165="Session", 1, 2)</f>
        <v>2</v>
      </c>
      <c r="X165" s="12">
        <f>'Per Minute Revenue'!H165</f>
        <v>0</v>
      </c>
      <c r="Y165" s="11">
        <f>'Per Minute Revenue'!I165</f>
        <v>0</v>
      </c>
      <c r="Z165" s="11">
        <f>'Per Minute Revenue'!J165</f>
        <v>0</v>
      </c>
      <c r="AA165">
        <v>1</v>
      </c>
      <c r="AB165" s="11">
        <f t="shared" si="1"/>
        <v>0</v>
      </c>
    </row>
    <row r="166" spans="3:28" x14ac:dyDescent="0.3">
      <c r="C166" s="64"/>
      <c r="D166" s="89"/>
      <c r="E166" s="65"/>
      <c r="F166" s="65"/>
      <c r="G166" s="89"/>
      <c r="H166" s="68"/>
      <c r="I166" s="67"/>
      <c r="J166" s="67"/>
      <c r="Q166" s="18" t="str">
        <f>'Filing Information'!$O$2</f>
        <v>_2023</v>
      </c>
      <c r="R166" t="e">
        <f>VLOOKUP('Per Minute Revenue'!C166,'Filing Information'!$B$47:$C$102, 2, 0)</f>
        <v>#N/A</v>
      </c>
      <c r="S166" t="e">
        <f>VLOOKUP('Per Minute Revenue'!D166, $N$2:$O$4, 2, 0)</f>
        <v>#N/A</v>
      </c>
      <c r="T166" s="7">
        <f>'Per Minute Revenue'!E166</f>
        <v>0</v>
      </c>
      <c r="U166" s="7">
        <f>'Flat Rate Revenue'!H166</f>
        <v>0</v>
      </c>
      <c r="V166">
        <v>2</v>
      </c>
      <c r="W166">
        <f>IF('Per Minute Revenue'!G166="Session", 1, 2)</f>
        <v>2</v>
      </c>
      <c r="X166" s="12">
        <f>'Per Minute Revenue'!H166</f>
        <v>0</v>
      </c>
      <c r="Y166" s="11">
        <f>'Per Minute Revenue'!I166</f>
        <v>0</v>
      </c>
      <c r="Z166" s="11">
        <f>'Per Minute Revenue'!J166</f>
        <v>0</v>
      </c>
      <c r="AA166">
        <v>1</v>
      </c>
      <c r="AB166" s="11">
        <f t="shared" si="1"/>
        <v>0</v>
      </c>
    </row>
    <row r="167" spans="3:28" x14ac:dyDescent="0.3">
      <c r="C167" s="64"/>
      <c r="D167" s="89"/>
      <c r="E167" s="65"/>
      <c r="F167" s="65"/>
      <c r="G167" s="89"/>
      <c r="H167" s="68"/>
      <c r="I167" s="67"/>
      <c r="J167" s="67"/>
      <c r="Q167" s="18" t="str">
        <f>'Filing Information'!$O$2</f>
        <v>_2023</v>
      </c>
      <c r="R167" t="e">
        <f>VLOOKUP('Per Minute Revenue'!C167,'Filing Information'!$B$47:$C$102, 2, 0)</f>
        <v>#N/A</v>
      </c>
      <c r="S167" t="e">
        <f>VLOOKUP('Per Minute Revenue'!D167, $N$2:$O$4, 2, 0)</f>
        <v>#N/A</v>
      </c>
      <c r="T167" s="7">
        <f>'Per Minute Revenue'!E167</f>
        <v>0</v>
      </c>
      <c r="U167" s="7">
        <f>'Flat Rate Revenue'!H167</f>
        <v>0</v>
      </c>
      <c r="V167">
        <v>2</v>
      </c>
      <c r="W167">
        <f>IF('Per Minute Revenue'!G167="Session", 1, 2)</f>
        <v>2</v>
      </c>
      <c r="X167" s="12">
        <f>'Per Minute Revenue'!H167</f>
        <v>0</v>
      </c>
      <c r="Y167" s="11">
        <f>'Per Minute Revenue'!I167</f>
        <v>0</v>
      </c>
      <c r="Z167" s="11">
        <f>'Per Minute Revenue'!J167</f>
        <v>0</v>
      </c>
      <c r="AA167">
        <v>1</v>
      </c>
      <c r="AB167" s="11">
        <f t="shared" si="1"/>
        <v>0</v>
      </c>
    </row>
    <row r="168" spans="3:28" x14ac:dyDescent="0.3">
      <c r="C168" s="64"/>
      <c r="D168" s="89"/>
      <c r="E168" s="65"/>
      <c r="F168" s="65"/>
      <c r="G168" s="89"/>
      <c r="H168" s="68"/>
      <c r="I168" s="67"/>
      <c r="J168" s="67"/>
      <c r="Q168" s="18" t="str">
        <f>'Filing Information'!$O$2</f>
        <v>_2023</v>
      </c>
      <c r="R168" t="e">
        <f>VLOOKUP('Per Minute Revenue'!C168,'Filing Information'!$B$47:$C$102, 2, 0)</f>
        <v>#N/A</v>
      </c>
      <c r="S168" t="e">
        <f>VLOOKUP('Per Minute Revenue'!D168, $N$2:$O$4, 2, 0)</f>
        <v>#N/A</v>
      </c>
      <c r="T168" s="7">
        <f>'Per Minute Revenue'!E168</f>
        <v>0</v>
      </c>
      <c r="U168" s="7">
        <f>'Flat Rate Revenue'!H168</f>
        <v>0</v>
      </c>
      <c r="V168">
        <v>2</v>
      </c>
      <c r="W168">
        <f>IF('Per Minute Revenue'!G168="Session", 1, 2)</f>
        <v>2</v>
      </c>
      <c r="X168" s="12">
        <f>'Per Minute Revenue'!H168</f>
        <v>0</v>
      </c>
      <c r="Y168" s="11">
        <f>'Per Minute Revenue'!I168</f>
        <v>0</v>
      </c>
      <c r="Z168" s="11">
        <f>'Per Minute Revenue'!J168</f>
        <v>0</v>
      </c>
      <c r="AA168">
        <v>1</v>
      </c>
      <c r="AB168" s="11">
        <f t="shared" si="1"/>
        <v>0</v>
      </c>
    </row>
    <row r="169" spans="3:28" x14ac:dyDescent="0.3">
      <c r="C169" s="64"/>
      <c r="D169" s="89"/>
      <c r="E169" s="65"/>
      <c r="F169" s="65"/>
      <c r="G169" s="89"/>
      <c r="H169" s="68"/>
      <c r="I169" s="67"/>
      <c r="J169" s="67"/>
      <c r="Q169" s="18" t="str">
        <f>'Filing Information'!$O$2</f>
        <v>_2023</v>
      </c>
      <c r="R169" t="e">
        <f>VLOOKUP('Per Minute Revenue'!C169,'Filing Information'!$B$47:$C$102, 2, 0)</f>
        <v>#N/A</v>
      </c>
      <c r="S169" t="e">
        <f>VLOOKUP('Per Minute Revenue'!D169, $N$2:$O$4, 2, 0)</f>
        <v>#N/A</v>
      </c>
      <c r="T169" s="7">
        <f>'Per Minute Revenue'!E169</f>
        <v>0</v>
      </c>
      <c r="U169" s="7">
        <f>'Flat Rate Revenue'!H169</f>
        <v>0</v>
      </c>
      <c r="V169">
        <v>2</v>
      </c>
      <c r="W169">
        <f>IF('Per Minute Revenue'!G169="Session", 1, 2)</f>
        <v>2</v>
      </c>
      <c r="X169" s="12">
        <f>'Per Minute Revenue'!H169</f>
        <v>0</v>
      </c>
      <c r="Y169" s="11">
        <f>'Per Minute Revenue'!I169</f>
        <v>0</v>
      </c>
      <c r="Z169" s="11">
        <f>'Per Minute Revenue'!J169</f>
        <v>0</v>
      </c>
      <c r="AA169">
        <v>1</v>
      </c>
      <c r="AB169" s="11">
        <f t="shared" si="1"/>
        <v>0</v>
      </c>
    </row>
    <row r="170" spans="3:28" x14ac:dyDescent="0.3">
      <c r="C170" s="64"/>
      <c r="D170" s="89"/>
      <c r="E170" s="65"/>
      <c r="F170" s="65"/>
      <c r="G170" s="89"/>
      <c r="H170" s="68"/>
      <c r="I170" s="67"/>
      <c r="J170" s="67"/>
      <c r="Q170" s="18" t="str">
        <f>'Filing Information'!$O$2</f>
        <v>_2023</v>
      </c>
      <c r="R170" t="e">
        <f>VLOOKUP('Per Minute Revenue'!C170,'Filing Information'!$B$47:$C$102, 2, 0)</f>
        <v>#N/A</v>
      </c>
      <c r="S170" t="e">
        <f>VLOOKUP('Per Minute Revenue'!D170, $N$2:$O$4, 2, 0)</f>
        <v>#N/A</v>
      </c>
      <c r="T170" s="7">
        <f>'Per Minute Revenue'!E170</f>
        <v>0</v>
      </c>
      <c r="U170" s="7">
        <f>'Flat Rate Revenue'!H170</f>
        <v>0</v>
      </c>
      <c r="V170">
        <v>2</v>
      </c>
      <c r="W170">
        <f>IF('Per Minute Revenue'!G170="Session", 1, 2)</f>
        <v>2</v>
      </c>
      <c r="X170" s="12">
        <f>'Per Minute Revenue'!H170</f>
        <v>0</v>
      </c>
      <c r="Y170" s="11">
        <f>'Per Minute Revenue'!I170</f>
        <v>0</v>
      </c>
      <c r="Z170" s="11">
        <f>'Per Minute Revenue'!J170</f>
        <v>0</v>
      </c>
      <c r="AA170">
        <v>1</v>
      </c>
      <c r="AB170" s="11">
        <f t="shared" si="1"/>
        <v>0</v>
      </c>
    </row>
    <row r="171" spans="3:28" x14ac:dyDescent="0.3">
      <c r="C171" s="64"/>
      <c r="D171" s="89"/>
      <c r="E171" s="65"/>
      <c r="F171" s="65"/>
      <c r="G171" s="89"/>
      <c r="H171" s="68"/>
      <c r="I171" s="67"/>
      <c r="J171" s="67"/>
      <c r="Q171" s="18" t="str">
        <f>'Filing Information'!$O$2</f>
        <v>_2023</v>
      </c>
      <c r="R171" t="e">
        <f>VLOOKUP('Per Minute Revenue'!C171,'Filing Information'!$B$47:$C$102, 2, 0)</f>
        <v>#N/A</v>
      </c>
      <c r="S171" t="e">
        <f>VLOOKUP('Per Minute Revenue'!D171, $N$2:$O$4, 2, 0)</f>
        <v>#N/A</v>
      </c>
      <c r="T171" s="7">
        <f>'Per Minute Revenue'!E171</f>
        <v>0</v>
      </c>
      <c r="U171" s="7">
        <f>'Flat Rate Revenue'!H171</f>
        <v>0</v>
      </c>
      <c r="V171">
        <v>2</v>
      </c>
      <c r="W171">
        <f>IF('Per Minute Revenue'!G171="Session", 1, 2)</f>
        <v>2</v>
      </c>
      <c r="X171" s="12">
        <f>'Per Minute Revenue'!H171</f>
        <v>0</v>
      </c>
      <c r="Y171" s="11">
        <f>'Per Minute Revenue'!I171</f>
        <v>0</v>
      </c>
      <c r="Z171" s="11">
        <f>'Per Minute Revenue'!J171</f>
        <v>0</v>
      </c>
      <c r="AA171">
        <v>1</v>
      </c>
      <c r="AB171" s="11">
        <f t="shared" si="1"/>
        <v>0</v>
      </c>
    </row>
    <row r="172" spans="3:28" x14ac:dyDescent="0.3">
      <c r="C172" s="64"/>
      <c r="D172" s="89"/>
      <c r="E172" s="65"/>
      <c r="F172" s="65"/>
      <c r="G172" s="89"/>
      <c r="H172" s="68"/>
      <c r="I172" s="67"/>
      <c r="J172" s="67"/>
      <c r="Q172" s="18" t="str">
        <f>'Filing Information'!$O$2</f>
        <v>_2023</v>
      </c>
      <c r="R172" t="e">
        <f>VLOOKUP('Per Minute Revenue'!C172,'Filing Information'!$B$47:$C$102, 2, 0)</f>
        <v>#N/A</v>
      </c>
      <c r="S172" t="e">
        <f>VLOOKUP('Per Minute Revenue'!D172, $N$2:$O$4, 2, 0)</f>
        <v>#N/A</v>
      </c>
      <c r="T172" s="7">
        <f>'Per Minute Revenue'!E172</f>
        <v>0</v>
      </c>
      <c r="U172" s="7">
        <f>'Flat Rate Revenue'!H172</f>
        <v>0</v>
      </c>
      <c r="V172">
        <v>2</v>
      </c>
      <c r="W172">
        <f>IF('Per Minute Revenue'!G172="Session", 1, 2)</f>
        <v>2</v>
      </c>
      <c r="X172" s="12">
        <f>'Per Minute Revenue'!H172</f>
        <v>0</v>
      </c>
      <c r="Y172" s="11">
        <f>'Per Minute Revenue'!I172</f>
        <v>0</v>
      </c>
      <c r="Z172" s="11">
        <f>'Per Minute Revenue'!J172</f>
        <v>0</v>
      </c>
      <c r="AA172">
        <v>1</v>
      </c>
      <c r="AB172" s="11">
        <f t="shared" si="1"/>
        <v>0</v>
      </c>
    </row>
    <row r="173" spans="3:28" x14ac:dyDescent="0.3">
      <c r="C173" s="64"/>
      <c r="D173" s="89"/>
      <c r="E173" s="65"/>
      <c r="F173" s="65"/>
      <c r="G173" s="89"/>
      <c r="H173" s="68"/>
      <c r="I173" s="67"/>
      <c r="J173" s="67"/>
      <c r="Q173" s="18" t="str">
        <f>'Filing Information'!$O$2</f>
        <v>_2023</v>
      </c>
      <c r="R173" t="e">
        <f>VLOOKUP('Per Minute Revenue'!C173,'Filing Information'!$B$47:$C$102, 2, 0)</f>
        <v>#N/A</v>
      </c>
      <c r="S173" t="e">
        <f>VLOOKUP('Per Minute Revenue'!D173, $N$2:$O$4, 2, 0)</f>
        <v>#N/A</v>
      </c>
      <c r="T173" s="7">
        <f>'Per Minute Revenue'!E173</f>
        <v>0</v>
      </c>
      <c r="U173" s="7">
        <f>'Flat Rate Revenue'!H173</f>
        <v>0</v>
      </c>
      <c r="V173">
        <v>2</v>
      </c>
      <c r="W173">
        <f>IF('Per Minute Revenue'!G173="Session", 1, 2)</f>
        <v>2</v>
      </c>
      <c r="X173" s="12">
        <f>'Per Minute Revenue'!H173</f>
        <v>0</v>
      </c>
      <c r="Y173" s="11">
        <f>'Per Minute Revenue'!I173</f>
        <v>0</v>
      </c>
      <c r="Z173" s="11">
        <f>'Per Minute Revenue'!J173</f>
        <v>0</v>
      </c>
      <c r="AA173">
        <v>1</v>
      </c>
      <c r="AB173" s="11">
        <f t="shared" si="1"/>
        <v>0</v>
      </c>
    </row>
    <row r="174" spans="3:28" x14ac:dyDescent="0.3">
      <c r="C174" s="64"/>
      <c r="D174" s="89"/>
      <c r="E174" s="65"/>
      <c r="F174" s="65"/>
      <c r="G174" s="89"/>
      <c r="H174" s="68"/>
      <c r="I174" s="67"/>
      <c r="J174" s="67"/>
      <c r="Q174" s="18" t="str">
        <f>'Filing Information'!$O$2</f>
        <v>_2023</v>
      </c>
      <c r="R174" t="e">
        <f>VLOOKUP('Per Minute Revenue'!C174,'Filing Information'!$B$47:$C$102, 2, 0)</f>
        <v>#N/A</v>
      </c>
      <c r="S174" t="e">
        <f>VLOOKUP('Per Minute Revenue'!D174, $N$2:$O$4, 2, 0)</f>
        <v>#N/A</v>
      </c>
      <c r="T174" s="7">
        <f>'Per Minute Revenue'!E174</f>
        <v>0</v>
      </c>
      <c r="U174" s="7">
        <f>'Flat Rate Revenue'!H174</f>
        <v>0</v>
      </c>
      <c r="V174">
        <v>2</v>
      </c>
      <c r="W174">
        <f>IF('Per Minute Revenue'!G174="Session", 1, 2)</f>
        <v>2</v>
      </c>
      <c r="X174" s="12">
        <f>'Per Minute Revenue'!H174</f>
        <v>0</v>
      </c>
      <c r="Y174" s="11">
        <f>'Per Minute Revenue'!I174</f>
        <v>0</v>
      </c>
      <c r="Z174" s="11">
        <f>'Per Minute Revenue'!J174</f>
        <v>0</v>
      </c>
      <c r="AA174">
        <v>1</v>
      </c>
      <c r="AB174" s="11">
        <f t="shared" si="1"/>
        <v>0</v>
      </c>
    </row>
    <row r="175" spans="3:28" x14ac:dyDescent="0.3">
      <c r="C175" s="64"/>
      <c r="D175" s="89"/>
      <c r="E175" s="65"/>
      <c r="F175" s="65"/>
      <c r="G175" s="89"/>
      <c r="H175" s="68"/>
      <c r="I175" s="67"/>
      <c r="J175" s="67"/>
      <c r="Q175" s="18" t="str">
        <f>'Filing Information'!$O$2</f>
        <v>_2023</v>
      </c>
      <c r="R175" t="e">
        <f>VLOOKUP('Per Minute Revenue'!C175,'Filing Information'!$B$47:$C$102, 2, 0)</f>
        <v>#N/A</v>
      </c>
      <c r="S175" t="e">
        <f>VLOOKUP('Per Minute Revenue'!D175, $N$2:$O$4, 2, 0)</f>
        <v>#N/A</v>
      </c>
      <c r="T175" s="7">
        <f>'Per Minute Revenue'!E175</f>
        <v>0</v>
      </c>
      <c r="U175" s="7">
        <f>'Flat Rate Revenue'!H175</f>
        <v>0</v>
      </c>
      <c r="V175">
        <v>2</v>
      </c>
      <c r="W175">
        <f>IF('Per Minute Revenue'!G175="Session", 1, 2)</f>
        <v>2</v>
      </c>
      <c r="X175" s="12">
        <f>'Per Minute Revenue'!H175</f>
        <v>0</v>
      </c>
      <c r="Y175" s="11">
        <f>'Per Minute Revenue'!I175</f>
        <v>0</v>
      </c>
      <c r="Z175" s="11">
        <f>'Per Minute Revenue'!J175</f>
        <v>0</v>
      </c>
      <c r="AA175">
        <v>1</v>
      </c>
      <c r="AB175" s="11">
        <f t="shared" si="1"/>
        <v>0</v>
      </c>
    </row>
    <row r="176" spans="3:28" x14ac:dyDescent="0.3">
      <c r="C176" s="64"/>
      <c r="D176" s="89"/>
      <c r="E176" s="65"/>
      <c r="F176" s="65"/>
      <c r="G176" s="89"/>
      <c r="H176" s="68"/>
      <c r="I176" s="67"/>
      <c r="J176" s="67"/>
      <c r="Q176" s="18" t="str">
        <f>'Filing Information'!$O$2</f>
        <v>_2023</v>
      </c>
      <c r="R176" t="e">
        <f>VLOOKUP('Per Minute Revenue'!C176,'Filing Information'!$B$47:$C$102, 2, 0)</f>
        <v>#N/A</v>
      </c>
      <c r="S176" t="e">
        <f>VLOOKUP('Per Minute Revenue'!D176, $N$2:$O$4, 2, 0)</f>
        <v>#N/A</v>
      </c>
      <c r="T176" s="7">
        <f>'Per Minute Revenue'!E176</f>
        <v>0</v>
      </c>
      <c r="U176" s="7">
        <f>'Flat Rate Revenue'!H176</f>
        <v>0</v>
      </c>
      <c r="V176">
        <v>2</v>
      </c>
      <c r="W176">
        <f>IF('Per Minute Revenue'!G176="Session", 1, 2)</f>
        <v>2</v>
      </c>
      <c r="X176" s="12">
        <f>'Per Minute Revenue'!H176</f>
        <v>0</v>
      </c>
      <c r="Y176" s="11">
        <f>'Per Minute Revenue'!I176</f>
        <v>0</v>
      </c>
      <c r="Z176" s="11">
        <f>'Per Minute Revenue'!J176</f>
        <v>0</v>
      </c>
      <c r="AA176">
        <v>1</v>
      </c>
      <c r="AB176" s="11">
        <f t="shared" si="1"/>
        <v>0</v>
      </c>
    </row>
    <row r="177" spans="3:28" x14ac:dyDescent="0.3">
      <c r="C177" s="64"/>
      <c r="D177" s="89"/>
      <c r="E177" s="65"/>
      <c r="F177" s="65"/>
      <c r="G177" s="89"/>
      <c r="H177" s="68"/>
      <c r="I177" s="67"/>
      <c r="J177" s="67"/>
      <c r="Q177" s="18" t="str">
        <f>'Filing Information'!$O$2</f>
        <v>_2023</v>
      </c>
      <c r="R177" t="e">
        <f>VLOOKUP('Per Minute Revenue'!C177,'Filing Information'!$B$47:$C$102, 2, 0)</f>
        <v>#N/A</v>
      </c>
      <c r="S177" t="e">
        <f>VLOOKUP('Per Minute Revenue'!D177, $N$2:$O$4, 2, 0)</f>
        <v>#N/A</v>
      </c>
      <c r="T177" s="7">
        <f>'Per Minute Revenue'!E177</f>
        <v>0</v>
      </c>
      <c r="U177" s="7">
        <f>'Flat Rate Revenue'!H177</f>
        <v>0</v>
      </c>
      <c r="V177">
        <v>2</v>
      </c>
      <c r="W177">
        <f>IF('Per Minute Revenue'!G177="Session", 1, 2)</f>
        <v>2</v>
      </c>
      <c r="X177" s="12">
        <f>'Per Minute Revenue'!H177</f>
        <v>0</v>
      </c>
      <c r="Y177" s="11">
        <f>'Per Minute Revenue'!I177</f>
        <v>0</v>
      </c>
      <c r="Z177" s="11">
        <f>'Per Minute Revenue'!J177</f>
        <v>0</v>
      </c>
      <c r="AA177">
        <v>1</v>
      </c>
      <c r="AB177" s="11">
        <f t="shared" si="1"/>
        <v>0</v>
      </c>
    </row>
    <row r="178" spans="3:28" x14ac:dyDescent="0.3">
      <c r="C178" s="64"/>
      <c r="D178" s="89"/>
      <c r="E178" s="65"/>
      <c r="F178" s="65"/>
      <c r="G178" s="89"/>
      <c r="H178" s="68"/>
      <c r="I178" s="67"/>
      <c r="J178" s="67"/>
      <c r="Q178" s="18" t="str">
        <f>'Filing Information'!$O$2</f>
        <v>_2023</v>
      </c>
      <c r="R178" t="e">
        <f>VLOOKUP('Per Minute Revenue'!C178,'Filing Information'!$B$47:$C$102, 2, 0)</f>
        <v>#N/A</v>
      </c>
      <c r="S178" t="e">
        <f>VLOOKUP('Per Minute Revenue'!D178, $N$2:$O$4, 2, 0)</f>
        <v>#N/A</v>
      </c>
      <c r="T178" s="7">
        <f>'Per Minute Revenue'!E178</f>
        <v>0</v>
      </c>
      <c r="U178" s="7">
        <f>'Flat Rate Revenue'!H178</f>
        <v>0</v>
      </c>
      <c r="V178">
        <v>2</v>
      </c>
      <c r="W178">
        <f>IF('Per Minute Revenue'!G178="Session", 1, 2)</f>
        <v>2</v>
      </c>
      <c r="X178" s="12">
        <f>'Per Minute Revenue'!H178</f>
        <v>0</v>
      </c>
      <c r="Y178" s="11">
        <f>'Per Minute Revenue'!I178</f>
        <v>0</v>
      </c>
      <c r="Z178" s="11">
        <f>'Per Minute Revenue'!J178</f>
        <v>0</v>
      </c>
      <c r="AA178">
        <v>1</v>
      </c>
      <c r="AB178" s="11">
        <f t="shared" si="1"/>
        <v>0</v>
      </c>
    </row>
    <row r="179" spans="3:28" x14ac:dyDescent="0.3">
      <c r="C179" s="64"/>
      <c r="D179" s="89"/>
      <c r="E179" s="65"/>
      <c r="F179" s="65"/>
      <c r="G179" s="89"/>
      <c r="H179" s="68"/>
      <c r="I179" s="67"/>
      <c r="J179" s="67"/>
      <c r="Q179" s="18" t="str">
        <f>'Filing Information'!$O$2</f>
        <v>_2023</v>
      </c>
      <c r="R179" t="e">
        <f>VLOOKUP('Per Minute Revenue'!C179,'Filing Information'!$B$47:$C$102, 2, 0)</f>
        <v>#N/A</v>
      </c>
      <c r="S179" t="e">
        <f>VLOOKUP('Per Minute Revenue'!D179, $N$2:$O$4, 2, 0)</f>
        <v>#N/A</v>
      </c>
      <c r="T179" s="7">
        <f>'Per Minute Revenue'!E179</f>
        <v>0</v>
      </c>
      <c r="U179" s="7">
        <f>'Flat Rate Revenue'!H179</f>
        <v>0</v>
      </c>
      <c r="V179">
        <v>2</v>
      </c>
      <c r="W179">
        <f>IF('Per Minute Revenue'!G179="Session", 1, 2)</f>
        <v>2</v>
      </c>
      <c r="X179" s="12">
        <f>'Per Minute Revenue'!H179</f>
        <v>0</v>
      </c>
      <c r="Y179" s="11">
        <f>'Per Minute Revenue'!I179</f>
        <v>0</v>
      </c>
      <c r="Z179" s="11">
        <f>'Per Minute Revenue'!J179</f>
        <v>0</v>
      </c>
      <c r="AA179">
        <v>1</v>
      </c>
      <c r="AB179" s="11">
        <f t="shared" si="1"/>
        <v>0</v>
      </c>
    </row>
    <row r="180" spans="3:28" x14ac:dyDescent="0.3">
      <c r="C180" s="64"/>
      <c r="D180" s="89"/>
      <c r="E180" s="65"/>
      <c r="F180" s="65"/>
      <c r="G180" s="89"/>
      <c r="H180" s="68"/>
      <c r="I180" s="67"/>
      <c r="J180" s="67"/>
      <c r="Q180" s="18" t="str">
        <f>'Filing Information'!$O$2</f>
        <v>_2023</v>
      </c>
      <c r="R180" t="e">
        <f>VLOOKUP('Per Minute Revenue'!C180,'Filing Information'!$B$47:$C$102, 2, 0)</f>
        <v>#N/A</v>
      </c>
      <c r="S180" t="e">
        <f>VLOOKUP('Per Minute Revenue'!D180, $N$2:$O$4, 2, 0)</f>
        <v>#N/A</v>
      </c>
      <c r="T180" s="7">
        <f>'Per Minute Revenue'!E180</f>
        <v>0</v>
      </c>
      <c r="U180" s="7">
        <f>'Flat Rate Revenue'!H180</f>
        <v>0</v>
      </c>
      <c r="V180">
        <v>2</v>
      </c>
      <c r="W180">
        <f>IF('Per Minute Revenue'!G180="Session", 1, 2)</f>
        <v>2</v>
      </c>
      <c r="X180" s="12">
        <f>'Per Minute Revenue'!H180</f>
        <v>0</v>
      </c>
      <c r="Y180" s="11">
        <f>'Per Minute Revenue'!I180</f>
        <v>0</v>
      </c>
      <c r="Z180" s="11">
        <f>'Per Minute Revenue'!J180</f>
        <v>0</v>
      </c>
      <c r="AA180">
        <v>1</v>
      </c>
      <c r="AB180" s="11">
        <f t="shared" si="1"/>
        <v>0</v>
      </c>
    </row>
    <row r="181" spans="3:28" x14ac:dyDescent="0.3">
      <c r="C181" s="64"/>
      <c r="D181" s="89"/>
      <c r="E181" s="65"/>
      <c r="F181" s="65"/>
      <c r="G181" s="89"/>
      <c r="H181" s="68"/>
      <c r="I181" s="67"/>
      <c r="J181" s="67"/>
      <c r="Q181" s="18" t="str">
        <f>'Filing Information'!$O$2</f>
        <v>_2023</v>
      </c>
      <c r="R181" t="e">
        <f>VLOOKUP('Per Minute Revenue'!C181,'Filing Information'!$B$47:$C$102, 2, 0)</f>
        <v>#N/A</v>
      </c>
      <c r="S181" t="e">
        <f>VLOOKUP('Per Minute Revenue'!D181, $N$2:$O$4, 2, 0)</f>
        <v>#N/A</v>
      </c>
      <c r="T181" s="7">
        <f>'Per Minute Revenue'!E181</f>
        <v>0</v>
      </c>
      <c r="U181" s="7">
        <f>'Flat Rate Revenue'!H181</f>
        <v>0</v>
      </c>
      <c r="V181">
        <v>2</v>
      </c>
      <c r="W181">
        <f>IF('Per Minute Revenue'!G181="Session", 1, 2)</f>
        <v>2</v>
      </c>
      <c r="X181" s="12">
        <f>'Per Minute Revenue'!H181</f>
        <v>0</v>
      </c>
      <c r="Y181" s="11">
        <f>'Per Minute Revenue'!I181</f>
        <v>0</v>
      </c>
      <c r="Z181" s="11">
        <f>'Per Minute Revenue'!J181</f>
        <v>0</v>
      </c>
      <c r="AA181">
        <v>1</v>
      </c>
      <c r="AB181" s="11">
        <f t="shared" si="1"/>
        <v>0</v>
      </c>
    </row>
    <row r="182" spans="3:28" x14ac:dyDescent="0.3">
      <c r="C182" s="64"/>
      <c r="D182" s="89"/>
      <c r="E182" s="65"/>
      <c r="F182" s="65"/>
      <c r="G182" s="89"/>
      <c r="H182" s="68"/>
      <c r="I182" s="67"/>
      <c r="J182" s="67"/>
      <c r="Q182" s="18" t="str">
        <f>'Filing Information'!$O$2</f>
        <v>_2023</v>
      </c>
      <c r="R182" t="e">
        <f>VLOOKUP('Per Minute Revenue'!C182,'Filing Information'!$B$47:$C$102, 2, 0)</f>
        <v>#N/A</v>
      </c>
      <c r="S182" t="e">
        <f>VLOOKUP('Per Minute Revenue'!D182, $N$2:$O$4, 2, 0)</f>
        <v>#N/A</v>
      </c>
      <c r="T182" s="7">
        <f>'Per Minute Revenue'!E182</f>
        <v>0</v>
      </c>
      <c r="U182" s="7">
        <f>'Flat Rate Revenue'!H182</f>
        <v>0</v>
      </c>
      <c r="V182">
        <v>2</v>
      </c>
      <c r="W182">
        <f>IF('Per Minute Revenue'!G182="Session", 1, 2)</f>
        <v>2</v>
      </c>
      <c r="X182" s="12">
        <f>'Per Minute Revenue'!H182</f>
        <v>0</v>
      </c>
      <c r="Y182" s="11">
        <f>'Per Minute Revenue'!I182</f>
        <v>0</v>
      </c>
      <c r="Z182" s="11">
        <f>'Per Minute Revenue'!J182</f>
        <v>0</v>
      </c>
      <c r="AA182">
        <v>1</v>
      </c>
      <c r="AB182" s="11">
        <f t="shared" si="1"/>
        <v>0</v>
      </c>
    </row>
    <row r="183" spans="3:28" x14ac:dyDescent="0.3">
      <c r="C183" s="64"/>
      <c r="D183" s="89"/>
      <c r="E183" s="65"/>
      <c r="F183" s="65"/>
      <c r="G183" s="89"/>
      <c r="H183" s="68"/>
      <c r="I183" s="67"/>
      <c r="J183" s="67"/>
      <c r="Q183" s="18" t="str">
        <f>'Filing Information'!$O$2</f>
        <v>_2023</v>
      </c>
      <c r="R183" t="e">
        <f>VLOOKUP('Per Minute Revenue'!C183,'Filing Information'!$B$47:$C$102, 2, 0)</f>
        <v>#N/A</v>
      </c>
      <c r="S183" t="e">
        <f>VLOOKUP('Per Minute Revenue'!D183, $N$2:$O$4, 2, 0)</f>
        <v>#N/A</v>
      </c>
      <c r="T183" s="7">
        <f>'Per Minute Revenue'!E183</f>
        <v>0</v>
      </c>
      <c r="U183" s="7">
        <f>'Flat Rate Revenue'!H183</f>
        <v>0</v>
      </c>
      <c r="V183">
        <v>2</v>
      </c>
      <c r="W183">
        <f>IF('Per Minute Revenue'!G183="Session", 1, 2)</f>
        <v>2</v>
      </c>
      <c r="X183" s="12">
        <f>'Per Minute Revenue'!H183</f>
        <v>0</v>
      </c>
      <c r="Y183" s="11">
        <f>'Per Minute Revenue'!I183</f>
        <v>0</v>
      </c>
      <c r="Z183" s="11">
        <f>'Per Minute Revenue'!J183</f>
        <v>0</v>
      </c>
      <c r="AA183">
        <v>1</v>
      </c>
      <c r="AB183" s="11">
        <f t="shared" si="1"/>
        <v>0</v>
      </c>
    </row>
    <row r="184" spans="3:28" x14ac:dyDescent="0.3">
      <c r="C184" s="64"/>
      <c r="D184" s="89"/>
      <c r="E184" s="65"/>
      <c r="F184" s="65"/>
      <c r="G184" s="89"/>
      <c r="H184" s="68"/>
      <c r="I184" s="67"/>
      <c r="J184" s="67"/>
      <c r="Q184" s="18" t="str">
        <f>'Filing Information'!$O$2</f>
        <v>_2023</v>
      </c>
      <c r="R184" t="e">
        <f>VLOOKUP('Per Minute Revenue'!C184,'Filing Information'!$B$47:$C$102, 2, 0)</f>
        <v>#N/A</v>
      </c>
      <c r="S184" t="e">
        <f>VLOOKUP('Per Minute Revenue'!D184, $N$2:$O$4, 2, 0)</f>
        <v>#N/A</v>
      </c>
      <c r="T184" s="7">
        <f>'Per Minute Revenue'!E184</f>
        <v>0</v>
      </c>
      <c r="U184" s="7">
        <f>'Flat Rate Revenue'!H184</f>
        <v>0</v>
      </c>
      <c r="V184">
        <v>2</v>
      </c>
      <c r="W184">
        <f>IF('Per Minute Revenue'!G184="Session", 1, 2)</f>
        <v>2</v>
      </c>
      <c r="X184" s="12">
        <f>'Per Minute Revenue'!H184</f>
        <v>0</v>
      </c>
      <c r="Y184" s="11">
        <f>'Per Minute Revenue'!I184</f>
        <v>0</v>
      </c>
      <c r="Z184" s="11">
        <f>'Per Minute Revenue'!J184</f>
        <v>0</v>
      </c>
      <c r="AA184">
        <v>1</v>
      </c>
      <c r="AB184" s="11">
        <f t="shared" si="1"/>
        <v>0</v>
      </c>
    </row>
    <row r="185" spans="3:28" x14ac:dyDescent="0.3">
      <c r="C185" s="64"/>
      <c r="D185" s="89"/>
      <c r="E185" s="65"/>
      <c r="F185" s="65"/>
      <c r="G185" s="89"/>
      <c r="H185" s="68"/>
      <c r="I185" s="67"/>
      <c r="J185" s="67"/>
      <c r="Q185" s="18" t="str">
        <f>'Filing Information'!$O$2</f>
        <v>_2023</v>
      </c>
      <c r="R185" t="e">
        <f>VLOOKUP('Per Minute Revenue'!C185,'Filing Information'!$B$47:$C$102, 2, 0)</f>
        <v>#N/A</v>
      </c>
      <c r="S185" t="e">
        <f>VLOOKUP('Per Minute Revenue'!D185, $N$2:$O$4, 2, 0)</f>
        <v>#N/A</v>
      </c>
      <c r="T185" s="7">
        <f>'Per Minute Revenue'!E185</f>
        <v>0</v>
      </c>
      <c r="U185" s="7">
        <f>'Flat Rate Revenue'!H185</f>
        <v>0</v>
      </c>
      <c r="V185">
        <v>2</v>
      </c>
      <c r="W185">
        <f>IF('Per Minute Revenue'!G185="Session", 1, 2)</f>
        <v>2</v>
      </c>
      <c r="X185" s="12">
        <f>'Per Minute Revenue'!H185</f>
        <v>0</v>
      </c>
      <c r="Y185" s="11">
        <f>'Per Minute Revenue'!I185</f>
        <v>0</v>
      </c>
      <c r="Z185" s="11">
        <f>'Per Minute Revenue'!J185</f>
        <v>0</v>
      </c>
      <c r="AA185">
        <v>1</v>
      </c>
      <c r="AB185" s="11">
        <f t="shared" si="1"/>
        <v>0</v>
      </c>
    </row>
    <row r="186" spans="3:28" x14ac:dyDescent="0.3">
      <c r="C186" s="64"/>
      <c r="D186" s="89"/>
      <c r="E186" s="65"/>
      <c r="F186" s="65"/>
      <c r="G186" s="89"/>
      <c r="H186" s="68"/>
      <c r="I186" s="67"/>
      <c r="J186" s="67"/>
      <c r="Q186" s="18" t="str">
        <f>'Filing Information'!$O$2</f>
        <v>_2023</v>
      </c>
      <c r="R186" t="e">
        <f>VLOOKUP('Per Minute Revenue'!C186,'Filing Information'!$B$47:$C$102, 2, 0)</f>
        <v>#N/A</v>
      </c>
      <c r="S186" t="e">
        <f>VLOOKUP('Per Minute Revenue'!D186, $N$2:$O$4, 2, 0)</f>
        <v>#N/A</v>
      </c>
      <c r="T186" s="7">
        <f>'Per Minute Revenue'!E186</f>
        <v>0</v>
      </c>
      <c r="U186" s="7">
        <f>'Flat Rate Revenue'!H186</f>
        <v>0</v>
      </c>
      <c r="V186">
        <v>2</v>
      </c>
      <c r="W186">
        <f>IF('Per Minute Revenue'!G186="Session", 1, 2)</f>
        <v>2</v>
      </c>
      <c r="X186" s="12">
        <f>'Per Minute Revenue'!H186</f>
        <v>0</v>
      </c>
      <c r="Y186" s="11">
        <f>'Per Minute Revenue'!I186</f>
        <v>0</v>
      </c>
      <c r="Z186" s="11">
        <f>'Per Minute Revenue'!J186</f>
        <v>0</v>
      </c>
      <c r="AA186">
        <v>1</v>
      </c>
      <c r="AB186" s="11">
        <f t="shared" si="1"/>
        <v>0</v>
      </c>
    </row>
    <row r="187" spans="3:28" x14ac:dyDescent="0.3">
      <c r="C187" s="64"/>
      <c r="D187" s="89"/>
      <c r="E187" s="65"/>
      <c r="F187" s="65"/>
      <c r="G187" s="89"/>
      <c r="H187" s="68"/>
      <c r="I187" s="67"/>
      <c r="J187" s="67"/>
      <c r="Q187" s="18" t="str">
        <f>'Filing Information'!$O$2</f>
        <v>_2023</v>
      </c>
      <c r="R187" t="e">
        <f>VLOOKUP('Per Minute Revenue'!C187,'Filing Information'!$B$47:$C$102, 2, 0)</f>
        <v>#N/A</v>
      </c>
      <c r="S187" t="e">
        <f>VLOOKUP('Per Minute Revenue'!D187, $N$2:$O$4, 2, 0)</f>
        <v>#N/A</v>
      </c>
      <c r="T187" s="7">
        <f>'Per Minute Revenue'!E187</f>
        <v>0</v>
      </c>
      <c r="U187" s="7">
        <f>'Flat Rate Revenue'!H187</f>
        <v>0</v>
      </c>
      <c r="V187">
        <v>2</v>
      </c>
      <c r="W187">
        <f>IF('Per Minute Revenue'!G187="Session", 1, 2)</f>
        <v>2</v>
      </c>
      <c r="X187" s="12">
        <f>'Per Minute Revenue'!H187</f>
        <v>0</v>
      </c>
      <c r="Y187" s="11">
        <f>'Per Minute Revenue'!I187</f>
        <v>0</v>
      </c>
      <c r="Z187" s="11">
        <f>'Per Minute Revenue'!J187</f>
        <v>0</v>
      </c>
      <c r="AA187">
        <v>1</v>
      </c>
      <c r="AB187" s="11">
        <f t="shared" si="1"/>
        <v>0</v>
      </c>
    </row>
    <row r="188" spans="3:28" x14ac:dyDescent="0.3">
      <c r="C188" s="64"/>
      <c r="D188" s="89"/>
      <c r="E188" s="65"/>
      <c r="F188" s="65"/>
      <c r="G188" s="89"/>
      <c r="H188" s="68"/>
      <c r="I188" s="67"/>
      <c r="J188" s="67"/>
      <c r="Q188" s="18" t="str">
        <f>'Filing Information'!$O$2</f>
        <v>_2023</v>
      </c>
      <c r="R188" t="e">
        <f>VLOOKUP('Per Minute Revenue'!C188,'Filing Information'!$B$47:$C$102, 2, 0)</f>
        <v>#N/A</v>
      </c>
      <c r="S188" t="e">
        <f>VLOOKUP('Per Minute Revenue'!D188, $N$2:$O$4, 2, 0)</f>
        <v>#N/A</v>
      </c>
      <c r="T188" s="7">
        <f>'Per Minute Revenue'!E188</f>
        <v>0</v>
      </c>
      <c r="U188" s="7">
        <f>'Flat Rate Revenue'!H188</f>
        <v>0</v>
      </c>
      <c r="V188">
        <v>2</v>
      </c>
      <c r="W188">
        <f>IF('Per Minute Revenue'!G188="Session", 1, 2)</f>
        <v>2</v>
      </c>
      <c r="X188" s="12">
        <f>'Per Minute Revenue'!H188</f>
        <v>0</v>
      </c>
      <c r="Y188" s="11">
        <f>'Per Minute Revenue'!I188</f>
        <v>0</v>
      </c>
      <c r="Z188" s="11">
        <f>'Per Minute Revenue'!J188</f>
        <v>0</v>
      </c>
      <c r="AA188">
        <v>1</v>
      </c>
      <c r="AB188" s="11">
        <f t="shared" si="1"/>
        <v>0</v>
      </c>
    </row>
    <row r="189" spans="3:28" x14ac:dyDescent="0.3">
      <c r="C189" s="64"/>
      <c r="D189" s="89"/>
      <c r="E189" s="65"/>
      <c r="F189" s="65"/>
      <c r="G189" s="89"/>
      <c r="H189" s="68"/>
      <c r="I189" s="67"/>
      <c r="J189" s="67"/>
      <c r="Q189" s="18" t="str">
        <f>'Filing Information'!$O$2</f>
        <v>_2023</v>
      </c>
      <c r="R189" t="e">
        <f>VLOOKUP('Per Minute Revenue'!C189,'Filing Information'!$B$47:$C$102, 2, 0)</f>
        <v>#N/A</v>
      </c>
      <c r="S189" t="e">
        <f>VLOOKUP('Per Minute Revenue'!D189, $N$2:$O$4, 2, 0)</f>
        <v>#N/A</v>
      </c>
      <c r="T189" s="7">
        <f>'Per Minute Revenue'!E189</f>
        <v>0</v>
      </c>
      <c r="U189" s="7">
        <f>'Flat Rate Revenue'!H189</f>
        <v>0</v>
      </c>
      <c r="V189">
        <v>2</v>
      </c>
      <c r="W189">
        <f>IF('Per Minute Revenue'!G189="Session", 1, 2)</f>
        <v>2</v>
      </c>
      <c r="X189" s="12">
        <f>'Per Minute Revenue'!H189</f>
        <v>0</v>
      </c>
      <c r="Y189" s="11">
        <f>'Per Minute Revenue'!I189</f>
        <v>0</v>
      </c>
      <c r="Z189" s="11">
        <f>'Per Minute Revenue'!J189</f>
        <v>0</v>
      </c>
      <c r="AA189">
        <v>1</v>
      </c>
      <c r="AB189" s="11">
        <f t="shared" si="1"/>
        <v>0</v>
      </c>
    </row>
    <row r="190" spans="3:28" x14ac:dyDescent="0.3">
      <c r="C190" s="64"/>
      <c r="D190" s="89"/>
      <c r="E190" s="65"/>
      <c r="F190" s="65"/>
      <c r="G190" s="89"/>
      <c r="H190" s="68"/>
      <c r="I190" s="67"/>
      <c r="J190" s="67"/>
      <c r="Q190" s="18" t="str">
        <f>'Filing Information'!$O$2</f>
        <v>_2023</v>
      </c>
      <c r="R190" t="e">
        <f>VLOOKUP('Per Minute Revenue'!C190,'Filing Information'!$B$47:$C$102, 2, 0)</f>
        <v>#N/A</v>
      </c>
      <c r="S190" t="e">
        <f>VLOOKUP('Per Minute Revenue'!D190, $N$2:$O$4, 2, 0)</f>
        <v>#N/A</v>
      </c>
      <c r="T190" s="7">
        <f>'Per Minute Revenue'!E190</f>
        <v>0</v>
      </c>
      <c r="U190" s="7">
        <f>'Flat Rate Revenue'!H190</f>
        <v>0</v>
      </c>
      <c r="V190">
        <v>2</v>
      </c>
      <c r="W190">
        <f>IF('Per Minute Revenue'!G190="Session", 1, 2)</f>
        <v>2</v>
      </c>
      <c r="X190" s="12">
        <f>'Per Minute Revenue'!H190</f>
        <v>0</v>
      </c>
      <c r="Y190" s="11">
        <f>'Per Minute Revenue'!I190</f>
        <v>0</v>
      </c>
      <c r="Z190" s="11">
        <f>'Per Minute Revenue'!J190</f>
        <v>0</v>
      </c>
      <c r="AA190">
        <v>1</v>
      </c>
      <c r="AB190" s="11">
        <f t="shared" si="1"/>
        <v>0</v>
      </c>
    </row>
    <row r="191" spans="3:28" x14ac:dyDescent="0.3">
      <c r="C191" s="64"/>
      <c r="D191" s="89"/>
      <c r="E191" s="65"/>
      <c r="F191" s="65"/>
      <c r="G191" s="89"/>
      <c r="H191" s="68"/>
      <c r="I191" s="67"/>
      <c r="J191" s="67"/>
      <c r="Q191" s="18" t="str">
        <f>'Filing Information'!$O$2</f>
        <v>_2023</v>
      </c>
      <c r="R191" t="e">
        <f>VLOOKUP('Per Minute Revenue'!C191,'Filing Information'!$B$47:$C$102, 2, 0)</f>
        <v>#N/A</v>
      </c>
      <c r="S191" t="e">
        <f>VLOOKUP('Per Minute Revenue'!D191, $N$2:$O$4, 2, 0)</f>
        <v>#N/A</v>
      </c>
      <c r="T191" s="7">
        <f>'Per Minute Revenue'!E191</f>
        <v>0</v>
      </c>
      <c r="U191" s="7">
        <f>'Flat Rate Revenue'!H191</f>
        <v>0</v>
      </c>
      <c r="V191">
        <v>2</v>
      </c>
      <c r="W191">
        <f>IF('Per Minute Revenue'!G191="Session", 1, 2)</f>
        <v>2</v>
      </c>
      <c r="X191" s="12">
        <f>'Per Minute Revenue'!H191</f>
        <v>0</v>
      </c>
      <c r="Y191" s="11">
        <f>'Per Minute Revenue'!I191</f>
        <v>0</v>
      </c>
      <c r="Z191" s="11">
        <f>'Per Minute Revenue'!J191</f>
        <v>0</v>
      </c>
      <c r="AA191">
        <v>1</v>
      </c>
      <c r="AB191" s="11">
        <f t="shared" si="1"/>
        <v>0</v>
      </c>
    </row>
    <row r="192" spans="3:28" x14ac:dyDescent="0.3">
      <c r="C192" s="64"/>
      <c r="D192" s="89"/>
      <c r="E192" s="65"/>
      <c r="F192" s="65"/>
      <c r="G192" s="89"/>
      <c r="H192" s="68"/>
      <c r="I192" s="67"/>
      <c r="J192" s="67"/>
      <c r="Q192" s="18" t="str">
        <f>'Filing Information'!$O$2</f>
        <v>_2023</v>
      </c>
      <c r="R192" t="e">
        <f>VLOOKUP('Per Minute Revenue'!C192,'Filing Information'!$B$47:$C$102, 2, 0)</f>
        <v>#N/A</v>
      </c>
      <c r="S192" t="e">
        <f>VLOOKUP('Per Minute Revenue'!D192, $N$2:$O$4, 2, 0)</f>
        <v>#N/A</v>
      </c>
      <c r="T192" s="7">
        <f>'Per Minute Revenue'!E192</f>
        <v>0</v>
      </c>
      <c r="U192" s="7">
        <f>'Flat Rate Revenue'!H192</f>
        <v>0</v>
      </c>
      <c r="V192">
        <v>2</v>
      </c>
      <c r="W192">
        <f>IF('Per Minute Revenue'!G192="Session", 1, 2)</f>
        <v>2</v>
      </c>
      <c r="X192" s="12">
        <f>'Per Minute Revenue'!H192</f>
        <v>0</v>
      </c>
      <c r="Y192" s="11">
        <f>'Per Minute Revenue'!I192</f>
        <v>0</v>
      </c>
      <c r="Z192" s="11">
        <f>'Per Minute Revenue'!J192</f>
        <v>0</v>
      </c>
      <c r="AA192">
        <v>1</v>
      </c>
      <c r="AB192" s="11">
        <f t="shared" ref="AB192:AB204" si="2">IF(W192=1,Z192,Y192)*X192</f>
        <v>0</v>
      </c>
    </row>
    <row r="193" spans="3:28" x14ac:dyDescent="0.3">
      <c r="C193" s="64"/>
      <c r="D193" s="89"/>
      <c r="E193" s="65"/>
      <c r="F193" s="65"/>
      <c r="G193" s="89"/>
      <c r="H193" s="68"/>
      <c r="I193" s="67"/>
      <c r="J193" s="67"/>
      <c r="Q193" s="18" t="str">
        <f>'Filing Information'!$O$2</f>
        <v>_2023</v>
      </c>
      <c r="R193" t="e">
        <f>VLOOKUP('Per Minute Revenue'!C193,'Filing Information'!$B$47:$C$102, 2, 0)</f>
        <v>#N/A</v>
      </c>
      <c r="S193" t="e">
        <f>VLOOKUP('Per Minute Revenue'!D193, $N$2:$O$4, 2, 0)</f>
        <v>#N/A</v>
      </c>
      <c r="T193" s="7">
        <f>'Per Minute Revenue'!E193</f>
        <v>0</v>
      </c>
      <c r="U193" s="7">
        <f>'Flat Rate Revenue'!H193</f>
        <v>0</v>
      </c>
      <c r="V193">
        <v>2</v>
      </c>
      <c r="W193">
        <f>IF('Per Minute Revenue'!G193="Session", 1, 2)</f>
        <v>2</v>
      </c>
      <c r="X193" s="12">
        <f>'Per Minute Revenue'!H193</f>
        <v>0</v>
      </c>
      <c r="Y193" s="11">
        <f>'Per Minute Revenue'!I193</f>
        <v>0</v>
      </c>
      <c r="Z193" s="11">
        <f>'Per Minute Revenue'!J193</f>
        <v>0</v>
      </c>
      <c r="AA193">
        <v>1</v>
      </c>
      <c r="AB193" s="11">
        <f t="shared" si="2"/>
        <v>0</v>
      </c>
    </row>
    <row r="194" spans="3:28" x14ac:dyDescent="0.3">
      <c r="C194" s="64"/>
      <c r="D194" s="89"/>
      <c r="E194" s="65"/>
      <c r="F194" s="65"/>
      <c r="G194" s="89"/>
      <c r="H194" s="68"/>
      <c r="I194" s="67"/>
      <c r="J194" s="67"/>
      <c r="Q194" s="18" t="str">
        <f>'Filing Information'!$O$2</f>
        <v>_2023</v>
      </c>
      <c r="R194" t="e">
        <f>VLOOKUP('Per Minute Revenue'!C194,'Filing Information'!$B$47:$C$102, 2, 0)</f>
        <v>#N/A</v>
      </c>
      <c r="S194" t="e">
        <f>VLOOKUP('Per Minute Revenue'!D194, $N$2:$O$4, 2, 0)</f>
        <v>#N/A</v>
      </c>
      <c r="T194" s="7">
        <f>'Per Minute Revenue'!E194</f>
        <v>0</v>
      </c>
      <c r="U194" s="7">
        <f>'Flat Rate Revenue'!H194</f>
        <v>0</v>
      </c>
      <c r="V194">
        <v>2</v>
      </c>
      <c r="W194">
        <f>IF('Per Minute Revenue'!G194="Session", 1, 2)</f>
        <v>2</v>
      </c>
      <c r="X194" s="12">
        <f>'Per Minute Revenue'!H194</f>
        <v>0</v>
      </c>
      <c r="Y194" s="11">
        <f>'Per Minute Revenue'!I194</f>
        <v>0</v>
      </c>
      <c r="Z194" s="11">
        <f>'Per Minute Revenue'!J194</f>
        <v>0</v>
      </c>
      <c r="AA194">
        <v>1</v>
      </c>
      <c r="AB194" s="11">
        <f t="shared" si="2"/>
        <v>0</v>
      </c>
    </row>
    <row r="195" spans="3:28" x14ac:dyDescent="0.3">
      <c r="C195" s="64"/>
      <c r="D195" s="89"/>
      <c r="E195" s="65"/>
      <c r="F195" s="65"/>
      <c r="G195" s="89"/>
      <c r="H195" s="68"/>
      <c r="I195" s="67"/>
      <c r="J195" s="67"/>
      <c r="Q195" s="18" t="str">
        <f>'Filing Information'!$O$2</f>
        <v>_2023</v>
      </c>
      <c r="R195" t="e">
        <f>VLOOKUP('Per Minute Revenue'!C195,'Filing Information'!$B$47:$C$102, 2, 0)</f>
        <v>#N/A</v>
      </c>
      <c r="S195" t="e">
        <f>VLOOKUP('Per Minute Revenue'!D195, $N$2:$O$4, 2, 0)</f>
        <v>#N/A</v>
      </c>
      <c r="T195" s="7">
        <f>'Per Minute Revenue'!E195</f>
        <v>0</v>
      </c>
      <c r="U195" s="7">
        <f>'Flat Rate Revenue'!H195</f>
        <v>0</v>
      </c>
      <c r="V195">
        <v>2</v>
      </c>
      <c r="W195">
        <f>IF('Per Minute Revenue'!G195="Session", 1, 2)</f>
        <v>2</v>
      </c>
      <c r="X195" s="12">
        <f>'Per Minute Revenue'!H195</f>
        <v>0</v>
      </c>
      <c r="Y195" s="11">
        <f>'Per Minute Revenue'!I195</f>
        <v>0</v>
      </c>
      <c r="Z195" s="11">
        <f>'Per Minute Revenue'!J195</f>
        <v>0</v>
      </c>
      <c r="AA195">
        <v>1</v>
      </c>
      <c r="AB195" s="11">
        <f t="shared" si="2"/>
        <v>0</v>
      </c>
    </row>
    <row r="196" spans="3:28" x14ac:dyDescent="0.3">
      <c r="C196" s="64"/>
      <c r="D196" s="89"/>
      <c r="E196" s="65"/>
      <c r="F196" s="65"/>
      <c r="G196" s="89"/>
      <c r="H196" s="68"/>
      <c r="I196" s="67"/>
      <c r="J196" s="67"/>
      <c r="Q196" s="18" t="str">
        <f>'Filing Information'!$O$2</f>
        <v>_2023</v>
      </c>
      <c r="R196" t="e">
        <f>VLOOKUP('Per Minute Revenue'!C196,'Filing Information'!$B$47:$C$102, 2, 0)</f>
        <v>#N/A</v>
      </c>
      <c r="S196" t="e">
        <f>VLOOKUP('Per Minute Revenue'!D196, $N$2:$O$4, 2, 0)</f>
        <v>#N/A</v>
      </c>
      <c r="T196" s="7">
        <f>'Per Minute Revenue'!E196</f>
        <v>0</v>
      </c>
      <c r="U196" s="7">
        <f>'Flat Rate Revenue'!H196</f>
        <v>0</v>
      </c>
      <c r="V196">
        <v>2</v>
      </c>
      <c r="W196">
        <f>IF('Per Minute Revenue'!G196="Session", 1, 2)</f>
        <v>2</v>
      </c>
      <c r="X196" s="12">
        <f>'Per Minute Revenue'!H196</f>
        <v>0</v>
      </c>
      <c r="Y196" s="11">
        <f>'Per Minute Revenue'!I196</f>
        <v>0</v>
      </c>
      <c r="Z196" s="11">
        <f>'Per Minute Revenue'!J196</f>
        <v>0</v>
      </c>
      <c r="AA196">
        <v>1</v>
      </c>
      <c r="AB196" s="11">
        <f t="shared" si="2"/>
        <v>0</v>
      </c>
    </row>
    <row r="197" spans="3:28" x14ac:dyDescent="0.3">
      <c r="C197" s="64"/>
      <c r="D197" s="89"/>
      <c r="E197" s="65"/>
      <c r="F197" s="65"/>
      <c r="G197" s="89"/>
      <c r="H197" s="68"/>
      <c r="I197" s="67"/>
      <c r="J197" s="67"/>
      <c r="Q197" s="18" t="str">
        <f>'Filing Information'!$O$2</f>
        <v>_2023</v>
      </c>
      <c r="R197" t="e">
        <f>VLOOKUP('Per Minute Revenue'!C197,'Filing Information'!$B$47:$C$102, 2, 0)</f>
        <v>#N/A</v>
      </c>
      <c r="S197" t="e">
        <f>VLOOKUP('Per Minute Revenue'!D197, $N$2:$O$4, 2, 0)</f>
        <v>#N/A</v>
      </c>
      <c r="T197" s="7">
        <f>'Per Minute Revenue'!E197</f>
        <v>0</v>
      </c>
      <c r="U197" s="7">
        <f>'Flat Rate Revenue'!H197</f>
        <v>0</v>
      </c>
      <c r="V197">
        <v>2</v>
      </c>
      <c r="W197">
        <f>IF('Per Minute Revenue'!G197="Session", 1, 2)</f>
        <v>2</v>
      </c>
      <c r="X197" s="12">
        <f>'Per Minute Revenue'!H197</f>
        <v>0</v>
      </c>
      <c r="Y197" s="11">
        <f>'Per Minute Revenue'!I197</f>
        <v>0</v>
      </c>
      <c r="Z197" s="11">
        <f>'Per Minute Revenue'!J197</f>
        <v>0</v>
      </c>
      <c r="AA197">
        <v>1</v>
      </c>
      <c r="AB197" s="11">
        <f t="shared" si="2"/>
        <v>0</v>
      </c>
    </row>
    <row r="198" spans="3:28" x14ac:dyDescent="0.3">
      <c r="C198" s="64"/>
      <c r="D198" s="89"/>
      <c r="E198" s="65"/>
      <c r="F198" s="65"/>
      <c r="G198" s="89"/>
      <c r="H198" s="68"/>
      <c r="I198" s="67"/>
      <c r="J198" s="67"/>
      <c r="Q198" s="18" t="str">
        <f>'Filing Information'!$O$2</f>
        <v>_2023</v>
      </c>
      <c r="R198" t="e">
        <f>VLOOKUP('Per Minute Revenue'!C198,'Filing Information'!$B$47:$C$102, 2, 0)</f>
        <v>#N/A</v>
      </c>
      <c r="S198" t="e">
        <f>VLOOKUP('Per Minute Revenue'!D198, $N$2:$O$4, 2, 0)</f>
        <v>#N/A</v>
      </c>
      <c r="T198" s="7">
        <f>'Per Minute Revenue'!E198</f>
        <v>0</v>
      </c>
      <c r="U198" s="7">
        <f>'Flat Rate Revenue'!H198</f>
        <v>0</v>
      </c>
      <c r="V198">
        <v>2</v>
      </c>
      <c r="W198">
        <f>IF('Per Minute Revenue'!G198="Session", 1, 2)</f>
        <v>2</v>
      </c>
      <c r="X198" s="12">
        <f>'Per Minute Revenue'!H198</f>
        <v>0</v>
      </c>
      <c r="Y198" s="11">
        <f>'Per Minute Revenue'!I198</f>
        <v>0</v>
      </c>
      <c r="Z198" s="11">
        <f>'Per Minute Revenue'!J198</f>
        <v>0</v>
      </c>
      <c r="AA198">
        <v>1</v>
      </c>
      <c r="AB198" s="11">
        <f t="shared" si="2"/>
        <v>0</v>
      </c>
    </row>
    <row r="199" spans="3:28" x14ac:dyDescent="0.3">
      <c r="C199" s="64"/>
      <c r="D199" s="89"/>
      <c r="E199" s="65"/>
      <c r="F199" s="65"/>
      <c r="G199" s="89"/>
      <c r="H199" s="68"/>
      <c r="I199" s="67"/>
      <c r="J199" s="67"/>
      <c r="Q199" s="18" t="str">
        <f>'Filing Information'!$O$2</f>
        <v>_2023</v>
      </c>
      <c r="R199" t="e">
        <f>VLOOKUP('Per Minute Revenue'!C199,'Filing Information'!$B$47:$C$102, 2, 0)</f>
        <v>#N/A</v>
      </c>
      <c r="S199" t="e">
        <f>VLOOKUP('Per Minute Revenue'!D199, $N$2:$O$4, 2, 0)</f>
        <v>#N/A</v>
      </c>
      <c r="T199" s="7">
        <f>'Per Minute Revenue'!E199</f>
        <v>0</v>
      </c>
      <c r="U199" s="7">
        <f>'Flat Rate Revenue'!H199</f>
        <v>0</v>
      </c>
      <c r="V199">
        <v>2</v>
      </c>
      <c r="W199">
        <f>IF('Per Minute Revenue'!G199="Session", 1, 2)</f>
        <v>2</v>
      </c>
      <c r="X199" s="12">
        <f>'Per Minute Revenue'!H199</f>
        <v>0</v>
      </c>
      <c r="Y199" s="11">
        <f>'Per Minute Revenue'!I199</f>
        <v>0</v>
      </c>
      <c r="Z199" s="11">
        <f>'Per Minute Revenue'!J199</f>
        <v>0</v>
      </c>
      <c r="AA199">
        <v>1</v>
      </c>
      <c r="AB199" s="11">
        <f t="shared" si="2"/>
        <v>0</v>
      </c>
    </row>
    <row r="200" spans="3:28" x14ac:dyDescent="0.3">
      <c r="C200" s="64"/>
      <c r="D200" s="89"/>
      <c r="E200" s="65"/>
      <c r="F200" s="65"/>
      <c r="G200" s="89"/>
      <c r="H200" s="68"/>
      <c r="I200" s="67"/>
      <c r="J200" s="67"/>
      <c r="Q200" s="18" t="str">
        <f>'Filing Information'!$O$2</f>
        <v>_2023</v>
      </c>
      <c r="R200" t="e">
        <f>VLOOKUP('Per Minute Revenue'!C200,'Filing Information'!$B$47:$C$102, 2, 0)</f>
        <v>#N/A</v>
      </c>
      <c r="S200" t="e">
        <f>VLOOKUP('Per Minute Revenue'!D200, $N$2:$O$4, 2, 0)</f>
        <v>#N/A</v>
      </c>
      <c r="T200" s="7">
        <f>'Per Minute Revenue'!E200</f>
        <v>0</v>
      </c>
      <c r="U200" s="7">
        <f>'Flat Rate Revenue'!H200</f>
        <v>0</v>
      </c>
      <c r="V200">
        <v>2</v>
      </c>
      <c r="W200">
        <f>IF('Per Minute Revenue'!G200="Session", 1, 2)</f>
        <v>2</v>
      </c>
      <c r="X200" s="12">
        <f>'Per Minute Revenue'!H200</f>
        <v>0</v>
      </c>
      <c r="Y200" s="11">
        <f>'Per Minute Revenue'!I200</f>
        <v>0</v>
      </c>
      <c r="Z200" s="11">
        <f>'Per Minute Revenue'!J200</f>
        <v>0</v>
      </c>
      <c r="AA200">
        <v>1</v>
      </c>
      <c r="AB200" s="11">
        <f t="shared" si="2"/>
        <v>0</v>
      </c>
    </row>
    <row r="201" spans="3:28" x14ac:dyDescent="0.3">
      <c r="C201" s="64"/>
      <c r="D201" s="89"/>
      <c r="E201" s="65"/>
      <c r="F201" s="65"/>
      <c r="G201" s="89"/>
      <c r="H201" s="68"/>
      <c r="I201" s="67"/>
      <c r="J201" s="67"/>
      <c r="Q201" s="18" t="str">
        <f>'Filing Information'!$O$2</f>
        <v>_2023</v>
      </c>
      <c r="R201" t="e">
        <f>VLOOKUP('Per Minute Revenue'!C201,'Filing Information'!$B$47:$C$102, 2, 0)</f>
        <v>#N/A</v>
      </c>
      <c r="S201" t="e">
        <f>VLOOKUP('Per Minute Revenue'!D201, $N$2:$O$4, 2, 0)</f>
        <v>#N/A</v>
      </c>
      <c r="T201" s="7">
        <f>'Per Minute Revenue'!E201</f>
        <v>0</v>
      </c>
      <c r="U201" s="7">
        <f>'Flat Rate Revenue'!H201</f>
        <v>0</v>
      </c>
      <c r="V201">
        <v>2</v>
      </c>
      <c r="W201">
        <f>IF('Per Minute Revenue'!G201="Session", 1, 2)</f>
        <v>2</v>
      </c>
      <c r="X201" s="12">
        <f>'Per Minute Revenue'!H201</f>
        <v>0</v>
      </c>
      <c r="Y201" s="11">
        <f>'Per Minute Revenue'!I201</f>
        <v>0</v>
      </c>
      <c r="Z201" s="11">
        <f>'Per Minute Revenue'!J201</f>
        <v>0</v>
      </c>
      <c r="AA201">
        <v>1</v>
      </c>
      <c r="AB201" s="11">
        <f t="shared" si="2"/>
        <v>0</v>
      </c>
    </row>
    <row r="202" spans="3:28" x14ac:dyDescent="0.3">
      <c r="C202" s="64"/>
      <c r="D202" s="89"/>
      <c r="E202" s="65"/>
      <c r="F202" s="65"/>
      <c r="G202" s="89"/>
      <c r="H202" s="68"/>
      <c r="I202" s="67"/>
      <c r="J202" s="67"/>
      <c r="Q202" s="18" t="str">
        <f>'Filing Information'!$O$2</f>
        <v>_2023</v>
      </c>
      <c r="R202" t="e">
        <f>VLOOKUP('Per Minute Revenue'!C202,'Filing Information'!$B$47:$C$102, 2, 0)</f>
        <v>#N/A</v>
      </c>
      <c r="S202" t="e">
        <f>VLOOKUP('Per Minute Revenue'!D202, $N$2:$O$4, 2, 0)</f>
        <v>#N/A</v>
      </c>
      <c r="T202" s="7">
        <f>'Per Minute Revenue'!E202</f>
        <v>0</v>
      </c>
      <c r="U202" s="7">
        <f>'Flat Rate Revenue'!H202</f>
        <v>0</v>
      </c>
      <c r="V202">
        <v>2</v>
      </c>
      <c r="W202">
        <f>IF('Per Minute Revenue'!G202="Session", 1, 2)</f>
        <v>2</v>
      </c>
      <c r="X202" s="12">
        <f>'Per Minute Revenue'!H202</f>
        <v>0</v>
      </c>
      <c r="Y202" s="11">
        <f>'Per Minute Revenue'!I202</f>
        <v>0</v>
      </c>
      <c r="Z202" s="11">
        <f>'Per Minute Revenue'!J202</f>
        <v>0</v>
      </c>
      <c r="AA202">
        <v>1</v>
      </c>
      <c r="AB202" s="11">
        <f t="shared" si="2"/>
        <v>0</v>
      </c>
    </row>
    <row r="203" spans="3:28" x14ac:dyDescent="0.3">
      <c r="C203" s="64"/>
      <c r="D203" s="89"/>
      <c r="E203" s="65"/>
      <c r="F203" s="65"/>
      <c r="G203" s="89"/>
      <c r="H203" s="68"/>
      <c r="I203" s="67"/>
      <c r="J203" s="67"/>
      <c r="Q203" s="18" t="str">
        <f>'Filing Information'!$O$2</f>
        <v>_2023</v>
      </c>
      <c r="R203" t="e">
        <f>VLOOKUP('Per Minute Revenue'!C203,'Filing Information'!$B$47:$C$102, 2, 0)</f>
        <v>#N/A</v>
      </c>
      <c r="S203" t="e">
        <f>VLOOKUP('Per Minute Revenue'!D203, $N$2:$O$4, 2, 0)</f>
        <v>#N/A</v>
      </c>
      <c r="T203" s="7">
        <f>'Per Minute Revenue'!E203</f>
        <v>0</v>
      </c>
      <c r="U203" s="7">
        <f>'Flat Rate Revenue'!H203</f>
        <v>0</v>
      </c>
      <c r="V203">
        <v>2</v>
      </c>
      <c r="W203">
        <f>IF('Per Minute Revenue'!G203="Session", 1, 2)</f>
        <v>2</v>
      </c>
      <c r="X203" s="12">
        <f>'Per Minute Revenue'!H203</f>
        <v>0</v>
      </c>
      <c r="Y203" s="11">
        <f>'Per Minute Revenue'!I203</f>
        <v>0</v>
      </c>
      <c r="Z203" s="11">
        <f>'Per Minute Revenue'!J203</f>
        <v>0</v>
      </c>
      <c r="AA203">
        <v>1</v>
      </c>
      <c r="AB203" s="11">
        <f t="shared" si="2"/>
        <v>0</v>
      </c>
    </row>
    <row r="204" spans="3:28" x14ac:dyDescent="0.3">
      <c r="C204" s="64"/>
      <c r="D204" s="89"/>
      <c r="E204" s="65"/>
      <c r="F204" s="65"/>
      <c r="G204" s="89"/>
      <c r="H204" s="68"/>
      <c r="I204" s="67"/>
      <c r="J204" s="67"/>
      <c r="Q204" s="18" t="str">
        <f>'Filing Information'!$O$2</f>
        <v>_2023</v>
      </c>
      <c r="R204" t="e">
        <f>VLOOKUP('Per Minute Revenue'!C204,'Filing Information'!$B$47:$C$102, 2, 0)</f>
        <v>#N/A</v>
      </c>
      <c r="S204" t="e">
        <f>VLOOKUP('Per Minute Revenue'!D204, $N$2:$O$4, 2, 0)</f>
        <v>#N/A</v>
      </c>
      <c r="T204" s="7">
        <f>'Per Minute Revenue'!E204</f>
        <v>0</v>
      </c>
      <c r="U204" s="7">
        <f>'Flat Rate Revenue'!H204</f>
        <v>0</v>
      </c>
      <c r="V204">
        <v>2</v>
      </c>
      <c r="W204">
        <f>IF('Per Minute Revenue'!G204="Session", 1, 2)</f>
        <v>2</v>
      </c>
      <c r="X204" s="12">
        <f>'Per Minute Revenue'!H204</f>
        <v>0</v>
      </c>
      <c r="Y204" s="11">
        <f>'Per Minute Revenue'!I204</f>
        <v>0</v>
      </c>
      <c r="Z204" s="11">
        <f>'Per Minute Revenue'!J204</f>
        <v>0</v>
      </c>
      <c r="AA204">
        <v>1</v>
      </c>
      <c r="AB204" s="11">
        <f t="shared" si="2"/>
        <v>0</v>
      </c>
    </row>
    <row r="205" spans="3:28" x14ac:dyDescent="0.3">
      <c r="C205" s="13"/>
      <c r="D205" s="19"/>
      <c r="E205" s="13"/>
      <c r="F205" s="13"/>
      <c r="G205" s="13"/>
      <c r="H205" s="14"/>
      <c r="I205" s="13"/>
      <c r="J205" s="13"/>
      <c r="Q205" s="18"/>
      <c r="T205" s="7"/>
      <c r="U205" s="7"/>
      <c r="X205" s="12"/>
      <c r="Y205" s="11"/>
      <c r="Z205" s="11"/>
      <c r="AB205" s="11"/>
    </row>
    <row r="206" spans="3:28" hidden="1" x14ac:dyDescent="0.3">
      <c r="C206" s="13"/>
      <c r="D206" s="19"/>
      <c r="E206" s="13"/>
      <c r="F206" s="13"/>
      <c r="G206" s="13"/>
      <c r="H206" s="14"/>
      <c r="I206" s="13"/>
      <c r="J206" s="13"/>
      <c r="Q206" s="18"/>
      <c r="T206" s="7"/>
      <c r="U206" s="7"/>
      <c r="X206" s="12"/>
      <c r="Y206" s="11"/>
      <c r="Z206" s="11"/>
      <c r="AB206" s="11"/>
    </row>
  </sheetData>
  <sheetProtection selectLockedCells="1"/>
  <mergeCells count="10">
    <mergeCell ref="C1:H1"/>
    <mergeCell ref="I1:L1"/>
    <mergeCell ref="C61:C62"/>
    <mergeCell ref="C2:J4"/>
    <mergeCell ref="D61:D62"/>
    <mergeCell ref="E61:E62"/>
    <mergeCell ref="F61:F62"/>
    <mergeCell ref="G61:G62"/>
    <mergeCell ref="H61:H62"/>
    <mergeCell ref="I61:J61"/>
  </mergeCells>
  <dataValidations count="4">
    <dataValidation type="list" allowBlank="1" showInputMessage="1" showErrorMessage="1" sqref="D63:D204" xr:uid="{E820469C-B6DF-462A-A9EE-BDA811044BAD}">
      <formula1>$N$2:$N$4</formula1>
    </dataValidation>
    <dataValidation type="list" allowBlank="1" showInputMessage="1" showErrorMessage="1" sqref="G63:G204" xr:uid="{E16EF581-7E90-4E98-8D3D-AC3AD14A2C1A}">
      <formula1>$N$63:$N$64</formula1>
    </dataValidation>
    <dataValidation type="date" allowBlank="1" showInputMessage="1" showErrorMessage="1" sqref="E63:F204" xr:uid="{30AED114-0B22-4B3D-B1B7-8E1E80043855}">
      <formula1>36526</formula1>
      <formula2>73415</formula2>
    </dataValidation>
    <dataValidation type="decimal" operator="greaterThanOrEqual" allowBlank="1" showInputMessage="1" showErrorMessage="1" sqref="H63:J204" xr:uid="{0504B0B6-0E65-423A-BE8F-F5074BEDD773}">
      <formula1>0</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25FAF92-DC90-4FED-91CB-763F29CD9FE4}">
          <x14:formula1>
            <xm:f>'Filing Information'!$B$47:$B$102</xm:f>
          </x14:formula1>
          <xm:sqref>C63:C204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445CA-852E-4A55-9CDA-71C5C6C29C86}">
  <sheetPr codeName="Sheet6"/>
  <dimension ref="A1:AD210"/>
  <sheetViews>
    <sheetView workbookViewId="0">
      <selection activeCell="C64" sqref="C64"/>
    </sheetView>
  </sheetViews>
  <sheetFormatPr defaultColWidth="0" defaultRowHeight="14.4" zeroHeight="1" x14ac:dyDescent="0.3"/>
  <cols>
    <col min="1" max="2" width="5.6640625" style="13" customWidth="1"/>
    <col min="3" max="3" width="18.88671875" bestFit="1" customWidth="1"/>
    <col min="4" max="6" width="8" style="6" customWidth="1"/>
    <col min="7" max="7" width="11.33203125" customWidth="1"/>
    <col min="8" max="8" width="10.5546875" bestFit="1" customWidth="1"/>
    <col min="9" max="9" width="22.33203125" customWidth="1"/>
    <col min="10" max="10" width="12.33203125" style="10" bestFit="1" customWidth="1"/>
    <col min="11" max="11" width="17.6640625" customWidth="1"/>
    <col min="12" max="12" width="24.88671875" customWidth="1"/>
    <col min="13" max="13" width="6" style="13" customWidth="1"/>
    <col min="14" max="14" width="5.5546875" style="13" customWidth="1"/>
    <col min="15" max="19" width="12.33203125" hidden="1" customWidth="1"/>
    <col min="20" max="21" width="8.88671875" hidden="1" customWidth="1"/>
    <col min="22" max="22" width="76.5546875" hidden="1" customWidth="1"/>
    <col min="23" max="23" width="47.6640625" hidden="1" customWidth="1"/>
    <col min="24" max="25" width="47.44140625" hidden="1" customWidth="1"/>
    <col min="26" max="27" width="35" hidden="1" customWidth="1"/>
    <col min="28" max="28" width="34.88671875" hidden="1" customWidth="1"/>
    <col min="29" max="29" width="77.33203125" hidden="1" customWidth="1"/>
    <col min="30" max="30" width="34.5546875" hidden="1" customWidth="1"/>
    <col min="31" max="16384" width="8.88671875" hidden="1"/>
  </cols>
  <sheetData>
    <row r="1" spans="3:17" ht="72.599999999999994" customHeight="1" x14ac:dyDescent="0.3">
      <c r="C1" s="185" t="s">
        <v>313</v>
      </c>
      <c r="D1" s="185"/>
      <c r="E1" s="185"/>
      <c r="F1" s="185"/>
      <c r="G1" s="185"/>
      <c r="H1" s="185"/>
      <c r="I1" s="185"/>
      <c r="J1" s="185"/>
      <c r="K1" s="186" t="s">
        <v>417</v>
      </c>
      <c r="L1" s="186"/>
      <c r="M1" s="186"/>
      <c r="N1" s="186"/>
      <c r="O1" s="74"/>
      <c r="P1" s="74"/>
      <c r="Q1" s="74"/>
    </row>
    <row r="2" spans="3:17" ht="14.4" customHeight="1" x14ac:dyDescent="0.3">
      <c r="C2" s="48"/>
      <c r="D2" s="48"/>
      <c r="E2" s="48"/>
      <c r="F2" s="48"/>
      <c r="G2" s="48"/>
      <c r="H2" s="48"/>
      <c r="I2" s="48"/>
      <c r="J2" s="48"/>
      <c r="K2" s="48"/>
      <c r="L2" s="48"/>
    </row>
    <row r="3" spans="3:17" ht="14.4" customHeight="1" x14ac:dyDescent="0.3">
      <c r="C3" s="227" t="s">
        <v>314</v>
      </c>
      <c r="D3" s="227"/>
      <c r="E3" s="227"/>
      <c r="F3" s="227"/>
      <c r="G3" s="227"/>
      <c r="H3" s="227"/>
      <c r="I3" s="227"/>
      <c r="J3" s="227"/>
      <c r="K3" s="227"/>
      <c r="L3" s="227"/>
    </row>
    <row r="4" spans="3:17" ht="14.4" customHeight="1" x14ac:dyDescent="0.3">
      <c r="C4" s="227"/>
      <c r="D4" s="227"/>
      <c r="E4" s="227"/>
      <c r="F4" s="227"/>
      <c r="G4" s="227"/>
      <c r="H4" s="227"/>
      <c r="I4" s="227"/>
      <c r="J4" s="227"/>
      <c r="K4" s="227"/>
      <c r="L4" s="227"/>
    </row>
    <row r="5" spans="3:17" ht="14.4" hidden="1" customHeight="1" x14ac:dyDescent="0.3">
      <c r="C5" s="2" t="s">
        <v>207</v>
      </c>
      <c r="D5" s="96"/>
      <c r="E5" s="96"/>
      <c r="F5" s="96"/>
      <c r="G5" s="96"/>
      <c r="H5" s="96"/>
      <c r="I5" s="96"/>
      <c r="J5" s="96"/>
      <c r="K5" s="96"/>
      <c r="L5" s="96"/>
    </row>
    <row r="6" spans="3:17" ht="14.4" hidden="1" customHeight="1" x14ac:dyDescent="0.3">
      <c r="C6" s="2" t="s">
        <v>208</v>
      </c>
      <c r="D6" s="96"/>
      <c r="E6" s="96"/>
      <c r="F6" s="96"/>
      <c r="G6" s="96"/>
      <c r="H6" s="96"/>
      <c r="I6" s="96"/>
      <c r="J6" s="96"/>
      <c r="K6" s="96"/>
      <c r="L6" s="96"/>
    </row>
    <row r="7" spans="3:17" ht="14.4" hidden="1" customHeight="1" x14ac:dyDescent="0.3">
      <c r="C7" s="2" t="s">
        <v>209</v>
      </c>
      <c r="D7" s="96"/>
      <c r="E7" s="96"/>
      <c r="F7" s="96"/>
      <c r="G7" s="96"/>
      <c r="H7" s="96"/>
      <c r="I7" s="96"/>
      <c r="J7" s="96"/>
      <c r="K7" s="96"/>
      <c r="L7" s="96"/>
    </row>
    <row r="8" spans="3:17" ht="14.4" hidden="1" customHeight="1" x14ac:dyDescent="0.3">
      <c r="C8" s="2" t="s">
        <v>210</v>
      </c>
      <c r="D8" s="96"/>
      <c r="E8" s="96"/>
      <c r="F8" s="96"/>
      <c r="G8" s="96"/>
      <c r="H8" s="96"/>
      <c r="I8" s="96"/>
      <c r="J8" s="96"/>
      <c r="K8" s="96"/>
      <c r="L8" s="96"/>
    </row>
    <row r="9" spans="3:17" ht="14.4" hidden="1" customHeight="1" x14ac:dyDescent="0.3">
      <c r="C9" s="2" t="s">
        <v>211</v>
      </c>
      <c r="D9" s="96"/>
      <c r="E9" s="96"/>
      <c r="F9" s="96"/>
      <c r="G9" s="96"/>
      <c r="H9" s="96"/>
      <c r="I9" s="96"/>
      <c r="J9" s="96"/>
      <c r="K9" s="96"/>
      <c r="L9" s="96"/>
    </row>
    <row r="10" spans="3:17" ht="14.4" hidden="1" customHeight="1" x14ac:dyDescent="0.3">
      <c r="C10" s="2" t="s">
        <v>212</v>
      </c>
      <c r="D10" s="96"/>
      <c r="E10" s="96"/>
      <c r="F10" s="96"/>
      <c r="G10" s="96"/>
      <c r="H10" s="96"/>
      <c r="I10" s="96"/>
      <c r="J10" s="96"/>
      <c r="K10" s="96"/>
      <c r="L10" s="96"/>
    </row>
    <row r="11" spans="3:17" ht="14.4" hidden="1" customHeight="1" x14ac:dyDescent="0.3">
      <c r="C11" s="2" t="s">
        <v>213</v>
      </c>
      <c r="D11" s="96"/>
      <c r="E11" s="96"/>
      <c r="F11" s="96"/>
      <c r="G11" s="96"/>
      <c r="H11" s="96"/>
      <c r="I11" s="96"/>
      <c r="J11" s="96"/>
      <c r="K11" s="96"/>
      <c r="L11" s="96"/>
    </row>
    <row r="12" spans="3:17" ht="14.4" hidden="1" customHeight="1" x14ac:dyDescent="0.3">
      <c r="C12" s="2" t="s">
        <v>214</v>
      </c>
      <c r="D12" s="96"/>
      <c r="E12" s="96"/>
      <c r="F12" s="96"/>
      <c r="G12" s="96"/>
      <c r="H12" s="96"/>
      <c r="I12" s="96"/>
      <c r="J12" s="96"/>
      <c r="K12" s="96"/>
      <c r="L12" s="96"/>
    </row>
    <row r="13" spans="3:17" ht="14.4" hidden="1" customHeight="1" x14ac:dyDescent="0.3">
      <c r="C13" s="2" t="s">
        <v>215</v>
      </c>
      <c r="D13" s="96"/>
      <c r="E13" s="96"/>
      <c r="F13" s="96"/>
      <c r="G13" s="96"/>
      <c r="H13" s="96"/>
      <c r="I13" s="96"/>
      <c r="J13" s="96"/>
      <c r="K13" s="96"/>
      <c r="L13" s="96"/>
    </row>
    <row r="14" spans="3:17" ht="14.4" hidden="1" customHeight="1" x14ac:dyDescent="0.3">
      <c r="C14" s="2" t="s">
        <v>216</v>
      </c>
      <c r="D14" s="96"/>
      <c r="E14" s="96"/>
      <c r="F14" s="96"/>
      <c r="G14" s="96"/>
      <c r="H14" s="96"/>
      <c r="I14" s="96"/>
      <c r="J14" s="96"/>
      <c r="K14" s="96"/>
      <c r="L14" s="96"/>
    </row>
    <row r="15" spans="3:17" ht="14.4" hidden="1" customHeight="1" x14ac:dyDescent="0.3">
      <c r="C15" s="2" t="s">
        <v>217</v>
      </c>
      <c r="D15" s="96"/>
      <c r="E15" s="96"/>
      <c r="F15" s="96"/>
      <c r="G15" s="96"/>
      <c r="H15" s="96"/>
      <c r="I15" s="96"/>
      <c r="J15" s="96"/>
      <c r="K15" s="96"/>
      <c r="L15" s="96"/>
    </row>
    <row r="16" spans="3:17" ht="14.4" hidden="1" customHeight="1" x14ac:dyDescent="0.3">
      <c r="C16" s="2" t="s">
        <v>218</v>
      </c>
      <c r="D16" s="96"/>
      <c r="E16" s="96"/>
      <c r="F16" s="96"/>
      <c r="G16" s="96"/>
      <c r="H16" s="96"/>
      <c r="I16" s="96"/>
      <c r="J16" s="96"/>
      <c r="K16" s="96"/>
      <c r="L16" s="96"/>
    </row>
    <row r="17" spans="3:12" ht="14.4" hidden="1" customHeight="1" x14ac:dyDescent="0.3">
      <c r="C17" s="2" t="s">
        <v>219</v>
      </c>
      <c r="D17" s="96"/>
      <c r="E17" s="96"/>
      <c r="F17" s="96"/>
      <c r="G17" s="96"/>
      <c r="H17" s="96"/>
      <c r="I17" s="96"/>
      <c r="J17" s="96"/>
      <c r="K17" s="96"/>
      <c r="L17" s="96"/>
    </row>
    <row r="18" spans="3:12" ht="14.4" hidden="1" customHeight="1" x14ac:dyDescent="0.3">
      <c r="C18" s="2" t="s">
        <v>220</v>
      </c>
      <c r="D18" s="96"/>
      <c r="E18" s="96"/>
      <c r="F18" s="96"/>
      <c r="G18" s="96"/>
      <c r="H18" s="96"/>
      <c r="I18" s="96"/>
      <c r="J18" s="96"/>
      <c r="K18" s="96"/>
      <c r="L18" s="96"/>
    </row>
    <row r="19" spans="3:12" ht="14.4" hidden="1" customHeight="1" x14ac:dyDescent="0.3">
      <c r="C19" s="2" t="s">
        <v>221</v>
      </c>
      <c r="D19" s="96"/>
      <c r="E19" s="96"/>
      <c r="F19" s="96"/>
      <c r="G19" s="96"/>
      <c r="H19" s="96"/>
      <c r="I19" s="96"/>
      <c r="J19" s="96"/>
      <c r="K19" s="96"/>
      <c r="L19" s="96"/>
    </row>
    <row r="20" spans="3:12" ht="14.4" hidden="1" customHeight="1" x14ac:dyDescent="0.3">
      <c r="C20" s="2" t="s">
        <v>222</v>
      </c>
      <c r="D20" s="96"/>
      <c r="E20" s="96"/>
      <c r="F20" s="96"/>
      <c r="G20" s="96"/>
      <c r="H20" s="96"/>
      <c r="I20" s="96"/>
      <c r="J20" s="96"/>
      <c r="K20" s="96"/>
      <c r="L20" s="96"/>
    </row>
    <row r="21" spans="3:12" ht="14.4" hidden="1" customHeight="1" x14ac:dyDescent="0.3">
      <c r="C21" s="2" t="s">
        <v>223</v>
      </c>
      <c r="D21" s="96"/>
      <c r="E21" s="96"/>
      <c r="F21" s="96"/>
      <c r="G21" s="96"/>
      <c r="H21" s="96"/>
      <c r="I21" s="96"/>
      <c r="J21" s="96"/>
      <c r="K21" s="96"/>
      <c r="L21" s="96"/>
    </row>
    <row r="22" spans="3:12" ht="14.4" hidden="1" customHeight="1" x14ac:dyDescent="0.3">
      <c r="C22" s="2" t="s">
        <v>224</v>
      </c>
      <c r="D22" s="96"/>
      <c r="E22" s="96"/>
      <c r="F22" s="96"/>
      <c r="G22" s="96"/>
      <c r="H22" s="96"/>
      <c r="I22" s="96"/>
      <c r="J22" s="96"/>
      <c r="K22" s="96"/>
      <c r="L22" s="96"/>
    </row>
    <row r="23" spans="3:12" ht="14.4" hidden="1" customHeight="1" x14ac:dyDescent="0.3">
      <c r="C23" s="2" t="s">
        <v>225</v>
      </c>
      <c r="D23" s="96"/>
      <c r="E23" s="96"/>
      <c r="F23" s="96"/>
      <c r="G23" s="96"/>
      <c r="H23" s="96"/>
      <c r="I23" s="96"/>
      <c r="J23" s="96"/>
      <c r="K23" s="96"/>
      <c r="L23" s="96"/>
    </row>
    <row r="24" spans="3:12" ht="14.4" hidden="1" customHeight="1" x14ac:dyDescent="0.3">
      <c r="C24" s="2" t="s">
        <v>226</v>
      </c>
      <c r="D24" s="96"/>
      <c r="E24" s="96"/>
      <c r="F24" s="96"/>
      <c r="G24" s="96"/>
      <c r="H24" s="96"/>
      <c r="I24" s="96"/>
      <c r="J24" s="96"/>
      <c r="K24" s="96"/>
      <c r="L24" s="96"/>
    </row>
    <row r="25" spans="3:12" ht="14.4" hidden="1" customHeight="1" x14ac:dyDescent="0.3">
      <c r="C25" s="2" t="s">
        <v>227</v>
      </c>
      <c r="D25" s="96"/>
      <c r="E25" s="96"/>
      <c r="F25" s="96"/>
      <c r="G25" s="96"/>
      <c r="H25" s="96"/>
      <c r="I25" s="96"/>
      <c r="J25" s="96"/>
      <c r="K25" s="96"/>
      <c r="L25" s="96"/>
    </row>
    <row r="26" spans="3:12" ht="14.4" hidden="1" customHeight="1" x14ac:dyDescent="0.3">
      <c r="C26" s="2" t="s">
        <v>228</v>
      </c>
      <c r="D26" s="96"/>
      <c r="E26" s="96"/>
      <c r="F26" s="96"/>
      <c r="G26" s="96"/>
      <c r="H26" s="96"/>
      <c r="I26" s="96"/>
      <c r="J26" s="96"/>
      <c r="K26" s="96"/>
      <c r="L26" s="96"/>
    </row>
    <row r="27" spans="3:12" ht="14.4" hidden="1" customHeight="1" x14ac:dyDescent="0.3">
      <c r="C27" s="2" t="s">
        <v>229</v>
      </c>
      <c r="D27" s="96"/>
      <c r="E27" s="96"/>
      <c r="F27" s="96"/>
      <c r="G27" s="96"/>
      <c r="H27" s="96"/>
      <c r="I27" s="96"/>
      <c r="J27" s="96"/>
      <c r="K27" s="96"/>
      <c r="L27" s="96"/>
    </row>
    <row r="28" spans="3:12" ht="14.4" hidden="1" customHeight="1" x14ac:dyDescent="0.3">
      <c r="C28" s="2" t="s">
        <v>230</v>
      </c>
      <c r="D28" s="96"/>
      <c r="E28" s="96"/>
      <c r="F28" s="96"/>
      <c r="G28" s="96"/>
      <c r="H28" s="96"/>
      <c r="I28" s="96"/>
      <c r="J28" s="96"/>
      <c r="K28" s="96"/>
      <c r="L28" s="96"/>
    </row>
    <row r="29" spans="3:12" ht="14.4" hidden="1" customHeight="1" x14ac:dyDescent="0.3">
      <c r="C29" s="2" t="s">
        <v>231</v>
      </c>
      <c r="D29" s="96"/>
      <c r="E29" s="96"/>
      <c r="F29" s="96"/>
      <c r="G29" s="96"/>
      <c r="H29" s="96"/>
      <c r="I29" s="96"/>
      <c r="J29" s="96"/>
      <c r="K29" s="96"/>
      <c r="L29" s="96"/>
    </row>
    <row r="30" spans="3:12" ht="14.4" hidden="1" customHeight="1" x14ac:dyDescent="0.3">
      <c r="C30" s="2" t="s">
        <v>232</v>
      </c>
      <c r="D30" s="96"/>
      <c r="E30" s="96"/>
      <c r="F30" s="96"/>
      <c r="G30" s="96"/>
      <c r="H30" s="96"/>
      <c r="I30" s="96"/>
      <c r="J30" s="96"/>
      <c r="K30" s="96"/>
      <c r="L30" s="96"/>
    </row>
    <row r="31" spans="3:12" ht="14.4" hidden="1" customHeight="1" x14ac:dyDescent="0.3">
      <c r="C31" s="2" t="s">
        <v>233</v>
      </c>
      <c r="D31" s="96"/>
      <c r="E31" s="96"/>
      <c r="F31" s="96"/>
      <c r="G31" s="96"/>
      <c r="H31" s="96"/>
      <c r="I31" s="96"/>
      <c r="J31" s="96"/>
      <c r="K31" s="96"/>
      <c r="L31" s="96"/>
    </row>
    <row r="32" spans="3:12" ht="14.4" hidden="1" customHeight="1" x14ac:dyDescent="0.3">
      <c r="C32" s="2" t="s">
        <v>234</v>
      </c>
      <c r="D32" s="96"/>
      <c r="E32" s="96"/>
      <c r="F32" s="96"/>
      <c r="G32" s="96"/>
      <c r="H32" s="96"/>
      <c r="I32" s="96"/>
      <c r="J32" s="96"/>
      <c r="K32" s="96"/>
      <c r="L32" s="96"/>
    </row>
    <row r="33" spans="3:12" ht="14.4" hidden="1" customHeight="1" x14ac:dyDescent="0.3">
      <c r="C33" s="2" t="s">
        <v>235</v>
      </c>
      <c r="D33" s="96"/>
      <c r="E33" s="96"/>
      <c r="F33" s="96"/>
      <c r="G33" s="96"/>
      <c r="H33" s="96"/>
      <c r="I33" s="96"/>
      <c r="J33" s="96"/>
      <c r="K33" s="96"/>
      <c r="L33" s="96"/>
    </row>
    <row r="34" spans="3:12" ht="14.4" hidden="1" customHeight="1" x14ac:dyDescent="0.3">
      <c r="C34" s="2" t="s">
        <v>236</v>
      </c>
      <c r="D34" s="96"/>
      <c r="E34" s="96"/>
      <c r="F34" s="96"/>
      <c r="G34" s="96"/>
      <c r="H34" s="96"/>
      <c r="I34" s="96"/>
      <c r="J34" s="96"/>
      <c r="K34" s="96"/>
      <c r="L34" s="96"/>
    </row>
    <row r="35" spans="3:12" ht="14.4" hidden="1" customHeight="1" x14ac:dyDescent="0.3">
      <c r="C35" s="2" t="s">
        <v>237</v>
      </c>
      <c r="D35" s="96"/>
      <c r="E35" s="96"/>
      <c r="F35" s="96"/>
      <c r="G35" s="96"/>
      <c r="H35" s="96"/>
      <c r="I35" s="96"/>
      <c r="J35" s="96"/>
      <c r="K35" s="96"/>
      <c r="L35" s="96"/>
    </row>
    <row r="36" spans="3:12" ht="14.4" hidden="1" customHeight="1" x14ac:dyDescent="0.3">
      <c r="C36" s="2" t="s">
        <v>238</v>
      </c>
      <c r="D36" s="96"/>
      <c r="E36" s="96"/>
      <c r="F36" s="96"/>
      <c r="G36" s="96"/>
      <c r="H36" s="96"/>
      <c r="I36" s="96"/>
      <c r="J36" s="96"/>
      <c r="K36" s="96"/>
      <c r="L36" s="96"/>
    </row>
    <row r="37" spans="3:12" ht="14.4" hidden="1" customHeight="1" x14ac:dyDescent="0.3">
      <c r="C37" s="2" t="s">
        <v>239</v>
      </c>
      <c r="D37" s="96"/>
      <c r="E37" s="96"/>
      <c r="F37" s="96"/>
      <c r="G37" s="96"/>
      <c r="H37" s="96"/>
      <c r="I37" s="96"/>
      <c r="J37" s="96"/>
      <c r="K37" s="96"/>
      <c r="L37" s="96"/>
    </row>
    <row r="38" spans="3:12" ht="14.4" hidden="1" customHeight="1" x14ac:dyDescent="0.3">
      <c r="C38" s="2" t="s">
        <v>240</v>
      </c>
      <c r="D38" s="96"/>
      <c r="E38" s="96"/>
      <c r="F38" s="96"/>
      <c r="G38" s="96"/>
      <c r="H38" s="96"/>
      <c r="I38" s="96"/>
      <c r="J38" s="96"/>
      <c r="K38" s="96"/>
      <c r="L38" s="96"/>
    </row>
    <row r="39" spans="3:12" ht="14.4" hidden="1" customHeight="1" x14ac:dyDescent="0.3">
      <c r="C39" s="2" t="s">
        <v>241</v>
      </c>
      <c r="D39" s="96"/>
      <c r="E39" s="96"/>
      <c r="F39" s="96"/>
      <c r="G39" s="96"/>
      <c r="H39" s="96"/>
      <c r="I39" s="96"/>
      <c r="J39" s="96"/>
      <c r="K39" s="96"/>
      <c r="L39" s="96"/>
    </row>
    <row r="40" spans="3:12" ht="14.4" hidden="1" customHeight="1" x14ac:dyDescent="0.3">
      <c r="C40" s="2" t="s">
        <v>242</v>
      </c>
      <c r="D40" s="96"/>
      <c r="E40" s="96"/>
      <c r="F40" s="96"/>
      <c r="G40" s="96"/>
      <c r="H40" s="96"/>
      <c r="I40" s="96"/>
      <c r="J40" s="96"/>
      <c r="K40" s="96"/>
      <c r="L40" s="96"/>
    </row>
    <row r="41" spans="3:12" ht="14.4" hidden="1" customHeight="1" x14ac:dyDescent="0.3">
      <c r="C41" s="2" t="s">
        <v>243</v>
      </c>
      <c r="D41" s="96"/>
      <c r="E41" s="96"/>
      <c r="F41" s="96"/>
      <c r="G41" s="96"/>
      <c r="H41" s="96"/>
      <c r="I41" s="96"/>
      <c r="J41" s="96"/>
      <c r="K41" s="96"/>
      <c r="L41" s="96"/>
    </row>
    <row r="42" spans="3:12" ht="14.4" hidden="1" customHeight="1" x14ac:dyDescent="0.3">
      <c r="C42" s="2" t="s">
        <v>244</v>
      </c>
      <c r="D42" s="96"/>
      <c r="E42" s="96"/>
      <c r="F42" s="96"/>
      <c r="G42" s="96"/>
      <c r="H42" s="96"/>
      <c r="I42" s="96"/>
      <c r="J42" s="96"/>
      <c r="K42" s="96"/>
      <c r="L42" s="96"/>
    </row>
    <row r="43" spans="3:12" ht="14.4" hidden="1" customHeight="1" x14ac:dyDescent="0.3">
      <c r="C43" s="2" t="s">
        <v>245</v>
      </c>
      <c r="D43" s="96"/>
      <c r="E43" s="96"/>
      <c r="F43" s="96"/>
      <c r="G43" s="96"/>
      <c r="H43" s="96"/>
      <c r="I43" s="96"/>
      <c r="J43" s="96"/>
      <c r="K43" s="96"/>
      <c r="L43" s="96"/>
    </row>
    <row r="44" spans="3:12" ht="14.4" hidden="1" customHeight="1" x14ac:dyDescent="0.3">
      <c r="C44" s="2" t="s">
        <v>246</v>
      </c>
      <c r="D44" s="96"/>
      <c r="E44" s="96"/>
      <c r="F44" s="96"/>
      <c r="G44" s="96"/>
      <c r="H44" s="96"/>
      <c r="I44" s="96"/>
      <c r="J44" s="96"/>
      <c r="K44" s="96"/>
      <c r="L44" s="96"/>
    </row>
    <row r="45" spans="3:12" ht="14.4" hidden="1" customHeight="1" x14ac:dyDescent="0.3">
      <c r="C45" s="2" t="s">
        <v>247</v>
      </c>
      <c r="D45" s="96"/>
      <c r="E45" s="96"/>
      <c r="F45" s="96"/>
      <c r="G45" s="96"/>
      <c r="H45" s="96"/>
      <c r="I45" s="96"/>
      <c r="J45" s="96"/>
      <c r="K45" s="96"/>
      <c r="L45" s="96"/>
    </row>
    <row r="46" spans="3:12" ht="14.4" hidden="1" customHeight="1" x14ac:dyDescent="0.3">
      <c r="C46" s="2" t="s">
        <v>248</v>
      </c>
      <c r="D46" s="96"/>
      <c r="E46" s="96"/>
      <c r="F46" s="96"/>
      <c r="G46" s="96"/>
      <c r="H46" s="96"/>
      <c r="I46" s="96"/>
      <c r="J46" s="96"/>
      <c r="K46" s="96"/>
      <c r="L46" s="96"/>
    </row>
    <row r="47" spans="3:12" ht="14.4" hidden="1" customHeight="1" x14ac:dyDescent="0.3">
      <c r="C47" s="2" t="s">
        <v>249</v>
      </c>
      <c r="D47" s="96"/>
      <c r="E47" s="96"/>
      <c r="F47" s="96"/>
      <c r="G47" s="96"/>
      <c r="H47" s="96"/>
      <c r="I47" s="96"/>
      <c r="J47" s="96"/>
      <c r="K47" s="96"/>
      <c r="L47" s="96"/>
    </row>
    <row r="48" spans="3:12" ht="14.4" hidden="1" customHeight="1" x14ac:dyDescent="0.3">
      <c r="C48" s="2" t="s">
        <v>250</v>
      </c>
      <c r="D48" s="96"/>
      <c r="E48" s="96"/>
      <c r="F48" s="96"/>
      <c r="G48" s="96"/>
      <c r="H48" s="96"/>
      <c r="I48" s="96"/>
      <c r="J48" s="96"/>
      <c r="K48" s="96"/>
      <c r="L48" s="96"/>
    </row>
    <row r="49" spans="3:30" ht="14.4" hidden="1" customHeight="1" x14ac:dyDescent="0.3">
      <c r="C49" s="2" t="s">
        <v>251</v>
      </c>
      <c r="D49" s="96"/>
      <c r="E49" s="96"/>
      <c r="F49" s="96"/>
      <c r="G49" s="96"/>
      <c r="H49" s="96"/>
      <c r="I49" s="96"/>
      <c r="J49" s="96"/>
      <c r="K49" s="96"/>
      <c r="L49" s="96"/>
    </row>
    <row r="50" spans="3:30" ht="14.4" hidden="1" customHeight="1" x14ac:dyDescent="0.3">
      <c r="C50" s="2" t="s">
        <v>252</v>
      </c>
      <c r="D50" s="96"/>
      <c r="E50" s="96"/>
      <c r="F50" s="96"/>
      <c r="G50" s="96"/>
      <c r="H50" s="96"/>
      <c r="I50" s="96"/>
      <c r="J50" s="96"/>
      <c r="K50" s="96"/>
      <c r="L50" s="96"/>
    </row>
    <row r="51" spans="3:30" ht="14.4" hidden="1" customHeight="1" x14ac:dyDescent="0.3">
      <c r="C51" s="2" t="s">
        <v>253</v>
      </c>
      <c r="D51" s="96"/>
      <c r="E51" s="96"/>
      <c r="F51" s="96"/>
      <c r="G51" s="96"/>
      <c r="H51" s="96"/>
      <c r="I51" s="96"/>
      <c r="J51" s="96"/>
      <c r="K51" t="s">
        <v>159</v>
      </c>
      <c r="L51" s="96"/>
    </row>
    <row r="52" spans="3:30" ht="14.4" hidden="1" customHeight="1" x14ac:dyDescent="0.3">
      <c r="C52" s="2" t="s">
        <v>254</v>
      </c>
      <c r="D52" s="96"/>
      <c r="E52" s="96"/>
      <c r="F52" s="96"/>
      <c r="G52" s="96"/>
      <c r="H52" s="96"/>
      <c r="I52" s="96"/>
      <c r="J52" s="96"/>
      <c r="K52" t="s">
        <v>144</v>
      </c>
      <c r="L52" s="96"/>
    </row>
    <row r="53" spans="3:30" ht="14.4" hidden="1" customHeight="1" x14ac:dyDescent="0.3">
      <c r="C53" s="2" t="s">
        <v>255</v>
      </c>
      <c r="D53" s="96"/>
      <c r="E53" s="96"/>
      <c r="F53" s="96"/>
      <c r="G53" s="96"/>
      <c r="H53" s="96"/>
      <c r="I53" s="96"/>
      <c r="J53" s="96"/>
      <c r="K53" t="s">
        <v>315</v>
      </c>
      <c r="L53" s="96"/>
    </row>
    <row r="54" spans="3:30" ht="14.4" hidden="1" customHeight="1" x14ac:dyDescent="0.3">
      <c r="C54" s="2" t="s">
        <v>256</v>
      </c>
      <c r="D54" s="96"/>
      <c r="E54" s="96"/>
      <c r="F54" s="96"/>
      <c r="G54" s="96"/>
      <c r="H54" s="96"/>
      <c r="I54" s="96"/>
      <c r="J54" s="96"/>
      <c r="K54" t="s">
        <v>316</v>
      </c>
      <c r="L54" s="96"/>
    </row>
    <row r="55" spans="3:30" ht="14.4" hidden="1" customHeight="1" x14ac:dyDescent="0.3">
      <c r="C55" s="2" t="s">
        <v>257</v>
      </c>
      <c r="D55" s="96"/>
      <c r="E55" s="96"/>
      <c r="F55" s="96"/>
      <c r="G55" s="96"/>
      <c r="H55" s="96"/>
      <c r="I55" s="96"/>
      <c r="J55" s="96"/>
      <c r="K55" t="s">
        <v>317</v>
      </c>
      <c r="L55" s="96"/>
    </row>
    <row r="56" spans="3:30" ht="14.4" hidden="1" customHeight="1" x14ac:dyDescent="0.3">
      <c r="C56" s="2" t="s">
        <v>258</v>
      </c>
      <c r="D56" s="96"/>
      <c r="E56" s="96"/>
      <c r="F56" s="96"/>
      <c r="G56" s="96"/>
      <c r="H56" s="96"/>
      <c r="I56" s="96"/>
      <c r="J56" s="96"/>
      <c r="K56" t="s">
        <v>318</v>
      </c>
      <c r="L56" s="96"/>
    </row>
    <row r="57" spans="3:30" ht="14.4" hidden="1" customHeight="1" x14ac:dyDescent="0.3">
      <c r="C57" s="2" t="s">
        <v>259</v>
      </c>
      <c r="D57" s="96"/>
      <c r="E57" s="96"/>
      <c r="F57" s="96"/>
      <c r="G57" s="96"/>
      <c r="H57" s="96"/>
      <c r="I57" s="96"/>
      <c r="J57" s="96"/>
      <c r="K57" t="s">
        <v>319</v>
      </c>
      <c r="L57" s="96"/>
    </row>
    <row r="58" spans="3:30" ht="14.4" hidden="1" customHeight="1" x14ac:dyDescent="0.3">
      <c r="C58" s="2" t="s">
        <v>260</v>
      </c>
      <c r="D58" s="96"/>
      <c r="E58" s="96"/>
      <c r="F58" s="96"/>
      <c r="G58" s="96"/>
      <c r="H58" s="96"/>
      <c r="I58" s="96"/>
      <c r="J58" s="96"/>
      <c r="K58" t="s">
        <v>320</v>
      </c>
      <c r="L58" s="96"/>
    </row>
    <row r="59" spans="3:30" ht="14.4" hidden="1" customHeight="1" x14ac:dyDescent="0.3">
      <c r="C59" s="2" t="s">
        <v>261</v>
      </c>
      <c r="D59" s="96" t="s">
        <v>277</v>
      </c>
      <c r="E59" s="96" t="s">
        <v>277</v>
      </c>
      <c r="F59" s="96" t="s">
        <v>277</v>
      </c>
      <c r="G59" s="96"/>
      <c r="H59" s="96"/>
      <c r="I59" s="96" t="s">
        <v>276</v>
      </c>
      <c r="J59" s="96"/>
      <c r="K59" t="s">
        <v>321</v>
      </c>
      <c r="L59" s="96"/>
    </row>
    <row r="60" spans="3:30" ht="14.4" hidden="1" customHeight="1" x14ac:dyDescent="0.3">
      <c r="C60" s="2" t="s">
        <v>262</v>
      </c>
      <c r="D60" s="96" t="s">
        <v>279</v>
      </c>
      <c r="E60" s="96" t="s">
        <v>279</v>
      </c>
      <c r="F60" s="96" t="s">
        <v>279</v>
      </c>
      <c r="G60" s="96"/>
      <c r="H60" s="96"/>
      <c r="I60" s="96" t="s">
        <v>278</v>
      </c>
      <c r="J60" s="96"/>
      <c r="K60" t="s">
        <v>322</v>
      </c>
      <c r="L60" s="96"/>
    </row>
    <row r="61" spans="3:30" ht="14.4" customHeight="1" x14ac:dyDescent="0.3">
      <c r="C61" s="49"/>
      <c r="D61" s="49"/>
      <c r="E61" s="49"/>
      <c r="F61" s="49"/>
      <c r="G61" s="49"/>
      <c r="H61" s="49"/>
      <c r="I61" s="49"/>
      <c r="J61" s="49"/>
      <c r="K61" s="49"/>
      <c r="L61" s="48"/>
    </row>
    <row r="62" spans="3:30" ht="14.4" customHeight="1" x14ac:dyDescent="0.3">
      <c r="C62" s="223" t="s">
        <v>280</v>
      </c>
      <c r="D62" s="110" t="s">
        <v>323</v>
      </c>
      <c r="E62" s="111"/>
      <c r="F62" s="112"/>
      <c r="G62" s="228" t="s">
        <v>324</v>
      </c>
      <c r="H62" s="228" t="s">
        <v>325</v>
      </c>
      <c r="I62" s="228" t="s">
        <v>326</v>
      </c>
      <c r="J62" s="230" t="s">
        <v>293</v>
      </c>
      <c r="K62" s="228" t="s">
        <v>327</v>
      </c>
      <c r="L62" s="219" t="s">
        <v>328</v>
      </c>
      <c r="M62" s="19"/>
      <c r="N62" s="19"/>
      <c r="O62" s="6"/>
      <c r="P62" s="6"/>
      <c r="Q62" s="6"/>
      <c r="R62" s="1" t="s">
        <v>329</v>
      </c>
      <c r="S62" s="1" t="s">
        <v>330</v>
      </c>
      <c r="U62" t="s">
        <v>176</v>
      </c>
      <c r="V62" t="s">
        <v>294</v>
      </c>
      <c r="W62" t="s">
        <v>289</v>
      </c>
      <c r="X62" t="s">
        <v>290</v>
      </c>
      <c r="Y62" t="s">
        <v>291</v>
      </c>
      <c r="Z62" t="s">
        <v>331</v>
      </c>
      <c r="AA62" t="s">
        <v>332</v>
      </c>
      <c r="AB62" t="s">
        <v>293</v>
      </c>
      <c r="AC62" t="s">
        <v>36</v>
      </c>
      <c r="AD62" t="s">
        <v>333</v>
      </c>
    </row>
    <row r="63" spans="3:30" x14ac:dyDescent="0.3">
      <c r="C63" s="224"/>
      <c r="D63" s="94" t="s">
        <v>289</v>
      </c>
      <c r="E63" s="94" t="s">
        <v>290</v>
      </c>
      <c r="F63" s="94" t="s">
        <v>291</v>
      </c>
      <c r="G63" s="229"/>
      <c r="H63" s="229"/>
      <c r="I63" s="229"/>
      <c r="J63" s="231"/>
      <c r="K63" s="229"/>
      <c r="L63" s="219"/>
      <c r="M63" s="19"/>
      <c r="N63" s="19"/>
      <c r="O63" s="6" t="s">
        <v>292</v>
      </c>
      <c r="P63" s="6" t="s">
        <v>293</v>
      </c>
      <c r="Q63" s="6"/>
      <c r="R63" t="s">
        <v>159</v>
      </c>
      <c r="S63">
        <v>1</v>
      </c>
      <c r="U63" s="18" t="str">
        <f>'Filing Information'!$O$2</f>
        <v>_2023</v>
      </c>
      <c r="V63" t="e">
        <f>VLOOKUP('Add. Revenue Paid To Provider'!C64,'Filing Information'!$B$47:$C$102,2,0)</f>
        <v>#N/A</v>
      </c>
      <c r="W63">
        <f>IF('Add. Revenue Paid To Provider'!D64="Yes", 1, 0)</f>
        <v>0</v>
      </c>
      <c r="X63">
        <f>IF('Add. Revenue Paid To Provider'!E64="Yes", 1, 0)</f>
        <v>0</v>
      </c>
      <c r="Y63">
        <f>IF('Add. Revenue Paid To Provider'!F64="Yes", 1, 0)</f>
        <v>0</v>
      </c>
      <c r="Z63" s="7">
        <f>'Add. Revenue Paid To Provider'!G64</f>
        <v>0</v>
      </c>
      <c r="AA63" s="7">
        <f>'Add. Revenue Paid To Provider'!H64</f>
        <v>0</v>
      </c>
      <c r="AB63">
        <f>'Add. Revenue Paid To Provider'!P64</f>
        <v>0</v>
      </c>
      <c r="AC63" t="e">
        <f>VLOOKUP('Add. Revenue Paid To Provider'!K64, $R$63:$S$72, 2,0)</f>
        <v>#N/A</v>
      </c>
      <c r="AD63">
        <f>'Add. Revenue Paid To Provider'!L64</f>
        <v>0</v>
      </c>
    </row>
    <row r="64" spans="3:30" x14ac:dyDescent="0.3">
      <c r="C64" s="64"/>
      <c r="D64" s="89"/>
      <c r="E64" s="89"/>
      <c r="F64" s="89"/>
      <c r="G64" s="65"/>
      <c r="H64" s="65"/>
      <c r="I64" s="65"/>
      <c r="J64" s="66"/>
      <c r="K64" s="69"/>
      <c r="L64" s="69"/>
      <c r="M64" s="15"/>
      <c r="N64" s="15"/>
      <c r="O64" s="9">
        <f t="shared" ref="O64" si="0">DATEDIF(G64,H64,"M") + 1</f>
        <v>1</v>
      </c>
      <c r="P64" s="8">
        <f>IF(I64="Annual", J64, (O64*J64))</f>
        <v>0</v>
      </c>
      <c r="Q64" s="8"/>
      <c r="R64" t="s">
        <v>144</v>
      </c>
      <c r="S64">
        <v>2</v>
      </c>
      <c r="U64" s="18" t="str">
        <f>'Filing Information'!$O$2</f>
        <v>_2023</v>
      </c>
      <c r="V64" t="e">
        <f>VLOOKUP('Add. Revenue Paid To Provider'!C65,'Filing Information'!$B$47:$C$102,2,0)</f>
        <v>#N/A</v>
      </c>
      <c r="W64">
        <f>IF('Add. Revenue Paid To Provider'!D65="Yes", 1, 0)</f>
        <v>0</v>
      </c>
      <c r="X64">
        <f>IF('Add. Revenue Paid To Provider'!E65="Yes", 1, 0)</f>
        <v>0</v>
      </c>
      <c r="Y64">
        <f>IF('Add. Revenue Paid To Provider'!F65="Yes", 1, 0)</f>
        <v>0</v>
      </c>
      <c r="Z64" s="7">
        <f>'Add. Revenue Paid To Provider'!G65</f>
        <v>0</v>
      </c>
      <c r="AA64" s="7">
        <f>'Add. Revenue Paid To Provider'!H65</f>
        <v>0</v>
      </c>
      <c r="AB64">
        <f>'Add. Revenue Paid To Provider'!P65</f>
        <v>0</v>
      </c>
      <c r="AC64" t="e">
        <f>VLOOKUP('Add. Revenue Paid To Provider'!K65, $R$63:$S$72, 2,0)</f>
        <v>#N/A</v>
      </c>
      <c r="AD64">
        <f>'Add. Revenue Paid To Provider'!L65</f>
        <v>0</v>
      </c>
    </row>
    <row r="65" spans="3:30" x14ac:dyDescent="0.3">
      <c r="C65" s="64"/>
      <c r="D65" s="89"/>
      <c r="E65" s="89"/>
      <c r="F65" s="89"/>
      <c r="G65" s="65"/>
      <c r="H65" s="65"/>
      <c r="I65" s="65"/>
      <c r="J65" s="66"/>
      <c r="K65" s="69"/>
      <c r="L65" s="69"/>
      <c r="M65" s="15"/>
      <c r="N65" s="15"/>
      <c r="O65" s="9">
        <f t="shared" ref="O65:O89" si="1">DATEDIF(G65,H65,"M") + 1</f>
        <v>1</v>
      </c>
      <c r="P65" s="8">
        <f t="shared" ref="P65:P89" si="2">IF(I65="Annual", J65, (O65*J65))</f>
        <v>0</v>
      </c>
      <c r="Q65" s="8"/>
      <c r="R65" t="s">
        <v>315</v>
      </c>
      <c r="S65">
        <v>3</v>
      </c>
      <c r="U65" s="18" t="str">
        <f>'Filing Information'!$O$2</f>
        <v>_2023</v>
      </c>
      <c r="V65" t="e">
        <f>VLOOKUP('Add. Revenue Paid To Provider'!C66,'Filing Information'!$B$47:$C$102,2,0)</f>
        <v>#N/A</v>
      </c>
      <c r="W65">
        <f>IF('Add. Revenue Paid To Provider'!D66="Yes", 1, 0)</f>
        <v>0</v>
      </c>
      <c r="X65">
        <f>IF('Add. Revenue Paid To Provider'!E66="Yes", 1, 0)</f>
        <v>0</v>
      </c>
      <c r="Y65">
        <f>IF('Add. Revenue Paid To Provider'!F66="Yes", 1, 0)</f>
        <v>0</v>
      </c>
      <c r="Z65" s="7">
        <f>'Add. Revenue Paid To Provider'!G66</f>
        <v>0</v>
      </c>
      <c r="AA65" s="7">
        <f>'Add. Revenue Paid To Provider'!H66</f>
        <v>0</v>
      </c>
      <c r="AB65">
        <f>'Add. Revenue Paid To Provider'!P66</f>
        <v>0</v>
      </c>
      <c r="AC65" t="e">
        <f>VLOOKUP('Add. Revenue Paid To Provider'!K66, $R$63:$S$72, 2,0)</f>
        <v>#N/A</v>
      </c>
      <c r="AD65">
        <f>'Add. Revenue Paid To Provider'!L66</f>
        <v>0</v>
      </c>
    </row>
    <row r="66" spans="3:30" x14ac:dyDescent="0.3">
      <c r="C66" s="64"/>
      <c r="D66" s="89"/>
      <c r="E66" s="89"/>
      <c r="F66" s="89"/>
      <c r="G66" s="65"/>
      <c r="H66" s="65"/>
      <c r="I66" s="65"/>
      <c r="J66" s="66"/>
      <c r="K66" s="69"/>
      <c r="L66" s="69"/>
      <c r="M66" s="15"/>
      <c r="N66" s="15"/>
      <c r="O66" s="9">
        <f t="shared" si="1"/>
        <v>1</v>
      </c>
      <c r="P66" s="8">
        <f t="shared" si="2"/>
        <v>0</v>
      </c>
      <c r="Q66" s="8"/>
      <c r="R66" t="s">
        <v>316</v>
      </c>
      <c r="S66">
        <v>4</v>
      </c>
      <c r="U66" s="18" t="str">
        <f>'Filing Information'!$O$2</f>
        <v>_2023</v>
      </c>
      <c r="V66" t="e">
        <f>VLOOKUP('Add. Revenue Paid To Provider'!C67,'Filing Information'!$B$47:$C$102,2,0)</f>
        <v>#N/A</v>
      </c>
      <c r="W66">
        <f>IF('Add. Revenue Paid To Provider'!D67="Yes", 1, 0)</f>
        <v>0</v>
      </c>
      <c r="X66">
        <f>IF('Add. Revenue Paid To Provider'!E67="Yes", 1, 0)</f>
        <v>0</v>
      </c>
      <c r="Y66">
        <f>IF('Add. Revenue Paid To Provider'!F67="Yes", 1, 0)</f>
        <v>0</v>
      </c>
      <c r="Z66" s="7">
        <f>'Add. Revenue Paid To Provider'!G67</f>
        <v>0</v>
      </c>
      <c r="AA66" s="7">
        <f>'Add. Revenue Paid To Provider'!H67</f>
        <v>0</v>
      </c>
      <c r="AB66">
        <f>'Add. Revenue Paid To Provider'!P67</f>
        <v>0</v>
      </c>
      <c r="AC66" t="e">
        <f>VLOOKUP('Add. Revenue Paid To Provider'!K67, $R$63:$S$72, 2,0)</f>
        <v>#N/A</v>
      </c>
      <c r="AD66">
        <f>'Add. Revenue Paid To Provider'!L67</f>
        <v>0</v>
      </c>
    </row>
    <row r="67" spans="3:30" x14ac:dyDescent="0.3">
      <c r="C67" s="64"/>
      <c r="D67" s="89"/>
      <c r="E67" s="89"/>
      <c r="F67" s="89"/>
      <c r="G67" s="65"/>
      <c r="H67" s="65"/>
      <c r="I67" s="65"/>
      <c r="J67" s="66"/>
      <c r="K67" s="69"/>
      <c r="L67" s="69"/>
      <c r="M67" s="15"/>
      <c r="N67" s="15"/>
      <c r="O67" s="9">
        <f t="shared" si="1"/>
        <v>1</v>
      </c>
      <c r="P67" s="8">
        <f t="shared" si="2"/>
        <v>0</v>
      </c>
      <c r="Q67" s="8"/>
      <c r="R67" t="s">
        <v>317</v>
      </c>
      <c r="S67">
        <v>5</v>
      </c>
      <c r="U67" s="18" t="str">
        <f>'Filing Information'!$O$2</f>
        <v>_2023</v>
      </c>
      <c r="V67" t="e">
        <f>VLOOKUP('Add. Revenue Paid To Provider'!C68,'Filing Information'!$B$47:$C$102,2,0)</f>
        <v>#N/A</v>
      </c>
      <c r="W67">
        <f>IF('Add. Revenue Paid To Provider'!D68="Yes", 1, 0)</f>
        <v>0</v>
      </c>
      <c r="X67">
        <f>IF('Add. Revenue Paid To Provider'!E68="Yes", 1, 0)</f>
        <v>0</v>
      </c>
      <c r="Y67">
        <f>IF('Add. Revenue Paid To Provider'!F68="Yes", 1, 0)</f>
        <v>0</v>
      </c>
      <c r="Z67" s="7">
        <f>'Add. Revenue Paid To Provider'!G68</f>
        <v>0</v>
      </c>
      <c r="AA67" s="7">
        <f>'Add. Revenue Paid To Provider'!H68</f>
        <v>0</v>
      </c>
      <c r="AB67">
        <f>'Add. Revenue Paid To Provider'!P68</f>
        <v>0</v>
      </c>
      <c r="AC67" t="e">
        <f>VLOOKUP('Add. Revenue Paid To Provider'!K68, $R$63:$S$72, 2,0)</f>
        <v>#N/A</v>
      </c>
      <c r="AD67">
        <f>'Add. Revenue Paid To Provider'!L68</f>
        <v>0</v>
      </c>
    </row>
    <row r="68" spans="3:30" x14ac:dyDescent="0.3">
      <c r="C68" s="64"/>
      <c r="D68" s="89"/>
      <c r="E68" s="89"/>
      <c r="F68" s="89"/>
      <c r="G68" s="65"/>
      <c r="H68" s="65"/>
      <c r="I68" s="65"/>
      <c r="J68" s="66"/>
      <c r="K68" s="69"/>
      <c r="L68" s="69"/>
      <c r="M68" s="15"/>
      <c r="N68" s="15"/>
      <c r="O68" s="9">
        <f t="shared" si="1"/>
        <v>1</v>
      </c>
      <c r="P68" s="8">
        <f t="shared" si="2"/>
        <v>0</v>
      </c>
      <c r="Q68" s="8"/>
      <c r="R68" t="s">
        <v>318</v>
      </c>
      <c r="S68">
        <v>5</v>
      </c>
      <c r="U68" s="18" t="str">
        <f>'Filing Information'!$O$2</f>
        <v>_2023</v>
      </c>
      <c r="V68" t="e">
        <f>VLOOKUP('Add. Revenue Paid To Provider'!C69,'Filing Information'!$B$47:$C$102,2,0)</f>
        <v>#N/A</v>
      </c>
      <c r="W68">
        <f>IF('Add. Revenue Paid To Provider'!D69="Yes", 1, 0)</f>
        <v>0</v>
      </c>
      <c r="X68">
        <f>IF('Add. Revenue Paid To Provider'!E69="Yes", 1, 0)</f>
        <v>0</v>
      </c>
      <c r="Y68">
        <f>IF('Add. Revenue Paid To Provider'!F69="Yes", 1, 0)</f>
        <v>0</v>
      </c>
      <c r="Z68" s="7">
        <f>'Add. Revenue Paid To Provider'!G69</f>
        <v>0</v>
      </c>
      <c r="AA68" s="7">
        <f>'Add. Revenue Paid To Provider'!H69</f>
        <v>0</v>
      </c>
      <c r="AB68">
        <f>'Add. Revenue Paid To Provider'!P69</f>
        <v>0</v>
      </c>
      <c r="AC68" t="e">
        <f>VLOOKUP('Add. Revenue Paid To Provider'!K69, $R$63:$S$72, 2,0)</f>
        <v>#N/A</v>
      </c>
      <c r="AD68">
        <f>'Add. Revenue Paid To Provider'!L69</f>
        <v>0</v>
      </c>
    </row>
    <row r="69" spans="3:30" x14ac:dyDescent="0.3">
      <c r="C69" s="64"/>
      <c r="D69" s="89"/>
      <c r="E69" s="89"/>
      <c r="F69" s="89"/>
      <c r="G69" s="65"/>
      <c r="H69" s="65"/>
      <c r="I69" s="65"/>
      <c r="J69" s="66"/>
      <c r="K69" s="69"/>
      <c r="L69" s="69"/>
      <c r="M69" s="15"/>
      <c r="N69" s="15"/>
      <c r="O69" s="9">
        <f t="shared" si="1"/>
        <v>1</v>
      </c>
      <c r="P69" s="8">
        <f t="shared" si="2"/>
        <v>0</v>
      </c>
      <c r="Q69" s="8"/>
      <c r="R69" t="s">
        <v>319</v>
      </c>
      <c r="S69">
        <v>6</v>
      </c>
      <c r="U69" s="18" t="str">
        <f>'Filing Information'!$O$2</f>
        <v>_2023</v>
      </c>
      <c r="V69" t="e">
        <f>VLOOKUP('Add. Revenue Paid To Provider'!C70,'Filing Information'!$B$47:$C$102,2,0)</f>
        <v>#N/A</v>
      </c>
      <c r="W69">
        <f>IF('Add. Revenue Paid To Provider'!D70="Yes", 1, 0)</f>
        <v>0</v>
      </c>
      <c r="X69">
        <f>IF('Add. Revenue Paid To Provider'!E70="Yes", 1, 0)</f>
        <v>0</v>
      </c>
      <c r="Y69">
        <f>IF('Add. Revenue Paid To Provider'!F70="Yes", 1, 0)</f>
        <v>0</v>
      </c>
      <c r="Z69" s="7">
        <f>'Add. Revenue Paid To Provider'!G70</f>
        <v>0</v>
      </c>
      <c r="AA69" s="7">
        <f>'Add. Revenue Paid To Provider'!H70</f>
        <v>0</v>
      </c>
      <c r="AB69">
        <f>'Add. Revenue Paid To Provider'!P70</f>
        <v>0</v>
      </c>
      <c r="AC69" t="e">
        <f>VLOOKUP('Add. Revenue Paid To Provider'!K70, $R$63:$S$72, 2,0)</f>
        <v>#N/A</v>
      </c>
      <c r="AD69">
        <f>'Add. Revenue Paid To Provider'!L70</f>
        <v>0</v>
      </c>
    </row>
    <row r="70" spans="3:30" x14ac:dyDescent="0.3">
      <c r="C70" s="64"/>
      <c r="D70" s="89"/>
      <c r="E70" s="89"/>
      <c r="F70" s="89"/>
      <c r="G70" s="65"/>
      <c r="H70" s="65"/>
      <c r="I70" s="65"/>
      <c r="J70" s="66"/>
      <c r="K70" s="69"/>
      <c r="L70" s="69"/>
      <c r="M70" s="15"/>
      <c r="N70" s="15"/>
      <c r="O70" s="9">
        <f t="shared" si="1"/>
        <v>1</v>
      </c>
      <c r="P70" s="8">
        <f t="shared" si="2"/>
        <v>0</v>
      </c>
      <c r="Q70" s="8"/>
      <c r="R70" t="s">
        <v>320</v>
      </c>
      <c r="S70">
        <v>7</v>
      </c>
      <c r="U70" s="18" t="str">
        <f>'Filing Information'!$O$2</f>
        <v>_2023</v>
      </c>
      <c r="V70" t="e">
        <f>VLOOKUP('Add. Revenue Paid To Provider'!C71,'Filing Information'!$B$47:$C$102,2,0)</f>
        <v>#N/A</v>
      </c>
      <c r="W70">
        <f>IF('Add. Revenue Paid To Provider'!D71="Yes", 1, 0)</f>
        <v>0</v>
      </c>
      <c r="X70">
        <f>IF('Add. Revenue Paid To Provider'!E71="Yes", 1, 0)</f>
        <v>0</v>
      </c>
      <c r="Y70">
        <f>IF('Add. Revenue Paid To Provider'!F71="Yes", 1, 0)</f>
        <v>0</v>
      </c>
      <c r="Z70" s="7">
        <f>'Add. Revenue Paid To Provider'!G71</f>
        <v>0</v>
      </c>
      <c r="AA70" s="7">
        <f>'Add. Revenue Paid To Provider'!H71</f>
        <v>0</v>
      </c>
      <c r="AB70">
        <f>'Add. Revenue Paid To Provider'!P71</f>
        <v>0</v>
      </c>
      <c r="AC70" t="e">
        <f>VLOOKUP('Add. Revenue Paid To Provider'!K71, $R$63:$S$72, 2,0)</f>
        <v>#N/A</v>
      </c>
      <c r="AD70">
        <f>'Add. Revenue Paid To Provider'!L71</f>
        <v>0</v>
      </c>
    </row>
    <row r="71" spans="3:30" x14ac:dyDescent="0.3">
      <c r="C71" s="64"/>
      <c r="D71" s="89"/>
      <c r="E71" s="89"/>
      <c r="F71" s="89"/>
      <c r="G71" s="65"/>
      <c r="H71" s="65"/>
      <c r="I71" s="65"/>
      <c r="J71" s="66"/>
      <c r="K71" s="69"/>
      <c r="L71" s="69"/>
      <c r="M71" s="15"/>
      <c r="N71" s="15"/>
      <c r="O71" s="9">
        <f t="shared" si="1"/>
        <v>1</v>
      </c>
      <c r="P71" s="8">
        <f t="shared" si="2"/>
        <v>0</v>
      </c>
      <c r="Q71" s="8"/>
      <c r="R71" t="s">
        <v>321</v>
      </c>
      <c r="S71">
        <v>8</v>
      </c>
      <c r="U71" s="18" t="str">
        <f>'Filing Information'!$O$2</f>
        <v>_2023</v>
      </c>
      <c r="V71" t="e">
        <f>VLOOKUP('Add. Revenue Paid To Provider'!C72,'Filing Information'!$B$47:$C$102,2,0)</f>
        <v>#N/A</v>
      </c>
      <c r="W71">
        <f>IF('Add. Revenue Paid To Provider'!D72="Yes", 1, 0)</f>
        <v>0</v>
      </c>
      <c r="X71">
        <f>IF('Add. Revenue Paid To Provider'!E72="Yes", 1, 0)</f>
        <v>0</v>
      </c>
      <c r="Y71">
        <f>IF('Add. Revenue Paid To Provider'!F72="Yes", 1, 0)</f>
        <v>0</v>
      </c>
      <c r="Z71" s="7">
        <f>'Add. Revenue Paid To Provider'!G72</f>
        <v>0</v>
      </c>
      <c r="AA71" s="7">
        <f>'Add. Revenue Paid To Provider'!H72</f>
        <v>0</v>
      </c>
      <c r="AB71">
        <f>'Add. Revenue Paid To Provider'!P72</f>
        <v>0</v>
      </c>
      <c r="AC71" t="e">
        <f>VLOOKUP('Add. Revenue Paid To Provider'!K72, $R$63:$S$72, 2,0)</f>
        <v>#N/A</v>
      </c>
      <c r="AD71">
        <f>'Add. Revenue Paid To Provider'!L72</f>
        <v>0</v>
      </c>
    </row>
    <row r="72" spans="3:30" x14ac:dyDescent="0.3">
      <c r="C72" s="64"/>
      <c r="D72" s="89"/>
      <c r="E72" s="89"/>
      <c r="F72" s="89"/>
      <c r="G72" s="65"/>
      <c r="H72" s="65"/>
      <c r="I72" s="65"/>
      <c r="J72" s="66"/>
      <c r="K72" s="69"/>
      <c r="L72" s="69"/>
      <c r="M72" s="15"/>
      <c r="N72" s="15"/>
      <c r="O72" s="9">
        <f t="shared" si="1"/>
        <v>1</v>
      </c>
      <c r="P72" s="8">
        <f t="shared" si="2"/>
        <v>0</v>
      </c>
      <c r="Q72" s="8"/>
      <c r="R72" t="s">
        <v>322</v>
      </c>
      <c r="S72">
        <v>9</v>
      </c>
      <c r="U72" s="18" t="str">
        <f>'Filing Information'!$O$2</f>
        <v>_2023</v>
      </c>
      <c r="V72" t="e">
        <f>VLOOKUP('Add. Revenue Paid To Provider'!C73,'Filing Information'!$B$47:$C$102,2,0)</f>
        <v>#N/A</v>
      </c>
      <c r="W72">
        <f>IF('Add. Revenue Paid To Provider'!D73="Yes", 1, 0)</f>
        <v>0</v>
      </c>
      <c r="X72">
        <f>IF('Add. Revenue Paid To Provider'!E73="Yes", 1, 0)</f>
        <v>0</v>
      </c>
      <c r="Y72">
        <f>IF('Add. Revenue Paid To Provider'!F73="Yes", 1, 0)</f>
        <v>0</v>
      </c>
      <c r="Z72" s="7">
        <f>'Add. Revenue Paid To Provider'!G73</f>
        <v>0</v>
      </c>
      <c r="AA72" s="7">
        <f>'Add. Revenue Paid To Provider'!H73</f>
        <v>0</v>
      </c>
      <c r="AB72">
        <f>'Add. Revenue Paid To Provider'!P73</f>
        <v>0</v>
      </c>
      <c r="AC72" t="e">
        <f>VLOOKUP('Add. Revenue Paid To Provider'!K73, $R$63:$S$72, 2,0)</f>
        <v>#N/A</v>
      </c>
      <c r="AD72">
        <f>'Add. Revenue Paid To Provider'!L73</f>
        <v>0</v>
      </c>
    </row>
    <row r="73" spans="3:30" x14ac:dyDescent="0.3">
      <c r="C73" s="64"/>
      <c r="D73" s="89"/>
      <c r="E73" s="89"/>
      <c r="F73" s="89"/>
      <c r="G73" s="65"/>
      <c r="H73" s="65"/>
      <c r="I73" s="65"/>
      <c r="J73" s="66"/>
      <c r="K73" s="69"/>
      <c r="L73" s="69"/>
      <c r="M73" s="15"/>
      <c r="N73" s="15"/>
      <c r="O73" s="9">
        <f t="shared" si="1"/>
        <v>1</v>
      </c>
      <c r="P73" s="8">
        <f t="shared" si="2"/>
        <v>0</v>
      </c>
      <c r="Q73" s="8"/>
      <c r="R73" s="8"/>
      <c r="S73" s="8"/>
      <c r="U73" s="18" t="str">
        <f>'Filing Information'!$O$2</f>
        <v>_2023</v>
      </c>
      <c r="V73" t="e">
        <f>VLOOKUP('Add. Revenue Paid To Provider'!C74,'Filing Information'!$B$47:$C$102,2,0)</f>
        <v>#N/A</v>
      </c>
      <c r="W73">
        <f>IF('Add. Revenue Paid To Provider'!D74="Yes", 1, 0)</f>
        <v>0</v>
      </c>
      <c r="X73">
        <f>IF('Add. Revenue Paid To Provider'!E74="Yes", 1, 0)</f>
        <v>0</v>
      </c>
      <c r="Y73">
        <f>IF('Add. Revenue Paid To Provider'!F74="Yes", 1, 0)</f>
        <v>0</v>
      </c>
      <c r="Z73" s="7">
        <f>'Add. Revenue Paid To Provider'!G74</f>
        <v>0</v>
      </c>
      <c r="AA73" s="7">
        <f>'Add. Revenue Paid To Provider'!H74</f>
        <v>0</v>
      </c>
      <c r="AB73">
        <f>'Add. Revenue Paid To Provider'!P74</f>
        <v>0</v>
      </c>
      <c r="AC73" t="e">
        <f>VLOOKUP('Add. Revenue Paid To Provider'!K74, $R$63:$S$72, 2,0)</f>
        <v>#N/A</v>
      </c>
      <c r="AD73">
        <f>'Add. Revenue Paid To Provider'!L74</f>
        <v>0</v>
      </c>
    </row>
    <row r="74" spans="3:30" x14ac:dyDescent="0.3">
      <c r="C74" s="64"/>
      <c r="D74" s="89"/>
      <c r="E74" s="89"/>
      <c r="F74" s="89"/>
      <c r="G74" s="65"/>
      <c r="H74" s="65"/>
      <c r="I74" s="65"/>
      <c r="J74" s="66"/>
      <c r="K74" s="69"/>
      <c r="L74" s="69"/>
      <c r="M74" s="15"/>
      <c r="N74" s="15"/>
      <c r="O74" s="9">
        <f t="shared" si="1"/>
        <v>1</v>
      </c>
      <c r="P74" s="8">
        <f t="shared" si="2"/>
        <v>0</v>
      </c>
      <c r="Q74" s="8"/>
      <c r="R74" s="8"/>
      <c r="S74" s="8"/>
      <c r="U74" s="18" t="str">
        <f>'Filing Information'!$O$2</f>
        <v>_2023</v>
      </c>
      <c r="V74" t="e">
        <f>VLOOKUP('Add. Revenue Paid To Provider'!C75,'Filing Information'!$B$47:$C$102,2,0)</f>
        <v>#N/A</v>
      </c>
      <c r="W74">
        <f>IF('Add. Revenue Paid To Provider'!D75="Yes", 1, 0)</f>
        <v>0</v>
      </c>
      <c r="X74">
        <f>IF('Add. Revenue Paid To Provider'!E75="Yes", 1, 0)</f>
        <v>0</v>
      </c>
      <c r="Y74">
        <f>IF('Add. Revenue Paid To Provider'!F75="Yes", 1, 0)</f>
        <v>0</v>
      </c>
      <c r="Z74" s="7">
        <f>'Add. Revenue Paid To Provider'!G75</f>
        <v>0</v>
      </c>
      <c r="AA74" s="7">
        <f>'Add. Revenue Paid To Provider'!H75</f>
        <v>0</v>
      </c>
      <c r="AB74">
        <f>'Add. Revenue Paid To Provider'!P75</f>
        <v>0</v>
      </c>
      <c r="AC74" t="e">
        <f>VLOOKUP('Add. Revenue Paid To Provider'!K75, $R$63:$S$72, 2,0)</f>
        <v>#N/A</v>
      </c>
      <c r="AD74">
        <f>'Add. Revenue Paid To Provider'!L75</f>
        <v>0</v>
      </c>
    </row>
    <row r="75" spans="3:30" x14ac:dyDescent="0.3">
      <c r="C75" s="64"/>
      <c r="D75" s="89"/>
      <c r="E75" s="89"/>
      <c r="F75" s="89"/>
      <c r="G75" s="65"/>
      <c r="H75" s="65"/>
      <c r="I75" s="65"/>
      <c r="J75" s="66"/>
      <c r="K75" s="69"/>
      <c r="L75" s="69"/>
      <c r="M75" s="15"/>
      <c r="N75" s="15"/>
      <c r="O75" s="9">
        <f t="shared" si="1"/>
        <v>1</v>
      </c>
      <c r="P75" s="8">
        <f t="shared" si="2"/>
        <v>0</v>
      </c>
      <c r="Q75" s="8"/>
      <c r="R75" s="8" t="s">
        <v>276</v>
      </c>
      <c r="S75" t="s">
        <v>277</v>
      </c>
      <c r="U75" s="18" t="str">
        <f>'Filing Information'!$O$2</f>
        <v>_2023</v>
      </c>
      <c r="V75" t="e">
        <f>VLOOKUP('Add. Revenue Paid To Provider'!C76,'Filing Information'!$B$47:$C$102,2,0)</f>
        <v>#N/A</v>
      </c>
      <c r="W75">
        <f>IF('Add. Revenue Paid To Provider'!D76="Yes", 1, 0)</f>
        <v>0</v>
      </c>
      <c r="X75">
        <f>IF('Add. Revenue Paid To Provider'!E76="Yes", 1, 0)</f>
        <v>0</v>
      </c>
      <c r="Y75">
        <f>IF('Add. Revenue Paid To Provider'!F76="Yes", 1, 0)</f>
        <v>0</v>
      </c>
      <c r="Z75" s="7">
        <f>'Add. Revenue Paid To Provider'!G76</f>
        <v>0</v>
      </c>
      <c r="AA75" s="7">
        <f>'Add. Revenue Paid To Provider'!H76</f>
        <v>0</v>
      </c>
      <c r="AB75">
        <f>'Add. Revenue Paid To Provider'!P76</f>
        <v>0</v>
      </c>
      <c r="AC75" t="e">
        <f>VLOOKUP('Add. Revenue Paid To Provider'!K76, $R$63:$S$72, 2,0)</f>
        <v>#N/A</v>
      </c>
      <c r="AD75">
        <f>'Add. Revenue Paid To Provider'!L76</f>
        <v>0</v>
      </c>
    </row>
    <row r="76" spans="3:30" x14ac:dyDescent="0.3">
      <c r="C76" s="64"/>
      <c r="D76" s="89"/>
      <c r="E76" s="89"/>
      <c r="F76" s="89"/>
      <c r="G76" s="65"/>
      <c r="H76" s="65"/>
      <c r="I76" s="65"/>
      <c r="J76" s="66"/>
      <c r="K76" s="69"/>
      <c r="L76" s="69"/>
      <c r="M76" s="15"/>
      <c r="N76" s="15"/>
      <c r="O76" s="9">
        <f t="shared" si="1"/>
        <v>1</v>
      </c>
      <c r="P76" s="8">
        <f t="shared" si="2"/>
        <v>0</v>
      </c>
      <c r="Q76" s="8"/>
      <c r="R76" s="8" t="s">
        <v>278</v>
      </c>
      <c r="S76" t="s">
        <v>279</v>
      </c>
      <c r="U76" s="18" t="str">
        <f>'Filing Information'!$O$2</f>
        <v>_2023</v>
      </c>
      <c r="V76" t="e">
        <f>VLOOKUP('Add. Revenue Paid To Provider'!C77,'Filing Information'!$B$47:$C$102,2,0)</f>
        <v>#N/A</v>
      </c>
      <c r="W76">
        <f>IF('Add. Revenue Paid To Provider'!D77="Yes", 1, 0)</f>
        <v>0</v>
      </c>
      <c r="X76">
        <f>IF('Add. Revenue Paid To Provider'!E77="Yes", 1, 0)</f>
        <v>0</v>
      </c>
      <c r="Y76">
        <f>IF('Add. Revenue Paid To Provider'!F77="Yes", 1, 0)</f>
        <v>0</v>
      </c>
      <c r="Z76" s="7">
        <f>'Add. Revenue Paid To Provider'!G77</f>
        <v>0</v>
      </c>
      <c r="AA76" s="7">
        <f>'Add. Revenue Paid To Provider'!H77</f>
        <v>0</v>
      </c>
      <c r="AB76">
        <f>'Add. Revenue Paid To Provider'!P77</f>
        <v>0</v>
      </c>
      <c r="AC76" t="e">
        <f>VLOOKUP('Add. Revenue Paid To Provider'!K77, $R$63:$S$72, 2,0)</f>
        <v>#N/A</v>
      </c>
      <c r="AD76">
        <f>'Add. Revenue Paid To Provider'!L77</f>
        <v>0</v>
      </c>
    </row>
    <row r="77" spans="3:30" x14ac:dyDescent="0.3">
      <c r="C77" s="64"/>
      <c r="D77" s="89"/>
      <c r="E77" s="89"/>
      <c r="F77" s="89"/>
      <c r="G77" s="65"/>
      <c r="H77" s="65"/>
      <c r="I77" s="65"/>
      <c r="J77" s="66"/>
      <c r="K77" s="69"/>
      <c r="L77" s="69"/>
      <c r="M77" s="15"/>
      <c r="N77" s="15"/>
      <c r="O77" s="9">
        <f t="shared" si="1"/>
        <v>1</v>
      </c>
      <c r="P77" s="8">
        <f t="shared" si="2"/>
        <v>0</v>
      </c>
      <c r="Q77" s="8"/>
      <c r="R77" s="8"/>
      <c r="S77" s="8"/>
      <c r="U77" s="18" t="str">
        <f>'Filing Information'!$O$2</f>
        <v>_2023</v>
      </c>
      <c r="V77" t="e">
        <f>VLOOKUP('Add. Revenue Paid To Provider'!C78,'Filing Information'!$B$47:$C$102,2,0)</f>
        <v>#N/A</v>
      </c>
      <c r="W77">
        <f>IF('Add. Revenue Paid To Provider'!D78="Yes", 1, 0)</f>
        <v>0</v>
      </c>
      <c r="X77">
        <f>IF('Add. Revenue Paid To Provider'!E78="Yes", 1, 0)</f>
        <v>0</v>
      </c>
      <c r="Y77">
        <f>IF('Add. Revenue Paid To Provider'!F78="Yes", 1, 0)</f>
        <v>0</v>
      </c>
      <c r="Z77" s="7">
        <f>'Add. Revenue Paid To Provider'!G78</f>
        <v>0</v>
      </c>
      <c r="AA77" s="7">
        <f>'Add. Revenue Paid To Provider'!H78</f>
        <v>0</v>
      </c>
      <c r="AB77">
        <f>'Add. Revenue Paid To Provider'!P78</f>
        <v>0</v>
      </c>
      <c r="AC77" t="e">
        <f>VLOOKUP('Add. Revenue Paid To Provider'!K78, $R$63:$S$72, 2,0)</f>
        <v>#N/A</v>
      </c>
      <c r="AD77">
        <f>'Add. Revenue Paid To Provider'!L78</f>
        <v>0</v>
      </c>
    </row>
    <row r="78" spans="3:30" x14ac:dyDescent="0.3">
      <c r="C78" s="64"/>
      <c r="D78" s="89"/>
      <c r="E78" s="89"/>
      <c r="F78" s="89"/>
      <c r="G78" s="65"/>
      <c r="H78" s="65"/>
      <c r="I78" s="65"/>
      <c r="J78" s="66"/>
      <c r="K78" s="69"/>
      <c r="L78" s="69"/>
      <c r="M78" s="15"/>
      <c r="N78" s="15"/>
      <c r="O78" s="9">
        <f t="shared" si="1"/>
        <v>1</v>
      </c>
      <c r="P78" s="8">
        <f t="shared" si="2"/>
        <v>0</v>
      </c>
      <c r="Q78" s="8"/>
      <c r="R78" s="8"/>
      <c r="S78" s="8"/>
      <c r="U78" s="18" t="str">
        <f>'Filing Information'!$O$2</f>
        <v>_2023</v>
      </c>
      <c r="V78" t="e">
        <f>VLOOKUP('Add. Revenue Paid To Provider'!C79,'Filing Information'!$B$47:$C$102,2,0)</f>
        <v>#N/A</v>
      </c>
      <c r="W78">
        <f>IF('Add. Revenue Paid To Provider'!D79="Yes", 1, 0)</f>
        <v>0</v>
      </c>
      <c r="X78">
        <f>IF('Add. Revenue Paid To Provider'!E79="Yes", 1, 0)</f>
        <v>0</v>
      </c>
      <c r="Y78">
        <f>IF('Add. Revenue Paid To Provider'!F79="Yes", 1, 0)</f>
        <v>0</v>
      </c>
      <c r="Z78" s="7">
        <f>'Add. Revenue Paid To Provider'!G79</f>
        <v>0</v>
      </c>
      <c r="AA78" s="7">
        <f>'Add. Revenue Paid To Provider'!H79</f>
        <v>0</v>
      </c>
      <c r="AB78">
        <f>'Add. Revenue Paid To Provider'!P79</f>
        <v>0</v>
      </c>
      <c r="AC78" t="e">
        <f>VLOOKUP('Add. Revenue Paid To Provider'!K79, $R$63:$S$72, 2,0)</f>
        <v>#N/A</v>
      </c>
      <c r="AD78">
        <f>'Add. Revenue Paid To Provider'!L79</f>
        <v>0</v>
      </c>
    </row>
    <row r="79" spans="3:30" x14ac:dyDescent="0.3">
      <c r="C79" s="64"/>
      <c r="D79" s="89"/>
      <c r="E79" s="89"/>
      <c r="F79" s="89"/>
      <c r="G79" s="65"/>
      <c r="H79" s="65"/>
      <c r="I79" s="65"/>
      <c r="J79" s="66"/>
      <c r="K79" s="69"/>
      <c r="L79" s="69"/>
      <c r="M79" s="15"/>
      <c r="N79" s="15"/>
      <c r="O79" s="9">
        <f t="shared" si="1"/>
        <v>1</v>
      </c>
      <c r="P79" s="8">
        <f t="shared" si="2"/>
        <v>0</v>
      </c>
      <c r="Q79" s="8"/>
      <c r="R79" s="8"/>
      <c r="S79" s="8"/>
      <c r="U79" s="18" t="str">
        <f>'Filing Information'!$O$2</f>
        <v>_2023</v>
      </c>
      <c r="V79" t="e">
        <f>VLOOKUP('Add. Revenue Paid To Provider'!C80,'Filing Information'!$B$47:$C$102,2,0)</f>
        <v>#N/A</v>
      </c>
      <c r="W79">
        <f>IF('Add. Revenue Paid To Provider'!D80="Yes", 1, 0)</f>
        <v>0</v>
      </c>
      <c r="X79">
        <f>IF('Add. Revenue Paid To Provider'!E80="Yes", 1, 0)</f>
        <v>0</v>
      </c>
      <c r="Y79">
        <f>IF('Add. Revenue Paid To Provider'!F80="Yes", 1, 0)</f>
        <v>0</v>
      </c>
      <c r="Z79" s="7">
        <f>'Add. Revenue Paid To Provider'!G80</f>
        <v>0</v>
      </c>
      <c r="AA79" s="7">
        <f>'Add. Revenue Paid To Provider'!H80</f>
        <v>0</v>
      </c>
      <c r="AB79">
        <f>'Add. Revenue Paid To Provider'!P80</f>
        <v>0</v>
      </c>
      <c r="AC79" t="e">
        <f>VLOOKUP('Add. Revenue Paid To Provider'!K80, $R$63:$S$72, 2,0)</f>
        <v>#N/A</v>
      </c>
      <c r="AD79">
        <f>'Add. Revenue Paid To Provider'!L80</f>
        <v>0</v>
      </c>
    </row>
    <row r="80" spans="3:30" x14ac:dyDescent="0.3">
      <c r="C80" s="64"/>
      <c r="D80" s="89"/>
      <c r="E80" s="89"/>
      <c r="F80" s="89"/>
      <c r="G80" s="65"/>
      <c r="H80" s="65"/>
      <c r="I80" s="65"/>
      <c r="J80" s="66"/>
      <c r="K80" s="69"/>
      <c r="L80" s="69"/>
      <c r="M80" s="15"/>
      <c r="N80" s="15"/>
      <c r="O80" s="9">
        <f t="shared" si="1"/>
        <v>1</v>
      </c>
      <c r="P80" s="8">
        <f t="shared" si="2"/>
        <v>0</v>
      </c>
      <c r="Q80" s="8"/>
      <c r="R80" s="8"/>
      <c r="S80" s="8"/>
      <c r="U80" s="18" t="str">
        <f>'Filing Information'!$O$2</f>
        <v>_2023</v>
      </c>
      <c r="V80" t="e">
        <f>VLOOKUP('Add. Revenue Paid To Provider'!C81,'Filing Information'!$B$47:$C$102,2,0)</f>
        <v>#N/A</v>
      </c>
      <c r="W80">
        <f>IF('Add. Revenue Paid To Provider'!D81="Yes", 1, 0)</f>
        <v>0</v>
      </c>
      <c r="X80">
        <f>IF('Add. Revenue Paid To Provider'!E81="Yes", 1, 0)</f>
        <v>0</v>
      </c>
      <c r="Y80">
        <f>IF('Add. Revenue Paid To Provider'!F81="Yes", 1, 0)</f>
        <v>0</v>
      </c>
      <c r="Z80" s="7">
        <f>'Add. Revenue Paid To Provider'!G81</f>
        <v>0</v>
      </c>
      <c r="AA80" s="7">
        <f>'Add. Revenue Paid To Provider'!H81</f>
        <v>0</v>
      </c>
      <c r="AB80">
        <f>'Add. Revenue Paid To Provider'!P81</f>
        <v>0</v>
      </c>
      <c r="AC80" t="e">
        <f>VLOOKUP('Add. Revenue Paid To Provider'!K81, $R$63:$S$72, 2,0)</f>
        <v>#N/A</v>
      </c>
      <c r="AD80">
        <f>'Add. Revenue Paid To Provider'!L81</f>
        <v>0</v>
      </c>
    </row>
    <row r="81" spans="3:30" x14ac:dyDescent="0.3">
      <c r="C81" s="64"/>
      <c r="D81" s="89"/>
      <c r="E81" s="89"/>
      <c r="F81" s="89"/>
      <c r="G81" s="65"/>
      <c r="H81" s="65"/>
      <c r="I81" s="65"/>
      <c r="J81" s="66"/>
      <c r="K81" s="69"/>
      <c r="L81" s="69"/>
      <c r="M81" s="15"/>
      <c r="N81" s="15"/>
      <c r="O81" s="9">
        <f t="shared" si="1"/>
        <v>1</v>
      </c>
      <c r="P81" s="8">
        <f t="shared" si="2"/>
        <v>0</v>
      </c>
      <c r="Q81" s="8"/>
      <c r="R81" s="8"/>
      <c r="S81" s="8"/>
      <c r="U81" s="18" t="str">
        <f>'Filing Information'!$O$2</f>
        <v>_2023</v>
      </c>
      <c r="V81" t="e">
        <f>VLOOKUP('Add. Revenue Paid To Provider'!C82,'Filing Information'!$B$47:$C$102,2,0)</f>
        <v>#N/A</v>
      </c>
      <c r="W81">
        <f>IF('Add. Revenue Paid To Provider'!D82="Yes", 1, 0)</f>
        <v>0</v>
      </c>
      <c r="X81">
        <f>IF('Add. Revenue Paid To Provider'!E82="Yes", 1, 0)</f>
        <v>0</v>
      </c>
      <c r="Y81">
        <f>IF('Add. Revenue Paid To Provider'!F82="Yes", 1, 0)</f>
        <v>0</v>
      </c>
      <c r="Z81" s="7">
        <f>'Add. Revenue Paid To Provider'!G82</f>
        <v>0</v>
      </c>
      <c r="AA81" s="7">
        <f>'Add. Revenue Paid To Provider'!H82</f>
        <v>0</v>
      </c>
      <c r="AB81">
        <f>'Add. Revenue Paid To Provider'!P82</f>
        <v>0</v>
      </c>
      <c r="AC81" t="e">
        <f>VLOOKUP('Add. Revenue Paid To Provider'!K82, $R$63:$S$72, 2,0)</f>
        <v>#N/A</v>
      </c>
      <c r="AD81">
        <f>'Add. Revenue Paid To Provider'!L82</f>
        <v>0</v>
      </c>
    </row>
    <row r="82" spans="3:30" x14ac:dyDescent="0.3">
      <c r="C82" s="64"/>
      <c r="D82" s="89"/>
      <c r="E82" s="89"/>
      <c r="F82" s="89"/>
      <c r="G82" s="65"/>
      <c r="H82" s="65"/>
      <c r="I82" s="65"/>
      <c r="J82" s="66"/>
      <c r="K82" s="69"/>
      <c r="L82" s="69"/>
      <c r="M82" s="15"/>
      <c r="N82" s="15"/>
      <c r="O82" s="9">
        <f t="shared" si="1"/>
        <v>1</v>
      </c>
      <c r="P82" s="8">
        <f t="shared" si="2"/>
        <v>0</v>
      </c>
      <c r="Q82" s="8"/>
      <c r="R82" s="8"/>
      <c r="S82" s="8"/>
      <c r="U82" s="18" t="str">
        <f>'Filing Information'!$O$2</f>
        <v>_2023</v>
      </c>
      <c r="V82" t="e">
        <f>VLOOKUP('Add. Revenue Paid To Provider'!C83,'Filing Information'!$B$47:$C$102,2,0)</f>
        <v>#N/A</v>
      </c>
      <c r="W82">
        <f>IF('Add. Revenue Paid To Provider'!D83="Yes", 1, 0)</f>
        <v>0</v>
      </c>
      <c r="X82">
        <f>IF('Add. Revenue Paid To Provider'!E83="Yes", 1, 0)</f>
        <v>0</v>
      </c>
      <c r="Y82">
        <f>IF('Add. Revenue Paid To Provider'!F83="Yes", 1, 0)</f>
        <v>0</v>
      </c>
      <c r="Z82" s="7">
        <f>'Add. Revenue Paid To Provider'!G83</f>
        <v>0</v>
      </c>
      <c r="AA82" s="7">
        <f>'Add. Revenue Paid To Provider'!H83</f>
        <v>0</v>
      </c>
      <c r="AB82">
        <f>'Add. Revenue Paid To Provider'!P83</f>
        <v>0</v>
      </c>
      <c r="AC82" t="e">
        <f>VLOOKUP('Add. Revenue Paid To Provider'!K83, $R$63:$S$72, 2,0)</f>
        <v>#N/A</v>
      </c>
      <c r="AD82">
        <f>'Add. Revenue Paid To Provider'!L83</f>
        <v>0</v>
      </c>
    </row>
    <row r="83" spans="3:30" x14ac:dyDescent="0.3">
      <c r="C83" s="64"/>
      <c r="D83" s="89"/>
      <c r="E83" s="89"/>
      <c r="F83" s="89"/>
      <c r="G83" s="65"/>
      <c r="H83" s="65"/>
      <c r="I83" s="65"/>
      <c r="J83" s="66"/>
      <c r="K83" s="69"/>
      <c r="L83" s="69"/>
      <c r="M83" s="15"/>
      <c r="N83" s="15"/>
      <c r="O83" s="9">
        <f t="shared" si="1"/>
        <v>1</v>
      </c>
      <c r="P83" s="8">
        <f t="shared" si="2"/>
        <v>0</v>
      </c>
      <c r="Q83" s="8"/>
      <c r="R83" s="8"/>
      <c r="S83" s="8"/>
      <c r="U83" s="18" t="str">
        <f>'Filing Information'!$O$2</f>
        <v>_2023</v>
      </c>
      <c r="V83" t="e">
        <f>VLOOKUP('Add. Revenue Paid To Provider'!C84,'Filing Information'!$B$47:$C$102,2,0)</f>
        <v>#N/A</v>
      </c>
      <c r="W83">
        <f>IF('Add. Revenue Paid To Provider'!D84="Yes", 1, 0)</f>
        <v>0</v>
      </c>
      <c r="X83">
        <f>IF('Add. Revenue Paid To Provider'!E84="Yes", 1, 0)</f>
        <v>0</v>
      </c>
      <c r="Y83">
        <f>IF('Add. Revenue Paid To Provider'!F84="Yes", 1, 0)</f>
        <v>0</v>
      </c>
      <c r="Z83" s="7">
        <f>'Add. Revenue Paid To Provider'!G84</f>
        <v>0</v>
      </c>
      <c r="AA83" s="7">
        <f>'Add. Revenue Paid To Provider'!H84</f>
        <v>0</v>
      </c>
      <c r="AB83">
        <f>'Add. Revenue Paid To Provider'!P84</f>
        <v>0</v>
      </c>
      <c r="AC83" t="e">
        <f>VLOOKUP('Add. Revenue Paid To Provider'!K84, $R$63:$S$72, 2,0)</f>
        <v>#N/A</v>
      </c>
      <c r="AD83">
        <f>'Add. Revenue Paid To Provider'!L84</f>
        <v>0</v>
      </c>
    </row>
    <row r="84" spans="3:30" x14ac:dyDescent="0.3">
      <c r="C84" s="64"/>
      <c r="D84" s="89"/>
      <c r="E84" s="89"/>
      <c r="F84" s="89"/>
      <c r="G84" s="65"/>
      <c r="H84" s="65"/>
      <c r="I84" s="65"/>
      <c r="J84" s="66"/>
      <c r="K84" s="69"/>
      <c r="L84" s="69"/>
      <c r="M84" s="15"/>
      <c r="N84" s="15"/>
      <c r="O84" s="9">
        <f t="shared" si="1"/>
        <v>1</v>
      </c>
      <c r="P84" s="8">
        <f t="shared" si="2"/>
        <v>0</v>
      </c>
      <c r="Q84" s="8"/>
      <c r="R84" s="8"/>
      <c r="S84" s="8"/>
      <c r="U84" s="18" t="str">
        <f>'Filing Information'!$O$2</f>
        <v>_2023</v>
      </c>
      <c r="V84" t="e">
        <f>VLOOKUP('Add. Revenue Paid To Provider'!C85,'Filing Information'!$B$47:$C$102,2,0)</f>
        <v>#N/A</v>
      </c>
      <c r="W84">
        <f>IF('Add. Revenue Paid To Provider'!D85="Yes", 1, 0)</f>
        <v>0</v>
      </c>
      <c r="X84">
        <f>IF('Add. Revenue Paid To Provider'!E85="Yes", 1, 0)</f>
        <v>0</v>
      </c>
      <c r="Y84">
        <f>IF('Add. Revenue Paid To Provider'!F85="Yes", 1, 0)</f>
        <v>0</v>
      </c>
      <c r="Z84" s="7">
        <f>'Add. Revenue Paid To Provider'!G85</f>
        <v>0</v>
      </c>
      <c r="AA84" s="7">
        <f>'Add. Revenue Paid To Provider'!H85</f>
        <v>0</v>
      </c>
      <c r="AB84">
        <f>'Add. Revenue Paid To Provider'!P85</f>
        <v>0</v>
      </c>
      <c r="AC84" t="e">
        <f>VLOOKUP('Add. Revenue Paid To Provider'!K85, $R$63:$S$72, 2,0)</f>
        <v>#N/A</v>
      </c>
      <c r="AD84">
        <f>'Add. Revenue Paid To Provider'!L85</f>
        <v>0</v>
      </c>
    </row>
    <row r="85" spans="3:30" x14ac:dyDescent="0.3">
      <c r="C85" s="64"/>
      <c r="D85" s="89"/>
      <c r="E85" s="89"/>
      <c r="F85" s="89"/>
      <c r="G85" s="65"/>
      <c r="H85" s="65"/>
      <c r="I85" s="65"/>
      <c r="J85" s="66"/>
      <c r="K85" s="69"/>
      <c r="L85" s="69"/>
      <c r="M85" s="15"/>
      <c r="N85" s="15"/>
      <c r="O85" s="9">
        <f t="shared" si="1"/>
        <v>1</v>
      </c>
      <c r="P85" s="8">
        <f t="shared" si="2"/>
        <v>0</v>
      </c>
      <c r="Q85" s="8"/>
      <c r="R85" s="8"/>
      <c r="S85" s="8"/>
      <c r="U85" s="18" t="str">
        <f>'Filing Information'!$O$2</f>
        <v>_2023</v>
      </c>
      <c r="V85" t="e">
        <f>VLOOKUP('Add. Revenue Paid To Provider'!C86,'Filing Information'!$B$47:$C$102,2,0)</f>
        <v>#N/A</v>
      </c>
      <c r="W85">
        <f>IF('Add. Revenue Paid To Provider'!D86="Yes", 1, 0)</f>
        <v>0</v>
      </c>
      <c r="X85">
        <f>IF('Add. Revenue Paid To Provider'!E86="Yes", 1, 0)</f>
        <v>0</v>
      </c>
      <c r="Y85">
        <f>IF('Add. Revenue Paid To Provider'!F86="Yes", 1, 0)</f>
        <v>0</v>
      </c>
      <c r="Z85" s="7">
        <f>'Add. Revenue Paid To Provider'!G86</f>
        <v>0</v>
      </c>
      <c r="AA85" s="7">
        <f>'Add. Revenue Paid To Provider'!H86</f>
        <v>0</v>
      </c>
      <c r="AB85">
        <f>'Add. Revenue Paid To Provider'!P86</f>
        <v>0</v>
      </c>
      <c r="AC85" t="e">
        <f>VLOOKUP('Add. Revenue Paid To Provider'!K86, $R$63:$S$72, 2,0)</f>
        <v>#N/A</v>
      </c>
      <c r="AD85">
        <f>'Add. Revenue Paid To Provider'!L86</f>
        <v>0</v>
      </c>
    </row>
    <row r="86" spans="3:30" x14ac:dyDescent="0.3">
      <c r="C86" s="64"/>
      <c r="D86" s="89"/>
      <c r="E86" s="89"/>
      <c r="F86" s="89"/>
      <c r="G86" s="65"/>
      <c r="H86" s="65"/>
      <c r="I86" s="65"/>
      <c r="J86" s="66"/>
      <c r="K86" s="69"/>
      <c r="L86" s="69"/>
      <c r="M86" s="15"/>
      <c r="N86" s="15"/>
      <c r="O86" s="9">
        <f t="shared" si="1"/>
        <v>1</v>
      </c>
      <c r="P86" s="8">
        <f t="shared" si="2"/>
        <v>0</v>
      </c>
      <c r="Q86" s="8"/>
      <c r="R86" s="8"/>
      <c r="S86" s="8"/>
      <c r="U86" s="18" t="str">
        <f>'Filing Information'!$O$2</f>
        <v>_2023</v>
      </c>
      <c r="V86" t="e">
        <f>VLOOKUP('Add. Revenue Paid To Provider'!C87,'Filing Information'!$B$47:$C$102,2,0)</f>
        <v>#N/A</v>
      </c>
      <c r="W86">
        <f>IF('Add. Revenue Paid To Provider'!D87="Yes", 1, 0)</f>
        <v>0</v>
      </c>
      <c r="X86">
        <f>IF('Add. Revenue Paid To Provider'!E87="Yes", 1, 0)</f>
        <v>0</v>
      </c>
      <c r="Y86">
        <f>IF('Add. Revenue Paid To Provider'!F87="Yes", 1, 0)</f>
        <v>0</v>
      </c>
      <c r="Z86" s="7">
        <f>'Add. Revenue Paid To Provider'!G87</f>
        <v>0</v>
      </c>
      <c r="AA86" s="7">
        <f>'Add. Revenue Paid To Provider'!H87</f>
        <v>0</v>
      </c>
      <c r="AB86">
        <f>'Add. Revenue Paid To Provider'!P87</f>
        <v>0</v>
      </c>
      <c r="AC86" t="e">
        <f>VLOOKUP('Add. Revenue Paid To Provider'!K87, $R$63:$S$72, 2,0)</f>
        <v>#N/A</v>
      </c>
      <c r="AD86">
        <f>'Add. Revenue Paid To Provider'!L87</f>
        <v>0</v>
      </c>
    </row>
    <row r="87" spans="3:30" x14ac:dyDescent="0.3">
      <c r="C87" s="64"/>
      <c r="D87" s="89"/>
      <c r="E87" s="89"/>
      <c r="F87" s="89"/>
      <c r="G87" s="65"/>
      <c r="H87" s="65"/>
      <c r="I87" s="65"/>
      <c r="J87" s="66"/>
      <c r="K87" s="69"/>
      <c r="L87" s="69"/>
      <c r="M87" s="15"/>
      <c r="N87" s="15"/>
      <c r="O87" s="9">
        <f t="shared" si="1"/>
        <v>1</v>
      </c>
      <c r="P87" s="8">
        <f t="shared" si="2"/>
        <v>0</v>
      </c>
      <c r="Q87" s="8"/>
      <c r="R87" s="8"/>
      <c r="S87" s="8"/>
      <c r="U87" s="18" t="str">
        <f>'Filing Information'!$O$2</f>
        <v>_2023</v>
      </c>
      <c r="V87" t="e">
        <f>VLOOKUP('Add. Revenue Paid To Provider'!C88,'Filing Information'!$B$47:$C$102,2,0)</f>
        <v>#N/A</v>
      </c>
      <c r="W87">
        <f>IF('Add. Revenue Paid To Provider'!D88="Yes", 1, 0)</f>
        <v>0</v>
      </c>
      <c r="X87">
        <f>IF('Add. Revenue Paid To Provider'!E88="Yes", 1, 0)</f>
        <v>0</v>
      </c>
      <c r="Y87">
        <f>IF('Add. Revenue Paid To Provider'!F88="Yes", 1, 0)</f>
        <v>0</v>
      </c>
      <c r="Z87" s="7">
        <f>'Add. Revenue Paid To Provider'!G88</f>
        <v>0</v>
      </c>
      <c r="AA87" s="7">
        <f>'Add. Revenue Paid To Provider'!H88</f>
        <v>0</v>
      </c>
      <c r="AB87">
        <f>'Add. Revenue Paid To Provider'!P88</f>
        <v>0</v>
      </c>
      <c r="AC87" t="e">
        <f>VLOOKUP('Add. Revenue Paid To Provider'!K88, $R$63:$S$72, 2,0)</f>
        <v>#N/A</v>
      </c>
      <c r="AD87">
        <f>'Add. Revenue Paid To Provider'!L88</f>
        <v>0</v>
      </c>
    </row>
    <row r="88" spans="3:30" x14ac:dyDescent="0.3">
      <c r="C88" s="64"/>
      <c r="D88" s="89"/>
      <c r="E88" s="89"/>
      <c r="F88" s="89"/>
      <c r="G88" s="65"/>
      <c r="H88" s="65"/>
      <c r="I88" s="65"/>
      <c r="J88" s="66"/>
      <c r="K88" s="69"/>
      <c r="L88" s="69"/>
      <c r="M88" s="15"/>
      <c r="N88" s="15"/>
      <c r="O88" s="9">
        <f t="shared" si="1"/>
        <v>1</v>
      </c>
      <c r="P88" s="8">
        <f t="shared" si="2"/>
        <v>0</v>
      </c>
      <c r="Q88" s="8"/>
      <c r="R88" s="8"/>
      <c r="S88" s="8"/>
      <c r="U88" s="18" t="str">
        <f>'Filing Information'!$O$2</f>
        <v>_2023</v>
      </c>
      <c r="V88" t="e">
        <f>VLOOKUP('Add. Revenue Paid To Provider'!C89,'Filing Information'!$B$47:$C$102,2,0)</f>
        <v>#N/A</v>
      </c>
      <c r="W88">
        <f>IF('Add. Revenue Paid To Provider'!D89="Yes", 1, 0)</f>
        <v>0</v>
      </c>
      <c r="X88">
        <f>IF('Add. Revenue Paid To Provider'!E89="Yes", 1, 0)</f>
        <v>0</v>
      </c>
      <c r="Y88">
        <f>IF('Add. Revenue Paid To Provider'!F89="Yes", 1, 0)</f>
        <v>0</v>
      </c>
      <c r="Z88" s="7">
        <f>'Add. Revenue Paid To Provider'!G89</f>
        <v>0</v>
      </c>
      <c r="AA88" s="7">
        <f>'Add. Revenue Paid To Provider'!H89</f>
        <v>0</v>
      </c>
      <c r="AB88">
        <f>'Add. Revenue Paid To Provider'!P89</f>
        <v>0</v>
      </c>
      <c r="AC88" t="e">
        <f>VLOOKUP('Add. Revenue Paid To Provider'!K89, $R$63:$S$72, 2,0)</f>
        <v>#N/A</v>
      </c>
      <c r="AD88">
        <f>'Add. Revenue Paid To Provider'!L89</f>
        <v>0</v>
      </c>
    </row>
    <row r="89" spans="3:30" x14ac:dyDescent="0.3">
      <c r="C89" s="64"/>
      <c r="D89" s="89"/>
      <c r="E89" s="89"/>
      <c r="F89" s="89"/>
      <c r="G89" s="65"/>
      <c r="H89" s="65"/>
      <c r="I89" s="65"/>
      <c r="J89" s="66"/>
      <c r="K89" s="69"/>
      <c r="L89" s="69"/>
      <c r="O89" s="9">
        <f t="shared" si="1"/>
        <v>1</v>
      </c>
      <c r="P89" s="8">
        <f t="shared" si="2"/>
        <v>0</v>
      </c>
      <c r="Q89" s="8"/>
      <c r="R89" s="8"/>
      <c r="S89" s="8"/>
      <c r="U89" s="18" t="str">
        <f>'Filing Information'!$O$2</f>
        <v>_2023</v>
      </c>
      <c r="V89" t="e">
        <f>VLOOKUP('Add. Revenue Paid To Provider'!C90,'Filing Information'!$B$47:$C$102,2,0)</f>
        <v>#N/A</v>
      </c>
      <c r="W89">
        <f>IF('Add. Revenue Paid To Provider'!D90="Yes", 1, 0)</f>
        <v>0</v>
      </c>
      <c r="X89">
        <f>IF('Add. Revenue Paid To Provider'!E90="Yes", 1, 0)</f>
        <v>0</v>
      </c>
      <c r="Y89">
        <f>IF('Add. Revenue Paid To Provider'!F90="Yes", 1, 0)</f>
        <v>0</v>
      </c>
      <c r="Z89" s="7">
        <f>'Add. Revenue Paid To Provider'!G90</f>
        <v>0</v>
      </c>
      <c r="AA89" s="7">
        <f>'Add. Revenue Paid To Provider'!H90</f>
        <v>0</v>
      </c>
      <c r="AB89">
        <f>'Add. Revenue Paid To Provider'!P90</f>
        <v>0</v>
      </c>
      <c r="AC89" t="e">
        <f>VLOOKUP('Add. Revenue Paid To Provider'!K90, $R$63:$S$72, 2,0)</f>
        <v>#N/A</v>
      </c>
      <c r="AD89">
        <f>'Add. Revenue Paid To Provider'!L90</f>
        <v>0</v>
      </c>
    </row>
    <row r="90" spans="3:30" x14ac:dyDescent="0.3">
      <c r="C90" s="64"/>
      <c r="D90" s="89"/>
      <c r="E90" s="89"/>
      <c r="F90" s="89"/>
      <c r="G90" s="65"/>
      <c r="H90" s="65"/>
      <c r="I90" s="65"/>
      <c r="J90" s="66"/>
      <c r="K90" s="69"/>
      <c r="L90" s="69"/>
      <c r="O90" s="9">
        <f t="shared" ref="O90:O153" si="3">DATEDIF(G90,H90,"M") + 1</f>
        <v>1</v>
      </c>
      <c r="P90" s="8">
        <f t="shared" ref="P90:P153" si="4">IF(I90="Annual", J90, (O90*J90))</f>
        <v>0</v>
      </c>
      <c r="Q90" s="8"/>
      <c r="R90" s="8"/>
      <c r="S90" s="8"/>
      <c r="U90" s="18" t="str">
        <f>'Filing Information'!$O$2</f>
        <v>_2023</v>
      </c>
      <c r="V90" t="e">
        <f>VLOOKUP('Add. Revenue Paid To Provider'!C91,'Filing Information'!$B$47:$C$102,2,0)</f>
        <v>#N/A</v>
      </c>
      <c r="W90">
        <f>IF('Add. Revenue Paid To Provider'!D91="Yes", 1, 0)</f>
        <v>0</v>
      </c>
      <c r="X90">
        <f>IF('Add. Revenue Paid To Provider'!E91="Yes", 1, 0)</f>
        <v>0</v>
      </c>
      <c r="Y90">
        <f>IF('Add. Revenue Paid To Provider'!F91="Yes", 1, 0)</f>
        <v>0</v>
      </c>
      <c r="Z90" s="7">
        <f>'Add. Revenue Paid To Provider'!G91</f>
        <v>0</v>
      </c>
      <c r="AA90" s="7">
        <f>'Add. Revenue Paid To Provider'!H91</f>
        <v>0</v>
      </c>
      <c r="AB90">
        <f>'Add. Revenue Paid To Provider'!P91</f>
        <v>0</v>
      </c>
      <c r="AC90" t="e">
        <f>VLOOKUP('Add. Revenue Paid To Provider'!K91, $R$63:$S$72, 2,0)</f>
        <v>#N/A</v>
      </c>
      <c r="AD90">
        <f>'Add. Revenue Paid To Provider'!L91</f>
        <v>0</v>
      </c>
    </row>
    <row r="91" spans="3:30" x14ac:dyDescent="0.3">
      <c r="C91" s="64"/>
      <c r="D91" s="89"/>
      <c r="E91" s="89"/>
      <c r="F91" s="89"/>
      <c r="G91" s="65"/>
      <c r="H91" s="65"/>
      <c r="I91" s="65"/>
      <c r="J91" s="66"/>
      <c r="K91" s="69"/>
      <c r="L91" s="69"/>
      <c r="O91" s="9">
        <f t="shared" si="3"/>
        <v>1</v>
      </c>
      <c r="P91" s="8">
        <f t="shared" si="4"/>
        <v>0</v>
      </c>
      <c r="Q91" s="8"/>
      <c r="R91" s="8"/>
      <c r="S91" s="8"/>
      <c r="U91" s="18" t="str">
        <f>'Filing Information'!$O$2</f>
        <v>_2023</v>
      </c>
      <c r="V91" t="e">
        <f>VLOOKUP('Add. Revenue Paid To Provider'!C92,'Filing Information'!$B$47:$C$102,2,0)</f>
        <v>#N/A</v>
      </c>
      <c r="W91">
        <f>IF('Add. Revenue Paid To Provider'!D92="Yes", 1, 0)</f>
        <v>0</v>
      </c>
      <c r="X91">
        <f>IF('Add. Revenue Paid To Provider'!E92="Yes", 1, 0)</f>
        <v>0</v>
      </c>
      <c r="Y91">
        <f>IF('Add. Revenue Paid To Provider'!F92="Yes", 1, 0)</f>
        <v>0</v>
      </c>
      <c r="Z91" s="7">
        <f>'Add. Revenue Paid To Provider'!G92</f>
        <v>0</v>
      </c>
      <c r="AA91" s="7">
        <f>'Add. Revenue Paid To Provider'!H92</f>
        <v>0</v>
      </c>
      <c r="AB91">
        <f>'Add. Revenue Paid To Provider'!P92</f>
        <v>0</v>
      </c>
      <c r="AC91" t="e">
        <f>VLOOKUP('Add. Revenue Paid To Provider'!K92, $R$63:$S$72, 2,0)</f>
        <v>#N/A</v>
      </c>
      <c r="AD91">
        <f>'Add. Revenue Paid To Provider'!L92</f>
        <v>0</v>
      </c>
    </row>
    <row r="92" spans="3:30" x14ac:dyDescent="0.3">
      <c r="C92" s="64"/>
      <c r="D92" s="89"/>
      <c r="E92" s="89"/>
      <c r="F92" s="89"/>
      <c r="G92" s="65"/>
      <c r="H92" s="65"/>
      <c r="I92" s="65"/>
      <c r="J92" s="66"/>
      <c r="K92" s="69"/>
      <c r="L92" s="69"/>
      <c r="O92" s="9">
        <f t="shared" si="3"/>
        <v>1</v>
      </c>
      <c r="P92" s="8">
        <f t="shared" si="4"/>
        <v>0</v>
      </c>
      <c r="Q92" s="8"/>
      <c r="R92" s="8"/>
      <c r="S92" s="8"/>
      <c r="U92" s="18" t="str">
        <f>'Filing Information'!$O$2</f>
        <v>_2023</v>
      </c>
      <c r="V92" t="e">
        <f>VLOOKUP('Add. Revenue Paid To Provider'!C93,'Filing Information'!$B$47:$C$102,2,0)</f>
        <v>#N/A</v>
      </c>
      <c r="W92">
        <f>IF('Add. Revenue Paid To Provider'!D93="Yes", 1, 0)</f>
        <v>0</v>
      </c>
      <c r="X92">
        <f>IF('Add. Revenue Paid To Provider'!E93="Yes", 1, 0)</f>
        <v>0</v>
      </c>
      <c r="Y92">
        <f>IF('Add. Revenue Paid To Provider'!F93="Yes", 1, 0)</f>
        <v>0</v>
      </c>
      <c r="Z92" s="7">
        <f>'Add. Revenue Paid To Provider'!G93</f>
        <v>0</v>
      </c>
      <c r="AA92" s="7">
        <f>'Add. Revenue Paid To Provider'!H93</f>
        <v>0</v>
      </c>
      <c r="AB92">
        <f>'Add. Revenue Paid To Provider'!P93</f>
        <v>0</v>
      </c>
      <c r="AC92" t="e">
        <f>VLOOKUP('Add. Revenue Paid To Provider'!K93, $R$63:$S$72, 2,0)</f>
        <v>#N/A</v>
      </c>
      <c r="AD92">
        <f>'Add. Revenue Paid To Provider'!L93</f>
        <v>0</v>
      </c>
    </row>
    <row r="93" spans="3:30" x14ac:dyDescent="0.3">
      <c r="C93" s="64"/>
      <c r="D93" s="89"/>
      <c r="E93" s="89"/>
      <c r="F93" s="89"/>
      <c r="G93" s="65"/>
      <c r="H93" s="65"/>
      <c r="I93" s="65"/>
      <c r="J93" s="66"/>
      <c r="K93" s="69"/>
      <c r="L93" s="69"/>
      <c r="O93" s="9">
        <f t="shared" si="3"/>
        <v>1</v>
      </c>
      <c r="P93" s="8">
        <f t="shared" si="4"/>
        <v>0</v>
      </c>
      <c r="Q93" s="8"/>
      <c r="R93" s="8"/>
      <c r="S93" s="8"/>
      <c r="U93" s="18" t="str">
        <f>'Filing Information'!$O$2</f>
        <v>_2023</v>
      </c>
      <c r="V93" t="e">
        <f>VLOOKUP('Add. Revenue Paid To Provider'!C94,'Filing Information'!$B$47:$C$102,2,0)</f>
        <v>#N/A</v>
      </c>
      <c r="W93">
        <f>IF('Add. Revenue Paid To Provider'!D94="Yes", 1, 0)</f>
        <v>0</v>
      </c>
      <c r="X93">
        <f>IF('Add. Revenue Paid To Provider'!E94="Yes", 1, 0)</f>
        <v>0</v>
      </c>
      <c r="Y93">
        <f>IF('Add. Revenue Paid To Provider'!F94="Yes", 1, 0)</f>
        <v>0</v>
      </c>
      <c r="Z93" s="7">
        <f>'Add. Revenue Paid To Provider'!G94</f>
        <v>0</v>
      </c>
      <c r="AA93" s="7">
        <f>'Add. Revenue Paid To Provider'!H94</f>
        <v>0</v>
      </c>
      <c r="AB93">
        <f>'Add. Revenue Paid To Provider'!P94</f>
        <v>0</v>
      </c>
      <c r="AC93" t="e">
        <f>VLOOKUP('Add. Revenue Paid To Provider'!K94, $R$63:$S$72, 2,0)</f>
        <v>#N/A</v>
      </c>
      <c r="AD93">
        <f>'Add. Revenue Paid To Provider'!L94</f>
        <v>0</v>
      </c>
    </row>
    <row r="94" spans="3:30" x14ac:dyDescent="0.3">
      <c r="C94" s="64"/>
      <c r="D94" s="89"/>
      <c r="E94" s="89"/>
      <c r="F94" s="89"/>
      <c r="G94" s="65"/>
      <c r="H94" s="65"/>
      <c r="I94" s="65"/>
      <c r="J94" s="66"/>
      <c r="K94" s="69"/>
      <c r="L94" s="69"/>
      <c r="O94" s="9">
        <f t="shared" si="3"/>
        <v>1</v>
      </c>
      <c r="P94" s="8">
        <f t="shared" si="4"/>
        <v>0</v>
      </c>
      <c r="Q94" s="8"/>
      <c r="R94" s="8"/>
      <c r="S94" s="8"/>
      <c r="U94" s="18" t="str">
        <f>'Filing Information'!$O$2</f>
        <v>_2023</v>
      </c>
      <c r="V94" t="e">
        <f>VLOOKUP('Add. Revenue Paid To Provider'!C95,'Filing Information'!$B$47:$C$102,2,0)</f>
        <v>#N/A</v>
      </c>
      <c r="W94">
        <f>IF('Add. Revenue Paid To Provider'!D95="Yes", 1, 0)</f>
        <v>0</v>
      </c>
      <c r="X94">
        <f>IF('Add. Revenue Paid To Provider'!E95="Yes", 1, 0)</f>
        <v>0</v>
      </c>
      <c r="Y94">
        <f>IF('Add. Revenue Paid To Provider'!F95="Yes", 1, 0)</f>
        <v>0</v>
      </c>
      <c r="Z94" s="7">
        <f>'Add. Revenue Paid To Provider'!G95</f>
        <v>0</v>
      </c>
      <c r="AA94" s="7">
        <f>'Add. Revenue Paid To Provider'!H95</f>
        <v>0</v>
      </c>
      <c r="AB94">
        <f>'Add. Revenue Paid To Provider'!P95</f>
        <v>0</v>
      </c>
      <c r="AC94" t="e">
        <f>VLOOKUP('Add. Revenue Paid To Provider'!K95, $R$63:$S$72, 2,0)</f>
        <v>#N/A</v>
      </c>
      <c r="AD94">
        <f>'Add. Revenue Paid To Provider'!L95</f>
        <v>0</v>
      </c>
    </row>
    <row r="95" spans="3:30" x14ac:dyDescent="0.3">
      <c r="C95" s="64"/>
      <c r="D95" s="89"/>
      <c r="E95" s="89"/>
      <c r="F95" s="89"/>
      <c r="G95" s="65"/>
      <c r="H95" s="65"/>
      <c r="I95" s="65"/>
      <c r="J95" s="66"/>
      <c r="K95" s="69"/>
      <c r="L95" s="69"/>
      <c r="O95" s="9">
        <f t="shared" si="3"/>
        <v>1</v>
      </c>
      <c r="P95" s="8">
        <f t="shared" si="4"/>
        <v>0</v>
      </c>
      <c r="Q95" s="8"/>
      <c r="R95" s="8"/>
      <c r="S95" s="8"/>
      <c r="U95" s="18" t="str">
        <f>'Filing Information'!$O$2</f>
        <v>_2023</v>
      </c>
      <c r="V95" t="e">
        <f>VLOOKUP('Add. Revenue Paid To Provider'!C96,'Filing Information'!$B$47:$C$102,2,0)</f>
        <v>#N/A</v>
      </c>
      <c r="W95">
        <f>IF('Add. Revenue Paid To Provider'!D96="Yes", 1, 0)</f>
        <v>0</v>
      </c>
      <c r="X95">
        <f>IF('Add. Revenue Paid To Provider'!E96="Yes", 1, 0)</f>
        <v>0</v>
      </c>
      <c r="Y95">
        <f>IF('Add. Revenue Paid To Provider'!F96="Yes", 1, 0)</f>
        <v>0</v>
      </c>
      <c r="Z95" s="7">
        <f>'Add. Revenue Paid To Provider'!G96</f>
        <v>0</v>
      </c>
      <c r="AA95" s="7">
        <f>'Add. Revenue Paid To Provider'!H96</f>
        <v>0</v>
      </c>
      <c r="AB95">
        <f>'Add. Revenue Paid To Provider'!P96</f>
        <v>0</v>
      </c>
      <c r="AC95" t="e">
        <f>VLOOKUP('Add. Revenue Paid To Provider'!K96, $R$63:$S$72, 2,0)</f>
        <v>#N/A</v>
      </c>
      <c r="AD95">
        <f>'Add. Revenue Paid To Provider'!L96</f>
        <v>0</v>
      </c>
    </row>
    <row r="96" spans="3:30" x14ac:dyDescent="0.3">
      <c r="C96" s="64"/>
      <c r="D96" s="89"/>
      <c r="E96" s="89"/>
      <c r="F96" s="89"/>
      <c r="G96" s="65"/>
      <c r="H96" s="65"/>
      <c r="I96" s="65"/>
      <c r="J96" s="66"/>
      <c r="K96" s="69"/>
      <c r="L96" s="69"/>
      <c r="O96" s="9">
        <f t="shared" si="3"/>
        <v>1</v>
      </c>
      <c r="P96" s="8">
        <f t="shared" si="4"/>
        <v>0</v>
      </c>
      <c r="Q96" s="8"/>
      <c r="R96" s="8"/>
      <c r="S96" s="8"/>
      <c r="U96" s="18" t="str">
        <f>'Filing Information'!$O$2</f>
        <v>_2023</v>
      </c>
      <c r="V96" t="e">
        <f>VLOOKUP('Add. Revenue Paid To Provider'!C97,'Filing Information'!$B$47:$C$102,2,0)</f>
        <v>#N/A</v>
      </c>
      <c r="W96">
        <f>IF('Add. Revenue Paid To Provider'!D97="Yes", 1, 0)</f>
        <v>0</v>
      </c>
      <c r="X96">
        <f>IF('Add. Revenue Paid To Provider'!E97="Yes", 1, 0)</f>
        <v>0</v>
      </c>
      <c r="Y96">
        <f>IF('Add. Revenue Paid To Provider'!F97="Yes", 1, 0)</f>
        <v>0</v>
      </c>
      <c r="Z96" s="7">
        <f>'Add. Revenue Paid To Provider'!G97</f>
        <v>0</v>
      </c>
      <c r="AA96" s="7">
        <f>'Add. Revenue Paid To Provider'!H97</f>
        <v>0</v>
      </c>
      <c r="AB96">
        <f>'Add. Revenue Paid To Provider'!P97</f>
        <v>0</v>
      </c>
      <c r="AC96" t="e">
        <f>VLOOKUP('Add. Revenue Paid To Provider'!K97, $R$63:$S$72, 2,0)</f>
        <v>#N/A</v>
      </c>
      <c r="AD96">
        <f>'Add. Revenue Paid To Provider'!L97</f>
        <v>0</v>
      </c>
    </row>
    <row r="97" spans="3:30" x14ac:dyDescent="0.3">
      <c r="C97" s="64"/>
      <c r="D97" s="89"/>
      <c r="E97" s="89"/>
      <c r="F97" s="89"/>
      <c r="G97" s="65"/>
      <c r="H97" s="65"/>
      <c r="I97" s="65"/>
      <c r="J97" s="66"/>
      <c r="K97" s="69"/>
      <c r="L97" s="69"/>
      <c r="O97" s="9">
        <f t="shared" si="3"/>
        <v>1</v>
      </c>
      <c r="P97" s="8">
        <f t="shared" si="4"/>
        <v>0</v>
      </c>
      <c r="Q97" s="8"/>
      <c r="R97" s="8"/>
      <c r="S97" s="8"/>
      <c r="U97" s="18" t="str">
        <f>'Filing Information'!$O$2</f>
        <v>_2023</v>
      </c>
      <c r="V97" t="e">
        <f>VLOOKUP('Add. Revenue Paid To Provider'!C98,'Filing Information'!$B$47:$C$102,2,0)</f>
        <v>#N/A</v>
      </c>
      <c r="W97">
        <f>IF('Add. Revenue Paid To Provider'!D98="Yes", 1, 0)</f>
        <v>0</v>
      </c>
      <c r="X97">
        <f>IF('Add. Revenue Paid To Provider'!E98="Yes", 1, 0)</f>
        <v>0</v>
      </c>
      <c r="Y97">
        <f>IF('Add. Revenue Paid To Provider'!F98="Yes", 1, 0)</f>
        <v>0</v>
      </c>
      <c r="Z97" s="7">
        <f>'Add. Revenue Paid To Provider'!G98</f>
        <v>0</v>
      </c>
      <c r="AA97" s="7">
        <f>'Add. Revenue Paid To Provider'!H98</f>
        <v>0</v>
      </c>
      <c r="AB97">
        <f>'Add. Revenue Paid To Provider'!P98</f>
        <v>0</v>
      </c>
      <c r="AC97" t="e">
        <f>VLOOKUP('Add. Revenue Paid To Provider'!K98, $R$63:$S$72, 2,0)</f>
        <v>#N/A</v>
      </c>
      <c r="AD97">
        <f>'Add. Revenue Paid To Provider'!L98</f>
        <v>0</v>
      </c>
    </row>
    <row r="98" spans="3:30" x14ac:dyDescent="0.3">
      <c r="C98" s="64"/>
      <c r="D98" s="89"/>
      <c r="E98" s="89"/>
      <c r="F98" s="89"/>
      <c r="G98" s="65"/>
      <c r="H98" s="65"/>
      <c r="I98" s="65"/>
      <c r="J98" s="66"/>
      <c r="K98" s="69"/>
      <c r="L98" s="69"/>
      <c r="O98" s="9">
        <f t="shared" si="3"/>
        <v>1</v>
      </c>
      <c r="P98" s="8">
        <f t="shared" si="4"/>
        <v>0</v>
      </c>
      <c r="Q98" s="8"/>
      <c r="R98" s="8"/>
      <c r="S98" s="8"/>
      <c r="U98" s="18" t="str">
        <f>'Filing Information'!$O$2</f>
        <v>_2023</v>
      </c>
      <c r="V98" t="e">
        <f>VLOOKUP('Add. Revenue Paid To Provider'!C99,'Filing Information'!$B$47:$C$102,2,0)</f>
        <v>#N/A</v>
      </c>
      <c r="W98">
        <f>IF('Add. Revenue Paid To Provider'!D99="Yes", 1, 0)</f>
        <v>0</v>
      </c>
      <c r="X98">
        <f>IF('Add. Revenue Paid To Provider'!E99="Yes", 1, 0)</f>
        <v>0</v>
      </c>
      <c r="Y98">
        <f>IF('Add. Revenue Paid To Provider'!F99="Yes", 1, 0)</f>
        <v>0</v>
      </c>
      <c r="Z98" s="7">
        <f>'Add. Revenue Paid To Provider'!G99</f>
        <v>0</v>
      </c>
      <c r="AA98" s="7">
        <f>'Add. Revenue Paid To Provider'!H99</f>
        <v>0</v>
      </c>
      <c r="AB98">
        <f>'Add. Revenue Paid To Provider'!P99</f>
        <v>0</v>
      </c>
      <c r="AC98" t="e">
        <f>VLOOKUP('Add. Revenue Paid To Provider'!K99, $R$63:$S$72, 2,0)</f>
        <v>#N/A</v>
      </c>
      <c r="AD98">
        <f>'Add. Revenue Paid To Provider'!L99</f>
        <v>0</v>
      </c>
    </row>
    <row r="99" spans="3:30" x14ac:dyDescent="0.3">
      <c r="C99" s="64"/>
      <c r="D99" s="89"/>
      <c r="E99" s="89"/>
      <c r="F99" s="89"/>
      <c r="G99" s="65"/>
      <c r="H99" s="65"/>
      <c r="I99" s="65"/>
      <c r="J99" s="66"/>
      <c r="K99" s="69"/>
      <c r="L99" s="69"/>
      <c r="O99" s="9">
        <f t="shared" si="3"/>
        <v>1</v>
      </c>
      <c r="P99" s="8">
        <f t="shared" si="4"/>
        <v>0</v>
      </c>
      <c r="Q99" s="8"/>
      <c r="R99" s="8"/>
      <c r="S99" s="8"/>
      <c r="U99" s="18" t="str">
        <f>'Filing Information'!$O$2</f>
        <v>_2023</v>
      </c>
      <c r="V99" t="e">
        <f>VLOOKUP('Add. Revenue Paid To Provider'!C100,'Filing Information'!$B$47:$C$102,2,0)</f>
        <v>#N/A</v>
      </c>
      <c r="W99">
        <f>IF('Add. Revenue Paid To Provider'!D100="Yes", 1, 0)</f>
        <v>0</v>
      </c>
      <c r="X99">
        <f>IF('Add. Revenue Paid To Provider'!E100="Yes", 1, 0)</f>
        <v>0</v>
      </c>
      <c r="Y99">
        <f>IF('Add. Revenue Paid To Provider'!F100="Yes", 1, 0)</f>
        <v>0</v>
      </c>
      <c r="Z99" s="7">
        <f>'Add. Revenue Paid To Provider'!G100</f>
        <v>0</v>
      </c>
      <c r="AA99" s="7">
        <f>'Add. Revenue Paid To Provider'!H100</f>
        <v>0</v>
      </c>
      <c r="AB99">
        <f>'Add. Revenue Paid To Provider'!P100</f>
        <v>0</v>
      </c>
      <c r="AC99" t="e">
        <f>VLOOKUP('Add. Revenue Paid To Provider'!K100, $R$63:$S$72, 2,0)</f>
        <v>#N/A</v>
      </c>
      <c r="AD99">
        <f>'Add. Revenue Paid To Provider'!L100</f>
        <v>0</v>
      </c>
    </row>
    <row r="100" spans="3:30" x14ac:dyDescent="0.3">
      <c r="C100" s="64"/>
      <c r="D100" s="89"/>
      <c r="E100" s="89"/>
      <c r="F100" s="89"/>
      <c r="G100" s="65"/>
      <c r="H100" s="65"/>
      <c r="I100" s="65"/>
      <c r="J100" s="66"/>
      <c r="K100" s="69"/>
      <c r="L100" s="69"/>
      <c r="O100" s="9">
        <f t="shared" si="3"/>
        <v>1</v>
      </c>
      <c r="P100" s="8">
        <f t="shared" si="4"/>
        <v>0</v>
      </c>
      <c r="Q100" s="8"/>
      <c r="R100" s="8"/>
      <c r="S100" s="8"/>
      <c r="U100" s="18" t="str">
        <f>'Filing Information'!$O$2</f>
        <v>_2023</v>
      </c>
      <c r="V100" t="e">
        <f>VLOOKUP('Add. Revenue Paid To Provider'!C101,'Filing Information'!$B$47:$C$102,2,0)</f>
        <v>#N/A</v>
      </c>
      <c r="W100">
        <f>IF('Add. Revenue Paid To Provider'!D101="Yes", 1, 0)</f>
        <v>0</v>
      </c>
      <c r="X100">
        <f>IF('Add. Revenue Paid To Provider'!E101="Yes", 1, 0)</f>
        <v>0</v>
      </c>
      <c r="Y100">
        <f>IF('Add. Revenue Paid To Provider'!F101="Yes", 1, 0)</f>
        <v>0</v>
      </c>
      <c r="Z100" s="7">
        <f>'Add. Revenue Paid To Provider'!G101</f>
        <v>0</v>
      </c>
      <c r="AA100" s="7">
        <f>'Add. Revenue Paid To Provider'!H101</f>
        <v>0</v>
      </c>
      <c r="AB100">
        <f>'Add. Revenue Paid To Provider'!P101</f>
        <v>0</v>
      </c>
      <c r="AC100" t="e">
        <f>VLOOKUP('Add. Revenue Paid To Provider'!K101, $R$63:$S$72, 2,0)</f>
        <v>#N/A</v>
      </c>
      <c r="AD100">
        <f>'Add. Revenue Paid To Provider'!L101</f>
        <v>0</v>
      </c>
    </row>
    <row r="101" spans="3:30" x14ac:dyDescent="0.3">
      <c r="C101" s="64"/>
      <c r="D101" s="89"/>
      <c r="E101" s="89"/>
      <c r="F101" s="89"/>
      <c r="G101" s="65"/>
      <c r="H101" s="65"/>
      <c r="I101" s="65"/>
      <c r="J101" s="66"/>
      <c r="K101" s="69"/>
      <c r="L101" s="69"/>
      <c r="O101" s="9">
        <f t="shared" si="3"/>
        <v>1</v>
      </c>
      <c r="P101" s="8">
        <f t="shared" si="4"/>
        <v>0</v>
      </c>
      <c r="Q101" s="8"/>
      <c r="R101" s="8"/>
      <c r="S101" s="8"/>
      <c r="U101" s="18" t="str">
        <f>'Filing Information'!$O$2</f>
        <v>_2023</v>
      </c>
      <c r="V101" t="e">
        <f>VLOOKUP('Add. Revenue Paid To Provider'!C102,'Filing Information'!$B$47:$C$102,2,0)</f>
        <v>#N/A</v>
      </c>
      <c r="W101">
        <f>IF('Add. Revenue Paid To Provider'!D102="Yes", 1, 0)</f>
        <v>0</v>
      </c>
      <c r="X101">
        <f>IF('Add. Revenue Paid To Provider'!E102="Yes", 1, 0)</f>
        <v>0</v>
      </c>
      <c r="Y101">
        <f>IF('Add. Revenue Paid To Provider'!F102="Yes", 1, 0)</f>
        <v>0</v>
      </c>
      <c r="Z101" s="7">
        <f>'Add. Revenue Paid To Provider'!G102</f>
        <v>0</v>
      </c>
      <c r="AA101" s="7">
        <f>'Add. Revenue Paid To Provider'!H102</f>
        <v>0</v>
      </c>
      <c r="AB101">
        <f>'Add. Revenue Paid To Provider'!P102</f>
        <v>0</v>
      </c>
      <c r="AC101" t="e">
        <f>VLOOKUP('Add. Revenue Paid To Provider'!K102, $R$63:$S$72, 2,0)</f>
        <v>#N/A</v>
      </c>
      <c r="AD101">
        <f>'Add. Revenue Paid To Provider'!L102</f>
        <v>0</v>
      </c>
    </row>
    <row r="102" spans="3:30" x14ac:dyDescent="0.3">
      <c r="C102" s="64"/>
      <c r="D102" s="89"/>
      <c r="E102" s="89"/>
      <c r="F102" s="89"/>
      <c r="G102" s="65"/>
      <c r="H102" s="65"/>
      <c r="I102" s="65"/>
      <c r="J102" s="66"/>
      <c r="K102" s="69"/>
      <c r="L102" s="69"/>
      <c r="O102" s="9">
        <f t="shared" si="3"/>
        <v>1</v>
      </c>
      <c r="P102" s="8">
        <f t="shared" si="4"/>
        <v>0</v>
      </c>
      <c r="Q102" s="8"/>
      <c r="R102" s="8"/>
      <c r="S102" s="8"/>
      <c r="U102" s="18" t="str">
        <f>'Filing Information'!$O$2</f>
        <v>_2023</v>
      </c>
      <c r="V102" t="e">
        <f>VLOOKUP('Add. Revenue Paid To Provider'!C103,'Filing Information'!$B$47:$C$102,2,0)</f>
        <v>#N/A</v>
      </c>
      <c r="W102">
        <f>IF('Add. Revenue Paid To Provider'!D103="Yes", 1, 0)</f>
        <v>0</v>
      </c>
      <c r="X102">
        <f>IF('Add. Revenue Paid To Provider'!E103="Yes", 1, 0)</f>
        <v>0</v>
      </c>
      <c r="Y102">
        <f>IF('Add. Revenue Paid To Provider'!F103="Yes", 1, 0)</f>
        <v>0</v>
      </c>
      <c r="Z102" s="7">
        <f>'Add. Revenue Paid To Provider'!G103</f>
        <v>0</v>
      </c>
      <c r="AA102" s="7">
        <f>'Add. Revenue Paid To Provider'!H103</f>
        <v>0</v>
      </c>
      <c r="AB102">
        <f>'Add. Revenue Paid To Provider'!P103</f>
        <v>0</v>
      </c>
      <c r="AC102" t="e">
        <f>VLOOKUP('Add. Revenue Paid To Provider'!K103, $R$63:$S$72, 2,0)</f>
        <v>#N/A</v>
      </c>
      <c r="AD102">
        <f>'Add. Revenue Paid To Provider'!L103</f>
        <v>0</v>
      </c>
    </row>
    <row r="103" spans="3:30" x14ac:dyDescent="0.3">
      <c r="C103" s="64"/>
      <c r="D103" s="89"/>
      <c r="E103" s="89"/>
      <c r="F103" s="89"/>
      <c r="G103" s="65"/>
      <c r="H103" s="65"/>
      <c r="I103" s="65"/>
      <c r="J103" s="66"/>
      <c r="K103" s="69"/>
      <c r="L103" s="69"/>
      <c r="O103" s="9">
        <f t="shared" si="3"/>
        <v>1</v>
      </c>
      <c r="P103" s="8">
        <f t="shared" si="4"/>
        <v>0</v>
      </c>
      <c r="Q103" s="8"/>
      <c r="R103" s="8"/>
      <c r="S103" s="8"/>
      <c r="U103" s="18" t="str">
        <f>'Filing Information'!$O$2</f>
        <v>_2023</v>
      </c>
      <c r="V103" t="e">
        <f>VLOOKUP('Add. Revenue Paid To Provider'!C104,'Filing Information'!$B$47:$C$102,2,0)</f>
        <v>#N/A</v>
      </c>
      <c r="W103">
        <f>IF('Add. Revenue Paid To Provider'!D104="Yes", 1, 0)</f>
        <v>0</v>
      </c>
      <c r="X103">
        <f>IF('Add. Revenue Paid To Provider'!E104="Yes", 1, 0)</f>
        <v>0</v>
      </c>
      <c r="Y103">
        <f>IF('Add. Revenue Paid To Provider'!F104="Yes", 1, 0)</f>
        <v>0</v>
      </c>
      <c r="Z103" s="7">
        <f>'Add. Revenue Paid To Provider'!G104</f>
        <v>0</v>
      </c>
      <c r="AA103" s="7">
        <f>'Add. Revenue Paid To Provider'!H104</f>
        <v>0</v>
      </c>
      <c r="AB103">
        <f>'Add. Revenue Paid To Provider'!P104</f>
        <v>0</v>
      </c>
      <c r="AC103" t="e">
        <f>VLOOKUP('Add. Revenue Paid To Provider'!K104, $R$63:$S$72, 2,0)</f>
        <v>#N/A</v>
      </c>
      <c r="AD103">
        <f>'Add. Revenue Paid To Provider'!L104</f>
        <v>0</v>
      </c>
    </row>
    <row r="104" spans="3:30" x14ac:dyDescent="0.3">
      <c r="C104" s="64"/>
      <c r="D104" s="89"/>
      <c r="E104" s="89"/>
      <c r="F104" s="89"/>
      <c r="G104" s="65"/>
      <c r="H104" s="65"/>
      <c r="I104" s="65"/>
      <c r="J104" s="66"/>
      <c r="K104" s="69"/>
      <c r="L104" s="69"/>
      <c r="O104" s="9">
        <f t="shared" si="3"/>
        <v>1</v>
      </c>
      <c r="P104" s="8">
        <f t="shared" si="4"/>
        <v>0</v>
      </c>
      <c r="Q104" s="8"/>
      <c r="R104" s="8"/>
      <c r="S104" s="8"/>
      <c r="U104" s="18" t="str">
        <f>'Filing Information'!$O$2</f>
        <v>_2023</v>
      </c>
      <c r="V104" t="e">
        <f>VLOOKUP('Add. Revenue Paid To Provider'!C105,'Filing Information'!$B$47:$C$102,2,0)</f>
        <v>#N/A</v>
      </c>
      <c r="W104">
        <f>IF('Add. Revenue Paid To Provider'!D105="Yes", 1, 0)</f>
        <v>0</v>
      </c>
      <c r="X104">
        <f>IF('Add. Revenue Paid To Provider'!E105="Yes", 1, 0)</f>
        <v>0</v>
      </c>
      <c r="Y104">
        <f>IF('Add. Revenue Paid To Provider'!F105="Yes", 1, 0)</f>
        <v>0</v>
      </c>
      <c r="Z104" s="7">
        <f>'Add. Revenue Paid To Provider'!G105</f>
        <v>0</v>
      </c>
      <c r="AA104" s="7">
        <f>'Add. Revenue Paid To Provider'!H105</f>
        <v>0</v>
      </c>
      <c r="AB104">
        <f>'Add. Revenue Paid To Provider'!P105</f>
        <v>0</v>
      </c>
      <c r="AC104" t="e">
        <f>VLOOKUP('Add. Revenue Paid To Provider'!K105, $R$63:$S$72, 2,0)</f>
        <v>#N/A</v>
      </c>
      <c r="AD104">
        <f>'Add. Revenue Paid To Provider'!L105</f>
        <v>0</v>
      </c>
    </row>
    <row r="105" spans="3:30" x14ac:dyDescent="0.3">
      <c r="C105" s="64"/>
      <c r="D105" s="89"/>
      <c r="E105" s="89"/>
      <c r="F105" s="89"/>
      <c r="G105" s="65"/>
      <c r="H105" s="65"/>
      <c r="I105" s="65"/>
      <c r="J105" s="66"/>
      <c r="K105" s="69"/>
      <c r="L105" s="69"/>
      <c r="O105" s="9">
        <f t="shared" si="3"/>
        <v>1</v>
      </c>
      <c r="P105" s="8">
        <f t="shared" si="4"/>
        <v>0</v>
      </c>
      <c r="Q105" s="8"/>
      <c r="R105" s="8"/>
      <c r="S105" s="8"/>
      <c r="U105" s="18" t="str">
        <f>'Filing Information'!$O$2</f>
        <v>_2023</v>
      </c>
      <c r="V105" t="e">
        <f>VLOOKUP('Add. Revenue Paid To Provider'!C106,'Filing Information'!$B$47:$C$102,2,0)</f>
        <v>#N/A</v>
      </c>
      <c r="W105">
        <f>IF('Add. Revenue Paid To Provider'!D106="Yes", 1, 0)</f>
        <v>0</v>
      </c>
      <c r="X105">
        <f>IF('Add. Revenue Paid To Provider'!E106="Yes", 1, 0)</f>
        <v>0</v>
      </c>
      <c r="Y105">
        <f>IF('Add. Revenue Paid To Provider'!F106="Yes", 1, 0)</f>
        <v>0</v>
      </c>
      <c r="Z105" s="7">
        <f>'Add. Revenue Paid To Provider'!G106</f>
        <v>0</v>
      </c>
      <c r="AA105" s="7">
        <f>'Add. Revenue Paid To Provider'!H106</f>
        <v>0</v>
      </c>
      <c r="AB105">
        <f>'Add. Revenue Paid To Provider'!P106</f>
        <v>0</v>
      </c>
      <c r="AC105" t="e">
        <f>VLOOKUP('Add. Revenue Paid To Provider'!K106, $R$63:$S$72, 2,0)</f>
        <v>#N/A</v>
      </c>
      <c r="AD105">
        <f>'Add. Revenue Paid To Provider'!L106</f>
        <v>0</v>
      </c>
    </row>
    <row r="106" spans="3:30" x14ac:dyDescent="0.3">
      <c r="C106" s="64"/>
      <c r="D106" s="89"/>
      <c r="E106" s="89"/>
      <c r="F106" s="89"/>
      <c r="G106" s="65"/>
      <c r="H106" s="65"/>
      <c r="I106" s="65"/>
      <c r="J106" s="66"/>
      <c r="K106" s="69"/>
      <c r="L106" s="69"/>
      <c r="O106" s="9">
        <f t="shared" si="3"/>
        <v>1</v>
      </c>
      <c r="P106" s="8">
        <f t="shared" si="4"/>
        <v>0</v>
      </c>
      <c r="Q106" s="8"/>
      <c r="R106" s="8"/>
      <c r="S106" s="8"/>
      <c r="U106" s="18" t="str">
        <f>'Filing Information'!$O$2</f>
        <v>_2023</v>
      </c>
      <c r="V106" t="e">
        <f>VLOOKUP('Add. Revenue Paid To Provider'!C107,'Filing Information'!$B$47:$C$102,2,0)</f>
        <v>#N/A</v>
      </c>
      <c r="W106">
        <f>IF('Add. Revenue Paid To Provider'!D107="Yes", 1, 0)</f>
        <v>0</v>
      </c>
      <c r="X106">
        <f>IF('Add. Revenue Paid To Provider'!E107="Yes", 1, 0)</f>
        <v>0</v>
      </c>
      <c r="Y106">
        <f>IF('Add. Revenue Paid To Provider'!F107="Yes", 1, 0)</f>
        <v>0</v>
      </c>
      <c r="Z106" s="7">
        <f>'Add. Revenue Paid To Provider'!G107</f>
        <v>0</v>
      </c>
      <c r="AA106" s="7">
        <f>'Add. Revenue Paid To Provider'!H107</f>
        <v>0</v>
      </c>
      <c r="AB106">
        <f>'Add. Revenue Paid To Provider'!P107</f>
        <v>0</v>
      </c>
      <c r="AC106" t="e">
        <f>VLOOKUP('Add. Revenue Paid To Provider'!K107, $R$63:$S$72, 2,0)</f>
        <v>#N/A</v>
      </c>
      <c r="AD106">
        <f>'Add. Revenue Paid To Provider'!L107</f>
        <v>0</v>
      </c>
    </row>
    <row r="107" spans="3:30" x14ac:dyDescent="0.3">
      <c r="C107" s="64"/>
      <c r="D107" s="89"/>
      <c r="E107" s="89"/>
      <c r="F107" s="89"/>
      <c r="G107" s="65"/>
      <c r="H107" s="65"/>
      <c r="I107" s="65"/>
      <c r="J107" s="66"/>
      <c r="K107" s="69"/>
      <c r="L107" s="69"/>
      <c r="O107" s="9">
        <f t="shared" si="3"/>
        <v>1</v>
      </c>
      <c r="P107" s="8">
        <f t="shared" si="4"/>
        <v>0</v>
      </c>
      <c r="Q107" s="8"/>
      <c r="R107" s="8"/>
      <c r="S107" s="8"/>
      <c r="U107" s="18" t="str">
        <f>'Filing Information'!$O$2</f>
        <v>_2023</v>
      </c>
      <c r="V107" t="e">
        <f>VLOOKUP('Add. Revenue Paid To Provider'!C108,'Filing Information'!$B$47:$C$102,2,0)</f>
        <v>#N/A</v>
      </c>
      <c r="W107">
        <f>IF('Add. Revenue Paid To Provider'!D108="Yes", 1, 0)</f>
        <v>0</v>
      </c>
      <c r="X107">
        <f>IF('Add. Revenue Paid To Provider'!E108="Yes", 1, 0)</f>
        <v>0</v>
      </c>
      <c r="Y107">
        <f>IF('Add. Revenue Paid To Provider'!F108="Yes", 1, 0)</f>
        <v>0</v>
      </c>
      <c r="Z107" s="7">
        <f>'Add. Revenue Paid To Provider'!G108</f>
        <v>0</v>
      </c>
      <c r="AA107" s="7">
        <f>'Add. Revenue Paid To Provider'!H108</f>
        <v>0</v>
      </c>
      <c r="AB107">
        <f>'Add. Revenue Paid To Provider'!P108</f>
        <v>0</v>
      </c>
      <c r="AC107" t="e">
        <f>VLOOKUP('Add. Revenue Paid To Provider'!K108, $R$63:$S$72, 2,0)</f>
        <v>#N/A</v>
      </c>
      <c r="AD107">
        <f>'Add. Revenue Paid To Provider'!L108</f>
        <v>0</v>
      </c>
    </row>
    <row r="108" spans="3:30" x14ac:dyDescent="0.3">
      <c r="C108" s="64"/>
      <c r="D108" s="89"/>
      <c r="E108" s="89"/>
      <c r="F108" s="89"/>
      <c r="G108" s="65"/>
      <c r="H108" s="65"/>
      <c r="I108" s="65"/>
      <c r="J108" s="66"/>
      <c r="K108" s="69"/>
      <c r="L108" s="69"/>
      <c r="O108" s="9">
        <f t="shared" si="3"/>
        <v>1</v>
      </c>
      <c r="P108" s="8">
        <f t="shared" si="4"/>
        <v>0</v>
      </c>
      <c r="Q108" s="8"/>
      <c r="R108" s="8"/>
      <c r="S108" s="8"/>
      <c r="U108" s="18" t="str">
        <f>'Filing Information'!$O$2</f>
        <v>_2023</v>
      </c>
      <c r="V108" t="e">
        <f>VLOOKUP('Add. Revenue Paid To Provider'!C109,'Filing Information'!$B$47:$C$102,2,0)</f>
        <v>#N/A</v>
      </c>
      <c r="W108">
        <f>IF('Add. Revenue Paid To Provider'!D109="Yes", 1, 0)</f>
        <v>0</v>
      </c>
      <c r="X108">
        <f>IF('Add. Revenue Paid To Provider'!E109="Yes", 1, 0)</f>
        <v>0</v>
      </c>
      <c r="Y108">
        <f>IF('Add. Revenue Paid To Provider'!F109="Yes", 1, 0)</f>
        <v>0</v>
      </c>
      <c r="Z108" s="7">
        <f>'Add. Revenue Paid To Provider'!G109</f>
        <v>0</v>
      </c>
      <c r="AA108" s="7">
        <f>'Add. Revenue Paid To Provider'!H109</f>
        <v>0</v>
      </c>
      <c r="AB108">
        <f>'Add. Revenue Paid To Provider'!P109</f>
        <v>0</v>
      </c>
      <c r="AC108" t="e">
        <f>VLOOKUP('Add. Revenue Paid To Provider'!K109, $R$63:$S$72, 2,0)</f>
        <v>#N/A</v>
      </c>
      <c r="AD108">
        <f>'Add. Revenue Paid To Provider'!L109</f>
        <v>0</v>
      </c>
    </row>
    <row r="109" spans="3:30" x14ac:dyDescent="0.3">
      <c r="C109" s="64"/>
      <c r="D109" s="89"/>
      <c r="E109" s="89"/>
      <c r="F109" s="89"/>
      <c r="G109" s="65"/>
      <c r="H109" s="65"/>
      <c r="I109" s="65"/>
      <c r="J109" s="66"/>
      <c r="K109" s="69"/>
      <c r="L109" s="69"/>
      <c r="O109" s="9">
        <f t="shared" si="3"/>
        <v>1</v>
      </c>
      <c r="P109" s="8">
        <f t="shared" si="4"/>
        <v>0</v>
      </c>
      <c r="Q109" s="8"/>
      <c r="R109" s="8"/>
      <c r="S109" s="8"/>
      <c r="U109" s="18" t="str">
        <f>'Filing Information'!$O$2</f>
        <v>_2023</v>
      </c>
      <c r="V109" t="e">
        <f>VLOOKUP('Add. Revenue Paid To Provider'!C110,'Filing Information'!$B$47:$C$102,2,0)</f>
        <v>#N/A</v>
      </c>
      <c r="W109">
        <f>IF('Add. Revenue Paid To Provider'!D110="Yes", 1, 0)</f>
        <v>0</v>
      </c>
      <c r="X109">
        <f>IF('Add. Revenue Paid To Provider'!E110="Yes", 1, 0)</f>
        <v>0</v>
      </c>
      <c r="Y109">
        <f>IF('Add. Revenue Paid To Provider'!F110="Yes", 1, 0)</f>
        <v>0</v>
      </c>
      <c r="Z109" s="7">
        <f>'Add. Revenue Paid To Provider'!G110</f>
        <v>0</v>
      </c>
      <c r="AA109" s="7">
        <f>'Add. Revenue Paid To Provider'!H110</f>
        <v>0</v>
      </c>
      <c r="AB109">
        <f>'Add. Revenue Paid To Provider'!P110</f>
        <v>0</v>
      </c>
      <c r="AC109" t="e">
        <f>VLOOKUP('Add. Revenue Paid To Provider'!K110, $R$63:$S$72, 2,0)</f>
        <v>#N/A</v>
      </c>
      <c r="AD109">
        <f>'Add. Revenue Paid To Provider'!L110</f>
        <v>0</v>
      </c>
    </row>
    <row r="110" spans="3:30" x14ac:dyDescent="0.3">
      <c r="C110" s="64"/>
      <c r="D110" s="89"/>
      <c r="E110" s="89"/>
      <c r="F110" s="89"/>
      <c r="G110" s="65"/>
      <c r="H110" s="65"/>
      <c r="I110" s="65"/>
      <c r="J110" s="66"/>
      <c r="K110" s="69"/>
      <c r="L110" s="69"/>
      <c r="O110" s="9">
        <f t="shared" si="3"/>
        <v>1</v>
      </c>
      <c r="P110" s="8">
        <f t="shared" si="4"/>
        <v>0</v>
      </c>
      <c r="Q110" s="8"/>
      <c r="R110" s="8"/>
      <c r="S110" s="8"/>
      <c r="U110" s="18" t="str">
        <f>'Filing Information'!$O$2</f>
        <v>_2023</v>
      </c>
      <c r="V110" t="e">
        <f>VLOOKUP('Add. Revenue Paid To Provider'!C111,'Filing Information'!$B$47:$C$102,2,0)</f>
        <v>#N/A</v>
      </c>
      <c r="W110">
        <f>IF('Add. Revenue Paid To Provider'!D111="Yes", 1, 0)</f>
        <v>0</v>
      </c>
      <c r="X110">
        <f>IF('Add. Revenue Paid To Provider'!E111="Yes", 1, 0)</f>
        <v>0</v>
      </c>
      <c r="Y110">
        <f>IF('Add. Revenue Paid To Provider'!F111="Yes", 1, 0)</f>
        <v>0</v>
      </c>
      <c r="Z110" s="7">
        <f>'Add. Revenue Paid To Provider'!G111</f>
        <v>0</v>
      </c>
      <c r="AA110" s="7">
        <f>'Add. Revenue Paid To Provider'!H111</f>
        <v>0</v>
      </c>
      <c r="AB110">
        <f>'Add. Revenue Paid To Provider'!P111</f>
        <v>0</v>
      </c>
      <c r="AC110" t="e">
        <f>VLOOKUP('Add. Revenue Paid To Provider'!K111, $R$63:$S$72, 2,0)</f>
        <v>#N/A</v>
      </c>
      <c r="AD110">
        <f>'Add. Revenue Paid To Provider'!L111</f>
        <v>0</v>
      </c>
    </row>
    <row r="111" spans="3:30" x14ac:dyDescent="0.3">
      <c r="C111" s="64"/>
      <c r="D111" s="89"/>
      <c r="E111" s="89"/>
      <c r="F111" s="89"/>
      <c r="G111" s="65"/>
      <c r="H111" s="65"/>
      <c r="I111" s="65"/>
      <c r="J111" s="66"/>
      <c r="K111" s="69"/>
      <c r="L111" s="69"/>
      <c r="O111" s="9">
        <f t="shared" si="3"/>
        <v>1</v>
      </c>
      <c r="P111" s="8">
        <f t="shared" si="4"/>
        <v>0</v>
      </c>
      <c r="Q111" s="8"/>
      <c r="R111" s="8"/>
      <c r="S111" s="8"/>
      <c r="U111" s="18" t="str">
        <f>'Filing Information'!$O$2</f>
        <v>_2023</v>
      </c>
      <c r="V111" t="e">
        <f>VLOOKUP('Add. Revenue Paid To Provider'!C112,'Filing Information'!$B$47:$C$102,2,0)</f>
        <v>#N/A</v>
      </c>
      <c r="W111">
        <f>IF('Add. Revenue Paid To Provider'!D112="Yes", 1, 0)</f>
        <v>0</v>
      </c>
      <c r="X111">
        <f>IF('Add. Revenue Paid To Provider'!E112="Yes", 1, 0)</f>
        <v>0</v>
      </c>
      <c r="Y111">
        <f>IF('Add. Revenue Paid To Provider'!F112="Yes", 1, 0)</f>
        <v>0</v>
      </c>
      <c r="Z111" s="7">
        <f>'Add. Revenue Paid To Provider'!G112</f>
        <v>0</v>
      </c>
      <c r="AA111" s="7">
        <f>'Add. Revenue Paid To Provider'!H112</f>
        <v>0</v>
      </c>
      <c r="AB111">
        <f>'Add. Revenue Paid To Provider'!P112</f>
        <v>0</v>
      </c>
      <c r="AC111" t="e">
        <f>VLOOKUP('Add. Revenue Paid To Provider'!K112, $R$63:$S$72, 2,0)</f>
        <v>#N/A</v>
      </c>
      <c r="AD111">
        <f>'Add. Revenue Paid To Provider'!L112</f>
        <v>0</v>
      </c>
    </row>
    <row r="112" spans="3:30" x14ac:dyDescent="0.3">
      <c r="C112" s="64"/>
      <c r="D112" s="89"/>
      <c r="E112" s="89"/>
      <c r="F112" s="89"/>
      <c r="G112" s="65"/>
      <c r="H112" s="65"/>
      <c r="I112" s="65"/>
      <c r="J112" s="66"/>
      <c r="K112" s="69"/>
      <c r="L112" s="69"/>
      <c r="O112" s="9">
        <f t="shared" si="3"/>
        <v>1</v>
      </c>
      <c r="P112" s="8">
        <f t="shared" si="4"/>
        <v>0</v>
      </c>
      <c r="Q112" s="8"/>
      <c r="R112" s="8"/>
      <c r="S112" s="8"/>
      <c r="U112" s="18" t="str">
        <f>'Filing Information'!$O$2</f>
        <v>_2023</v>
      </c>
      <c r="V112" t="e">
        <f>VLOOKUP('Add. Revenue Paid To Provider'!C113,'Filing Information'!$B$47:$C$102,2,0)</f>
        <v>#N/A</v>
      </c>
      <c r="W112">
        <f>IF('Add. Revenue Paid To Provider'!D113="Yes", 1, 0)</f>
        <v>0</v>
      </c>
      <c r="X112">
        <f>IF('Add. Revenue Paid To Provider'!E113="Yes", 1, 0)</f>
        <v>0</v>
      </c>
      <c r="Y112">
        <f>IF('Add. Revenue Paid To Provider'!F113="Yes", 1, 0)</f>
        <v>0</v>
      </c>
      <c r="Z112" s="7">
        <f>'Add. Revenue Paid To Provider'!G113</f>
        <v>0</v>
      </c>
      <c r="AA112" s="7">
        <f>'Add. Revenue Paid To Provider'!H113</f>
        <v>0</v>
      </c>
      <c r="AB112">
        <f>'Add. Revenue Paid To Provider'!P113</f>
        <v>0</v>
      </c>
      <c r="AC112" t="e">
        <f>VLOOKUP('Add. Revenue Paid To Provider'!K113, $R$63:$S$72, 2,0)</f>
        <v>#N/A</v>
      </c>
      <c r="AD112">
        <f>'Add. Revenue Paid To Provider'!L113</f>
        <v>0</v>
      </c>
    </row>
    <row r="113" spans="3:30" x14ac:dyDescent="0.3">
      <c r="C113" s="64"/>
      <c r="D113" s="89"/>
      <c r="E113" s="89"/>
      <c r="F113" s="89"/>
      <c r="G113" s="65"/>
      <c r="H113" s="65"/>
      <c r="I113" s="65"/>
      <c r="J113" s="66"/>
      <c r="K113" s="69"/>
      <c r="L113" s="69"/>
      <c r="O113" s="9">
        <f t="shared" si="3"/>
        <v>1</v>
      </c>
      <c r="P113" s="8">
        <f t="shared" si="4"/>
        <v>0</v>
      </c>
      <c r="Q113" s="8"/>
      <c r="R113" s="8"/>
      <c r="S113" s="8"/>
      <c r="U113" s="18" t="str">
        <f>'Filing Information'!$O$2</f>
        <v>_2023</v>
      </c>
      <c r="V113" t="e">
        <f>VLOOKUP('Add. Revenue Paid To Provider'!C114,'Filing Information'!$B$47:$C$102,2,0)</f>
        <v>#N/A</v>
      </c>
      <c r="W113">
        <f>IF('Add. Revenue Paid To Provider'!D114="Yes", 1, 0)</f>
        <v>0</v>
      </c>
      <c r="X113">
        <f>IF('Add. Revenue Paid To Provider'!E114="Yes", 1, 0)</f>
        <v>0</v>
      </c>
      <c r="Y113">
        <f>IF('Add. Revenue Paid To Provider'!F114="Yes", 1, 0)</f>
        <v>0</v>
      </c>
      <c r="Z113" s="7">
        <f>'Add. Revenue Paid To Provider'!G114</f>
        <v>0</v>
      </c>
      <c r="AA113" s="7">
        <f>'Add. Revenue Paid To Provider'!H114</f>
        <v>0</v>
      </c>
      <c r="AB113">
        <f>'Add. Revenue Paid To Provider'!P114</f>
        <v>0</v>
      </c>
      <c r="AC113" t="e">
        <f>VLOOKUP('Add. Revenue Paid To Provider'!K114, $R$63:$S$72, 2,0)</f>
        <v>#N/A</v>
      </c>
      <c r="AD113">
        <f>'Add. Revenue Paid To Provider'!L114</f>
        <v>0</v>
      </c>
    </row>
    <row r="114" spans="3:30" x14ac:dyDescent="0.3">
      <c r="C114" s="64"/>
      <c r="D114" s="89"/>
      <c r="E114" s="89"/>
      <c r="F114" s="89"/>
      <c r="G114" s="65"/>
      <c r="H114" s="65"/>
      <c r="I114" s="65"/>
      <c r="J114" s="66"/>
      <c r="K114" s="69"/>
      <c r="L114" s="69"/>
      <c r="O114" s="9">
        <f t="shared" si="3"/>
        <v>1</v>
      </c>
      <c r="P114" s="8">
        <f t="shared" si="4"/>
        <v>0</v>
      </c>
      <c r="Q114" s="8"/>
      <c r="R114" s="8"/>
      <c r="S114" s="8"/>
      <c r="U114" s="18" t="str">
        <f>'Filing Information'!$O$2</f>
        <v>_2023</v>
      </c>
      <c r="V114" t="e">
        <f>VLOOKUP('Add. Revenue Paid To Provider'!C115,'Filing Information'!$B$47:$C$102,2,0)</f>
        <v>#N/A</v>
      </c>
      <c r="W114">
        <f>IF('Add. Revenue Paid To Provider'!D115="Yes", 1, 0)</f>
        <v>0</v>
      </c>
      <c r="X114">
        <f>IF('Add. Revenue Paid To Provider'!E115="Yes", 1, 0)</f>
        <v>0</v>
      </c>
      <c r="Y114">
        <f>IF('Add. Revenue Paid To Provider'!F115="Yes", 1, 0)</f>
        <v>0</v>
      </c>
      <c r="Z114" s="7">
        <f>'Add. Revenue Paid To Provider'!G115</f>
        <v>0</v>
      </c>
      <c r="AA114" s="7">
        <f>'Add. Revenue Paid To Provider'!H115</f>
        <v>0</v>
      </c>
      <c r="AB114">
        <f>'Add. Revenue Paid To Provider'!P115</f>
        <v>0</v>
      </c>
      <c r="AC114" t="e">
        <f>VLOOKUP('Add. Revenue Paid To Provider'!K115, $R$63:$S$72, 2,0)</f>
        <v>#N/A</v>
      </c>
      <c r="AD114">
        <f>'Add. Revenue Paid To Provider'!L115</f>
        <v>0</v>
      </c>
    </row>
    <row r="115" spans="3:30" x14ac:dyDescent="0.3">
      <c r="C115" s="64"/>
      <c r="D115" s="89"/>
      <c r="E115" s="89"/>
      <c r="F115" s="89"/>
      <c r="G115" s="65"/>
      <c r="H115" s="65"/>
      <c r="I115" s="65"/>
      <c r="J115" s="66"/>
      <c r="K115" s="69"/>
      <c r="L115" s="69"/>
      <c r="O115" s="9">
        <f t="shared" si="3"/>
        <v>1</v>
      </c>
      <c r="P115" s="8">
        <f t="shared" si="4"/>
        <v>0</v>
      </c>
      <c r="Q115" s="8"/>
      <c r="R115" s="8"/>
      <c r="S115" s="8"/>
      <c r="U115" s="18" t="str">
        <f>'Filing Information'!$O$2</f>
        <v>_2023</v>
      </c>
      <c r="V115" t="e">
        <f>VLOOKUP('Add. Revenue Paid To Provider'!C116,'Filing Information'!$B$47:$C$102,2,0)</f>
        <v>#N/A</v>
      </c>
      <c r="W115">
        <f>IF('Add. Revenue Paid To Provider'!D116="Yes", 1, 0)</f>
        <v>0</v>
      </c>
      <c r="X115">
        <f>IF('Add. Revenue Paid To Provider'!E116="Yes", 1, 0)</f>
        <v>0</v>
      </c>
      <c r="Y115">
        <f>IF('Add. Revenue Paid To Provider'!F116="Yes", 1, 0)</f>
        <v>0</v>
      </c>
      <c r="Z115" s="7">
        <f>'Add. Revenue Paid To Provider'!G116</f>
        <v>0</v>
      </c>
      <c r="AA115" s="7">
        <f>'Add. Revenue Paid To Provider'!H116</f>
        <v>0</v>
      </c>
      <c r="AB115">
        <f>'Add. Revenue Paid To Provider'!P116</f>
        <v>0</v>
      </c>
      <c r="AC115" t="e">
        <f>VLOOKUP('Add. Revenue Paid To Provider'!K116, $R$63:$S$72, 2,0)</f>
        <v>#N/A</v>
      </c>
      <c r="AD115">
        <f>'Add. Revenue Paid To Provider'!L116</f>
        <v>0</v>
      </c>
    </row>
    <row r="116" spans="3:30" x14ac:dyDescent="0.3">
      <c r="C116" s="64"/>
      <c r="D116" s="89"/>
      <c r="E116" s="89"/>
      <c r="F116" s="89"/>
      <c r="G116" s="65"/>
      <c r="H116" s="65"/>
      <c r="I116" s="65"/>
      <c r="J116" s="66"/>
      <c r="K116" s="69"/>
      <c r="L116" s="69"/>
      <c r="O116" s="9">
        <f t="shared" si="3"/>
        <v>1</v>
      </c>
      <c r="P116" s="8">
        <f t="shared" si="4"/>
        <v>0</v>
      </c>
      <c r="Q116" s="8"/>
      <c r="R116" s="8"/>
      <c r="S116" s="8"/>
      <c r="U116" s="18" t="str">
        <f>'Filing Information'!$O$2</f>
        <v>_2023</v>
      </c>
      <c r="V116" t="e">
        <f>VLOOKUP('Add. Revenue Paid To Provider'!C117,'Filing Information'!$B$47:$C$102,2,0)</f>
        <v>#N/A</v>
      </c>
      <c r="W116">
        <f>IF('Add. Revenue Paid To Provider'!D117="Yes", 1, 0)</f>
        <v>0</v>
      </c>
      <c r="X116">
        <f>IF('Add. Revenue Paid To Provider'!E117="Yes", 1, 0)</f>
        <v>0</v>
      </c>
      <c r="Y116">
        <f>IF('Add. Revenue Paid To Provider'!F117="Yes", 1, 0)</f>
        <v>0</v>
      </c>
      <c r="Z116" s="7">
        <f>'Add. Revenue Paid To Provider'!G117</f>
        <v>0</v>
      </c>
      <c r="AA116" s="7">
        <f>'Add. Revenue Paid To Provider'!H117</f>
        <v>0</v>
      </c>
      <c r="AB116">
        <f>'Add. Revenue Paid To Provider'!P117</f>
        <v>0</v>
      </c>
      <c r="AC116" t="e">
        <f>VLOOKUP('Add. Revenue Paid To Provider'!K117, $R$63:$S$72, 2,0)</f>
        <v>#N/A</v>
      </c>
      <c r="AD116">
        <f>'Add. Revenue Paid To Provider'!L117</f>
        <v>0</v>
      </c>
    </row>
    <row r="117" spans="3:30" x14ac:dyDescent="0.3">
      <c r="C117" s="64"/>
      <c r="D117" s="89"/>
      <c r="E117" s="89"/>
      <c r="F117" s="89"/>
      <c r="G117" s="65"/>
      <c r="H117" s="65"/>
      <c r="I117" s="65"/>
      <c r="J117" s="66"/>
      <c r="K117" s="69"/>
      <c r="L117" s="69"/>
      <c r="O117" s="9">
        <f t="shared" si="3"/>
        <v>1</v>
      </c>
      <c r="P117" s="8">
        <f t="shared" si="4"/>
        <v>0</v>
      </c>
      <c r="Q117" s="8"/>
      <c r="R117" s="8"/>
      <c r="S117" s="8"/>
      <c r="U117" s="18" t="str">
        <f>'Filing Information'!$O$2</f>
        <v>_2023</v>
      </c>
      <c r="V117" t="e">
        <f>VLOOKUP('Add. Revenue Paid To Provider'!C118,'Filing Information'!$B$47:$C$102,2,0)</f>
        <v>#N/A</v>
      </c>
      <c r="W117">
        <f>IF('Add. Revenue Paid To Provider'!D118="Yes", 1, 0)</f>
        <v>0</v>
      </c>
      <c r="X117">
        <f>IF('Add. Revenue Paid To Provider'!E118="Yes", 1, 0)</f>
        <v>0</v>
      </c>
      <c r="Y117">
        <f>IF('Add. Revenue Paid To Provider'!F118="Yes", 1, 0)</f>
        <v>0</v>
      </c>
      <c r="Z117" s="7">
        <f>'Add. Revenue Paid To Provider'!G118</f>
        <v>0</v>
      </c>
      <c r="AA117" s="7">
        <f>'Add. Revenue Paid To Provider'!H118</f>
        <v>0</v>
      </c>
      <c r="AB117">
        <f>'Add. Revenue Paid To Provider'!P118</f>
        <v>0</v>
      </c>
      <c r="AC117" t="e">
        <f>VLOOKUP('Add. Revenue Paid To Provider'!K118, $R$63:$S$72, 2,0)</f>
        <v>#N/A</v>
      </c>
      <c r="AD117">
        <f>'Add. Revenue Paid To Provider'!L118</f>
        <v>0</v>
      </c>
    </row>
    <row r="118" spans="3:30" x14ac:dyDescent="0.3">
      <c r="C118" s="64"/>
      <c r="D118" s="89"/>
      <c r="E118" s="89"/>
      <c r="F118" s="89"/>
      <c r="G118" s="65"/>
      <c r="H118" s="65"/>
      <c r="I118" s="65"/>
      <c r="J118" s="66"/>
      <c r="K118" s="69"/>
      <c r="L118" s="69"/>
      <c r="O118" s="9">
        <f t="shared" si="3"/>
        <v>1</v>
      </c>
      <c r="P118" s="8">
        <f t="shared" si="4"/>
        <v>0</v>
      </c>
      <c r="Q118" s="8"/>
      <c r="R118" s="8"/>
      <c r="S118" s="8"/>
      <c r="U118" s="18" t="str">
        <f>'Filing Information'!$O$2</f>
        <v>_2023</v>
      </c>
      <c r="V118" t="e">
        <f>VLOOKUP('Add. Revenue Paid To Provider'!C119,'Filing Information'!$B$47:$C$102,2,0)</f>
        <v>#N/A</v>
      </c>
      <c r="W118">
        <f>IF('Add. Revenue Paid To Provider'!D119="Yes", 1, 0)</f>
        <v>0</v>
      </c>
      <c r="X118">
        <f>IF('Add. Revenue Paid To Provider'!E119="Yes", 1, 0)</f>
        <v>0</v>
      </c>
      <c r="Y118">
        <f>IF('Add. Revenue Paid To Provider'!F119="Yes", 1, 0)</f>
        <v>0</v>
      </c>
      <c r="Z118" s="7">
        <f>'Add. Revenue Paid To Provider'!G119</f>
        <v>0</v>
      </c>
      <c r="AA118" s="7">
        <f>'Add. Revenue Paid To Provider'!H119</f>
        <v>0</v>
      </c>
      <c r="AB118">
        <f>'Add. Revenue Paid To Provider'!P119</f>
        <v>0</v>
      </c>
      <c r="AC118" t="e">
        <f>VLOOKUP('Add. Revenue Paid To Provider'!K119, $R$63:$S$72, 2,0)</f>
        <v>#N/A</v>
      </c>
      <c r="AD118">
        <f>'Add. Revenue Paid To Provider'!L119</f>
        <v>0</v>
      </c>
    </row>
    <row r="119" spans="3:30" x14ac:dyDescent="0.3">
      <c r="C119" s="64"/>
      <c r="D119" s="89"/>
      <c r="E119" s="89"/>
      <c r="F119" s="89"/>
      <c r="G119" s="65"/>
      <c r="H119" s="65"/>
      <c r="I119" s="65"/>
      <c r="J119" s="66"/>
      <c r="K119" s="69"/>
      <c r="L119" s="69"/>
      <c r="O119" s="9">
        <f t="shared" si="3"/>
        <v>1</v>
      </c>
      <c r="P119" s="8">
        <f t="shared" si="4"/>
        <v>0</v>
      </c>
      <c r="Q119" s="8"/>
      <c r="R119" s="8"/>
      <c r="S119" s="8"/>
      <c r="U119" s="18" t="str">
        <f>'Filing Information'!$O$2</f>
        <v>_2023</v>
      </c>
      <c r="V119" t="e">
        <f>VLOOKUP('Add. Revenue Paid To Provider'!C120,'Filing Information'!$B$47:$C$102,2,0)</f>
        <v>#N/A</v>
      </c>
      <c r="W119">
        <f>IF('Add. Revenue Paid To Provider'!D120="Yes", 1, 0)</f>
        <v>0</v>
      </c>
      <c r="X119">
        <f>IF('Add. Revenue Paid To Provider'!E120="Yes", 1, 0)</f>
        <v>0</v>
      </c>
      <c r="Y119">
        <f>IF('Add. Revenue Paid To Provider'!F120="Yes", 1, 0)</f>
        <v>0</v>
      </c>
      <c r="Z119" s="7">
        <f>'Add. Revenue Paid To Provider'!G120</f>
        <v>0</v>
      </c>
      <c r="AA119" s="7">
        <f>'Add. Revenue Paid To Provider'!H120</f>
        <v>0</v>
      </c>
      <c r="AB119">
        <f>'Add. Revenue Paid To Provider'!P120</f>
        <v>0</v>
      </c>
      <c r="AC119" t="e">
        <f>VLOOKUP('Add. Revenue Paid To Provider'!K120, $R$63:$S$72, 2,0)</f>
        <v>#N/A</v>
      </c>
      <c r="AD119">
        <f>'Add. Revenue Paid To Provider'!L120</f>
        <v>0</v>
      </c>
    </row>
    <row r="120" spans="3:30" x14ac:dyDescent="0.3">
      <c r="C120" s="64"/>
      <c r="D120" s="89"/>
      <c r="E120" s="89"/>
      <c r="F120" s="89"/>
      <c r="G120" s="65"/>
      <c r="H120" s="65"/>
      <c r="I120" s="65"/>
      <c r="J120" s="66"/>
      <c r="K120" s="69"/>
      <c r="L120" s="69"/>
      <c r="O120" s="9">
        <f t="shared" si="3"/>
        <v>1</v>
      </c>
      <c r="P120" s="8">
        <f t="shared" si="4"/>
        <v>0</v>
      </c>
      <c r="Q120" s="8"/>
      <c r="R120" s="8"/>
      <c r="S120" s="8"/>
      <c r="U120" s="18" t="str">
        <f>'Filing Information'!$O$2</f>
        <v>_2023</v>
      </c>
      <c r="V120" t="e">
        <f>VLOOKUP('Add. Revenue Paid To Provider'!C121,'Filing Information'!$B$47:$C$102,2,0)</f>
        <v>#N/A</v>
      </c>
      <c r="W120">
        <f>IF('Add. Revenue Paid To Provider'!D121="Yes", 1, 0)</f>
        <v>0</v>
      </c>
      <c r="X120">
        <f>IF('Add. Revenue Paid To Provider'!E121="Yes", 1, 0)</f>
        <v>0</v>
      </c>
      <c r="Y120">
        <f>IF('Add. Revenue Paid To Provider'!F121="Yes", 1, 0)</f>
        <v>0</v>
      </c>
      <c r="Z120" s="7">
        <f>'Add. Revenue Paid To Provider'!G121</f>
        <v>0</v>
      </c>
      <c r="AA120" s="7">
        <f>'Add. Revenue Paid To Provider'!H121</f>
        <v>0</v>
      </c>
      <c r="AB120">
        <f>'Add. Revenue Paid To Provider'!P121</f>
        <v>0</v>
      </c>
      <c r="AC120" t="e">
        <f>VLOOKUP('Add. Revenue Paid To Provider'!K121, $R$63:$S$72, 2,0)</f>
        <v>#N/A</v>
      </c>
      <c r="AD120">
        <f>'Add. Revenue Paid To Provider'!L121</f>
        <v>0</v>
      </c>
    </row>
    <row r="121" spans="3:30" x14ac:dyDescent="0.3">
      <c r="C121" s="64"/>
      <c r="D121" s="89"/>
      <c r="E121" s="89"/>
      <c r="F121" s="89"/>
      <c r="G121" s="65"/>
      <c r="H121" s="65"/>
      <c r="I121" s="65"/>
      <c r="J121" s="66"/>
      <c r="K121" s="69"/>
      <c r="L121" s="69"/>
      <c r="O121" s="9">
        <f t="shared" si="3"/>
        <v>1</v>
      </c>
      <c r="P121" s="8">
        <f t="shared" si="4"/>
        <v>0</v>
      </c>
      <c r="Q121" s="8"/>
      <c r="R121" s="8"/>
      <c r="S121" s="8"/>
      <c r="U121" s="18" t="str">
        <f>'Filing Information'!$O$2</f>
        <v>_2023</v>
      </c>
      <c r="V121" t="e">
        <f>VLOOKUP('Add. Revenue Paid To Provider'!C122,'Filing Information'!$B$47:$C$102,2,0)</f>
        <v>#N/A</v>
      </c>
      <c r="W121">
        <f>IF('Add. Revenue Paid To Provider'!D122="Yes", 1, 0)</f>
        <v>0</v>
      </c>
      <c r="X121">
        <f>IF('Add. Revenue Paid To Provider'!E122="Yes", 1, 0)</f>
        <v>0</v>
      </c>
      <c r="Y121">
        <f>IF('Add. Revenue Paid To Provider'!F122="Yes", 1, 0)</f>
        <v>0</v>
      </c>
      <c r="Z121" s="7">
        <f>'Add. Revenue Paid To Provider'!G122</f>
        <v>0</v>
      </c>
      <c r="AA121" s="7">
        <f>'Add. Revenue Paid To Provider'!H122</f>
        <v>0</v>
      </c>
      <c r="AB121">
        <f>'Add. Revenue Paid To Provider'!P122</f>
        <v>0</v>
      </c>
      <c r="AC121" t="e">
        <f>VLOOKUP('Add. Revenue Paid To Provider'!K122, $R$63:$S$72, 2,0)</f>
        <v>#N/A</v>
      </c>
      <c r="AD121">
        <f>'Add. Revenue Paid To Provider'!L122</f>
        <v>0</v>
      </c>
    </row>
    <row r="122" spans="3:30" x14ac:dyDescent="0.3">
      <c r="C122" s="64"/>
      <c r="D122" s="89"/>
      <c r="E122" s="89"/>
      <c r="F122" s="89"/>
      <c r="G122" s="65"/>
      <c r="H122" s="65"/>
      <c r="I122" s="65"/>
      <c r="J122" s="66"/>
      <c r="K122" s="69"/>
      <c r="L122" s="69"/>
      <c r="O122" s="9">
        <f t="shared" si="3"/>
        <v>1</v>
      </c>
      <c r="P122" s="8">
        <f t="shared" si="4"/>
        <v>0</v>
      </c>
      <c r="Q122" s="8"/>
      <c r="R122" s="8"/>
      <c r="S122" s="8"/>
      <c r="U122" s="18" t="str">
        <f>'Filing Information'!$O$2</f>
        <v>_2023</v>
      </c>
      <c r="V122" t="e">
        <f>VLOOKUP('Add. Revenue Paid To Provider'!C123,'Filing Information'!$B$47:$C$102,2,0)</f>
        <v>#N/A</v>
      </c>
      <c r="W122">
        <f>IF('Add. Revenue Paid To Provider'!D123="Yes", 1, 0)</f>
        <v>0</v>
      </c>
      <c r="X122">
        <f>IF('Add. Revenue Paid To Provider'!E123="Yes", 1, 0)</f>
        <v>0</v>
      </c>
      <c r="Y122">
        <f>IF('Add. Revenue Paid To Provider'!F123="Yes", 1, 0)</f>
        <v>0</v>
      </c>
      <c r="Z122" s="7">
        <f>'Add. Revenue Paid To Provider'!G123</f>
        <v>0</v>
      </c>
      <c r="AA122" s="7">
        <f>'Add. Revenue Paid To Provider'!H123</f>
        <v>0</v>
      </c>
      <c r="AB122">
        <f>'Add. Revenue Paid To Provider'!P123</f>
        <v>0</v>
      </c>
      <c r="AC122" t="e">
        <f>VLOOKUP('Add. Revenue Paid To Provider'!K123, $R$63:$S$72, 2,0)</f>
        <v>#N/A</v>
      </c>
      <c r="AD122">
        <f>'Add. Revenue Paid To Provider'!L123</f>
        <v>0</v>
      </c>
    </row>
    <row r="123" spans="3:30" x14ac:dyDescent="0.3">
      <c r="C123" s="64"/>
      <c r="D123" s="89"/>
      <c r="E123" s="89"/>
      <c r="F123" s="89"/>
      <c r="G123" s="65"/>
      <c r="H123" s="65"/>
      <c r="I123" s="65"/>
      <c r="J123" s="66"/>
      <c r="K123" s="69"/>
      <c r="L123" s="69"/>
      <c r="O123" s="9">
        <f t="shared" si="3"/>
        <v>1</v>
      </c>
      <c r="P123" s="8">
        <f t="shared" si="4"/>
        <v>0</v>
      </c>
      <c r="Q123" s="8"/>
      <c r="R123" s="8"/>
      <c r="S123" s="8"/>
      <c r="U123" s="18" t="str">
        <f>'Filing Information'!$O$2</f>
        <v>_2023</v>
      </c>
      <c r="V123" t="e">
        <f>VLOOKUP('Add. Revenue Paid To Provider'!C124,'Filing Information'!$B$47:$C$102,2,0)</f>
        <v>#N/A</v>
      </c>
      <c r="W123">
        <f>IF('Add. Revenue Paid To Provider'!D124="Yes", 1, 0)</f>
        <v>0</v>
      </c>
      <c r="X123">
        <f>IF('Add. Revenue Paid To Provider'!E124="Yes", 1, 0)</f>
        <v>0</v>
      </c>
      <c r="Y123">
        <f>IF('Add. Revenue Paid To Provider'!F124="Yes", 1, 0)</f>
        <v>0</v>
      </c>
      <c r="Z123" s="7">
        <f>'Add. Revenue Paid To Provider'!G124</f>
        <v>0</v>
      </c>
      <c r="AA123" s="7">
        <f>'Add. Revenue Paid To Provider'!H124</f>
        <v>0</v>
      </c>
      <c r="AB123">
        <f>'Add. Revenue Paid To Provider'!P124</f>
        <v>0</v>
      </c>
      <c r="AC123" t="e">
        <f>VLOOKUP('Add. Revenue Paid To Provider'!K124, $R$63:$S$72, 2,0)</f>
        <v>#N/A</v>
      </c>
      <c r="AD123">
        <f>'Add. Revenue Paid To Provider'!L124</f>
        <v>0</v>
      </c>
    </row>
    <row r="124" spans="3:30" x14ac:dyDescent="0.3">
      <c r="C124" s="64"/>
      <c r="D124" s="89"/>
      <c r="E124" s="89"/>
      <c r="F124" s="89"/>
      <c r="G124" s="65"/>
      <c r="H124" s="65"/>
      <c r="I124" s="65"/>
      <c r="J124" s="66"/>
      <c r="K124" s="69"/>
      <c r="L124" s="69"/>
      <c r="O124" s="9">
        <f t="shared" si="3"/>
        <v>1</v>
      </c>
      <c r="P124" s="8">
        <f t="shared" si="4"/>
        <v>0</v>
      </c>
      <c r="Q124" s="8"/>
      <c r="R124" s="8"/>
      <c r="S124" s="8"/>
      <c r="U124" s="18" t="str">
        <f>'Filing Information'!$O$2</f>
        <v>_2023</v>
      </c>
      <c r="V124" t="e">
        <f>VLOOKUP('Add. Revenue Paid To Provider'!C125,'Filing Information'!$B$47:$C$102,2,0)</f>
        <v>#N/A</v>
      </c>
      <c r="W124">
        <f>IF('Add. Revenue Paid To Provider'!D125="Yes", 1, 0)</f>
        <v>0</v>
      </c>
      <c r="X124">
        <f>IF('Add. Revenue Paid To Provider'!E125="Yes", 1, 0)</f>
        <v>0</v>
      </c>
      <c r="Y124">
        <f>IF('Add. Revenue Paid To Provider'!F125="Yes", 1, 0)</f>
        <v>0</v>
      </c>
      <c r="Z124" s="7">
        <f>'Add. Revenue Paid To Provider'!G125</f>
        <v>0</v>
      </c>
      <c r="AA124" s="7">
        <f>'Add. Revenue Paid To Provider'!H125</f>
        <v>0</v>
      </c>
      <c r="AB124">
        <f>'Add. Revenue Paid To Provider'!P125</f>
        <v>0</v>
      </c>
      <c r="AC124" t="e">
        <f>VLOOKUP('Add. Revenue Paid To Provider'!K125, $R$63:$S$72, 2,0)</f>
        <v>#N/A</v>
      </c>
      <c r="AD124">
        <f>'Add. Revenue Paid To Provider'!L125</f>
        <v>0</v>
      </c>
    </row>
    <row r="125" spans="3:30" x14ac:dyDescent="0.3">
      <c r="C125" s="64"/>
      <c r="D125" s="89"/>
      <c r="E125" s="89"/>
      <c r="F125" s="89"/>
      <c r="G125" s="65"/>
      <c r="H125" s="65"/>
      <c r="I125" s="65"/>
      <c r="J125" s="66"/>
      <c r="K125" s="69"/>
      <c r="L125" s="69"/>
      <c r="O125" s="9">
        <f t="shared" si="3"/>
        <v>1</v>
      </c>
      <c r="P125" s="8">
        <f t="shared" si="4"/>
        <v>0</v>
      </c>
      <c r="Q125" s="8"/>
      <c r="R125" s="8"/>
      <c r="S125" s="8"/>
      <c r="U125" s="18" t="str">
        <f>'Filing Information'!$O$2</f>
        <v>_2023</v>
      </c>
      <c r="V125" t="e">
        <f>VLOOKUP('Add. Revenue Paid To Provider'!C126,'Filing Information'!$B$47:$C$102,2,0)</f>
        <v>#N/A</v>
      </c>
      <c r="W125">
        <f>IF('Add. Revenue Paid To Provider'!D126="Yes", 1, 0)</f>
        <v>0</v>
      </c>
      <c r="X125">
        <f>IF('Add. Revenue Paid To Provider'!E126="Yes", 1, 0)</f>
        <v>0</v>
      </c>
      <c r="Y125">
        <f>IF('Add. Revenue Paid To Provider'!F126="Yes", 1, 0)</f>
        <v>0</v>
      </c>
      <c r="Z125" s="7">
        <f>'Add. Revenue Paid To Provider'!G126</f>
        <v>0</v>
      </c>
      <c r="AA125" s="7">
        <f>'Add. Revenue Paid To Provider'!H126</f>
        <v>0</v>
      </c>
      <c r="AB125">
        <f>'Add. Revenue Paid To Provider'!P126</f>
        <v>0</v>
      </c>
      <c r="AC125" t="e">
        <f>VLOOKUP('Add. Revenue Paid To Provider'!K126, $R$63:$S$72, 2,0)</f>
        <v>#N/A</v>
      </c>
      <c r="AD125">
        <f>'Add. Revenue Paid To Provider'!L126</f>
        <v>0</v>
      </c>
    </row>
    <row r="126" spans="3:30" x14ac:dyDescent="0.3">
      <c r="C126" s="64"/>
      <c r="D126" s="89"/>
      <c r="E126" s="89"/>
      <c r="F126" s="89"/>
      <c r="G126" s="65"/>
      <c r="H126" s="65"/>
      <c r="I126" s="65"/>
      <c r="J126" s="66"/>
      <c r="K126" s="69"/>
      <c r="L126" s="69"/>
      <c r="O126" s="9">
        <f t="shared" si="3"/>
        <v>1</v>
      </c>
      <c r="P126" s="8">
        <f t="shared" si="4"/>
        <v>0</v>
      </c>
      <c r="Q126" s="8"/>
      <c r="R126" s="8"/>
      <c r="S126" s="8"/>
      <c r="U126" s="18" t="str">
        <f>'Filing Information'!$O$2</f>
        <v>_2023</v>
      </c>
      <c r="V126" t="e">
        <f>VLOOKUP('Add. Revenue Paid To Provider'!C127,'Filing Information'!$B$47:$C$102,2,0)</f>
        <v>#N/A</v>
      </c>
      <c r="W126">
        <f>IF('Add. Revenue Paid To Provider'!D127="Yes", 1, 0)</f>
        <v>0</v>
      </c>
      <c r="X126">
        <f>IF('Add. Revenue Paid To Provider'!E127="Yes", 1, 0)</f>
        <v>0</v>
      </c>
      <c r="Y126">
        <f>IF('Add. Revenue Paid To Provider'!F127="Yes", 1, 0)</f>
        <v>0</v>
      </c>
      <c r="Z126" s="7">
        <f>'Add. Revenue Paid To Provider'!G127</f>
        <v>0</v>
      </c>
      <c r="AA126" s="7">
        <f>'Add. Revenue Paid To Provider'!H127</f>
        <v>0</v>
      </c>
      <c r="AB126">
        <f>'Add. Revenue Paid To Provider'!P127</f>
        <v>0</v>
      </c>
      <c r="AC126" t="e">
        <f>VLOOKUP('Add. Revenue Paid To Provider'!K127, $R$63:$S$72, 2,0)</f>
        <v>#N/A</v>
      </c>
      <c r="AD126">
        <f>'Add. Revenue Paid To Provider'!L127</f>
        <v>0</v>
      </c>
    </row>
    <row r="127" spans="3:30" x14ac:dyDescent="0.3">
      <c r="C127" s="64"/>
      <c r="D127" s="89"/>
      <c r="E127" s="89"/>
      <c r="F127" s="89"/>
      <c r="G127" s="65"/>
      <c r="H127" s="65"/>
      <c r="I127" s="65"/>
      <c r="J127" s="66"/>
      <c r="K127" s="69"/>
      <c r="L127" s="69"/>
      <c r="O127" s="9">
        <f t="shared" si="3"/>
        <v>1</v>
      </c>
      <c r="P127" s="8">
        <f t="shared" si="4"/>
        <v>0</v>
      </c>
      <c r="Q127" s="8"/>
      <c r="R127" s="8"/>
      <c r="S127" s="8"/>
      <c r="U127" s="18" t="str">
        <f>'Filing Information'!$O$2</f>
        <v>_2023</v>
      </c>
      <c r="V127" t="e">
        <f>VLOOKUP('Add. Revenue Paid To Provider'!C128,'Filing Information'!$B$47:$C$102,2,0)</f>
        <v>#N/A</v>
      </c>
      <c r="W127">
        <f>IF('Add. Revenue Paid To Provider'!D128="Yes", 1, 0)</f>
        <v>0</v>
      </c>
      <c r="X127">
        <f>IF('Add. Revenue Paid To Provider'!E128="Yes", 1, 0)</f>
        <v>0</v>
      </c>
      <c r="Y127">
        <f>IF('Add. Revenue Paid To Provider'!F128="Yes", 1, 0)</f>
        <v>0</v>
      </c>
      <c r="Z127" s="7">
        <f>'Add. Revenue Paid To Provider'!G128</f>
        <v>0</v>
      </c>
      <c r="AA127" s="7">
        <f>'Add. Revenue Paid To Provider'!H128</f>
        <v>0</v>
      </c>
      <c r="AB127">
        <f>'Add. Revenue Paid To Provider'!P128</f>
        <v>0</v>
      </c>
      <c r="AC127" t="e">
        <f>VLOOKUP('Add. Revenue Paid To Provider'!K128, $R$63:$S$72, 2,0)</f>
        <v>#N/A</v>
      </c>
      <c r="AD127">
        <f>'Add. Revenue Paid To Provider'!L128</f>
        <v>0</v>
      </c>
    </row>
    <row r="128" spans="3:30" x14ac:dyDescent="0.3">
      <c r="C128" s="64"/>
      <c r="D128" s="89"/>
      <c r="E128" s="89"/>
      <c r="F128" s="89"/>
      <c r="G128" s="65"/>
      <c r="H128" s="65"/>
      <c r="I128" s="65"/>
      <c r="J128" s="66"/>
      <c r="K128" s="69"/>
      <c r="L128" s="69"/>
      <c r="O128" s="9">
        <f t="shared" si="3"/>
        <v>1</v>
      </c>
      <c r="P128" s="8">
        <f t="shared" si="4"/>
        <v>0</v>
      </c>
      <c r="Q128" s="8"/>
      <c r="R128" s="8"/>
      <c r="S128" s="8"/>
      <c r="U128" s="18" t="str">
        <f>'Filing Information'!$O$2</f>
        <v>_2023</v>
      </c>
      <c r="V128" t="e">
        <f>VLOOKUP('Add. Revenue Paid To Provider'!C129,'Filing Information'!$B$47:$C$102,2,0)</f>
        <v>#N/A</v>
      </c>
      <c r="W128">
        <f>IF('Add. Revenue Paid To Provider'!D129="Yes", 1, 0)</f>
        <v>0</v>
      </c>
      <c r="X128">
        <f>IF('Add. Revenue Paid To Provider'!E129="Yes", 1, 0)</f>
        <v>0</v>
      </c>
      <c r="Y128">
        <f>IF('Add. Revenue Paid To Provider'!F129="Yes", 1, 0)</f>
        <v>0</v>
      </c>
      <c r="Z128" s="7">
        <f>'Add. Revenue Paid To Provider'!G129</f>
        <v>0</v>
      </c>
      <c r="AA128" s="7">
        <f>'Add. Revenue Paid To Provider'!H129</f>
        <v>0</v>
      </c>
      <c r="AB128">
        <f>'Add. Revenue Paid To Provider'!P129</f>
        <v>0</v>
      </c>
      <c r="AC128" t="e">
        <f>VLOOKUP('Add. Revenue Paid To Provider'!K129, $R$63:$S$72, 2,0)</f>
        <v>#N/A</v>
      </c>
      <c r="AD128">
        <f>'Add. Revenue Paid To Provider'!L129</f>
        <v>0</v>
      </c>
    </row>
    <row r="129" spans="3:30" x14ac:dyDescent="0.3">
      <c r="C129" s="64"/>
      <c r="D129" s="89"/>
      <c r="E129" s="89"/>
      <c r="F129" s="89"/>
      <c r="G129" s="65"/>
      <c r="H129" s="65"/>
      <c r="I129" s="65"/>
      <c r="J129" s="66"/>
      <c r="K129" s="69"/>
      <c r="L129" s="69"/>
      <c r="O129" s="9">
        <f t="shared" si="3"/>
        <v>1</v>
      </c>
      <c r="P129" s="8">
        <f t="shared" si="4"/>
        <v>0</v>
      </c>
      <c r="Q129" s="8"/>
      <c r="R129" s="8"/>
      <c r="S129" s="8"/>
      <c r="U129" s="18" t="str">
        <f>'Filing Information'!$O$2</f>
        <v>_2023</v>
      </c>
      <c r="V129" t="e">
        <f>VLOOKUP('Add. Revenue Paid To Provider'!C130,'Filing Information'!$B$47:$C$102,2,0)</f>
        <v>#N/A</v>
      </c>
      <c r="W129">
        <f>IF('Add. Revenue Paid To Provider'!D130="Yes", 1, 0)</f>
        <v>0</v>
      </c>
      <c r="X129">
        <f>IF('Add. Revenue Paid To Provider'!E130="Yes", 1, 0)</f>
        <v>0</v>
      </c>
      <c r="Y129">
        <f>IF('Add. Revenue Paid To Provider'!F130="Yes", 1, 0)</f>
        <v>0</v>
      </c>
      <c r="Z129" s="7">
        <f>'Add. Revenue Paid To Provider'!G130</f>
        <v>0</v>
      </c>
      <c r="AA129" s="7">
        <f>'Add. Revenue Paid To Provider'!H130</f>
        <v>0</v>
      </c>
      <c r="AB129">
        <f>'Add. Revenue Paid To Provider'!P130</f>
        <v>0</v>
      </c>
      <c r="AC129" t="e">
        <f>VLOOKUP('Add. Revenue Paid To Provider'!K130, $R$63:$S$72, 2,0)</f>
        <v>#N/A</v>
      </c>
      <c r="AD129">
        <f>'Add. Revenue Paid To Provider'!L130</f>
        <v>0</v>
      </c>
    </row>
    <row r="130" spans="3:30" x14ac:dyDescent="0.3">
      <c r="C130" s="64"/>
      <c r="D130" s="89"/>
      <c r="E130" s="89"/>
      <c r="F130" s="89"/>
      <c r="G130" s="65"/>
      <c r="H130" s="65"/>
      <c r="I130" s="65"/>
      <c r="J130" s="66"/>
      <c r="K130" s="69"/>
      <c r="L130" s="69"/>
      <c r="O130" s="9">
        <f t="shared" si="3"/>
        <v>1</v>
      </c>
      <c r="P130" s="8">
        <f t="shared" si="4"/>
        <v>0</v>
      </c>
      <c r="Q130" s="8"/>
      <c r="R130" s="8"/>
      <c r="S130" s="8"/>
      <c r="U130" s="18" t="str">
        <f>'Filing Information'!$O$2</f>
        <v>_2023</v>
      </c>
      <c r="V130" t="e">
        <f>VLOOKUP('Add. Revenue Paid To Provider'!C131,'Filing Information'!$B$47:$C$102,2,0)</f>
        <v>#N/A</v>
      </c>
      <c r="W130">
        <f>IF('Add. Revenue Paid To Provider'!D131="Yes", 1, 0)</f>
        <v>0</v>
      </c>
      <c r="X130">
        <f>IF('Add. Revenue Paid To Provider'!E131="Yes", 1, 0)</f>
        <v>0</v>
      </c>
      <c r="Y130">
        <f>IF('Add. Revenue Paid To Provider'!F131="Yes", 1, 0)</f>
        <v>0</v>
      </c>
      <c r="Z130" s="7">
        <f>'Add. Revenue Paid To Provider'!G131</f>
        <v>0</v>
      </c>
      <c r="AA130" s="7">
        <f>'Add. Revenue Paid To Provider'!H131</f>
        <v>0</v>
      </c>
      <c r="AB130">
        <f>'Add. Revenue Paid To Provider'!P131</f>
        <v>0</v>
      </c>
      <c r="AC130" t="e">
        <f>VLOOKUP('Add. Revenue Paid To Provider'!K131, $R$63:$S$72, 2,0)</f>
        <v>#N/A</v>
      </c>
      <c r="AD130">
        <f>'Add. Revenue Paid To Provider'!L131</f>
        <v>0</v>
      </c>
    </row>
    <row r="131" spans="3:30" x14ac:dyDescent="0.3">
      <c r="C131" s="64"/>
      <c r="D131" s="89"/>
      <c r="E131" s="89"/>
      <c r="F131" s="89"/>
      <c r="G131" s="65"/>
      <c r="H131" s="65"/>
      <c r="I131" s="65"/>
      <c r="J131" s="66"/>
      <c r="K131" s="69"/>
      <c r="L131" s="69"/>
      <c r="O131" s="9">
        <f t="shared" si="3"/>
        <v>1</v>
      </c>
      <c r="P131" s="8">
        <f t="shared" si="4"/>
        <v>0</v>
      </c>
      <c r="Q131" s="8"/>
      <c r="R131" s="8"/>
      <c r="S131" s="8"/>
      <c r="U131" s="18" t="str">
        <f>'Filing Information'!$O$2</f>
        <v>_2023</v>
      </c>
      <c r="V131" t="e">
        <f>VLOOKUP('Add. Revenue Paid To Provider'!C132,'Filing Information'!$B$47:$C$102,2,0)</f>
        <v>#N/A</v>
      </c>
      <c r="W131">
        <f>IF('Add. Revenue Paid To Provider'!D132="Yes", 1, 0)</f>
        <v>0</v>
      </c>
      <c r="X131">
        <f>IF('Add. Revenue Paid To Provider'!E132="Yes", 1, 0)</f>
        <v>0</v>
      </c>
      <c r="Y131">
        <f>IF('Add. Revenue Paid To Provider'!F132="Yes", 1, 0)</f>
        <v>0</v>
      </c>
      <c r="Z131" s="7">
        <f>'Add. Revenue Paid To Provider'!G132</f>
        <v>0</v>
      </c>
      <c r="AA131" s="7">
        <f>'Add. Revenue Paid To Provider'!H132</f>
        <v>0</v>
      </c>
      <c r="AB131">
        <f>'Add. Revenue Paid To Provider'!P132</f>
        <v>0</v>
      </c>
      <c r="AC131" t="e">
        <f>VLOOKUP('Add. Revenue Paid To Provider'!K132, $R$63:$S$72, 2,0)</f>
        <v>#N/A</v>
      </c>
      <c r="AD131">
        <f>'Add. Revenue Paid To Provider'!L132</f>
        <v>0</v>
      </c>
    </row>
    <row r="132" spans="3:30" x14ac:dyDescent="0.3">
      <c r="C132" s="64"/>
      <c r="D132" s="89"/>
      <c r="E132" s="89"/>
      <c r="F132" s="89"/>
      <c r="G132" s="65"/>
      <c r="H132" s="65"/>
      <c r="I132" s="65"/>
      <c r="J132" s="66"/>
      <c r="K132" s="69"/>
      <c r="L132" s="69"/>
      <c r="O132" s="9">
        <f t="shared" si="3"/>
        <v>1</v>
      </c>
      <c r="P132" s="8">
        <f t="shared" si="4"/>
        <v>0</v>
      </c>
      <c r="Q132" s="8"/>
      <c r="R132" s="8"/>
      <c r="S132" s="8"/>
      <c r="U132" s="18" t="str">
        <f>'Filing Information'!$O$2</f>
        <v>_2023</v>
      </c>
      <c r="V132" t="e">
        <f>VLOOKUP('Add. Revenue Paid To Provider'!C133,'Filing Information'!$B$47:$C$102,2,0)</f>
        <v>#N/A</v>
      </c>
      <c r="W132">
        <f>IF('Add. Revenue Paid To Provider'!D133="Yes", 1, 0)</f>
        <v>0</v>
      </c>
      <c r="X132">
        <f>IF('Add. Revenue Paid To Provider'!E133="Yes", 1, 0)</f>
        <v>0</v>
      </c>
      <c r="Y132">
        <f>IF('Add. Revenue Paid To Provider'!F133="Yes", 1, 0)</f>
        <v>0</v>
      </c>
      <c r="Z132" s="7">
        <f>'Add. Revenue Paid To Provider'!G133</f>
        <v>0</v>
      </c>
      <c r="AA132" s="7">
        <f>'Add. Revenue Paid To Provider'!H133</f>
        <v>0</v>
      </c>
      <c r="AB132">
        <f>'Add. Revenue Paid To Provider'!P133</f>
        <v>0</v>
      </c>
      <c r="AC132" t="e">
        <f>VLOOKUP('Add. Revenue Paid To Provider'!K133, $R$63:$S$72, 2,0)</f>
        <v>#N/A</v>
      </c>
      <c r="AD132">
        <f>'Add. Revenue Paid To Provider'!L133</f>
        <v>0</v>
      </c>
    </row>
    <row r="133" spans="3:30" x14ac:dyDescent="0.3">
      <c r="C133" s="64"/>
      <c r="D133" s="89"/>
      <c r="E133" s="89"/>
      <c r="F133" s="89"/>
      <c r="G133" s="65"/>
      <c r="H133" s="65"/>
      <c r="I133" s="65"/>
      <c r="J133" s="66"/>
      <c r="K133" s="69"/>
      <c r="L133" s="69"/>
      <c r="O133" s="9">
        <f t="shared" si="3"/>
        <v>1</v>
      </c>
      <c r="P133" s="8">
        <f t="shared" si="4"/>
        <v>0</v>
      </c>
      <c r="Q133" s="8"/>
      <c r="R133" s="8"/>
      <c r="S133" s="8"/>
      <c r="U133" s="18" t="str">
        <f>'Filing Information'!$O$2</f>
        <v>_2023</v>
      </c>
      <c r="V133" t="e">
        <f>VLOOKUP('Add. Revenue Paid To Provider'!C134,'Filing Information'!$B$47:$C$102,2,0)</f>
        <v>#N/A</v>
      </c>
      <c r="W133">
        <f>IF('Add. Revenue Paid To Provider'!D134="Yes", 1, 0)</f>
        <v>0</v>
      </c>
      <c r="X133">
        <f>IF('Add. Revenue Paid To Provider'!E134="Yes", 1, 0)</f>
        <v>0</v>
      </c>
      <c r="Y133">
        <f>IF('Add. Revenue Paid To Provider'!F134="Yes", 1, 0)</f>
        <v>0</v>
      </c>
      <c r="Z133" s="7">
        <f>'Add. Revenue Paid To Provider'!G134</f>
        <v>0</v>
      </c>
      <c r="AA133" s="7">
        <f>'Add. Revenue Paid To Provider'!H134</f>
        <v>0</v>
      </c>
      <c r="AB133">
        <f>'Add. Revenue Paid To Provider'!P134</f>
        <v>0</v>
      </c>
      <c r="AC133" t="e">
        <f>VLOOKUP('Add. Revenue Paid To Provider'!K134, $R$63:$S$72, 2,0)</f>
        <v>#N/A</v>
      </c>
      <c r="AD133">
        <f>'Add. Revenue Paid To Provider'!L134</f>
        <v>0</v>
      </c>
    </row>
    <row r="134" spans="3:30" x14ac:dyDescent="0.3">
      <c r="C134" s="64"/>
      <c r="D134" s="89"/>
      <c r="E134" s="89"/>
      <c r="F134" s="89"/>
      <c r="G134" s="65"/>
      <c r="H134" s="65"/>
      <c r="I134" s="65"/>
      <c r="J134" s="66"/>
      <c r="K134" s="69"/>
      <c r="L134" s="69"/>
      <c r="O134" s="9">
        <f t="shared" si="3"/>
        <v>1</v>
      </c>
      <c r="P134" s="8">
        <f t="shared" si="4"/>
        <v>0</v>
      </c>
      <c r="Q134" s="8"/>
      <c r="R134" s="8"/>
      <c r="S134" s="8"/>
      <c r="U134" s="18" t="str">
        <f>'Filing Information'!$O$2</f>
        <v>_2023</v>
      </c>
      <c r="V134" t="e">
        <f>VLOOKUP('Add. Revenue Paid To Provider'!C135,'Filing Information'!$B$47:$C$102,2,0)</f>
        <v>#N/A</v>
      </c>
      <c r="W134">
        <f>IF('Add. Revenue Paid To Provider'!D135="Yes", 1, 0)</f>
        <v>0</v>
      </c>
      <c r="X134">
        <f>IF('Add. Revenue Paid To Provider'!E135="Yes", 1, 0)</f>
        <v>0</v>
      </c>
      <c r="Y134">
        <f>IF('Add. Revenue Paid To Provider'!F135="Yes", 1, 0)</f>
        <v>0</v>
      </c>
      <c r="Z134" s="7">
        <f>'Add. Revenue Paid To Provider'!G135</f>
        <v>0</v>
      </c>
      <c r="AA134" s="7">
        <f>'Add. Revenue Paid To Provider'!H135</f>
        <v>0</v>
      </c>
      <c r="AB134">
        <f>'Add. Revenue Paid To Provider'!P135</f>
        <v>0</v>
      </c>
      <c r="AC134" t="e">
        <f>VLOOKUP('Add. Revenue Paid To Provider'!K135, $R$63:$S$72, 2,0)</f>
        <v>#N/A</v>
      </c>
      <c r="AD134">
        <f>'Add. Revenue Paid To Provider'!L135</f>
        <v>0</v>
      </c>
    </row>
    <row r="135" spans="3:30" x14ac:dyDescent="0.3">
      <c r="C135" s="64"/>
      <c r="D135" s="89"/>
      <c r="E135" s="89"/>
      <c r="F135" s="89"/>
      <c r="G135" s="65"/>
      <c r="H135" s="65"/>
      <c r="I135" s="65"/>
      <c r="J135" s="66"/>
      <c r="K135" s="69"/>
      <c r="L135" s="69"/>
      <c r="O135" s="9">
        <f t="shared" si="3"/>
        <v>1</v>
      </c>
      <c r="P135" s="8">
        <f t="shared" si="4"/>
        <v>0</v>
      </c>
      <c r="Q135" s="8"/>
      <c r="R135" s="8"/>
      <c r="S135" s="8"/>
      <c r="U135" s="18" t="str">
        <f>'Filing Information'!$O$2</f>
        <v>_2023</v>
      </c>
      <c r="V135" t="e">
        <f>VLOOKUP('Add. Revenue Paid To Provider'!C136,'Filing Information'!$B$47:$C$102,2,0)</f>
        <v>#N/A</v>
      </c>
      <c r="W135">
        <f>IF('Add. Revenue Paid To Provider'!D136="Yes", 1, 0)</f>
        <v>0</v>
      </c>
      <c r="X135">
        <f>IF('Add. Revenue Paid To Provider'!E136="Yes", 1, 0)</f>
        <v>0</v>
      </c>
      <c r="Y135">
        <f>IF('Add. Revenue Paid To Provider'!F136="Yes", 1, 0)</f>
        <v>0</v>
      </c>
      <c r="Z135" s="7">
        <f>'Add. Revenue Paid To Provider'!G136</f>
        <v>0</v>
      </c>
      <c r="AA135" s="7">
        <f>'Add. Revenue Paid To Provider'!H136</f>
        <v>0</v>
      </c>
      <c r="AB135">
        <f>'Add. Revenue Paid To Provider'!P136</f>
        <v>0</v>
      </c>
      <c r="AC135" t="e">
        <f>VLOOKUP('Add. Revenue Paid To Provider'!K136, $R$63:$S$72, 2,0)</f>
        <v>#N/A</v>
      </c>
      <c r="AD135">
        <f>'Add. Revenue Paid To Provider'!L136</f>
        <v>0</v>
      </c>
    </row>
    <row r="136" spans="3:30" x14ac:dyDescent="0.3">
      <c r="C136" s="64"/>
      <c r="D136" s="89"/>
      <c r="E136" s="89"/>
      <c r="F136" s="89"/>
      <c r="G136" s="65"/>
      <c r="H136" s="65"/>
      <c r="I136" s="65"/>
      <c r="J136" s="66"/>
      <c r="K136" s="69"/>
      <c r="L136" s="69"/>
      <c r="O136" s="9">
        <f t="shared" si="3"/>
        <v>1</v>
      </c>
      <c r="P136" s="8">
        <f t="shared" si="4"/>
        <v>0</v>
      </c>
      <c r="Q136" s="8"/>
      <c r="R136" s="8"/>
      <c r="S136" s="8"/>
      <c r="U136" s="18" t="str">
        <f>'Filing Information'!$O$2</f>
        <v>_2023</v>
      </c>
      <c r="V136" t="e">
        <f>VLOOKUP('Add. Revenue Paid To Provider'!C137,'Filing Information'!$B$47:$C$102,2,0)</f>
        <v>#N/A</v>
      </c>
      <c r="W136">
        <f>IF('Add. Revenue Paid To Provider'!D137="Yes", 1, 0)</f>
        <v>0</v>
      </c>
      <c r="X136">
        <f>IF('Add. Revenue Paid To Provider'!E137="Yes", 1, 0)</f>
        <v>0</v>
      </c>
      <c r="Y136">
        <f>IF('Add. Revenue Paid To Provider'!F137="Yes", 1, 0)</f>
        <v>0</v>
      </c>
      <c r="Z136" s="7">
        <f>'Add. Revenue Paid To Provider'!G137</f>
        <v>0</v>
      </c>
      <c r="AA136" s="7">
        <f>'Add. Revenue Paid To Provider'!H137</f>
        <v>0</v>
      </c>
      <c r="AB136">
        <f>'Add. Revenue Paid To Provider'!P137</f>
        <v>0</v>
      </c>
      <c r="AC136" t="e">
        <f>VLOOKUP('Add. Revenue Paid To Provider'!K137, $R$63:$S$72, 2,0)</f>
        <v>#N/A</v>
      </c>
      <c r="AD136">
        <f>'Add. Revenue Paid To Provider'!L137</f>
        <v>0</v>
      </c>
    </row>
    <row r="137" spans="3:30" x14ac:dyDescent="0.3">
      <c r="C137" s="64"/>
      <c r="D137" s="89"/>
      <c r="E137" s="89"/>
      <c r="F137" s="89"/>
      <c r="G137" s="65"/>
      <c r="H137" s="65"/>
      <c r="I137" s="65"/>
      <c r="J137" s="66"/>
      <c r="K137" s="69"/>
      <c r="L137" s="69"/>
      <c r="O137" s="9">
        <f t="shared" si="3"/>
        <v>1</v>
      </c>
      <c r="P137" s="8">
        <f t="shared" si="4"/>
        <v>0</v>
      </c>
      <c r="Q137" s="8"/>
      <c r="R137" s="8"/>
      <c r="S137" s="8"/>
      <c r="U137" s="18" t="str">
        <f>'Filing Information'!$O$2</f>
        <v>_2023</v>
      </c>
      <c r="V137" t="e">
        <f>VLOOKUP('Add. Revenue Paid To Provider'!C138,'Filing Information'!$B$47:$C$102,2,0)</f>
        <v>#N/A</v>
      </c>
      <c r="W137">
        <f>IF('Add. Revenue Paid To Provider'!D138="Yes", 1, 0)</f>
        <v>0</v>
      </c>
      <c r="X137">
        <f>IF('Add. Revenue Paid To Provider'!E138="Yes", 1, 0)</f>
        <v>0</v>
      </c>
      <c r="Y137">
        <f>IF('Add. Revenue Paid To Provider'!F138="Yes", 1, 0)</f>
        <v>0</v>
      </c>
      <c r="Z137" s="7">
        <f>'Add. Revenue Paid To Provider'!G138</f>
        <v>0</v>
      </c>
      <c r="AA137" s="7">
        <f>'Add. Revenue Paid To Provider'!H138</f>
        <v>0</v>
      </c>
      <c r="AB137">
        <f>'Add. Revenue Paid To Provider'!P138</f>
        <v>0</v>
      </c>
      <c r="AC137" t="e">
        <f>VLOOKUP('Add. Revenue Paid To Provider'!K138, $R$63:$S$72, 2,0)</f>
        <v>#N/A</v>
      </c>
      <c r="AD137">
        <f>'Add. Revenue Paid To Provider'!L138</f>
        <v>0</v>
      </c>
    </row>
    <row r="138" spans="3:30" x14ac:dyDescent="0.3">
      <c r="C138" s="64"/>
      <c r="D138" s="89"/>
      <c r="E138" s="89"/>
      <c r="F138" s="89"/>
      <c r="G138" s="65"/>
      <c r="H138" s="65"/>
      <c r="I138" s="65"/>
      <c r="J138" s="66"/>
      <c r="K138" s="69"/>
      <c r="L138" s="69"/>
      <c r="O138" s="9">
        <f t="shared" si="3"/>
        <v>1</v>
      </c>
      <c r="P138" s="8">
        <f t="shared" si="4"/>
        <v>0</v>
      </c>
      <c r="Q138" s="8"/>
      <c r="R138" s="8"/>
      <c r="S138" s="8"/>
      <c r="U138" s="18" t="str">
        <f>'Filing Information'!$O$2</f>
        <v>_2023</v>
      </c>
      <c r="V138" t="e">
        <f>VLOOKUP('Add. Revenue Paid To Provider'!C139,'Filing Information'!$B$47:$C$102,2,0)</f>
        <v>#N/A</v>
      </c>
      <c r="W138">
        <f>IF('Add. Revenue Paid To Provider'!D139="Yes", 1, 0)</f>
        <v>0</v>
      </c>
      <c r="X138">
        <f>IF('Add. Revenue Paid To Provider'!E139="Yes", 1, 0)</f>
        <v>0</v>
      </c>
      <c r="Y138">
        <f>IF('Add. Revenue Paid To Provider'!F139="Yes", 1, 0)</f>
        <v>0</v>
      </c>
      <c r="Z138" s="7">
        <f>'Add. Revenue Paid To Provider'!G139</f>
        <v>0</v>
      </c>
      <c r="AA138" s="7">
        <f>'Add. Revenue Paid To Provider'!H139</f>
        <v>0</v>
      </c>
      <c r="AB138">
        <f>'Add. Revenue Paid To Provider'!P139</f>
        <v>0</v>
      </c>
      <c r="AC138" t="e">
        <f>VLOOKUP('Add. Revenue Paid To Provider'!K139, $R$63:$S$72, 2,0)</f>
        <v>#N/A</v>
      </c>
      <c r="AD138">
        <f>'Add. Revenue Paid To Provider'!L139</f>
        <v>0</v>
      </c>
    </row>
    <row r="139" spans="3:30" x14ac:dyDescent="0.3">
      <c r="C139" s="64"/>
      <c r="D139" s="89"/>
      <c r="E139" s="89"/>
      <c r="F139" s="89"/>
      <c r="G139" s="65"/>
      <c r="H139" s="65"/>
      <c r="I139" s="65"/>
      <c r="J139" s="66"/>
      <c r="K139" s="69"/>
      <c r="L139" s="69"/>
      <c r="O139" s="9">
        <f t="shared" si="3"/>
        <v>1</v>
      </c>
      <c r="P139" s="8">
        <f t="shared" si="4"/>
        <v>0</v>
      </c>
      <c r="Q139" s="8"/>
      <c r="R139" s="8"/>
      <c r="S139" s="8"/>
      <c r="U139" s="18" t="str">
        <f>'Filing Information'!$O$2</f>
        <v>_2023</v>
      </c>
      <c r="V139" t="e">
        <f>VLOOKUP('Add. Revenue Paid To Provider'!C140,'Filing Information'!$B$47:$C$102,2,0)</f>
        <v>#N/A</v>
      </c>
      <c r="W139">
        <f>IF('Add. Revenue Paid To Provider'!D140="Yes", 1, 0)</f>
        <v>0</v>
      </c>
      <c r="X139">
        <f>IF('Add. Revenue Paid To Provider'!E140="Yes", 1, 0)</f>
        <v>0</v>
      </c>
      <c r="Y139">
        <f>IF('Add. Revenue Paid To Provider'!F140="Yes", 1, 0)</f>
        <v>0</v>
      </c>
      <c r="Z139" s="7">
        <f>'Add. Revenue Paid To Provider'!G140</f>
        <v>0</v>
      </c>
      <c r="AA139" s="7">
        <f>'Add. Revenue Paid To Provider'!H140</f>
        <v>0</v>
      </c>
      <c r="AB139">
        <f>'Add. Revenue Paid To Provider'!P140</f>
        <v>0</v>
      </c>
      <c r="AC139" t="e">
        <f>VLOOKUP('Add. Revenue Paid To Provider'!K140, $R$63:$S$72, 2,0)</f>
        <v>#N/A</v>
      </c>
      <c r="AD139">
        <f>'Add. Revenue Paid To Provider'!L140</f>
        <v>0</v>
      </c>
    </row>
    <row r="140" spans="3:30" x14ac:dyDescent="0.3">
      <c r="C140" s="64"/>
      <c r="D140" s="89"/>
      <c r="E140" s="89"/>
      <c r="F140" s="89"/>
      <c r="G140" s="65"/>
      <c r="H140" s="65"/>
      <c r="I140" s="65"/>
      <c r="J140" s="66"/>
      <c r="K140" s="69"/>
      <c r="L140" s="69"/>
      <c r="O140" s="9">
        <f t="shared" si="3"/>
        <v>1</v>
      </c>
      <c r="P140" s="8">
        <f t="shared" si="4"/>
        <v>0</v>
      </c>
      <c r="Q140" s="8"/>
      <c r="R140" s="8"/>
      <c r="S140" s="8"/>
      <c r="U140" s="18" t="str">
        <f>'Filing Information'!$O$2</f>
        <v>_2023</v>
      </c>
      <c r="V140" t="e">
        <f>VLOOKUP('Add. Revenue Paid To Provider'!C141,'Filing Information'!$B$47:$C$102,2,0)</f>
        <v>#N/A</v>
      </c>
      <c r="W140">
        <f>IF('Add. Revenue Paid To Provider'!D141="Yes", 1, 0)</f>
        <v>0</v>
      </c>
      <c r="X140">
        <f>IF('Add. Revenue Paid To Provider'!E141="Yes", 1, 0)</f>
        <v>0</v>
      </c>
      <c r="Y140">
        <f>IF('Add. Revenue Paid To Provider'!F141="Yes", 1, 0)</f>
        <v>0</v>
      </c>
      <c r="Z140" s="7">
        <f>'Add. Revenue Paid To Provider'!G141</f>
        <v>0</v>
      </c>
      <c r="AA140" s="7">
        <f>'Add. Revenue Paid To Provider'!H141</f>
        <v>0</v>
      </c>
      <c r="AB140">
        <f>'Add. Revenue Paid To Provider'!P141</f>
        <v>0</v>
      </c>
      <c r="AC140" t="e">
        <f>VLOOKUP('Add. Revenue Paid To Provider'!K141, $R$63:$S$72, 2,0)</f>
        <v>#N/A</v>
      </c>
      <c r="AD140">
        <f>'Add. Revenue Paid To Provider'!L141</f>
        <v>0</v>
      </c>
    </row>
    <row r="141" spans="3:30" x14ac:dyDescent="0.3">
      <c r="C141" s="64"/>
      <c r="D141" s="89"/>
      <c r="E141" s="89"/>
      <c r="F141" s="89"/>
      <c r="G141" s="65"/>
      <c r="H141" s="65"/>
      <c r="I141" s="65"/>
      <c r="J141" s="66"/>
      <c r="K141" s="69"/>
      <c r="L141" s="69"/>
      <c r="O141" s="9">
        <f t="shared" si="3"/>
        <v>1</v>
      </c>
      <c r="P141" s="8">
        <f t="shared" si="4"/>
        <v>0</v>
      </c>
      <c r="Q141" s="8"/>
      <c r="R141" s="8"/>
      <c r="S141" s="8"/>
      <c r="U141" s="18" t="str">
        <f>'Filing Information'!$O$2</f>
        <v>_2023</v>
      </c>
      <c r="V141" t="e">
        <f>VLOOKUP('Add. Revenue Paid To Provider'!C142,'Filing Information'!$B$47:$C$102,2,0)</f>
        <v>#N/A</v>
      </c>
      <c r="W141">
        <f>IF('Add. Revenue Paid To Provider'!D142="Yes", 1, 0)</f>
        <v>0</v>
      </c>
      <c r="X141">
        <f>IF('Add. Revenue Paid To Provider'!E142="Yes", 1, 0)</f>
        <v>0</v>
      </c>
      <c r="Y141">
        <f>IF('Add. Revenue Paid To Provider'!F142="Yes", 1, 0)</f>
        <v>0</v>
      </c>
      <c r="Z141" s="7">
        <f>'Add. Revenue Paid To Provider'!G142</f>
        <v>0</v>
      </c>
      <c r="AA141" s="7">
        <f>'Add. Revenue Paid To Provider'!H142</f>
        <v>0</v>
      </c>
      <c r="AB141">
        <f>'Add. Revenue Paid To Provider'!P142</f>
        <v>0</v>
      </c>
      <c r="AC141" t="e">
        <f>VLOOKUP('Add. Revenue Paid To Provider'!K142, $R$63:$S$72, 2,0)</f>
        <v>#N/A</v>
      </c>
      <c r="AD141">
        <f>'Add. Revenue Paid To Provider'!L142</f>
        <v>0</v>
      </c>
    </row>
    <row r="142" spans="3:30" x14ac:dyDescent="0.3">
      <c r="C142" s="64"/>
      <c r="D142" s="89"/>
      <c r="E142" s="89"/>
      <c r="F142" s="89"/>
      <c r="G142" s="65"/>
      <c r="H142" s="65"/>
      <c r="I142" s="65"/>
      <c r="J142" s="66"/>
      <c r="K142" s="69"/>
      <c r="L142" s="69"/>
      <c r="O142" s="9">
        <f t="shared" si="3"/>
        <v>1</v>
      </c>
      <c r="P142" s="8">
        <f t="shared" si="4"/>
        <v>0</v>
      </c>
      <c r="Q142" s="8"/>
      <c r="R142" s="8"/>
      <c r="S142" s="8"/>
      <c r="U142" s="18" t="str">
        <f>'Filing Information'!$O$2</f>
        <v>_2023</v>
      </c>
      <c r="V142" t="e">
        <f>VLOOKUP('Add. Revenue Paid To Provider'!C143,'Filing Information'!$B$47:$C$102,2,0)</f>
        <v>#N/A</v>
      </c>
      <c r="W142">
        <f>IF('Add. Revenue Paid To Provider'!D143="Yes", 1, 0)</f>
        <v>0</v>
      </c>
      <c r="X142">
        <f>IF('Add. Revenue Paid To Provider'!E143="Yes", 1, 0)</f>
        <v>0</v>
      </c>
      <c r="Y142">
        <f>IF('Add. Revenue Paid To Provider'!F143="Yes", 1, 0)</f>
        <v>0</v>
      </c>
      <c r="Z142" s="7">
        <f>'Add. Revenue Paid To Provider'!G143</f>
        <v>0</v>
      </c>
      <c r="AA142" s="7">
        <f>'Add. Revenue Paid To Provider'!H143</f>
        <v>0</v>
      </c>
      <c r="AB142">
        <f>'Add. Revenue Paid To Provider'!P143</f>
        <v>0</v>
      </c>
      <c r="AC142" t="e">
        <f>VLOOKUP('Add. Revenue Paid To Provider'!K143, $R$63:$S$72, 2,0)</f>
        <v>#N/A</v>
      </c>
      <c r="AD142">
        <f>'Add. Revenue Paid To Provider'!L143</f>
        <v>0</v>
      </c>
    </row>
    <row r="143" spans="3:30" x14ac:dyDescent="0.3">
      <c r="C143" s="64"/>
      <c r="D143" s="89"/>
      <c r="E143" s="89"/>
      <c r="F143" s="89"/>
      <c r="G143" s="65"/>
      <c r="H143" s="65"/>
      <c r="I143" s="65"/>
      <c r="J143" s="66"/>
      <c r="K143" s="69"/>
      <c r="L143" s="69"/>
      <c r="O143" s="9">
        <f t="shared" si="3"/>
        <v>1</v>
      </c>
      <c r="P143" s="8">
        <f t="shared" si="4"/>
        <v>0</v>
      </c>
      <c r="Q143" s="8"/>
      <c r="R143" s="8"/>
      <c r="S143" s="8"/>
      <c r="U143" s="18" t="str">
        <f>'Filing Information'!$O$2</f>
        <v>_2023</v>
      </c>
      <c r="V143" t="e">
        <f>VLOOKUP('Add. Revenue Paid To Provider'!C144,'Filing Information'!$B$47:$C$102,2,0)</f>
        <v>#N/A</v>
      </c>
      <c r="W143">
        <f>IF('Add. Revenue Paid To Provider'!D144="Yes", 1, 0)</f>
        <v>0</v>
      </c>
      <c r="X143">
        <f>IF('Add. Revenue Paid To Provider'!E144="Yes", 1, 0)</f>
        <v>0</v>
      </c>
      <c r="Y143">
        <f>IF('Add. Revenue Paid To Provider'!F144="Yes", 1, 0)</f>
        <v>0</v>
      </c>
      <c r="Z143" s="7">
        <f>'Add. Revenue Paid To Provider'!G144</f>
        <v>0</v>
      </c>
      <c r="AA143" s="7">
        <f>'Add. Revenue Paid To Provider'!H144</f>
        <v>0</v>
      </c>
      <c r="AB143">
        <f>'Add. Revenue Paid To Provider'!P144</f>
        <v>0</v>
      </c>
      <c r="AC143" t="e">
        <f>VLOOKUP('Add. Revenue Paid To Provider'!K144, $R$63:$S$72, 2,0)</f>
        <v>#N/A</v>
      </c>
      <c r="AD143">
        <f>'Add. Revenue Paid To Provider'!L144</f>
        <v>0</v>
      </c>
    </row>
    <row r="144" spans="3:30" x14ac:dyDescent="0.3">
      <c r="C144" s="64"/>
      <c r="D144" s="89"/>
      <c r="E144" s="89"/>
      <c r="F144" s="89"/>
      <c r="G144" s="65"/>
      <c r="H144" s="65"/>
      <c r="I144" s="65"/>
      <c r="J144" s="66"/>
      <c r="K144" s="69"/>
      <c r="L144" s="69"/>
      <c r="O144" s="9">
        <f t="shared" si="3"/>
        <v>1</v>
      </c>
      <c r="P144" s="8">
        <f t="shared" si="4"/>
        <v>0</v>
      </c>
      <c r="Q144" s="8"/>
      <c r="R144" s="8"/>
      <c r="S144" s="8"/>
      <c r="U144" s="18" t="str">
        <f>'Filing Information'!$O$2</f>
        <v>_2023</v>
      </c>
      <c r="V144" t="e">
        <f>VLOOKUP('Add. Revenue Paid To Provider'!C145,'Filing Information'!$B$47:$C$102,2,0)</f>
        <v>#N/A</v>
      </c>
      <c r="W144">
        <f>IF('Add. Revenue Paid To Provider'!D145="Yes", 1, 0)</f>
        <v>0</v>
      </c>
      <c r="X144">
        <f>IF('Add. Revenue Paid To Provider'!E145="Yes", 1, 0)</f>
        <v>0</v>
      </c>
      <c r="Y144">
        <f>IF('Add. Revenue Paid To Provider'!F145="Yes", 1, 0)</f>
        <v>0</v>
      </c>
      <c r="Z144" s="7">
        <f>'Add. Revenue Paid To Provider'!G145</f>
        <v>0</v>
      </c>
      <c r="AA144" s="7">
        <f>'Add. Revenue Paid To Provider'!H145</f>
        <v>0</v>
      </c>
      <c r="AB144">
        <f>'Add. Revenue Paid To Provider'!P145</f>
        <v>0</v>
      </c>
      <c r="AC144" t="e">
        <f>VLOOKUP('Add. Revenue Paid To Provider'!K145, $R$63:$S$72, 2,0)</f>
        <v>#N/A</v>
      </c>
      <c r="AD144">
        <f>'Add. Revenue Paid To Provider'!L145</f>
        <v>0</v>
      </c>
    </row>
    <row r="145" spans="3:30" x14ac:dyDescent="0.3">
      <c r="C145" s="64"/>
      <c r="D145" s="89"/>
      <c r="E145" s="89"/>
      <c r="F145" s="89"/>
      <c r="G145" s="65"/>
      <c r="H145" s="65"/>
      <c r="I145" s="65"/>
      <c r="J145" s="66"/>
      <c r="K145" s="69"/>
      <c r="L145" s="69"/>
      <c r="O145" s="9">
        <f t="shared" si="3"/>
        <v>1</v>
      </c>
      <c r="P145" s="8">
        <f t="shared" si="4"/>
        <v>0</v>
      </c>
      <c r="Q145" s="8"/>
      <c r="R145" s="8"/>
      <c r="S145" s="8"/>
      <c r="U145" s="18" t="str">
        <f>'Filing Information'!$O$2</f>
        <v>_2023</v>
      </c>
      <c r="V145" t="e">
        <f>VLOOKUP('Add. Revenue Paid To Provider'!C146,'Filing Information'!$B$47:$C$102,2,0)</f>
        <v>#N/A</v>
      </c>
      <c r="W145">
        <f>IF('Add. Revenue Paid To Provider'!D146="Yes", 1, 0)</f>
        <v>0</v>
      </c>
      <c r="X145">
        <f>IF('Add. Revenue Paid To Provider'!E146="Yes", 1, 0)</f>
        <v>0</v>
      </c>
      <c r="Y145">
        <f>IF('Add. Revenue Paid To Provider'!F146="Yes", 1, 0)</f>
        <v>0</v>
      </c>
      <c r="Z145" s="7">
        <f>'Add. Revenue Paid To Provider'!G146</f>
        <v>0</v>
      </c>
      <c r="AA145" s="7">
        <f>'Add. Revenue Paid To Provider'!H146</f>
        <v>0</v>
      </c>
      <c r="AB145">
        <f>'Add. Revenue Paid To Provider'!P146</f>
        <v>0</v>
      </c>
      <c r="AC145" t="e">
        <f>VLOOKUP('Add. Revenue Paid To Provider'!K146, $R$63:$S$72, 2,0)</f>
        <v>#N/A</v>
      </c>
      <c r="AD145">
        <f>'Add. Revenue Paid To Provider'!L146</f>
        <v>0</v>
      </c>
    </row>
    <row r="146" spans="3:30" x14ac:dyDescent="0.3">
      <c r="C146" s="64"/>
      <c r="D146" s="89"/>
      <c r="E146" s="89"/>
      <c r="F146" s="89"/>
      <c r="G146" s="65"/>
      <c r="H146" s="65"/>
      <c r="I146" s="65"/>
      <c r="J146" s="66"/>
      <c r="K146" s="69"/>
      <c r="L146" s="69"/>
      <c r="O146" s="9">
        <f t="shared" si="3"/>
        <v>1</v>
      </c>
      <c r="P146" s="8">
        <f t="shared" si="4"/>
        <v>0</v>
      </c>
      <c r="Q146" s="8"/>
      <c r="R146" s="8"/>
      <c r="S146" s="8"/>
      <c r="U146" s="18" t="str">
        <f>'Filing Information'!$O$2</f>
        <v>_2023</v>
      </c>
      <c r="V146" t="e">
        <f>VLOOKUP('Add. Revenue Paid To Provider'!C147,'Filing Information'!$B$47:$C$102,2,0)</f>
        <v>#N/A</v>
      </c>
      <c r="W146">
        <f>IF('Add. Revenue Paid To Provider'!D147="Yes", 1, 0)</f>
        <v>0</v>
      </c>
      <c r="X146">
        <f>IF('Add. Revenue Paid To Provider'!E147="Yes", 1, 0)</f>
        <v>0</v>
      </c>
      <c r="Y146">
        <f>IF('Add. Revenue Paid To Provider'!F147="Yes", 1, 0)</f>
        <v>0</v>
      </c>
      <c r="Z146" s="7">
        <f>'Add. Revenue Paid To Provider'!G147</f>
        <v>0</v>
      </c>
      <c r="AA146" s="7">
        <f>'Add. Revenue Paid To Provider'!H147</f>
        <v>0</v>
      </c>
      <c r="AB146">
        <f>'Add. Revenue Paid To Provider'!P147</f>
        <v>0</v>
      </c>
      <c r="AC146" t="e">
        <f>VLOOKUP('Add. Revenue Paid To Provider'!K147, $R$63:$S$72, 2,0)</f>
        <v>#N/A</v>
      </c>
      <c r="AD146">
        <f>'Add. Revenue Paid To Provider'!L147</f>
        <v>0</v>
      </c>
    </row>
    <row r="147" spans="3:30" x14ac:dyDescent="0.3">
      <c r="C147" s="64"/>
      <c r="D147" s="89"/>
      <c r="E147" s="89"/>
      <c r="F147" s="89"/>
      <c r="G147" s="65"/>
      <c r="H147" s="65"/>
      <c r="I147" s="65"/>
      <c r="J147" s="66"/>
      <c r="K147" s="69"/>
      <c r="L147" s="69"/>
      <c r="O147" s="9">
        <f t="shared" si="3"/>
        <v>1</v>
      </c>
      <c r="P147" s="8">
        <f t="shared" si="4"/>
        <v>0</v>
      </c>
      <c r="Q147" s="8"/>
      <c r="R147" s="8"/>
      <c r="S147" s="8"/>
      <c r="U147" s="18" t="str">
        <f>'Filing Information'!$O$2</f>
        <v>_2023</v>
      </c>
      <c r="V147" t="e">
        <f>VLOOKUP('Add. Revenue Paid To Provider'!C148,'Filing Information'!$B$47:$C$102,2,0)</f>
        <v>#N/A</v>
      </c>
      <c r="W147">
        <f>IF('Add. Revenue Paid To Provider'!D148="Yes", 1, 0)</f>
        <v>0</v>
      </c>
      <c r="X147">
        <f>IF('Add. Revenue Paid To Provider'!E148="Yes", 1, 0)</f>
        <v>0</v>
      </c>
      <c r="Y147">
        <f>IF('Add. Revenue Paid To Provider'!F148="Yes", 1, 0)</f>
        <v>0</v>
      </c>
      <c r="Z147" s="7">
        <f>'Add. Revenue Paid To Provider'!G148</f>
        <v>0</v>
      </c>
      <c r="AA147" s="7">
        <f>'Add. Revenue Paid To Provider'!H148</f>
        <v>0</v>
      </c>
      <c r="AB147">
        <f>'Add. Revenue Paid To Provider'!P148</f>
        <v>0</v>
      </c>
      <c r="AC147" t="e">
        <f>VLOOKUP('Add. Revenue Paid To Provider'!K148, $R$63:$S$72, 2,0)</f>
        <v>#N/A</v>
      </c>
      <c r="AD147">
        <f>'Add. Revenue Paid To Provider'!L148</f>
        <v>0</v>
      </c>
    </row>
    <row r="148" spans="3:30" x14ac:dyDescent="0.3">
      <c r="C148" s="64"/>
      <c r="D148" s="89"/>
      <c r="E148" s="89"/>
      <c r="F148" s="89"/>
      <c r="G148" s="65"/>
      <c r="H148" s="65"/>
      <c r="I148" s="65"/>
      <c r="J148" s="66"/>
      <c r="K148" s="69"/>
      <c r="L148" s="69"/>
      <c r="O148" s="9">
        <f t="shared" si="3"/>
        <v>1</v>
      </c>
      <c r="P148" s="8">
        <f t="shared" si="4"/>
        <v>0</v>
      </c>
      <c r="Q148" s="8"/>
      <c r="R148" s="8"/>
      <c r="S148" s="8"/>
      <c r="U148" s="18" t="str">
        <f>'Filing Information'!$O$2</f>
        <v>_2023</v>
      </c>
      <c r="V148" t="e">
        <f>VLOOKUP('Add. Revenue Paid To Provider'!C149,'Filing Information'!$B$47:$C$102,2,0)</f>
        <v>#N/A</v>
      </c>
      <c r="W148">
        <f>IF('Add. Revenue Paid To Provider'!D149="Yes", 1, 0)</f>
        <v>0</v>
      </c>
      <c r="X148">
        <f>IF('Add. Revenue Paid To Provider'!E149="Yes", 1, 0)</f>
        <v>0</v>
      </c>
      <c r="Y148">
        <f>IF('Add. Revenue Paid To Provider'!F149="Yes", 1, 0)</f>
        <v>0</v>
      </c>
      <c r="Z148" s="7">
        <f>'Add. Revenue Paid To Provider'!G149</f>
        <v>0</v>
      </c>
      <c r="AA148" s="7">
        <f>'Add. Revenue Paid To Provider'!H149</f>
        <v>0</v>
      </c>
      <c r="AB148">
        <f>'Add. Revenue Paid To Provider'!P149</f>
        <v>0</v>
      </c>
      <c r="AC148" t="e">
        <f>VLOOKUP('Add. Revenue Paid To Provider'!K149, $R$63:$S$72, 2,0)</f>
        <v>#N/A</v>
      </c>
      <c r="AD148">
        <f>'Add. Revenue Paid To Provider'!L149</f>
        <v>0</v>
      </c>
    </row>
    <row r="149" spans="3:30" x14ac:dyDescent="0.3">
      <c r="C149" s="64"/>
      <c r="D149" s="89"/>
      <c r="E149" s="89"/>
      <c r="F149" s="89"/>
      <c r="G149" s="65"/>
      <c r="H149" s="65"/>
      <c r="I149" s="65"/>
      <c r="J149" s="66"/>
      <c r="K149" s="69"/>
      <c r="L149" s="69"/>
      <c r="O149" s="9">
        <f t="shared" si="3"/>
        <v>1</v>
      </c>
      <c r="P149" s="8">
        <f t="shared" si="4"/>
        <v>0</v>
      </c>
      <c r="Q149" s="8"/>
      <c r="R149" s="8"/>
      <c r="S149" s="8"/>
      <c r="U149" s="18" t="str">
        <f>'Filing Information'!$O$2</f>
        <v>_2023</v>
      </c>
      <c r="V149" t="e">
        <f>VLOOKUP('Add. Revenue Paid To Provider'!C150,'Filing Information'!$B$47:$C$102,2,0)</f>
        <v>#N/A</v>
      </c>
      <c r="W149">
        <f>IF('Add. Revenue Paid To Provider'!D150="Yes", 1, 0)</f>
        <v>0</v>
      </c>
      <c r="X149">
        <f>IF('Add. Revenue Paid To Provider'!E150="Yes", 1, 0)</f>
        <v>0</v>
      </c>
      <c r="Y149">
        <f>IF('Add. Revenue Paid To Provider'!F150="Yes", 1, 0)</f>
        <v>0</v>
      </c>
      <c r="Z149" s="7">
        <f>'Add. Revenue Paid To Provider'!G150</f>
        <v>0</v>
      </c>
      <c r="AA149" s="7">
        <f>'Add. Revenue Paid To Provider'!H150</f>
        <v>0</v>
      </c>
      <c r="AB149">
        <f>'Add. Revenue Paid To Provider'!P150</f>
        <v>0</v>
      </c>
      <c r="AC149" t="e">
        <f>VLOOKUP('Add. Revenue Paid To Provider'!K150, $R$63:$S$72, 2,0)</f>
        <v>#N/A</v>
      </c>
      <c r="AD149">
        <f>'Add. Revenue Paid To Provider'!L150</f>
        <v>0</v>
      </c>
    </row>
    <row r="150" spans="3:30" x14ac:dyDescent="0.3">
      <c r="C150" s="64"/>
      <c r="D150" s="89"/>
      <c r="E150" s="89"/>
      <c r="F150" s="89"/>
      <c r="G150" s="65"/>
      <c r="H150" s="65"/>
      <c r="I150" s="65"/>
      <c r="J150" s="66"/>
      <c r="K150" s="69"/>
      <c r="L150" s="69"/>
      <c r="O150" s="9">
        <f t="shared" si="3"/>
        <v>1</v>
      </c>
      <c r="P150" s="8">
        <f t="shared" si="4"/>
        <v>0</v>
      </c>
      <c r="Q150" s="8"/>
      <c r="R150" s="8"/>
      <c r="S150" s="8"/>
      <c r="U150" s="18" t="str">
        <f>'Filing Information'!$O$2</f>
        <v>_2023</v>
      </c>
      <c r="V150" t="e">
        <f>VLOOKUP('Add. Revenue Paid To Provider'!C151,'Filing Information'!$B$47:$C$102,2,0)</f>
        <v>#N/A</v>
      </c>
      <c r="W150">
        <f>IF('Add. Revenue Paid To Provider'!D151="Yes", 1, 0)</f>
        <v>0</v>
      </c>
      <c r="X150">
        <f>IF('Add. Revenue Paid To Provider'!E151="Yes", 1, 0)</f>
        <v>0</v>
      </c>
      <c r="Y150">
        <f>IF('Add. Revenue Paid To Provider'!F151="Yes", 1, 0)</f>
        <v>0</v>
      </c>
      <c r="Z150" s="7">
        <f>'Add. Revenue Paid To Provider'!G151</f>
        <v>0</v>
      </c>
      <c r="AA150" s="7">
        <f>'Add. Revenue Paid To Provider'!H151</f>
        <v>0</v>
      </c>
      <c r="AB150">
        <f>'Add. Revenue Paid To Provider'!P151</f>
        <v>0</v>
      </c>
      <c r="AC150" t="e">
        <f>VLOOKUP('Add. Revenue Paid To Provider'!K151, $R$63:$S$72, 2,0)</f>
        <v>#N/A</v>
      </c>
      <c r="AD150">
        <f>'Add. Revenue Paid To Provider'!L151</f>
        <v>0</v>
      </c>
    </row>
    <row r="151" spans="3:30" x14ac:dyDescent="0.3">
      <c r="C151" s="64"/>
      <c r="D151" s="89"/>
      <c r="E151" s="89"/>
      <c r="F151" s="89"/>
      <c r="G151" s="65"/>
      <c r="H151" s="65"/>
      <c r="I151" s="65"/>
      <c r="J151" s="66"/>
      <c r="K151" s="69"/>
      <c r="L151" s="69"/>
      <c r="O151" s="9">
        <f t="shared" si="3"/>
        <v>1</v>
      </c>
      <c r="P151" s="8">
        <f t="shared" si="4"/>
        <v>0</v>
      </c>
      <c r="Q151" s="8"/>
      <c r="R151" s="8"/>
      <c r="S151" s="8"/>
      <c r="U151" s="18" t="str">
        <f>'Filing Information'!$O$2</f>
        <v>_2023</v>
      </c>
      <c r="V151" t="e">
        <f>VLOOKUP('Add. Revenue Paid To Provider'!C152,'Filing Information'!$B$47:$C$102,2,0)</f>
        <v>#N/A</v>
      </c>
      <c r="W151">
        <f>IF('Add. Revenue Paid To Provider'!D152="Yes", 1, 0)</f>
        <v>0</v>
      </c>
      <c r="X151">
        <f>IF('Add. Revenue Paid To Provider'!E152="Yes", 1, 0)</f>
        <v>0</v>
      </c>
      <c r="Y151">
        <f>IF('Add. Revenue Paid To Provider'!F152="Yes", 1, 0)</f>
        <v>0</v>
      </c>
      <c r="Z151" s="7">
        <f>'Add. Revenue Paid To Provider'!G152</f>
        <v>0</v>
      </c>
      <c r="AA151" s="7">
        <f>'Add. Revenue Paid To Provider'!H152</f>
        <v>0</v>
      </c>
      <c r="AB151">
        <f>'Add. Revenue Paid To Provider'!P152</f>
        <v>0</v>
      </c>
      <c r="AC151" t="e">
        <f>VLOOKUP('Add. Revenue Paid To Provider'!K152, $R$63:$S$72, 2,0)</f>
        <v>#N/A</v>
      </c>
      <c r="AD151">
        <f>'Add. Revenue Paid To Provider'!L152</f>
        <v>0</v>
      </c>
    </row>
    <row r="152" spans="3:30" x14ac:dyDescent="0.3">
      <c r="C152" s="64"/>
      <c r="D152" s="89"/>
      <c r="E152" s="89"/>
      <c r="F152" s="89"/>
      <c r="G152" s="65"/>
      <c r="H152" s="65"/>
      <c r="I152" s="65"/>
      <c r="J152" s="66"/>
      <c r="K152" s="69"/>
      <c r="L152" s="69"/>
      <c r="O152" s="9">
        <f t="shared" si="3"/>
        <v>1</v>
      </c>
      <c r="P152" s="8">
        <f t="shared" si="4"/>
        <v>0</v>
      </c>
      <c r="Q152" s="8"/>
      <c r="R152" s="8"/>
      <c r="S152" s="8"/>
      <c r="U152" s="18" t="str">
        <f>'Filing Information'!$O$2</f>
        <v>_2023</v>
      </c>
      <c r="V152" t="e">
        <f>VLOOKUP('Add. Revenue Paid To Provider'!C153,'Filing Information'!$B$47:$C$102,2,0)</f>
        <v>#N/A</v>
      </c>
      <c r="W152">
        <f>IF('Add. Revenue Paid To Provider'!D153="Yes", 1, 0)</f>
        <v>0</v>
      </c>
      <c r="X152">
        <f>IF('Add. Revenue Paid To Provider'!E153="Yes", 1, 0)</f>
        <v>0</v>
      </c>
      <c r="Y152">
        <f>IF('Add. Revenue Paid To Provider'!F153="Yes", 1, 0)</f>
        <v>0</v>
      </c>
      <c r="Z152" s="7">
        <f>'Add. Revenue Paid To Provider'!G153</f>
        <v>0</v>
      </c>
      <c r="AA152" s="7">
        <f>'Add. Revenue Paid To Provider'!H153</f>
        <v>0</v>
      </c>
      <c r="AB152">
        <f>'Add. Revenue Paid To Provider'!P153</f>
        <v>0</v>
      </c>
      <c r="AC152" t="e">
        <f>VLOOKUP('Add. Revenue Paid To Provider'!K153, $R$63:$S$72, 2,0)</f>
        <v>#N/A</v>
      </c>
      <c r="AD152">
        <f>'Add. Revenue Paid To Provider'!L153</f>
        <v>0</v>
      </c>
    </row>
    <row r="153" spans="3:30" x14ac:dyDescent="0.3">
      <c r="C153" s="64"/>
      <c r="D153" s="89"/>
      <c r="E153" s="89"/>
      <c r="F153" s="89"/>
      <c r="G153" s="65"/>
      <c r="H153" s="65"/>
      <c r="I153" s="65"/>
      <c r="J153" s="66"/>
      <c r="K153" s="69"/>
      <c r="L153" s="69"/>
      <c r="O153" s="9">
        <f t="shared" si="3"/>
        <v>1</v>
      </c>
      <c r="P153" s="8">
        <f t="shared" si="4"/>
        <v>0</v>
      </c>
      <c r="Q153" s="8"/>
      <c r="R153" s="8"/>
      <c r="S153" s="8"/>
      <c r="U153" s="18" t="str">
        <f>'Filing Information'!$O$2</f>
        <v>_2023</v>
      </c>
      <c r="V153" t="e">
        <f>VLOOKUP('Add. Revenue Paid To Provider'!C154,'Filing Information'!$B$47:$C$102,2,0)</f>
        <v>#N/A</v>
      </c>
      <c r="W153">
        <f>IF('Add. Revenue Paid To Provider'!D154="Yes", 1, 0)</f>
        <v>0</v>
      </c>
      <c r="X153">
        <f>IF('Add. Revenue Paid To Provider'!E154="Yes", 1, 0)</f>
        <v>0</v>
      </c>
      <c r="Y153">
        <f>IF('Add. Revenue Paid To Provider'!F154="Yes", 1, 0)</f>
        <v>0</v>
      </c>
      <c r="Z153" s="7">
        <f>'Add. Revenue Paid To Provider'!G154</f>
        <v>0</v>
      </c>
      <c r="AA153" s="7">
        <f>'Add. Revenue Paid To Provider'!H154</f>
        <v>0</v>
      </c>
      <c r="AB153">
        <f>'Add. Revenue Paid To Provider'!P154</f>
        <v>0</v>
      </c>
      <c r="AC153" t="e">
        <f>VLOOKUP('Add. Revenue Paid To Provider'!K154, $R$63:$S$72, 2,0)</f>
        <v>#N/A</v>
      </c>
      <c r="AD153">
        <f>'Add. Revenue Paid To Provider'!L154</f>
        <v>0</v>
      </c>
    </row>
    <row r="154" spans="3:30" x14ac:dyDescent="0.3">
      <c r="C154" s="64"/>
      <c r="D154" s="89"/>
      <c r="E154" s="89"/>
      <c r="F154" s="89"/>
      <c r="G154" s="65"/>
      <c r="H154" s="65"/>
      <c r="I154" s="65"/>
      <c r="J154" s="66"/>
      <c r="K154" s="69"/>
      <c r="L154" s="69"/>
      <c r="O154" s="9">
        <f t="shared" ref="O154:O205" si="5">DATEDIF(G154,H154,"M") + 1</f>
        <v>1</v>
      </c>
      <c r="P154" s="8">
        <f t="shared" ref="P154:P205" si="6">IF(I154="Annual", J154, (O154*J154))</f>
        <v>0</v>
      </c>
      <c r="Q154" s="8"/>
      <c r="R154" s="8"/>
      <c r="S154" s="8"/>
      <c r="U154" s="18" t="str">
        <f>'Filing Information'!$O$2</f>
        <v>_2023</v>
      </c>
      <c r="V154" t="e">
        <f>VLOOKUP('Add. Revenue Paid To Provider'!C155,'Filing Information'!$B$47:$C$102,2,0)</f>
        <v>#N/A</v>
      </c>
      <c r="W154">
        <f>IF('Add. Revenue Paid To Provider'!D155="Yes", 1, 0)</f>
        <v>0</v>
      </c>
      <c r="X154">
        <f>IF('Add. Revenue Paid To Provider'!E155="Yes", 1, 0)</f>
        <v>0</v>
      </c>
      <c r="Y154">
        <f>IF('Add. Revenue Paid To Provider'!F155="Yes", 1, 0)</f>
        <v>0</v>
      </c>
      <c r="Z154" s="7">
        <f>'Add. Revenue Paid To Provider'!G155</f>
        <v>0</v>
      </c>
      <c r="AA154" s="7">
        <f>'Add. Revenue Paid To Provider'!H155</f>
        <v>0</v>
      </c>
      <c r="AB154">
        <f>'Add. Revenue Paid To Provider'!P155</f>
        <v>0</v>
      </c>
      <c r="AC154" t="e">
        <f>VLOOKUP('Add. Revenue Paid To Provider'!K155, $R$63:$S$72, 2,0)</f>
        <v>#N/A</v>
      </c>
      <c r="AD154">
        <f>'Add. Revenue Paid To Provider'!L155</f>
        <v>0</v>
      </c>
    </row>
    <row r="155" spans="3:30" x14ac:dyDescent="0.3">
      <c r="C155" s="64"/>
      <c r="D155" s="89"/>
      <c r="E155" s="89"/>
      <c r="F155" s="89"/>
      <c r="G155" s="65"/>
      <c r="H155" s="65"/>
      <c r="I155" s="65"/>
      <c r="J155" s="66"/>
      <c r="K155" s="69"/>
      <c r="L155" s="69"/>
      <c r="O155" s="9">
        <f t="shared" si="5"/>
        <v>1</v>
      </c>
      <c r="P155" s="8">
        <f t="shared" si="6"/>
        <v>0</v>
      </c>
      <c r="Q155" s="8"/>
      <c r="R155" s="8"/>
      <c r="S155" s="8"/>
      <c r="U155" s="18" t="str">
        <f>'Filing Information'!$O$2</f>
        <v>_2023</v>
      </c>
      <c r="V155" t="e">
        <f>VLOOKUP('Add. Revenue Paid To Provider'!C156,'Filing Information'!$B$47:$C$102,2,0)</f>
        <v>#N/A</v>
      </c>
      <c r="W155">
        <f>IF('Add. Revenue Paid To Provider'!D156="Yes", 1, 0)</f>
        <v>0</v>
      </c>
      <c r="X155">
        <f>IF('Add. Revenue Paid To Provider'!E156="Yes", 1, 0)</f>
        <v>0</v>
      </c>
      <c r="Y155">
        <f>IF('Add. Revenue Paid To Provider'!F156="Yes", 1, 0)</f>
        <v>0</v>
      </c>
      <c r="Z155" s="7">
        <f>'Add. Revenue Paid To Provider'!G156</f>
        <v>0</v>
      </c>
      <c r="AA155" s="7">
        <f>'Add. Revenue Paid To Provider'!H156</f>
        <v>0</v>
      </c>
      <c r="AB155">
        <f>'Add. Revenue Paid To Provider'!P156</f>
        <v>0</v>
      </c>
      <c r="AC155" t="e">
        <f>VLOOKUP('Add. Revenue Paid To Provider'!K156, $R$63:$S$72, 2,0)</f>
        <v>#N/A</v>
      </c>
      <c r="AD155">
        <f>'Add. Revenue Paid To Provider'!L156</f>
        <v>0</v>
      </c>
    </row>
    <row r="156" spans="3:30" x14ac:dyDescent="0.3">
      <c r="C156" s="64"/>
      <c r="D156" s="89"/>
      <c r="E156" s="89"/>
      <c r="F156" s="89"/>
      <c r="G156" s="65"/>
      <c r="H156" s="65"/>
      <c r="I156" s="65"/>
      <c r="J156" s="66"/>
      <c r="K156" s="69"/>
      <c r="L156" s="69"/>
      <c r="O156" s="9">
        <f t="shared" si="5"/>
        <v>1</v>
      </c>
      <c r="P156" s="8">
        <f t="shared" si="6"/>
        <v>0</v>
      </c>
      <c r="Q156" s="8"/>
      <c r="R156" s="8"/>
      <c r="S156" s="8"/>
      <c r="U156" s="18" t="str">
        <f>'Filing Information'!$O$2</f>
        <v>_2023</v>
      </c>
      <c r="V156" t="e">
        <f>VLOOKUP('Add. Revenue Paid To Provider'!C157,'Filing Information'!$B$47:$C$102,2,0)</f>
        <v>#N/A</v>
      </c>
      <c r="W156">
        <f>IF('Add. Revenue Paid To Provider'!D157="Yes", 1, 0)</f>
        <v>0</v>
      </c>
      <c r="X156">
        <f>IF('Add. Revenue Paid To Provider'!E157="Yes", 1, 0)</f>
        <v>0</v>
      </c>
      <c r="Y156">
        <f>IF('Add. Revenue Paid To Provider'!F157="Yes", 1, 0)</f>
        <v>0</v>
      </c>
      <c r="Z156" s="7">
        <f>'Add. Revenue Paid To Provider'!G157</f>
        <v>0</v>
      </c>
      <c r="AA156" s="7">
        <f>'Add. Revenue Paid To Provider'!H157</f>
        <v>0</v>
      </c>
      <c r="AB156">
        <f>'Add. Revenue Paid To Provider'!P157</f>
        <v>0</v>
      </c>
      <c r="AC156" t="e">
        <f>VLOOKUP('Add. Revenue Paid To Provider'!K157, $R$63:$S$72, 2,0)</f>
        <v>#N/A</v>
      </c>
      <c r="AD156">
        <f>'Add. Revenue Paid To Provider'!L157</f>
        <v>0</v>
      </c>
    </row>
    <row r="157" spans="3:30" x14ac:dyDescent="0.3">
      <c r="C157" s="64"/>
      <c r="D157" s="89"/>
      <c r="E157" s="89"/>
      <c r="F157" s="89"/>
      <c r="G157" s="65"/>
      <c r="H157" s="65"/>
      <c r="I157" s="65"/>
      <c r="J157" s="66"/>
      <c r="K157" s="69"/>
      <c r="L157" s="69"/>
      <c r="O157" s="9">
        <f t="shared" si="5"/>
        <v>1</v>
      </c>
      <c r="P157" s="8">
        <f t="shared" si="6"/>
        <v>0</v>
      </c>
      <c r="Q157" s="8"/>
      <c r="R157" s="8"/>
      <c r="S157" s="8"/>
      <c r="U157" s="18" t="str">
        <f>'Filing Information'!$O$2</f>
        <v>_2023</v>
      </c>
      <c r="V157" t="e">
        <f>VLOOKUP('Add. Revenue Paid To Provider'!C158,'Filing Information'!$B$47:$C$102,2,0)</f>
        <v>#N/A</v>
      </c>
      <c r="W157">
        <f>IF('Add. Revenue Paid To Provider'!D158="Yes", 1, 0)</f>
        <v>0</v>
      </c>
      <c r="X157">
        <f>IF('Add. Revenue Paid To Provider'!E158="Yes", 1, 0)</f>
        <v>0</v>
      </c>
      <c r="Y157">
        <f>IF('Add. Revenue Paid To Provider'!F158="Yes", 1, 0)</f>
        <v>0</v>
      </c>
      <c r="Z157" s="7">
        <f>'Add. Revenue Paid To Provider'!G158</f>
        <v>0</v>
      </c>
      <c r="AA157" s="7">
        <f>'Add. Revenue Paid To Provider'!H158</f>
        <v>0</v>
      </c>
      <c r="AB157">
        <f>'Add. Revenue Paid To Provider'!P158</f>
        <v>0</v>
      </c>
      <c r="AC157" t="e">
        <f>VLOOKUP('Add. Revenue Paid To Provider'!K158, $R$63:$S$72, 2,0)</f>
        <v>#N/A</v>
      </c>
      <c r="AD157">
        <f>'Add. Revenue Paid To Provider'!L158</f>
        <v>0</v>
      </c>
    </row>
    <row r="158" spans="3:30" x14ac:dyDescent="0.3">
      <c r="C158" s="64"/>
      <c r="D158" s="89"/>
      <c r="E158" s="89"/>
      <c r="F158" s="89"/>
      <c r="G158" s="65"/>
      <c r="H158" s="65"/>
      <c r="I158" s="65"/>
      <c r="J158" s="66"/>
      <c r="K158" s="69"/>
      <c r="L158" s="69"/>
      <c r="O158" s="9">
        <f t="shared" si="5"/>
        <v>1</v>
      </c>
      <c r="P158" s="8">
        <f t="shared" si="6"/>
        <v>0</v>
      </c>
      <c r="Q158" s="8"/>
      <c r="R158" s="8"/>
      <c r="S158" s="8"/>
      <c r="U158" s="18" t="str">
        <f>'Filing Information'!$O$2</f>
        <v>_2023</v>
      </c>
      <c r="V158" t="e">
        <f>VLOOKUP('Add. Revenue Paid To Provider'!C159,'Filing Information'!$B$47:$C$102,2,0)</f>
        <v>#N/A</v>
      </c>
      <c r="W158">
        <f>IF('Add. Revenue Paid To Provider'!D159="Yes", 1, 0)</f>
        <v>0</v>
      </c>
      <c r="X158">
        <f>IF('Add. Revenue Paid To Provider'!E159="Yes", 1, 0)</f>
        <v>0</v>
      </c>
      <c r="Y158">
        <f>IF('Add. Revenue Paid To Provider'!F159="Yes", 1, 0)</f>
        <v>0</v>
      </c>
      <c r="Z158" s="7">
        <f>'Add. Revenue Paid To Provider'!G159</f>
        <v>0</v>
      </c>
      <c r="AA158" s="7">
        <f>'Add. Revenue Paid To Provider'!H159</f>
        <v>0</v>
      </c>
      <c r="AB158">
        <f>'Add. Revenue Paid To Provider'!P159</f>
        <v>0</v>
      </c>
      <c r="AC158" t="e">
        <f>VLOOKUP('Add. Revenue Paid To Provider'!K159, $R$63:$S$72, 2,0)</f>
        <v>#N/A</v>
      </c>
      <c r="AD158">
        <f>'Add. Revenue Paid To Provider'!L159</f>
        <v>0</v>
      </c>
    </row>
    <row r="159" spans="3:30" x14ac:dyDescent="0.3">
      <c r="C159" s="64"/>
      <c r="D159" s="89"/>
      <c r="E159" s="89"/>
      <c r="F159" s="89"/>
      <c r="G159" s="65"/>
      <c r="H159" s="65"/>
      <c r="I159" s="65"/>
      <c r="J159" s="66"/>
      <c r="K159" s="69"/>
      <c r="L159" s="69"/>
      <c r="O159" s="9">
        <f t="shared" si="5"/>
        <v>1</v>
      </c>
      <c r="P159" s="8">
        <f t="shared" si="6"/>
        <v>0</v>
      </c>
      <c r="Q159" s="8"/>
      <c r="R159" s="8"/>
      <c r="S159" s="8"/>
      <c r="U159" s="18" t="str">
        <f>'Filing Information'!$O$2</f>
        <v>_2023</v>
      </c>
      <c r="V159" t="e">
        <f>VLOOKUP('Add. Revenue Paid To Provider'!C160,'Filing Information'!$B$47:$C$102,2,0)</f>
        <v>#N/A</v>
      </c>
      <c r="W159">
        <f>IF('Add. Revenue Paid To Provider'!D160="Yes", 1, 0)</f>
        <v>0</v>
      </c>
      <c r="X159">
        <f>IF('Add. Revenue Paid To Provider'!E160="Yes", 1, 0)</f>
        <v>0</v>
      </c>
      <c r="Y159">
        <f>IF('Add. Revenue Paid To Provider'!F160="Yes", 1, 0)</f>
        <v>0</v>
      </c>
      <c r="Z159" s="7">
        <f>'Add. Revenue Paid To Provider'!G160</f>
        <v>0</v>
      </c>
      <c r="AA159" s="7">
        <f>'Add. Revenue Paid To Provider'!H160</f>
        <v>0</v>
      </c>
      <c r="AB159">
        <f>'Add. Revenue Paid To Provider'!P160</f>
        <v>0</v>
      </c>
      <c r="AC159" t="e">
        <f>VLOOKUP('Add. Revenue Paid To Provider'!K160, $R$63:$S$72, 2,0)</f>
        <v>#N/A</v>
      </c>
      <c r="AD159">
        <f>'Add. Revenue Paid To Provider'!L160</f>
        <v>0</v>
      </c>
    </row>
    <row r="160" spans="3:30" x14ac:dyDescent="0.3">
      <c r="C160" s="64"/>
      <c r="D160" s="89"/>
      <c r="E160" s="89"/>
      <c r="F160" s="89"/>
      <c r="G160" s="65"/>
      <c r="H160" s="65"/>
      <c r="I160" s="65"/>
      <c r="J160" s="66"/>
      <c r="K160" s="69"/>
      <c r="L160" s="69"/>
      <c r="O160" s="9">
        <f t="shared" si="5"/>
        <v>1</v>
      </c>
      <c r="P160" s="8">
        <f t="shared" si="6"/>
        <v>0</v>
      </c>
      <c r="Q160" s="8"/>
      <c r="R160" s="8"/>
      <c r="S160" s="8"/>
      <c r="U160" s="18" t="str">
        <f>'Filing Information'!$O$2</f>
        <v>_2023</v>
      </c>
      <c r="V160" t="e">
        <f>VLOOKUP('Add. Revenue Paid To Provider'!C161,'Filing Information'!$B$47:$C$102,2,0)</f>
        <v>#N/A</v>
      </c>
      <c r="W160">
        <f>IF('Add. Revenue Paid To Provider'!D161="Yes", 1, 0)</f>
        <v>0</v>
      </c>
      <c r="X160">
        <f>IF('Add. Revenue Paid To Provider'!E161="Yes", 1, 0)</f>
        <v>0</v>
      </c>
      <c r="Y160">
        <f>IF('Add. Revenue Paid To Provider'!F161="Yes", 1, 0)</f>
        <v>0</v>
      </c>
      <c r="Z160" s="7">
        <f>'Add. Revenue Paid To Provider'!G161</f>
        <v>0</v>
      </c>
      <c r="AA160" s="7">
        <f>'Add. Revenue Paid To Provider'!H161</f>
        <v>0</v>
      </c>
      <c r="AB160">
        <f>'Add. Revenue Paid To Provider'!P161</f>
        <v>0</v>
      </c>
      <c r="AC160" t="e">
        <f>VLOOKUP('Add. Revenue Paid To Provider'!K161, $R$63:$S$72, 2,0)</f>
        <v>#N/A</v>
      </c>
      <c r="AD160">
        <f>'Add. Revenue Paid To Provider'!L161</f>
        <v>0</v>
      </c>
    </row>
    <row r="161" spans="3:30" x14ac:dyDescent="0.3">
      <c r="C161" s="64"/>
      <c r="D161" s="89"/>
      <c r="E161" s="89"/>
      <c r="F161" s="89"/>
      <c r="G161" s="65"/>
      <c r="H161" s="65"/>
      <c r="I161" s="65"/>
      <c r="J161" s="66"/>
      <c r="K161" s="69"/>
      <c r="L161" s="69"/>
      <c r="O161" s="9">
        <f t="shared" si="5"/>
        <v>1</v>
      </c>
      <c r="P161" s="8">
        <f t="shared" si="6"/>
        <v>0</v>
      </c>
      <c r="Q161" s="8"/>
      <c r="R161" s="8"/>
      <c r="S161" s="8"/>
      <c r="U161" s="18" t="str">
        <f>'Filing Information'!$O$2</f>
        <v>_2023</v>
      </c>
      <c r="V161" t="e">
        <f>VLOOKUP('Add. Revenue Paid To Provider'!C162,'Filing Information'!$B$47:$C$102,2,0)</f>
        <v>#N/A</v>
      </c>
      <c r="W161">
        <f>IF('Add. Revenue Paid To Provider'!D162="Yes", 1, 0)</f>
        <v>0</v>
      </c>
      <c r="X161">
        <f>IF('Add. Revenue Paid To Provider'!E162="Yes", 1, 0)</f>
        <v>0</v>
      </c>
      <c r="Y161">
        <f>IF('Add. Revenue Paid To Provider'!F162="Yes", 1, 0)</f>
        <v>0</v>
      </c>
      <c r="Z161" s="7">
        <f>'Add. Revenue Paid To Provider'!G162</f>
        <v>0</v>
      </c>
      <c r="AA161" s="7">
        <f>'Add. Revenue Paid To Provider'!H162</f>
        <v>0</v>
      </c>
      <c r="AB161">
        <f>'Add. Revenue Paid To Provider'!P162</f>
        <v>0</v>
      </c>
      <c r="AC161" t="e">
        <f>VLOOKUP('Add. Revenue Paid To Provider'!K162, $R$63:$S$72, 2,0)</f>
        <v>#N/A</v>
      </c>
      <c r="AD161">
        <f>'Add. Revenue Paid To Provider'!L162</f>
        <v>0</v>
      </c>
    </row>
    <row r="162" spans="3:30" x14ac:dyDescent="0.3">
      <c r="C162" s="64"/>
      <c r="D162" s="89"/>
      <c r="E162" s="89"/>
      <c r="F162" s="89"/>
      <c r="G162" s="65"/>
      <c r="H162" s="65"/>
      <c r="I162" s="65"/>
      <c r="J162" s="66"/>
      <c r="K162" s="69"/>
      <c r="L162" s="69"/>
      <c r="O162" s="9">
        <f t="shared" si="5"/>
        <v>1</v>
      </c>
      <c r="P162" s="8">
        <f t="shared" si="6"/>
        <v>0</v>
      </c>
      <c r="Q162" s="8"/>
      <c r="R162" s="8"/>
      <c r="S162" s="8"/>
      <c r="U162" s="18" t="str">
        <f>'Filing Information'!$O$2</f>
        <v>_2023</v>
      </c>
      <c r="V162" t="e">
        <f>VLOOKUP('Add. Revenue Paid To Provider'!C163,'Filing Information'!$B$47:$C$102,2,0)</f>
        <v>#N/A</v>
      </c>
      <c r="W162">
        <f>IF('Add. Revenue Paid To Provider'!D163="Yes", 1, 0)</f>
        <v>0</v>
      </c>
      <c r="X162">
        <f>IF('Add. Revenue Paid To Provider'!E163="Yes", 1, 0)</f>
        <v>0</v>
      </c>
      <c r="Y162">
        <f>IF('Add. Revenue Paid To Provider'!F163="Yes", 1, 0)</f>
        <v>0</v>
      </c>
      <c r="Z162" s="7">
        <f>'Add. Revenue Paid To Provider'!G163</f>
        <v>0</v>
      </c>
      <c r="AA162" s="7">
        <f>'Add. Revenue Paid To Provider'!H163</f>
        <v>0</v>
      </c>
      <c r="AB162">
        <f>'Add. Revenue Paid To Provider'!P163</f>
        <v>0</v>
      </c>
      <c r="AC162" t="e">
        <f>VLOOKUP('Add. Revenue Paid To Provider'!K163, $R$63:$S$72, 2,0)</f>
        <v>#N/A</v>
      </c>
      <c r="AD162">
        <f>'Add. Revenue Paid To Provider'!L163</f>
        <v>0</v>
      </c>
    </row>
    <row r="163" spans="3:30" x14ac:dyDescent="0.3">
      <c r="C163" s="64"/>
      <c r="D163" s="89"/>
      <c r="E163" s="89"/>
      <c r="F163" s="89"/>
      <c r="G163" s="65"/>
      <c r="H163" s="65"/>
      <c r="I163" s="65"/>
      <c r="J163" s="66"/>
      <c r="K163" s="69"/>
      <c r="L163" s="69"/>
      <c r="O163" s="9">
        <f t="shared" si="5"/>
        <v>1</v>
      </c>
      <c r="P163" s="8">
        <f t="shared" si="6"/>
        <v>0</v>
      </c>
      <c r="Q163" s="8"/>
      <c r="R163" s="8"/>
      <c r="S163" s="8"/>
      <c r="U163" s="18" t="str">
        <f>'Filing Information'!$O$2</f>
        <v>_2023</v>
      </c>
      <c r="V163" t="e">
        <f>VLOOKUP('Add. Revenue Paid To Provider'!C164,'Filing Information'!$B$47:$C$102,2,0)</f>
        <v>#N/A</v>
      </c>
      <c r="W163">
        <f>IF('Add. Revenue Paid To Provider'!D164="Yes", 1, 0)</f>
        <v>0</v>
      </c>
      <c r="X163">
        <f>IF('Add. Revenue Paid To Provider'!E164="Yes", 1, 0)</f>
        <v>0</v>
      </c>
      <c r="Y163">
        <f>IF('Add. Revenue Paid To Provider'!F164="Yes", 1, 0)</f>
        <v>0</v>
      </c>
      <c r="Z163" s="7">
        <f>'Add. Revenue Paid To Provider'!G164</f>
        <v>0</v>
      </c>
      <c r="AA163" s="7">
        <f>'Add. Revenue Paid To Provider'!H164</f>
        <v>0</v>
      </c>
      <c r="AB163">
        <f>'Add. Revenue Paid To Provider'!P164</f>
        <v>0</v>
      </c>
      <c r="AC163" t="e">
        <f>VLOOKUP('Add. Revenue Paid To Provider'!K164, $R$63:$S$72, 2,0)</f>
        <v>#N/A</v>
      </c>
      <c r="AD163">
        <f>'Add. Revenue Paid To Provider'!L164</f>
        <v>0</v>
      </c>
    </row>
    <row r="164" spans="3:30" x14ac:dyDescent="0.3">
      <c r="C164" s="64"/>
      <c r="D164" s="89"/>
      <c r="E164" s="89"/>
      <c r="F164" s="89"/>
      <c r="G164" s="65"/>
      <c r="H164" s="65"/>
      <c r="I164" s="65"/>
      <c r="J164" s="66"/>
      <c r="K164" s="69"/>
      <c r="L164" s="69"/>
      <c r="O164" s="9">
        <f t="shared" si="5"/>
        <v>1</v>
      </c>
      <c r="P164" s="8">
        <f t="shared" si="6"/>
        <v>0</v>
      </c>
      <c r="Q164" s="8"/>
      <c r="R164" s="8"/>
      <c r="S164" s="8"/>
      <c r="U164" s="18" t="str">
        <f>'Filing Information'!$O$2</f>
        <v>_2023</v>
      </c>
      <c r="V164" t="e">
        <f>VLOOKUP('Add. Revenue Paid To Provider'!C165,'Filing Information'!$B$47:$C$102,2,0)</f>
        <v>#N/A</v>
      </c>
      <c r="W164">
        <f>IF('Add. Revenue Paid To Provider'!D165="Yes", 1, 0)</f>
        <v>0</v>
      </c>
      <c r="X164">
        <f>IF('Add. Revenue Paid To Provider'!E165="Yes", 1, 0)</f>
        <v>0</v>
      </c>
      <c r="Y164">
        <f>IF('Add. Revenue Paid To Provider'!F165="Yes", 1, 0)</f>
        <v>0</v>
      </c>
      <c r="Z164" s="7">
        <f>'Add. Revenue Paid To Provider'!G165</f>
        <v>0</v>
      </c>
      <c r="AA164" s="7">
        <f>'Add. Revenue Paid To Provider'!H165</f>
        <v>0</v>
      </c>
      <c r="AB164">
        <f>'Add. Revenue Paid To Provider'!P165</f>
        <v>0</v>
      </c>
      <c r="AC164" t="e">
        <f>VLOOKUP('Add. Revenue Paid To Provider'!K165, $R$63:$S$72, 2,0)</f>
        <v>#N/A</v>
      </c>
      <c r="AD164">
        <f>'Add. Revenue Paid To Provider'!L165</f>
        <v>0</v>
      </c>
    </row>
    <row r="165" spans="3:30" x14ac:dyDescent="0.3">
      <c r="C165" s="64"/>
      <c r="D165" s="89"/>
      <c r="E165" s="89"/>
      <c r="F165" s="89"/>
      <c r="G165" s="65"/>
      <c r="H165" s="65"/>
      <c r="I165" s="65"/>
      <c r="J165" s="66"/>
      <c r="K165" s="69"/>
      <c r="L165" s="69"/>
      <c r="O165" s="9">
        <f t="shared" si="5"/>
        <v>1</v>
      </c>
      <c r="P165" s="8">
        <f t="shared" si="6"/>
        <v>0</v>
      </c>
      <c r="Q165" s="8"/>
      <c r="R165" s="8"/>
      <c r="S165" s="8"/>
      <c r="U165" s="18" t="str">
        <f>'Filing Information'!$O$2</f>
        <v>_2023</v>
      </c>
      <c r="V165" t="e">
        <f>VLOOKUP('Add. Revenue Paid To Provider'!C166,'Filing Information'!$B$47:$C$102,2,0)</f>
        <v>#N/A</v>
      </c>
      <c r="W165">
        <f>IF('Add. Revenue Paid To Provider'!D166="Yes", 1, 0)</f>
        <v>0</v>
      </c>
      <c r="X165">
        <f>IF('Add. Revenue Paid To Provider'!E166="Yes", 1, 0)</f>
        <v>0</v>
      </c>
      <c r="Y165">
        <f>IF('Add. Revenue Paid To Provider'!F166="Yes", 1, 0)</f>
        <v>0</v>
      </c>
      <c r="Z165" s="7">
        <f>'Add. Revenue Paid To Provider'!G166</f>
        <v>0</v>
      </c>
      <c r="AA165" s="7">
        <f>'Add. Revenue Paid To Provider'!H166</f>
        <v>0</v>
      </c>
      <c r="AB165">
        <f>'Add. Revenue Paid To Provider'!P166</f>
        <v>0</v>
      </c>
      <c r="AC165" t="e">
        <f>VLOOKUP('Add. Revenue Paid To Provider'!K166, $R$63:$S$72, 2,0)</f>
        <v>#N/A</v>
      </c>
      <c r="AD165">
        <f>'Add. Revenue Paid To Provider'!L166</f>
        <v>0</v>
      </c>
    </row>
    <row r="166" spans="3:30" x14ac:dyDescent="0.3">
      <c r="C166" s="64"/>
      <c r="D166" s="89"/>
      <c r="E166" s="89"/>
      <c r="F166" s="89"/>
      <c r="G166" s="65"/>
      <c r="H166" s="65"/>
      <c r="I166" s="65"/>
      <c r="J166" s="66"/>
      <c r="K166" s="69"/>
      <c r="L166" s="69"/>
      <c r="O166" s="9">
        <f t="shared" si="5"/>
        <v>1</v>
      </c>
      <c r="P166" s="8">
        <f t="shared" si="6"/>
        <v>0</v>
      </c>
      <c r="Q166" s="8"/>
      <c r="R166" s="8"/>
      <c r="S166" s="8"/>
      <c r="U166" s="18" t="str">
        <f>'Filing Information'!$O$2</f>
        <v>_2023</v>
      </c>
      <c r="V166" t="e">
        <f>VLOOKUP('Add. Revenue Paid To Provider'!C167,'Filing Information'!$B$47:$C$102,2,0)</f>
        <v>#N/A</v>
      </c>
      <c r="W166">
        <f>IF('Add. Revenue Paid To Provider'!D167="Yes", 1, 0)</f>
        <v>0</v>
      </c>
      <c r="X166">
        <f>IF('Add. Revenue Paid To Provider'!E167="Yes", 1, 0)</f>
        <v>0</v>
      </c>
      <c r="Y166">
        <f>IF('Add. Revenue Paid To Provider'!F167="Yes", 1, 0)</f>
        <v>0</v>
      </c>
      <c r="Z166" s="7">
        <f>'Add. Revenue Paid To Provider'!G167</f>
        <v>0</v>
      </c>
      <c r="AA166" s="7">
        <f>'Add. Revenue Paid To Provider'!H167</f>
        <v>0</v>
      </c>
      <c r="AB166">
        <f>'Add. Revenue Paid To Provider'!P167</f>
        <v>0</v>
      </c>
      <c r="AC166" t="e">
        <f>VLOOKUP('Add. Revenue Paid To Provider'!K167, $R$63:$S$72, 2,0)</f>
        <v>#N/A</v>
      </c>
      <c r="AD166">
        <f>'Add. Revenue Paid To Provider'!L167</f>
        <v>0</v>
      </c>
    </row>
    <row r="167" spans="3:30" x14ac:dyDescent="0.3">
      <c r="C167" s="64"/>
      <c r="D167" s="89"/>
      <c r="E167" s="89"/>
      <c r="F167" s="89"/>
      <c r="G167" s="65"/>
      <c r="H167" s="65"/>
      <c r="I167" s="65"/>
      <c r="J167" s="66"/>
      <c r="K167" s="69"/>
      <c r="L167" s="69"/>
      <c r="O167" s="9">
        <f t="shared" si="5"/>
        <v>1</v>
      </c>
      <c r="P167" s="8">
        <f t="shared" si="6"/>
        <v>0</v>
      </c>
      <c r="Q167" s="8"/>
      <c r="R167" s="8"/>
      <c r="S167" s="8"/>
      <c r="U167" s="18" t="str">
        <f>'Filing Information'!$O$2</f>
        <v>_2023</v>
      </c>
      <c r="V167" t="e">
        <f>VLOOKUP('Add. Revenue Paid To Provider'!C168,'Filing Information'!$B$47:$C$102,2,0)</f>
        <v>#N/A</v>
      </c>
      <c r="W167">
        <f>IF('Add. Revenue Paid To Provider'!D168="Yes", 1, 0)</f>
        <v>0</v>
      </c>
      <c r="X167">
        <f>IF('Add. Revenue Paid To Provider'!E168="Yes", 1, 0)</f>
        <v>0</v>
      </c>
      <c r="Y167">
        <f>IF('Add. Revenue Paid To Provider'!F168="Yes", 1, 0)</f>
        <v>0</v>
      </c>
      <c r="Z167" s="7">
        <f>'Add. Revenue Paid To Provider'!G168</f>
        <v>0</v>
      </c>
      <c r="AA167" s="7">
        <f>'Add. Revenue Paid To Provider'!H168</f>
        <v>0</v>
      </c>
      <c r="AB167">
        <f>'Add. Revenue Paid To Provider'!P168</f>
        <v>0</v>
      </c>
      <c r="AC167" t="e">
        <f>VLOOKUP('Add. Revenue Paid To Provider'!K168, $R$63:$S$72, 2,0)</f>
        <v>#N/A</v>
      </c>
      <c r="AD167">
        <f>'Add. Revenue Paid To Provider'!L168</f>
        <v>0</v>
      </c>
    </row>
    <row r="168" spans="3:30" x14ac:dyDescent="0.3">
      <c r="C168" s="64"/>
      <c r="D168" s="89"/>
      <c r="E168" s="89"/>
      <c r="F168" s="89"/>
      <c r="G168" s="65"/>
      <c r="H168" s="65"/>
      <c r="I168" s="65"/>
      <c r="J168" s="66"/>
      <c r="K168" s="69"/>
      <c r="L168" s="69"/>
      <c r="O168" s="9">
        <f t="shared" si="5"/>
        <v>1</v>
      </c>
      <c r="P168" s="8">
        <f t="shared" si="6"/>
        <v>0</v>
      </c>
      <c r="Q168" s="8"/>
      <c r="R168" s="8"/>
      <c r="S168" s="8"/>
      <c r="U168" s="18" t="str">
        <f>'Filing Information'!$O$2</f>
        <v>_2023</v>
      </c>
      <c r="V168" t="e">
        <f>VLOOKUP('Add. Revenue Paid To Provider'!C169,'Filing Information'!$B$47:$C$102,2,0)</f>
        <v>#N/A</v>
      </c>
      <c r="W168">
        <f>IF('Add. Revenue Paid To Provider'!D169="Yes", 1, 0)</f>
        <v>0</v>
      </c>
      <c r="X168">
        <f>IF('Add. Revenue Paid To Provider'!E169="Yes", 1, 0)</f>
        <v>0</v>
      </c>
      <c r="Y168">
        <f>IF('Add. Revenue Paid To Provider'!F169="Yes", 1, 0)</f>
        <v>0</v>
      </c>
      <c r="Z168" s="7">
        <f>'Add. Revenue Paid To Provider'!G169</f>
        <v>0</v>
      </c>
      <c r="AA168" s="7">
        <f>'Add. Revenue Paid To Provider'!H169</f>
        <v>0</v>
      </c>
      <c r="AB168">
        <f>'Add. Revenue Paid To Provider'!P169</f>
        <v>0</v>
      </c>
      <c r="AC168" t="e">
        <f>VLOOKUP('Add. Revenue Paid To Provider'!K169, $R$63:$S$72, 2,0)</f>
        <v>#N/A</v>
      </c>
      <c r="AD168">
        <f>'Add. Revenue Paid To Provider'!L169</f>
        <v>0</v>
      </c>
    </row>
    <row r="169" spans="3:30" x14ac:dyDescent="0.3">
      <c r="C169" s="64"/>
      <c r="D169" s="89"/>
      <c r="E169" s="89"/>
      <c r="F169" s="89"/>
      <c r="G169" s="65"/>
      <c r="H169" s="65"/>
      <c r="I169" s="65"/>
      <c r="J169" s="66"/>
      <c r="K169" s="69"/>
      <c r="L169" s="69"/>
      <c r="O169" s="9">
        <f t="shared" si="5"/>
        <v>1</v>
      </c>
      <c r="P169" s="8">
        <f t="shared" si="6"/>
        <v>0</v>
      </c>
      <c r="Q169" s="8"/>
      <c r="R169" s="8"/>
      <c r="S169" s="8"/>
      <c r="U169" s="18" t="str">
        <f>'Filing Information'!$O$2</f>
        <v>_2023</v>
      </c>
      <c r="V169" t="e">
        <f>VLOOKUP('Add. Revenue Paid To Provider'!C170,'Filing Information'!$B$47:$C$102,2,0)</f>
        <v>#N/A</v>
      </c>
      <c r="W169">
        <f>IF('Add. Revenue Paid To Provider'!D170="Yes", 1, 0)</f>
        <v>0</v>
      </c>
      <c r="X169">
        <f>IF('Add. Revenue Paid To Provider'!E170="Yes", 1, 0)</f>
        <v>0</v>
      </c>
      <c r="Y169">
        <f>IF('Add. Revenue Paid To Provider'!F170="Yes", 1, 0)</f>
        <v>0</v>
      </c>
      <c r="Z169" s="7">
        <f>'Add. Revenue Paid To Provider'!G170</f>
        <v>0</v>
      </c>
      <c r="AA169" s="7">
        <f>'Add. Revenue Paid To Provider'!H170</f>
        <v>0</v>
      </c>
      <c r="AB169">
        <f>'Add. Revenue Paid To Provider'!P170</f>
        <v>0</v>
      </c>
      <c r="AC169" t="e">
        <f>VLOOKUP('Add. Revenue Paid To Provider'!K170, $R$63:$S$72, 2,0)</f>
        <v>#N/A</v>
      </c>
      <c r="AD169">
        <f>'Add. Revenue Paid To Provider'!L170</f>
        <v>0</v>
      </c>
    </row>
    <row r="170" spans="3:30" x14ac:dyDescent="0.3">
      <c r="C170" s="64"/>
      <c r="D170" s="89"/>
      <c r="E170" s="89"/>
      <c r="F170" s="89"/>
      <c r="G170" s="65"/>
      <c r="H170" s="65"/>
      <c r="I170" s="65"/>
      <c r="J170" s="66"/>
      <c r="K170" s="69"/>
      <c r="L170" s="69"/>
      <c r="O170" s="9">
        <f t="shared" si="5"/>
        <v>1</v>
      </c>
      <c r="P170" s="8">
        <f t="shared" si="6"/>
        <v>0</v>
      </c>
      <c r="Q170" s="8"/>
      <c r="R170" s="8"/>
      <c r="S170" s="8"/>
      <c r="U170" s="18" t="str">
        <f>'Filing Information'!$O$2</f>
        <v>_2023</v>
      </c>
      <c r="V170" t="e">
        <f>VLOOKUP('Add. Revenue Paid To Provider'!C171,'Filing Information'!$B$47:$C$102,2,0)</f>
        <v>#N/A</v>
      </c>
      <c r="W170">
        <f>IF('Add. Revenue Paid To Provider'!D171="Yes", 1, 0)</f>
        <v>0</v>
      </c>
      <c r="X170">
        <f>IF('Add. Revenue Paid To Provider'!E171="Yes", 1, 0)</f>
        <v>0</v>
      </c>
      <c r="Y170">
        <f>IF('Add. Revenue Paid To Provider'!F171="Yes", 1, 0)</f>
        <v>0</v>
      </c>
      <c r="Z170" s="7">
        <f>'Add. Revenue Paid To Provider'!G171</f>
        <v>0</v>
      </c>
      <c r="AA170" s="7">
        <f>'Add. Revenue Paid To Provider'!H171</f>
        <v>0</v>
      </c>
      <c r="AB170">
        <f>'Add. Revenue Paid To Provider'!P171</f>
        <v>0</v>
      </c>
      <c r="AC170" t="e">
        <f>VLOOKUP('Add. Revenue Paid To Provider'!K171, $R$63:$S$72, 2,0)</f>
        <v>#N/A</v>
      </c>
      <c r="AD170">
        <f>'Add. Revenue Paid To Provider'!L171</f>
        <v>0</v>
      </c>
    </row>
    <row r="171" spans="3:30" x14ac:dyDescent="0.3">
      <c r="C171" s="64"/>
      <c r="D171" s="89"/>
      <c r="E171" s="89"/>
      <c r="F171" s="89"/>
      <c r="G171" s="65"/>
      <c r="H171" s="65"/>
      <c r="I171" s="65"/>
      <c r="J171" s="66"/>
      <c r="K171" s="69"/>
      <c r="L171" s="69"/>
      <c r="O171" s="9">
        <f t="shared" si="5"/>
        <v>1</v>
      </c>
      <c r="P171" s="8">
        <f t="shared" si="6"/>
        <v>0</v>
      </c>
      <c r="Q171" s="8"/>
      <c r="R171" s="8"/>
      <c r="S171" s="8"/>
      <c r="U171" s="18" t="str">
        <f>'Filing Information'!$O$2</f>
        <v>_2023</v>
      </c>
      <c r="V171" t="e">
        <f>VLOOKUP('Add. Revenue Paid To Provider'!C172,'Filing Information'!$B$47:$C$102,2,0)</f>
        <v>#N/A</v>
      </c>
      <c r="W171">
        <f>IF('Add. Revenue Paid To Provider'!D172="Yes", 1, 0)</f>
        <v>0</v>
      </c>
      <c r="X171">
        <f>IF('Add. Revenue Paid To Provider'!E172="Yes", 1, 0)</f>
        <v>0</v>
      </c>
      <c r="Y171">
        <f>IF('Add. Revenue Paid To Provider'!F172="Yes", 1, 0)</f>
        <v>0</v>
      </c>
      <c r="Z171" s="7">
        <f>'Add. Revenue Paid To Provider'!G172</f>
        <v>0</v>
      </c>
      <c r="AA171" s="7">
        <f>'Add. Revenue Paid To Provider'!H172</f>
        <v>0</v>
      </c>
      <c r="AB171">
        <f>'Add. Revenue Paid To Provider'!P172</f>
        <v>0</v>
      </c>
      <c r="AC171" t="e">
        <f>VLOOKUP('Add. Revenue Paid To Provider'!K172, $R$63:$S$72, 2,0)</f>
        <v>#N/A</v>
      </c>
      <c r="AD171">
        <f>'Add. Revenue Paid To Provider'!L172</f>
        <v>0</v>
      </c>
    </row>
    <row r="172" spans="3:30" x14ac:dyDescent="0.3">
      <c r="C172" s="64"/>
      <c r="D172" s="89"/>
      <c r="E172" s="89"/>
      <c r="F172" s="89"/>
      <c r="G172" s="65"/>
      <c r="H172" s="65"/>
      <c r="I172" s="65"/>
      <c r="J172" s="66"/>
      <c r="K172" s="69"/>
      <c r="L172" s="69"/>
      <c r="O172" s="9">
        <f t="shared" si="5"/>
        <v>1</v>
      </c>
      <c r="P172" s="8">
        <f t="shared" si="6"/>
        <v>0</v>
      </c>
      <c r="Q172" s="8"/>
      <c r="R172" s="8"/>
      <c r="S172" s="8"/>
      <c r="U172" s="18" t="str">
        <f>'Filing Information'!$O$2</f>
        <v>_2023</v>
      </c>
      <c r="V172" t="e">
        <f>VLOOKUP('Add. Revenue Paid To Provider'!C173,'Filing Information'!$B$47:$C$102,2,0)</f>
        <v>#N/A</v>
      </c>
      <c r="W172">
        <f>IF('Add. Revenue Paid To Provider'!D173="Yes", 1, 0)</f>
        <v>0</v>
      </c>
      <c r="X172">
        <f>IF('Add. Revenue Paid To Provider'!E173="Yes", 1, 0)</f>
        <v>0</v>
      </c>
      <c r="Y172">
        <f>IF('Add. Revenue Paid To Provider'!F173="Yes", 1, 0)</f>
        <v>0</v>
      </c>
      <c r="Z172" s="7">
        <f>'Add. Revenue Paid To Provider'!G173</f>
        <v>0</v>
      </c>
      <c r="AA172" s="7">
        <f>'Add. Revenue Paid To Provider'!H173</f>
        <v>0</v>
      </c>
      <c r="AB172">
        <f>'Add. Revenue Paid To Provider'!P173</f>
        <v>0</v>
      </c>
      <c r="AC172" t="e">
        <f>VLOOKUP('Add. Revenue Paid To Provider'!K173, $R$63:$S$72, 2,0)</f>
        <v>#N/A</v>
      </c>
      <c r="AD172">
        <f>'Add. Revenue Paid To Provider'!L173</f>
        <v>0</v>
      </c>
    </row>
    <row r="173" spans="3:30" x14ac:dyDescent="0.3">
      <c r="C173" s="64"/>
      <c r="D173" s="89"/>
      <c r="E173" s="89"/>
      <c r="F173" s="89"/>
      <c r="G173" s="65"/>
      <c r="H173" s="65"/>
      <c r="I173" s="65"/>
      <c r="J173" s="66"/>
      <c r="K173" s="69"/>
      <c r="L173" s="69"/>
      <c r="O173" s="9">
        <f t="shared" si="5"/>
        <v>1</v>
      </c>
      <c r="P173" s="8">
        <f t="shared" si="6"/>
        <v>0</v>
      </c>
      <c r="Q173" s="8"/>
      <c r="R173" s="8"/>
      <c r="S173" s="8"/>
      <c r="U173" s="18" t="str">
        <f>'Filing Information'!$O$2</f>
        <v>_2023</v>
      </c>
      <c r="V173" t="e">
        <f>VLOOKUP('Add. Revenue Paid To Provider'!C174,'Filing Information'!$B$47:$C$102,2,0)</f>
        <v>#N/A</v>
      </c>
      <c r="W173">
        <f>IF('Add. Revenue Paid To Provider'!D174="Yes", 1, 0)</f>
        <v>0</v>
      </c>
      <c r="X173">
        <f>IF('Add. Revenue Paid To Provider'!E174="Yes", 1, 0)</f>
        <v>0</v>
      </c>
      <c r="Y173">
        <f>IF('Add. Revenue Paid To Provider'!F174="Yes", 1, 0)</f>
        <v>0</v>
      </c>
      <c r="Z173" s="7">
        <f>'Add. Revenue Paid To Provider'!G174</f>
        <v>0</v>
      </c>
      <c r="AA173" s="7">
        <f>'Add. Revenue Paid To Provider'!H174</f>
        <v>0</v>
      </c>
      <c r="AB173">
        <f>'Add. Revenue Paid To Provider'!P174</f>
        <v>0</v>
      </c>
      <c r="AC173" t="e">
        <f>VLOOKUP('Add. Revenue Paid To Provider'!K174, $R$63:$S$72, 2,0)</f>
        <v>#N/A</v>
      </c>
      <c r="AD173">
        <f>'Add. Revenue Paid To Provider'!L174</f>
        <v>0</v>
      </c>
    </row>
    <row r="174" spans="3:30" x14ac:dyDescent="0.3">
      <c r="C174" s="64"/>
      <c r="D174" s="89"/>
      <c r="E174" s="89"/>
      <c r="F174" s="89"/>
      <c r="G174" s="65"/>
      <c r="H174" s="65"/>
      <c r="I174" s="65"/>
      <c r="J174" s="66"/>
      <c r="K174" s="69"/>
      <c r="L174" s="69"/>
      <c r="O174" s="9">
        <f t="shared" si="5"/>
        <v>1</v>
      </c>
      <c r="P174" s="8">
        <f t="shared" si="6"/>
        <v>0</v>
      </c>
      <c r="Q174" s="8"/>
      <c r="R174" s="8"/>
      <c r="S174" s="8"/>
      <c r="U174" s="18" t="str">
        <f>'Filing Information'!$O$2</f>
        <v>_2023</v>
      </c>
      <c r="V174" t="e">
        <f>VLOOKUP('Add. Revenue Paid To Provider'!C175,'Filing Information'!$B$47:$C$102,2,0)</f>
        <v>#N/A</v>
      </c>
      <c r="W174">
        <f>IF('Add. Revenue Paid To Provider'!D175="Yes", 1, 0)</f>
        <v>0</v>
      </c>
      <c r="X174">
        <f>IF('Add. Revenue Paid To Provider'!E175="Yes", 1, 0)</f>
        <v>0</v>
      </c>
      <c r="Y174">
        <f>IF('Add. Revenue Paid To Provider'!F175="Yes", 1, 0)</f>
        <v>0</v>
      </c>
      <c r="Z174" s="7">
        <f>'Add. Revenue Paid To Provider'!G175</f>
        <v>0</v>
      </c>
      <c r="AA174" s="7">
        <f>'Add. Revenue Paid To Provider'!H175</f>
        <v>0</v>
      </c>
      <c r="AB174">
        <f>'Add. Revenue Paid To Provider'!P175</f>
        <v>0</v>
      </c>
      <c r="AC174" t="e">
        <f>VLOOKUP('Add. Revenue Paid To Provider'!K175, $R$63:$S$72, 2,0)</f>
        <v>#N/A</v>
      </c>
      <c r="AD174">
        <f>'Add. Revenue Paid To Provider'!L175</f>
        <v>0</v>
      </c>
    </row>
    <row r="175" spans="3:30" x14ac:dyDescent="0.3">
      <c r="C175" s="64"/>
      <c r="D175" s="89"/>
      <c r="E175" s="89"/>
      <c r="F175" s="89"/>
      <c r="G175" s="65"/>
      <c r="H175" s="65"/>
      <c r="I175" s="65"/>
      <c r="J175" s="66"/>
      <c r="K175" s="69"/>
      <c r="L175" s="69"/>
      <c r="O175" s="9">
        <f t="shared" si="5"/>
        <v>1</v>
      </c>
      <c r="P175" s="8">
        <f t="shared" si="6"/>
        <v>0</v>
      </c>
      <c r="Q175" s="8"/>
      <c r="R175" s="8"/>
      <c r="S175" s="8"/>
      <c r="U175" s="18" t="str">
        <f>'Filing Information'!$O$2</f>
        <v>_2023</v>
      </c>
      <c r="V175" t="e">
        <f>VLOOKUP('Add. Revenue Paid To Provider'!C176,'Filing Information'!$B$47:$C$102,2,0)</f>
        <v>#N/A</v>
      </c>
      <c r="W175">
        <f>IF('Add. Revenue Paid To Provider'!D176="Yes", 1, 0)</f>
        <v>0</v>
      </c>
      <c r="X175">
        <f>IF('Add. Revenue Paid To Provider'!E176="Yes", 1, 0)</f>
        <v>0</v>
      </c>
      <c r="Y175">
        <f>IF('Add. Revenue Paid To Provider'!F176="Yes", 1, 0)</f>
        <v>0</v>
      </c>
      <c r="Z175" s="7">
        <f>'Add. Revenue Paid To Provider'!G176</f>
        <v>0</v>
      </c>
      <c r="AA175" s="7">
        <f>'Add. Revenue Paid To Provider'!H176</f>
        <v>0</v>
      </c>
      <c r="AB175">
        <f>'Add. Revenue Paid To Provider'!P176</f>
        <v>0</v>
      </c>
      <c r="AC175" t="e">
        <f>VLOOKUP('Add. Revenue Paid To Provider'!K176, $R$63:$S$72, 2,0)</f>
        <v>#N/A</v>
      </c>
      <c r="AD175">
        <f>'Add. Revenue Paid To Provider'!L176</f>
        <v>0</v>
      </c>
    </row>
    <row r="176" spans="3:30" x14ac:dyDescent="0.3">
      <c r="C176" s="64"/>
      <c r="D176" s="89"/>
      <c r="E176" s="89"/>
      <c r="F176" s="89"/>
      <c r="G176" s="65"/>
      <c r="H176" s="65"/>
      <c r="I176" s="65"/>
      <c r="J176" s="66"/>
      <c r="K176" s="69"/>
      <c r="L176" s="69"/>
      <c r="O176" s="9">
        <f t="shared" si="5"/>
        <v>1</v>
      </c>
      <c r="P176" s="8">
        <f t="shared" si="6"/>
        <v>0</v>
      </c>
      <c r="Q176" s="8"/>
      <c r="R176" s="8"/>
      <c r="S176" s="8"/>
      <c r="U176" s="18" t="str">
        <f>'Filing Information'!$O$2</f>
        <v>_2023</v>
      </c>
      <c r="V176" t="e">
        <f>VLOOKUP('Add. Revenue Paid To Provider'!C177,'Filing Information'!$B$47:$C$102,2,0)</f>
        <v>#N/A</v>
      </c>
      <c r="W176">
        <f>IF('Add. Revenue Paid To Provider'!D177="Yes", 1, 0)</f>
        <v>0</v>
      </c>
      <c r="X176">
        <f>IF('Add. Revenue Paid To Provider'!E177="Yes", 1, 0)</f>
        <v>0</v>
      </c>
      <c r="Y176">
        <f>IF('Add. Revenue Paid To Provider'!F177="Yes", 1, 0)</f>
        <v>0</v>
      </c>
      <c r="Z176" s="7">
        <f>'Add. Revenue Paid To Provider'!G177</f>
        <v>0</v>
      </c>
      <c r="AA176" s="7">
        <f>'Add. Revenue Paid To Provider'!H177</f>
        <v>0</v>
      </c>
      <c r="AB176">
        <f>'Add. Revenue Paid To Provider'!P177</f>
        <v>0</v>
      </c>
      <c r="AC176" t="e">
        <f>VLOOKUP('Add. Revenue Paid To Provider'!K177, $R$63:$S$72, 2,0)</f>
        <v>#N/A</v>
      </c>
      <c r="AD176">
        <f>'Add. Revenue Paid To Provider'!L177</f>
        <v>0</v>
      </c>
    </row>
    <row r="177" spans="3:30" x14ac:dyDescent="0.3">
      <c r="C177" s="64"/>
      <c r="D177" s="89"/>
      <c r="E177" s="89"/>
      <c r="F177" s="89"/>
      <c r="G177" s="65"/>
      <c r="H177" s="65"/>
      <c r="I177" s="65"/>
      <c r="J177" s="66"/>
      <c r="K177" s="69"/>
      <c r="L177" s="69"/>
      <c r="O177" s="9">
        <f t="shared" si="5"/>
        <v>1</v>
      </c>
      <c r="P177" s="8">
        <f t="shared" si="6"/>
        <v>0</v>
      </c>
      <c r="Q177" s="8"/>
      <c r="R177" s="8"/>
      <c r="S177" s="8"/>
      <c r="U177" s="18" t="str">
        <f>'Filing Information'!$O$2</f>
        <v>_2023</v>
      </c>
      <c r="V177" t="e">
        <f>VLOOKUP('Add. Revenue Paid To Provider'!C178,'Filing Information'!$B$47:$C$102,2,0)</f>
        <v>#N/A</v>
      </c>
      <c r="W177">
        <f>IF('Add. Revenue Paid To Provider'!D178="Yes", 1, 0)</f>
        <v>0</v>
      </c>
      <c r="X177">
        <f>IF('Add. Revenue Paid To Provider'!E178="Yes", 1, 0)</f>
        <v>0</v>
      </c>
      <c r="Y177">
        <f>IF('Add. Revenue Paid To Provider'!F178="Yes", 1, 0)</f>
        <v>0</v>
      </c>
      <c r="Z177" s="7">
        <f>'Add. Revenue Paid To Provider'!G178</f>
        <v>0</v>
      </c>
      <c r="AA177" s="7">
        <f>'Add. Revenue Paid To Provider'!H178</f>
        <v>0</v>
      </c>
      <c r="AB177">
        <f>'Add. Revenue Paid To Provider'!P178</f>
        <v>0</v>
      </c>
      <c r="AC177" t="e">
        <f>VLOOKUP('Add. Revenue Paid To Provider'!K178, $R$63:$S$72, 2,0)</f>
        <v>#N/A</v>
      </c>
      <c r="AD177">
        <f>'Add. Revenue Paid To Provider'!L178</f>
        <v>0</v>
      </c>
    </row>
    <row r="178" spans="3:30" x14ac:dyDescent="0.3">
      <c r="C178" s="64"/>
      <c r="D178" s="89"/>
      <c r="E178" s="89"/>
      <c r="F178" s="89"/>
      <c r="G178" s="65"/>
      <c r="H178" s="65"/>
      <c r="I178" s="65"/>
      <c r="J178" s="66"/>
      <c r="K178" s="69"/>
      <c r="L178" s="69"/>
      <c r="O178" s="9">
        <f t="shared" si="5"/>
        <v>1</v>
      </c>
      <c r="P178" s="8">
        <f t="shared" si="6"/>
        <v>0</v>
      </c>
      <c r="Q178" s="8"/>
      <c r="R178" s="8"/>
      <c r="S178" s="8"/>
      <c r="U178" s="18" t="str">
        <f>'Filing Information'!$O$2</f>
        <v>_2023</v>
      </c>
      <c r="V178" t="e">
        <f>VLOOKUP('Add. Revenue Paid To Provider'!C179,'Filing Information'!$B$47:$C$102,2,0)</f>
        <v>#N/A</v>
      </c>
      <c r="W178">
        <f>IF('Add. Revenue Paid To Provider'!D179="Yes", 1, 0)</f>
        <v>0</v>
      </c>
      <c r="X178">
        <f>IF('Add. Revenue Paid To Provider'!E179="Yes", 1, 0)</f>
        <v>0</v>
      </c>
      <c r="Y178">
        <f>IF('Add. Revenue Paid To Provider'!F179="Yes", 1, 0)</f>
        <v>0</v>
      </c>
      <c r="Z178" s="7">
        <f>'Add. Revenue Paid To Provider'!G179</f>
        <v>0</v>
      </c>
      <c r="AA178" s="7">
        <f>'Add. Revenue Paid To Provider'!H179</f>
        <v>0</v>
      </c>
      <c r="AB178">
        <f>'Add. Revenue Paid To Provider'!P179</f>
        <v>0</v>
      </c>
      <c r="AC178" t="e">
        <f>VLOOKUP('Add. Revenue Paid To Provider'!K179, $R$63:$S$72, 2,0)</f>
        <v>#N/A</v>
      </c>
      <c r="AD178">
        <f>'Add. Revenue Paid To Provider'!L179</f>
        <v>0</v>
      </c>
    </row>
    <row r="179" spans="3:30" x14ac:dyDescent="0.3">
      <c r="C179" s="64"/>
      <c r="D179" s="89"/>
      <c r="E179" s="89"/>
      <c r="F179" s="89"/>
      <c r="G179" s="65"/>
      <c r="H179" s="65"/>
      <c r="I179" s="65"/>
      <c r="J179" s="66"/>
      <c r="K179" s="69"/>
      <c r="L179" s="69"/>
      <c r="O179" s="9">
        <f t="shared" si="5"/>
        <v>1</v>
      </c>
      <c r="P179" s="8">
        <f t="shared" si="6"/>
        <v>0</v>
      </c>
      <c r="Q179" s="8"/>
      <c r="R179" s="8"/>
      <c r="S179" s="8"/>
      <c r="U179" s="18" t="str">
        <f>'Filing Information'!$O$2</f>
        <v>_2023</v>
      </c>
      <c r="V179" t="e">
        <f>VLOOKUP('Add. Revenue Paid To Provider'!C180,'Filing Information'!$B$47:$C$102,2,0)</f>
        <v>#N/A</v>
      </c>
      <c r="W179">
        <f>IF('Add. Revenue Paid To Provider'!D180="Yes", 1, 0)</f>
        <v>0</v>
      </c>
      <c r="X179">
        <f>IF('Add. Revenue Paid To Provider'!E180="Yes", 1, 0)</f>
        <v>0</v>
      </c>
      <c r="Y179">
        <f>IF('Add. Revenue Paid To Provider'!F180="Yes", 1, 0)</f>
        <v>0</v>
      </c>
      <c r="Z179" s="7">
        <f>'Add. Revenue Paid To Provider'!G180</f>
        <v>0</v>
      </c>
      <c r="AA179" s="7">
        <f>'Add. Revenue Paid To Provider'!H180</f>
        <v>0</v>
      </c>
      <c r="AB179">
        <f>'Add. Revenue Paid To Provider'!P180</f>
        <v>0</v>
      </c>
      <c r="AC179" t="e">
        <f>VLOOKUP('Add. Revenue Paid To Provider'!K180, $R$63:$S$72, 2,0)</f>
        <v>#N/A</v>
      </c>
      <c r="AD179">
        <f>'Add. Revenue Paid To Provider'!L180</f>
        <v>0</v>
      </c>
    </row>
    <row r="180" spans="3:30" x14ac:dyDescent="0.3">
      <c r="C180" s="64"/>
      <c r="D180" s="89"/>
      <c r="E180" s="89"/>
      <c r="F180" s="89"/>
      <c r="G180" s="65"/>
      <c r="H180" s="65"/>
      <c r="I180" s="65"/>
      <c r="J180" s="66"/>
      <c r="K180" s="69"/>
      <c r="L180" s="69"/>
      <c r="O180" s="9">
        <f t="shared" si="5"/>
        <v>1</v>
      </c>
      <c r="P180" s="8">
        <f t="shared" si="6"/>
        <v>0</v>
      </c>
      <c r="Q180" s="8"/>
      <c r="R180" s="8"/>
      <c r="S180" s="8"/>
      <c r="U180" s="18" t="str">
        <f>'Filing Information'!$O$2</f>
        <v>_2023</v>
      </c>
      <c r="V180" t="e">
        <f>VLOOKUP('Add. Revenue Paid To Provider'!C181,'Filing Information'!$B$47:$C$102,2,0)</f>
        <v>#N/A</v>
      </c>
      <c r="W180">
        <f>IF('Add. Revenue Paid To Provider'!D181="Yes", 1, 0)</f>
        <v>0</v>
      </c>
      <c r="X180">
        <f>IF('Add. Revenue Paid To Provider'!E181="Yes", 1, 0)</f>
        <v>0</v>
      </c>
      <c r="Y180">
        <f>IF('Add. Revenue Paid To Provider'!F181="Yes", 1, 0)</f>
        <v>0</v>
      </c>
      <c r="Z180" s="7">
        <f>'Add. Revenue Paid To Provider'!G181</f>
        <v>0</v>
      </c>
      <c r="AA180" s="7">
        <f>'Add. Revenue Paid To Provider'!H181</f>
        <v>0</v>
      </c>
      <c r="AB180">
        <f>'Add. Revenue Paid To Provider'!P181</f>
        <v>0</v>
      </c>
      <c r="AC180" t="e">
        <f>VLOOKUP('Add. Revenue Paid To Provider'!K181, $R$63:$S$72, 2,0)</f>
        <v>#N/A</v>
      </c>
      <c r="AD180">
        <f>'Add. Revenue Paid To Provider'!L181</f>
        <v>0</v>
      </c>
    </row>
    <row r="181" spans="3:30" x14ac:dyDescent="0.3">
      <c r="C181" s="64"/>
      <c r="D181" s="89"/>
      <c r="E181" s="89"/>
      <c r="F181" s="89"/>
      <c r="G181" s="65"/>
      <c r="H181" s="65"/>
      <c r="I181" s="65"/>
      <c r="J181" s="66"/>
      <c r="K181" s="69"/>
      <c r="L181" s="69"/>
      <c r="O181" s="9">
        <f t="shared" si="5"/>
        <v>1</v>
      </c>
      <c r="P181" s="8">
        <f t="shared" si="6"/>
        <v>0</v>
      </c>
      <c r="Q181" s="8"/>
      <c r="R181" s="8"/>
      <c r="S181" s="8"/>
      <c r="U181" s="18" t="str">
        <f>'Filing Information'!$O$2</f>
        <v>_2023</v>
      </c>
      <c r="V181" t="e">
        <f>VLOOKUP('Add. Revenue Paid To Provider'!C182,'Filing Information'!$B$47:$C$102,2,0)</f>
        <v>#N/A</v>
      </c>
      <c r="W181">
        <f>IF('Add. Revenue Paid To Provider'!D182="Yes", 1, 0)</f>
        <v>0</v>
      </c>
      <c r="X181">
        <f>IF('Add. Revenue Paid To Provider'!E182="Yes", 1, 0)</f>
        <v>0</v>
      </c>
      <c r="Y181">
        <f>IF('Add. Revenue Paid To Provider'!F182="Yes", 1, 0)</f>
        <v>0</v>
      </c>
      <c r="Z181" s="7">
        <f>'Add. Revenue Paid To Provider'!G182</f>
        <v>0</v>
      </c>
      <c r="AA181" s="7">
        <f>'Add. Revenue Paid To Provider'!H182</f>
        <v>0</v>
      </c>
      <c r="AB181">
        <f>'Add. Revenue Paid To Provider'!P182</f>
        <v>0</v>
      </c>
      <c r="AC181" t="e">
        <f>VLOOKUP('Add. Revenue Paid To Provider'!K182, $R$63:$S$72, 2,0)</f>
        <v>#N/A</v>
      </c>
      <c r="AD181">
        <f>'Add. Revenue Paid To Provider'!L182</f>
        <v>0</v>
      </c>
    </row>
    <row r="182" spans="3:30" x14ac:dyDescent="0.3">
      <c r="C182" s="64"/>
      <c r="D182" s="89"/>
      <c r="E182" s="89"/>
      <c r="F182" s="89"/>
      <c r="G182" s="65"/>
      <c r="H182" s="65"/>
      <c r="I182" s="65"/>
      <c r="J182" s="66"/>
      <c r="K182" s="69"/>
      <c r="L182" s="69"/>
      <c r="O182" s="9">
        <f t="shared" si="5"/>
        <v>1</v>
      </c>
      <c r="P182" s="8">
        <f t="shared" si="6"/>
        <v>0</v>
      </c>
      <c r="Q182" s="8"/>
      <c r="R182" s="8"/>
      <c r="S182" s="8"/>
      <c r="U182" s="18" t="str">
        <f>'Filing Information'!$O$2</f>
        <v>_2023</v>
      </c>
      <c r="V182" t="e">
        <f>VLOOKUP('Add. Revenue Paid To Provider'!C183,'Filing Information'!$B$47:$C$102,2,0)</f>
        <v>#N/A</v>
      </c>
      <c r="W182">
        <f>IF('Add. Revenue Paid To Provider'!D183="Yes", 1, 0)</f>
        <v>0</v>
      </c>
      <c r="X182">
        <f>IF('Add. Revenue Paid To Provider'!E183="Yes", 1, 0)</f>
        <v>0</v>
      </c>
      <c r="Y182">
        <f>IF('Add. Revenue Paid To Provider'!F183="Yes", 1, 0)</f>
        <v>0</v>
      </c>
      <c r="Z182" s="7">
        <f>'Add. Revenue Paid To Provider'!G183</f>
        <v>0</v>
      </c>
      <c r="AA182" s="7">
        <f>'Add. Revenue Paid To Provider'!H183</f>
        <v>0</v>
      </c>
      <c r="AB182">
        <f>'Add. Revenue Paid To Provider'!P183</f>
        <v>0</v>
      </c>
      <c r="AC182" t="e">
        <f>VLOOKUP('Add. Revenue Paid To Provider'!K183, $R$63:$S$72, 2,0)</f>
        <v>#N/A</v>
      </c>
      <c r="AD182">
        <f>'Add. Revenue Paid To Provider'!L183</f>
        <v>0</v>
      </c>
    </row>
    <row r="183" spans="3:30" x14ac:dyDescent="0.3">
      <c r="C183" s="64"/>
      <c r="D183" s="89"/>
      <c r="E183" s="89"/>
      <c r="F183" s="89"/>
      <c r="G183" s="65"/>
      <c r="H183" s="65"/>
      <c r="I183" s="65"/>
      <c r="J183" s="66"/>
      <c r="K183" s="69"/>
      <c r="L183" s="69"/>
      <c r="O183" s="9">
        <f t="shared" si="5"/>
        <v>1</v>
      </c>
      <c r="P183" s="8">
        <f t="shared" si="6"/>
        <v>0</v>
      </c>
      <c r="Q183" s="8"/>
      <c r="R183" s="8"/>
      <c r="S183" s="8"/>
      <c r="U183" s="18" t="str">
        <f>'Filing Information'!$O$2</f>
        <v>_2023</v>
      </c>
      <c r="V183" t="e">
        <f>VLOOKUP('Add. Revenue Paid To Provider'!C184,'Filing Information'!$B$47:$C$102,2,0)</f>
        <v>#N/A</v>
      </c>
      <c r="W183">
        <f>IF('Add. Revenue Paid To Provider'!D184="Yes", 1, 0)</f>
        <v>0</v>
      </c>
      <c r="X183">
        <f>IF('Add. Revenue Paid To Provider'!E184="Yes", 1, 0)</f>
        <v>0</v>
      </c>
      <c r="Y183">
        <f>IF('Add. Revenue Paid To Provider'!F184="Yes", 1, 0)</f>
        <v>0</v>
      </c>
      <c r="Z183" s="7">
        <f>'Add. Revenue Paid To Provider'!G184</f>
        <v>0</v>
      </c>
      <c r="AA183" s="7">
        <f>'Add. Revenue Paid To Provider'!H184</f>
        <v>0</v>
      </c>
      <c r="AB183">
        <f>'Add. Revenue Paid To Provider'!P184</f>
        <v>0</v>
      </c>
      <c r="AC183" t="e">
        <f>VLOOKUP('Add. Revenue Paid To Provider'!K184, $R$63:$S$72, 2,0)</f>
        <v>#N/A</v>
      </c>
      <c r="AD183">
        <f>'Add. Revenue Paid To Provider'!L184</f>
        <v>0</v>
      </c>
    </row>
    <row r="184" spans="3:30" x14ac:dyDescent="0.3">
      <c r="C184" s="64"/>
      <c r="D184" s="89"/>
      <c r="E184" s="89"/>
      <c r="F184" s="89"/>
      <c r="G184" s="65"/>
      <c r="H184" s="65"/>
      <c r="I184" s="65"/>
      <c r="J184" s="66"/>
      <c r="K184" s="69"/>
      <c r="L184" s="69"/>
      <c r="O184" s="9">
        <f t="shared" si="5"/>
        <v>1</v>
      </c>
      <c r="P184" s="8">
        <f t="shared" si="6"/>
        <v>0</v>
      </c>
      <c r="Q184" s="8"/>
      <c r="R184" s="8"/>
      <c r="S184" s="8"/>
      <c r="U184" s="18" t="str">
        <f>'Filing Information'!$O$2</f>
        <v>_2023</v>
      </c>
      <c r="V184" t="e">
        <f>VLOOKUP('Add. Revenue Paid To Provider'!C185,'Filing Information'!$B$47:$C$102,2,0)</f>
        <v>#N/A</v>
      </c>
      <c r="W184">
        <f>IF('Add. Revenue Paid To Provider'!D185="Yes", 1, 0)</f>
        <v>0</v>
      </c>
      <c r="X184">
        <f>IF('Add. Revenue Paid To Provider'!E185="Yes", 1, 0)</f>
        <v>0</v>
      </c>
      <c r="Y184">
        <f>IF('Add. Revenue Paid To Provider'!F185="Yes", 1, 0)</f>
        <v>0</v>
      </c>
      <c r="Z184" s="7">
        <f>'Add. Revenue Paid To Provider'!G185</f>
        <v>0</v>
      </c>
      <c r="AA184" s="7">
        <f>'Add. Revenue Paid To Provider'!H185</f>
        <v>0</v>
      </c>
      <c r="AB184">
        <f>'Add. Revenue Paid To Provider'!P185</f>
        <v>0</v>
      </c>
      <c r="AC184" t="e">
        <f>VLOOKUP('Add. Revenue Paid To Provider'!K185, $R$63:$S$72, 2,0)</f>
        <v>#N/A</v>
      </c>
      <c r="AD184">
        <f>'Add. Revenue Paid To Provider'!L185</f>
        <v>0</v>
      </c>
    </row>
    <row r="185" spans="3:30" x14ac:dyDescent="0.3">
      <c r="C185" s="64"/>
      <c r="D185" s="89"/>
      <c r="E185" s="89"/>
      <c r="F185" s="89"/>
      <c r="G185" s="65"/>
      <c r="H185" s="65"/>
      <c r="I185" s="65"/>
      <c r="J185" s="66"/>
      <c r="K185" s="69"/>
      <c r="L185" s="69"/>
      <c r="O185" s="9">
        <f t="shared" si="5"/>
        <v>1</v>
      </c>
      <c r="P185" s="8">
        <f t="shared" si="6"/>
        <v>0</v>
      </c>
      <c r="Q185" s="8"/>
      <c r="R185" s="8"/>
      <c r="S185" s="8"/>
      <c r="U185" s="18" t="str">
        <f>'Filing Information'!$O$2</f>
        <v>_2023</v>
      </c>
      <c r="V185" t="e">
        <f>VLOOKUP('Add. Revenue Paid To Provider'!C186,'Filing Information'!$B$47:$C$102,2,0)</f>
        <v>#N/A</v>
      </c>
      <c r="W185">
        <f>IF('Add. Revenue Paid To Provider'!D186="Yes", 1, 0)</f>
        <v>0</v>
      </c>
      <c r="X185">
        <f>IF('Add. Revenue Paid To Provider'!E186="Yes", 1, 0)</f>
        <v>0</v>
      </c>
      <c r="Y185">
        <f>IF('Add. Revenue Paid To Provider'!F186="Yes", 1, 0)</f>
        <v>0</v>
      </c>
      <c r="Z185" s="7">
        <f>'Add. Revenue Paid To Provider'!G186</f>
        <v>0</v>
      </c>
      <c r="AA185" s="7">
        <f>'Add. Revenue Paid To Provider'!H186</f>
        <v>0</v>
      </c>
      <c r="AB185">
        <f>'Add. Revenue Paid To Provider'!P186</f>
        <v>0</v>
      </c>
      <c r="AC185" t="e">
        <f>VLOOKUP('Add. Revenue Paid To Provider'!K186, $R$63:$S$72, 2,0)</f>
        <v>#N/A</v>
      </c>
      <c r="AD185">
        <f>'Add. Revenue Paid To Provider'!L186</f>
        <v>0</v>
      </c>
    </row>
    <row r="186" spans="3:30" x14ac:dyDescent="0.3">
      <c r="C186" s="64"/>
      <c r="D186" s="89"/>
      <c r="E186" s="89"/>
      <c r="F186" s="89"/>
      <c r="G186" s="65"/>
      <c r="H186" s="65"/>
      <c r="I186" s="65"/>
      <c r="J186" s="66"/>
      <c r="K186" s="69"/>
      <c r="L186" s="69"/>
      <c r="O186" s="9">
        <f t="shared" si="5"/>
        <v>1</v>
      </c>
      <c r="P186" s="8">
        <f t="shared" si="6"/>
        <v>0</v>
      </c>
      <c r="Q186" s="8"/>
      <c r="R186" s="8"/>
      <c r="S186" s="8"/>
      <c r="U186" s="18" t="str">
        <f>'Filing Information'!$O$2</f>
        <v>_2023</v>
      </c>
      <c r="V186" t="e">
        <f>VLOOKUP('Add. Revenue Paid To Provider'!C187,'Filing Information'!$B$47:$C$102,2,0)</f>
        <v>#N/A</v>
      </c>
      <c r="W186">
        <f>IF('Add. Revenue Paid To Provider'!D187="Yes", 1, 0)</f>
        <v>0</v>
      </c>
      <c r="X186">
        <f>IF('Add. Revenue Paid To Provider'!E187="Yes", 1, 0)</f>
        <v>0</v>
      </c>
      <c r="Y186">
        <f>IF('Add. Revenue Paid To Provider'!F187="Yes", 1, 0)</f>
        <v>0</v>
      </c>
      <c r="Z186" s="7">
        <f>'Add. Revenue Paid To Provider'!G187</f>
        <v>0</v>
      </c>
      <c r="AA186" s="7">
        <f>'Add. Revenue Paid To Provider'!H187</f>
        <v>0</v>
      </c>
      <c r="AB186">
        <f>'Add. Revenue Paid To Provider'!P187</f>
        <v>0</v>
      </c>
      <c r="AC186" t="e">
        <f>VLOOKUP('Add. Revenue Paid To Provider'!K187, $R$63:$S$72, 2,0)</f>
        <v>#N/A</v>
      </c>
      <c r="AD186">
        <f>'Add. Revenue Paid To Provider'!L187</f>
        <v>0</v>
      </c>
    </row>
    <row r="187" spans="3:30" x14ac:dyDescent="0.3">
      <c r="C187" s="64"/>
      <c r="D187" s="89"/>
      <c r="E187" s="89"/>
      <c r="F187" s="89"/>
      <c r="G187" s="65"/>
      <c r="H187" s="65"/>
      <c r="I187" s="65"/>
      <c r="J187" s="66"/>
      <c r="K187" s="69"/>
      <c r="L187" s="69"/>
      <c r="O187" s="9">
        <f t="shared" si="5"/>
        <v>1</v>
      </c>
      <c r="P187" s="8">
        <f t="shared" si="6"/>
        <v>0</v>
      </c>
      <c r="Q187" s="8"/>
      <c r="R187" s="8"/>
      <c r="S187" s="8"/>
      <c r="U187" s="18" t="str">
        <f>'Filing Information'!$O$2</f>
        <v>_2023</v>
      </c>
      <c r="V187" t="e">
        <f>VLOOKUP('Add. Revenue Paid To Provider'!C188,'Filing Information'!$B$47:$C$102,2,0)</f>
        <v>#N/A</v>
      </c>
      <c r="W187">
        <f>IF('Add. Revenue Paid To Provider'!D188="Yes", 1, 0)</f>
        <v>0</v>
      </c>
      <c r="X187">
        <f>IF('Add. Revenue Paid To Provider'!E188="Yes", 1, 0)</f>
        <v>0</v>
      </c>
      <c r="Y187">
        <f>IF('Add. Revenue Paid To Provider'!F188="Yes", 1, 0)</f>
        <v>0</v>
      </c>
      <c r="Z187" s="7">
        <f>'Add. Revenue Paid To Provider'!G188</f>
        <v>0</v>
      </c>
      <c r="AA187" s="7">
        <f>'Add. Revenue Paid To Provider'!H188</f>
        <v>0</v>
      </c>
      <c r="AB187">
        <f>'Add. Revenue Paid To Provider'!P188</f>
        <v>0</v>
      </c>
      <c r="AC187" t="e">
        <f>VLOOKUP('Add. Revenue Paid To Provider'!K188, $R$63:$S$72, 2,0)</f>
        <v>#N/A</v>
      </c>
      <c r="AD187">
        <f>'Add. Revenue Paid To Provider'!L188</f>
        <v>0</v>
      </c>
    </row>
    <row r="188" spans="3:30" x14ac:dyDescent="0.3">
      <c r="C188" s="64"/>
      <c r="D188" s="89"/>
      <c r="E188" s="89"/>
      <c r="F188" s="89"/>
      <c r="G188" s="65"/>
      <c r="H188" s="65"/>
      <c r="I188" s="65"/>
      <c r="J188" s="66"/>
      <c r="K188" s="69"/>
      <c r="L188" s="69"/>
      <c r="O188" s="9">
        <f t="shared" si="5"/>
        <v>1</v>
      </c>
      <c r="P188" s="8">
        <f t="shared" si="6"/>
        <v>0</v>
      </c>
      <c r="Q188" s="8"/>
      <c r="R188" s="8"/>
      <c r="S188" s="8"/>
      <c r="U188" s="18" t="str">
        <f>'Filing Information'!$O$2</f>
        <v>_2023</v>
      </c>
      <c r="V188" t="e">
        <f>VLOOKUP('Add. Revenue Paid To Provider'!C189,'Filing Information'!$B$47:$C$102,2,0)</f>
        <v>#N/A</v>
      </c>
      <c r="W188">
        <f>IF('Add. Revenue Paid To Provider'!D189="Yes", 1, 0)</f>
        <v>0</v>
      </c>
      <c r="X188">
        <f>IF('Add. Revenue Paid To Provider'!E189="Yes", 1, 0)</f>
        <v>0</v>
      </c>
      <c r="Y188">
        <f>IF('Add. Revenue Paid To Provider'!F189="Yes", 1, 0)</f>
        <v>0</v>
      </c>
      <c r="Z188" s="7">
        <f>'Add. Revenue Paid To Provider'!G189</f>
        <v>0</v>
      </c>
      <c r="AA188" s="7">
        <f>'Add. Revenue Paid To Provider'!H189</f>
        <v>0</v>
      </c>
      <c r="AB188">
        <f>'Add. Revenue Paid To Provider'!P189</f>
        <v>0</v>
      </c>
      <c r="AC188" t="e">
        <f>VLOOKUP('Add. Revenue Paid To Provider'!K189, $R$63:$S$72, 2,0)</f>
        <v>#N/A</v>
      </c>
      <c r="AD188">
        <f>'Add. Revenue Paid To Provider'!L189</f>
        <v>0</v>
      </c>
    </row>
    <row r="189" spans="3:30" x14ac:dyDescent="0.3">
      <c r="C189" s="64"/>
      <c r="D189" s="89"/>
      <c r="E189" s="89"/>
      <c r="F189" s="89"/>
      <c r="G189" s="65"/>
      <c r="H189" s="65"/>
      <c r="I189" s="65"/>
      <c r="J189" s="66"/>
      <c r="K189" s="69"/>
      <c r="L189" s="69"/>
      <c r="O189" s="9">
        <f t="shared" si="5"/>
        <v>1</v>
      </c>
      <c r="P189" s="8">
        <f t="shared" si="6"/>
        <v>0</v>
      </c>
      <c r="Q189" s="8"/>
      <c r="R189" s="8"/>
      <c r="S189" s="8"/>
      <c r="U189" s="18" t="str">
        <f>'Filing Information'!$O$2</f>
        <v>_2023</v>
      </c>
      <c r="V189" t="e">
        <f>VLOOKUP('Add. Revenue Paid To Provider'!C190,'Filing Information'!$B$47:$C$102,2,0)</f>
        <v>#N/A</v>
      </c>
      <c r="W189">
        <f>IF('Add. Revenue Paid To Provider'!D190="Yes", 1, 0)</f>
        <v>0</v>
      </c>
      <c r="X189">
        <f>IF('Add. Revenue Paid To Provider'!E190="Yes", 1, 0)</f>
        <v>0</v>
      </c>
      <c r="Y189">
        <f>IF('Add. Revenue Paid To Provider'!F190="Yes", 1, 0)</f>
        <v>0</v>
      </c>
      <c r="Z189" s="7">
        <f>'Add. Revenue Paid To Provider'!G190</f>
        <v>0</v>
      </c>
      <c r="AA189" s="7">
        <f>'Add. Revenue Paid To Provider'!H190</f>
        <v>0</v>
      </c>
      <c r="AB189">
        <f>'Add. Revenue Paid To Provider'!P190</f>
        <v>0</v>
      </c>
      <c r="AC189" t="e">
        <f>VLOOKUP('Add. Revenue Paid To Provider'!K190, $R$63:$S$72, 2,0)</f>
        <v>#N/A</v>
      </c>
      <c r="AD189">
        <f>'Add. Revenue Paid To Provider'!L190</f>
        <v>0</v>
      </c>
    </row>
    <row r="190" spans="3:30" x14ac:dyDescent="0.3">
      <c r="C190" s="64"/>
      <c r="D190" s="89"/>
      <c r="E190" s="89"/>
      <c r="F190" s="89"/>
      <c r="G190" s="65"/>
      <c r="H190" s="65"/>
      <c r="I190" s="65"/>
      <c r="J190" s="66"/>
      <c r="K190" s="69"/>
      <c r="L190" s="69"/>
      <c r="O190" s="9">
        <f t="shared" si="5"/>
        <v>1</v>
      </c>
      <c r="P190" s="8">
        <f t="shared" si="6"/>
        <v>0</v>
      </c>
      <c r="Q190" s="8"/>
      <c r="R190" s="8"/>
      <c r="S190" s="8"/>
      <c r="U190" s="18" t="str">
        <f>'Filing Information'!$O$2</f>
        <v>_2023</v>
      </c>
      <c r="V190" t="e">
        <f>VLOOKUP('Add. Revenue Paid To Provider'!C191,'Filing Information'!$B$47:$C$102,2,0)</f>
        <v>#N/A</v>
      </c>
      <c r="W190">
        <f>IF('Add. Revenue Paid To Provider'!D191="Yes", 1, 0)</f>
        <v>0</v>
      </c>
      <c r="X190">
        <f>IF('Add. Revenue Paid To Provider'!E191="Yes", 1, 0)</f>
        <v>0</v>
      </c>
      <c r="Y190">
        <f>IF('Add. Revenue Paid To Provider'!F191="Yes", 1, 0)</f>
        <v>0</v>
      </c>
      <c r="Z190" s="7">
        <f>'Add. Revenue Paid To Provider'!G191</f>
        <v>0</v>
      </c>
      <c r="AA190" s="7">
        <f>'Add. Revenue Paid To Provider'!H191</f>
        <v>0</v>
      </c>
      <c r="AB190">
        <f>'Add. Revenue Paid To Provider'!P191</f>
        <v>0</v>
      </c>
      <c r="AC190" t="e">
        <f>VLOOKUP('Add. Revenue Paid To Provider'!K191, $R$63:$S$72, 2,0)</f>
        <v>#N/A</v>
      </c>
      <c r="AD190">
        <f>'Add. Revenue Paid To Provider'!L191</f>
        <v>0</v>
      </c>
    </row>
    <row r="191" spans="3:30" x14ac:dyDescent="0.3">
      <c r="C191" s="64"/>
      <c r="D191" s="89"/>
      <c r="E191" s="89"/>
      <c r="F191" s="89"/>
      <c r="G191" s="65"/>
      <c r="H191" s="65"/>
      <c r="I191" s="65"/>
      <c r="J191" s="66"/>
      <c r="K191" s="69"/>
      <c r="L191" s="69"/>
      <c r="O191" s="9">
        <f t="shared" si="5"/>
        <v>1</v>
      </c>
      <c r="P191" s="8">
        <f t="shared" si="6"/>
        <v>0</v>
      </c>
      <c r="Q191" s="8"/>
      <c r="R191" s="8"/>
      <c r="S191" s="8"/>
      <c r="U191" s="18" t="str">
        <f>'Filing Information'!$O$2</f>
        <v>_2023</v>
      </c>
      <c r="V191" t="e">
        <f>VLOOKUP('Add. Revenue Paid To Provider'!C192,'Filing Information'!$B$47:$C$102,2,0)</f>
        <v>#N/A</v>
      </c>
      <c r="W191">
        <f>IF('Add. Revenue Paid To Provider'!D192="Yes", 1, 0)</f>
        <v>0</v>
      </c>
      <c r="X191">
        <f>IF('Add. Revenue Paid To Provider'!E192="Yes", 1, 0)</f>
        <v>0</v>
      </c>
      <c r="Y191">
        <f>IF('Add. Revenue Paid To Provider'!F192="Yes", 1, 0)</f>
        <v>0</v>
      </c>
      <c r="Z191" s="7">
        <f>'Add. Revenue Paid To Provider'!G192</f>
        <v>0</v>
      </c>
      <c r="AA191" s="7">
        <f>'Add. Revenue Paid To Provider'!H192</f>
        <v>0</v>
      </c>
      <c r="AB191">
        <f>'Add. Revenue Paid To Provider'!P192</f>
        <v>0</v>
      </c>
      <c r="AC191" t="e">
        <f>VLOOKUP('Add. Revenue Paid To Provider'!K192, $R$63:$S$72, 2,0)</f>
        <v>#N/A</v>
      </c>
      <c r="AD191">
        <f>'Add. Revenue Paid To Provider'!L192</f>
        <v>0</v>
      </c>
    </row>
    <row r="192" spans="3:30" x14ac:dyDescent="0.3">
      <c r="C192" s="64"/>
      <c r="D192" s="89"/>
      <c r="E192" s="89"/>
      <c r="F192" s="89"/>
      <c r="G192" s="65"/>
      <c r="H192" s="65"/>
      <c r="I192" s="65"/>
      <c r="J192" s="66"/>
      <c r="K192" s="69"/>
      <c r="L192" s="69"/>
      <c r="O192" s="9">
        <f t="shared" si="5"/>
        <v>1</v>
      </c>
      <c r="P192" s="8">
        <f t="shared" si="6"/>
        <v>0</v>
      </c>
      <c r="Q192" s="8"/>
      <c r="R192" s="8"/>
      <c r="S192" s="8"/>
      <c r="U192" s="18" t="str">
        <f>'Filing Information'!$O$2</f>
        <v>_2023</v>
      </c>
      <c r="V192" t="e">
        <f>VLOOKUP('Add. Revenue Paid To Provider'!C193,'Filing Information'!$B$47:$C$102,2,0)</f>
        <v>#N/A</v>
      </c>
      <c r="W192">
        <f>IF('Add. Revenue Paid To Provider'!D193="Yes", 1, 0)</f>
        <v>0</v>
      </c>
      <c r="X192">
        <f>IF('Add. Revenue Paid To Provider'!E193="Yes", 1, 0)</f>
        <v>0</v>
      </c>
      <c r="Y192">
        <f>IF('Add. Revenue Paid To Provider'!F193="Yes", 1, 0)</f>
        <v>0</v>
      </c>
      <c r="Z192" s="7">
        <f>'Add. Revenue Paid To Provider'!G193</f>
        <v>0</v>
      </c>
      <c r="AA192" s="7">
        <f>'Add. Revenue Paid To Provider'!H193</f>
        <v>0</v>
      </c>
      <c r="AB192">
        <f>'Add. Revenue Paid To Provider'!P193</f>
        <v>0</v>
      </c>
      <c r="AC192" t="e">
        <f>VLOOKUP('Add. Revenue Paid To Provider'!K193, $R$63:$S$72, 2,0)</f>
        <v>#N/A</v>
      </c>
      <c r="AD192">
        <f>'Add. Revenue Paid To Provider'!L193</f>
        <v>0</v>
      </c>
    </row>
    <row r="193" spans="3:30" x14ac:dyDescent="0.3">
      <c r="C193" s="64"/>
      <c r="D193" s="89"/>
      <c r="E193" s="89"/>
      <c r="F193" s="89"/>
      <c r="G193" s="65"/>
      <c r="H193" s="65"/>
      <c r="I193" s="65"/>
      <c r="J193" s="66"/>
      <c r="K193" s="69"/>
      <c r="L193" s="69"/>
      <c r="O193" s="9">
        <f t="shared" si="5"/>
        <v>1</v>
      </c>
      <c r="P193" s="8">
        <f t="shared" si="6"/>
        <v>0</v>
      </c>
      <c r="Q193" s="8"/>
      <c r="R193" s="8"/>
      <c r="S193" s="8"/>
      <c r="U193" s="18" t="str">
        <f>'Filing Information'!$O$2</f>
        <v>_2023</v>
      </c>
      <c r="V193" t="e">
        <f>VLOOKUP('Add. Revenue Paid To Provider'!C194,'Filing Information'!$B$47:$C$102,2,0)</f>
        <v>#N/A</v>
      </c>
      <c r="W193">
        <f>IF('Add. Revenue Paid To Provider'!D194="Yes", 1, 0)</f>
        <v>0</v>
      </c>
      <c r="X193">
        <f>IF('Add. Revenue Paid To Provider'!E194="Yes", 1, 0)</f>
        <v>0</v>
      </c>
      <c r="Y193">
        <f>IF('Add. Revenue Paid To Provider'!F194="Yes", 1, 0)</f>
        <v>0</v>
      </c>
      <c r="Z193" s="7">
        <f>'Add. Revenue Paid To Provider'!G194</f>
        <v>0</v>
      </c>
      <c r="AA193" s="7">
        <f>'Add. Revenue Paid To Provider'!H194</f>
        <v>0</v>
      </c>
      <c r="AB193">
        <f>'Add. Revenue Paid To Provider'!P194</f>
        <v>0</v>
      </c>
      <c r="AC193" t="e">
        <f>VLOOKUP('Add. Revenue Paid To Provider'!K194, $R$63:$S$72, 2,0)</f>
        <v>#N/A</v>
      </c>
      <c r="AD193">
        <f>'Add. Revenue Paid To Provider'!L194</f>
        <v>0</v>
      </c>
    </row>
    <row r="194" spans="3:30" x14ac:dyDescent="0.3">
      <c r="C194" s="64"/>
      <c r="D194" s="89"/>
      <c r="E194" s="89"/>
      <c r="F194" s="89"/>
      <c r="G194" s="65"/>
      <c r="H194" s="65"/>
      <c r="I194" s="65"/>
      <c r="J194" s="66"/>
      <c r="K194" s="69"/>
      <c r="L194" s="69"/>
      <c r="O194" s="9">
        <f t="shared" si="5"/>
        <v>1</v>
      </c>
      <c r="P194" s="8">
        <f t="shared" si="6"/>
        <v>0</v>
      </c>
      <c r="Q194" s="8"/>
      <c r="R194" s="8"/>
      <c r="S194" s="8"/>
      <c r="U194" s="18" t="str">
        <f>'Filing Information'!$O$2</f>
        <v>_2023</v>
      </c>
      <c r="V194" t="e">
        <f>VLOOKUP('Add. Revenue Paid To Provider'!C195,'Filing Information'!$B$47:$C$102,2,0)</f>
        <v>#N/A</v>
      </c>
      <c r="W194">
        <f>IF('Add. Revenue Paid To Provider'!D195="Yes", 1, 0)</f>
        <v>0</v>
      </c>
      <c r="X194">
        <f>IF('Add. Revenue Paid To Provider'!E195="Yes", 1, 0)</f>
        <v>0</v>
      </c>
      <c r="Y194">
        <f>IF('Add. Revenue Paid To Provider'!F195="Yes", 1, 0)</f>
        <v>0</v>
      </c>
      <c r="Z194" s="7">
        <f>'Add. Revenue Paid To Provider'!G195</f>
        <v>0</v>
      </c>
      <c r="AA194" s="7">
        <f>'Add. Revenue Paid To Provider'!H195</f>
        <v>0</v>
      </c>
      <c r="AB194">
        <f>'Add. Revenue Paid To Provider'!P195</f>
        <v>0</v>
      </c>
      <c r="AC194" t="e">
        <f>VLOOKUP('Add. Revenue Paid To Provider'!K195, $R$63:$S$72, 2,0)</f>
        <v>#N/A</v>
      </c>
      <c r="AD194">
        <f>'Add. Revenue Paid To Provider'!L195</f>
        <v>0</v>
      </c>
    </row>
    <row r="195" spans="3:30" x14ac:dyDescent="0.3">
      <c r="C195" s="64"/>
      <c r="D195" s="89"/>
      <c r="E195" s="89"/>
      <c r="F195" s="89"/>
      <c r="G195" s="65"/>
      <c r="H195" s="65"/>
      <c r="I195" s="65"/>
      <c r="J195" s="66"/>
      <c r="K195" s="69"/>
      <c r="L195" s="69"/>
      <c r="O195" s="9">
        <f t="shared" si="5"/>
        <v>1</v>
      </c>
      <c r="P195" s="8">
        <f t="shared" si="6"/>
        <v>0</v>
      </c>
      <c r="Q195" s="8"/>
      <c r="R195" s="8"/>
      <c r="S195" s="8"/>
      <c r="U195" s="18" t="str">
        <f>'Filing Information'!$O$2</f>
        <v>_2023</v>
      </c>
      <c r="V195" t="e">
        <f>VLOOKUP('Add. Revenue Paid To Provider'!C196,'Filing Information'!$B$47:$C$102,2,0)</f>
        <v>#N/A</v>
      </c>
      <c r="W195">
        <f>IF('Add. Revenue Paid To Provider'!D196="Yes", 1, 0)</f>
        <v>0</v>
      </c>
      <c r="X195">
        <f>IF('Add. Revenue Paid To Provider'!E196="Yes", 1, 0)</f>
        <v>0</v>
      </c>
      <c r="Y195">
        <f>IF('Add. Revenue Paid To Provider'!F196="Yes", 1, 0)</f>
        <v>0</v>
      </c>
      <c r="Z195" s="7">
        <f>'Add. Revenue Paid To Provider'!G196</f>
        <v>0</v>
      </c>
      <c r="AA195" s="7">
        <f>'Add. Revenue Paid To Provider'!H196</f>
        <v>0</v>
      </c>
      <c r="AB195">
        <f>'Add. Revenue Paid To Provider'!P196</f>
        <v>0</v>
      </c>
      <c r="AC195" t="e">
        <f>VLOOKUP('Add. Revenue Paid To Provider'!K196, $R$63:$S$72, 2,0)</f>
        <v>#N/A</v>
      </c>
      <c r="AD195">
        <f>'Add. Revenue Paid To Provider'!L196</f>
        <v>0</v>
      </c>
    </row>
    <row r="196" spans="3:30" x14ac:dyDescent="0.3">
      <c r="C196" s="64"/>
      <c r="D196" s="89"/>
      <c r="E196" s="89"/>
      <c r="F196" s="89"/>
      <c r="G196" s="65"/>
      <c r="H196" s="65"/>
      <c r="I196" s="65"/>
      <c r="J196" s="66"/>
      <c r="K196" s="69"/>
      <c r="L196" s="69"/>
      <c r="O196" s="9">
        <f t="shared" si="5"/>
        <v>1</v>
      </c>
      <c r="P196" s="8">
        <f t="shared" si="6"/>
        <v>0</v>
      </c>
      <c r="Q196" s="8"/>
      <c r="R196" s="8"/>
      <c r="S196" s="8"/>
      <c r="U196" s="18" t="str">
        <f>'Filing Information'!$O$2</f>
        <v>_2023</v>
      </c>
      <c r="V196" t="e">
        <f>VLOOKUP('Add. Revenue Paid To Provider'!C197,'Filing Information'!$B$47:$C$102,2,0)</f>
        <v>#N/A</v>
      </c>
      <c r="W196">
        <f>IF('Add. Revenue Paid To Provider'!D197="Yes", 1, 0)</f>
        <v>0</v>
      </c>
      <c r="X196">
        <f>IF('Add. Revenue Paid To Provider'!E197="Yes", 1, 0)</f>
        <v>0</v>
      </c>
      <c r="Y196">
        <f>IF('Add. Revenue Paid To Provider'!F197="Yes", 1, 0)</f>
        <v>0</v>
      </c>
      <c r="Z196" s="7">
        <f>'Add. Revenue Paid To Provider'!G197</f>
        <v>0</v>
      </c>
      <c r="AA196" s="7">
        <f>'Add. Revenue Paid To Provider'!H197</f>
        <v>0</v>
      </c>
      <c r="AB196">
        <f>'Add. Revenue Paid To Provider'!P197</f>
        <v>0</v>
      </c>
      <c r="AC196" t="e">
        <f>VLOOKUP('Add. Revenue Paid To Provider'!K197, $R$63:$S$72, 2,0)</f>
        <v>#N/A</v>
      </c>
      <c r="AD196">
        <f>'Add. Revenue Paid To Provider'!L197</f>
        <v>0</v>
      </c>
    </row>
    <row r="197" spans="3:30" x14ac:dyDescent="0.3">
      <c r="C197" s="64"/>
      <c r="D197" s="89"/>
      <c r="E197" s="89"/>
      <c r="F197" s="89"/>
      <c r="G197" s="65"/>
      <c r="H197" s="65"/>
      <c r="I197" s="65"/>
      <c r="J197" s="66"/>
      <c r="K197" s="69"/>
      <c r="L197" s="69"/>
      <c r="O197" s="9">
        <f t="shared" si="5"/>
        <v>1</v>
      </c>
      <c r="P197" s="8">
        <f t="shared" si="6"/>
        <v>0</v>
      </c>
      <c r="Q197" s="8"/>
      <c r="R197" s="8"/>
      <c r="S197" s="8"/>
      <c r="U197" s="18" t="str">
        <f>'Filing Information'!$O$2</f>
        <v>_2023</v>
      </c>
      <c r="V197" t="e">
        <f>VLOOKUP('Add. Revenue Paid To Provider'!C198,'Filing Information'!$B$47:$C$102,2,0)</f>
        <v>#N/A</v>
      </c>
      <c r="W197">
        <f>IF('Add. Revenue Paid To Provider'!D198="Yes", 1, 0)</f>
        <v>0</v>
      </c>
      <c r="X197">
        <f>IF('Add. Revenue Paid To Provider'!E198="Yes", 1, 0)</f>
        <v>0</v>
      </c>
      <c r="Y197">
        <f>IF('Add. Revenue Paid To Provider'!F198="Yes", 1, 0)</f>
        <v>0</v>
      </c>
      <c r="Z197" s="7">
        <f>'Add. Revenue Paid To Provider'!G198</f>
        <v>0</v>
      </c>
      <c r="AA197" s="7">
        <f>'Add. Revenue Paid To Provider'!H198</f>
        <v>0</v>
      </c>
      <c r="AB197">
        <f>'Add. Revenue Paid To Provider'!P198</f>
        <v>0</v>
      </c>
      <c r="AC197" t="e">
        <f>VLOOKUP('Add. Revenue Paid To Provider'!K198, $R$63:$S$72, 2,0)</f>
        <v>#N/A</v>
      </c>
      <c r="AD197">
        <f>'Add. Revenue Paid To Provider'!L198</f>
        <v>0</v>
      </c>
    </row>
    <row r="198" spans="3:30" x14ac:dyDescent="0.3">
      <c r="C198" s="64"/>
      <c r="D198" s="89"/>
      <c r="E198" s="89"/>
      <c r="F198" s="89"/>
      <c r="G198" s="65"/>
      <c r="H198" s="65"/>
      <c r="I198" s="65"/>
      <c r="J198" s="66"/>
      <c r="K198" s="69"/>
      <c r="L198" s="69"/>
      <c r="O198" s="9">
        <f t="shared" si="5"/>
        <v>1</v>
      </c>
      <c r="P198" s="8">
        <f t="shared" si="6"/>
        <v>0</v>
      </c>
      <c r="Q198" s="8"/>
      <c r="R198" s="8"/>
      <c r="S198" s="8"/>
      <c r="U198" s="18" t="str">
        <f>'Filing Information'!$O$2</f>
        <v>_2023</v>
      </c>
      <c r="V198" t="e">
        <f>VLOOKUP('Add. Revenue Paid To Provider'!C199,'Filing Information'!$B$47:$C$102,2,0)</f>
        <v>#N/A</v>
      </c>
      <c r="W198">
        <f>IF('Add. Revenue Paid To Provider'!D199="Yes", 1, 0)</f>
        <v>0</v>
      </c>
      <c r="X198">
        <f>IF('Add. Revenue Paid To Provider'!E199="Yes", 1, 0)</f>
        <v>0</v>
      </c>
      <c r="Y198">
        <f>IF('Add. Revenue Paid To Provider'!F199="Yes", 1, 0)</f>
        <v>0</v>
      </c>
      <c r="Z198" s="7">
        <f>'Add. Revenue Paid To Provider'!G199</f>
        <v>0</v>
      </c>
      <c r="AA198" s="7">
        <f>'Add. Revenue Paid To Provider'!H199</f>
        <v>0</v>
      </c>
      <c r="AB198">
        <f>'Add. Revenue Paid To Provider'!P199</f>
        <v>0</v>
      </c>
      <c r="AC198" t="e">
        <f>VLOOKUP('Add. Revenue Paid To Provider'!K199, $R$63:$S$72, 2,0)</f>
        <v>#N/A</v>
      </c>
      <c r="AD198">
        <f>'Add. Revenue Paid To Provider'!L199</f>
        <v>0</v>
      </c>
    </row>
    <row r="199" spans="3:30" x14ac:dyDescent="0.3">
      <c r="C199" s="64"/>
      <c r="D199" s="89"/>
      <c r="E199" s="89"/>
      <c r="F199" s="89"/>
      <c r="G199" s="65"/>
      <c r="H199" s="65"/>
      <c r="I199" s="65"/>
      <c r="J199" s="66"/>
      <c r="K199" s="69"/>
      <c r="L199" s="69"/>
      <c r="O199" s="9">
        <f t="shared" si="5"/>
        <v>1</v>
      </c>
      <c r="P199" s="8">
        <f t="shared" si="6"/>
        <v>0</v>
      </c>
      <c r="Q199" s="8"/>
      <c r="R199" s="8"/>
      <c r="S199" s="8"/>
      <c r="U199" s="18" t="str">
        <f>'Filing Information'!$O$2</f>
        <v>_2023</v>
      </c>
      <c r="V199" t="e">
        <f>VLOOKUP('Add. Revenue Paid To Provider'!C200,'Filing Information'!$B$47:$C$102,2,0)</f>
        <v>#N/A</v>
      </c>
      <c r="W199">
        <f>IF('Add. Revenue Paid To Provider'!D200="Yes", 1, 0)</f>
        <v>0</v>
      </c>
      <c r="X199">
        <f>IF('Add. Revenue Paid To Provider'!E200="Yes", 1, 0)</f>
        <v>0</v>
      </c>
      <c r="Y199">
        <f>IF('Add. Revenue Paid To Provider'!F200="Yes", 1, 0)</f>
        <v>0</v>
      </c>
      <c r="Z199" s="7">
        <f>'Add. Revenue Paid To Provider'!G200</f>
        <v>0</v>
      </c>
      <c r="AA199" s="7">
        <f>'Add. Revenue Paid To Provider'!H200</f>
        <v>0</v>
      </c>
      <c r="AB199">
        <f>'Add. Revenue Paid To Provider'!P200</f>
        <v>0</v>
      </c>
      <c r="AC199" t="e">
        <f>VLOOKUP('Add. Revenue Paid To Provider'!K200, $R$63:$S$72, 2,0)</f>
        <v>#N/A</v>
      </c>
      <c r="AD199">
        <f>'Add. Revenue Paid To Provider'!L200</f>
        <v>0</v>
      </c>
    </row>
    <row r="200" spans="3:30" x14ac:dyDescent="0.3">
      <c r="C200" s="64"/>
      <c r="D200" s="89"/>
      <c r="E200" s="89"/>
      <c r="F200" s="89"/>
      <c r="G200" s="65"/>
      <c r="H200" s="65"/>
      <c r="I200" s="65"/>
      <c r="J200" s="66"/>
      <c r="K200" s="69"/>
      <c r="L200" s="69"/>
      <c r="O200" s="9">
        <f t="shared" si="5"/>
        <v>1</v>
      </c>
      <c r="P200" s="8">
        <f t="shared" si="6"/>
        <v>0</v>
      </c>
      <c r="Q200" s="8"/>
      <c r="R200" s="8"/>
      <c r="S200" s="8"/>
      <c r="U200" s="18" t="str">
        <f>'Filing Information'!$O$2</f>
        <v>_2023</v>
      </c>
      <c r="V200" t="e">
        <f>VLOOKUP('Add. Revenue Paid To Provider'!C201,'Filing Information'!$B$47:$C$102,2,0)</f>
        <v>#N/A</v>
      </c>
      <c r="W200">
        <f>IF('Add. Revenue Paid To Provider'!D201="Yes", 1, 0)</f>
        <v>0</v>
      </c>
      <c r="X200">
        <f>IF('Add. Revenue Paid To Provider'!E201="Yes", 1, 0)</f>
        <v>0</v>
      </c>
      <c r="Y200">
        <f>IF('Add. Revenue Paid To Provider'!F201="Yes", 1, 0)</f>
        <v>0</v>
      </c>
      <c r="Z200" s="7">
        <f>'Add. Revenue Paid To Provider'!G201</f>
        <v>0</v>
      </c>
      <c r="AA200" s="7">
        <f>'Add. Revenue Paid To Provider'!H201</f>
        <v>0</v>
      </c>
      <c r="AB200">
        <f>'Add. Revenue Paid To Provider'!P201</f>
        <v>0</v>
      </c>
      <c r="AC200" t="e">
        <f>VLOOKUP('Add. Revenue Paid To Provider'!K201, $R$63:$S$72, 2,0)</f>
        <v>#N/A</v>
      </c>
      <c r="AD200">
        <f>'Add. Revenue Paid To Provider'!L201</f>
        <v>0</v>
      </c>
    </row>
    <row r="201" spans="3:30" x14ac:dyDescent="0.3">
      <c r="C201" s="64"/>
      <c r="D201" s="89"/>
      <c r="E201" s="89"/>
      <c r="F201" s="89"/>
      <c r="G201" s="65"/>
      <c r="H201" s="65"/>
      <c r="I201" s="65"/>
      <c r="J201" s="66"/>
      <c r="K201" s="69"/>
      <c r="L201" s="69"/>
      <c r="O201" s="9">
        <f t="shared" si="5"/>
        <v>1</v>
      </c>
      <c r="P201" s="8">
        <f t="shared" si="6"/>
        <v>0</v>
      </c>
      <c r="Q201" s="8"/>
      <c r="R201" s="8"/>
      <c r="S201" s="8"/>
      <c r="U201" s="18" t="str">
        <f>'Filing Information'!$O$2</f>
        <v>_2023</v>
      </c>
      <c r="V201" t="e">
        <f>VLOOKUP('Add. Revenue Paid To Provider'!C202,'Filing Information'!$B$47:$C$102,2,0)</f>
        <v>#N/A</v>
      </c>
      <c r="W201">
        <f>IF('Add. Revenue Paid To Provider'!D202="Yes", 1, 0)</f>
        <v>0</v>
      </c>
      <c r="X201">
        <f>IF('Add. Revenue Paid To Provider'!E202="Yes", 1, 0)</f>
        <v>0</v>
      </c>
      <c r="Y201">
        <f>IF('Add. Revenue Paid To Provider'!F202="Yes", 1, 0)</f>
        <v>0</v>
      </c>
      <c r="Z201" s="7">
        <f>'Add. Revenue Paid To Provider'!G202</f>
        <v>0</v>
      </c>
      <c r="AA201" s="7">
        <f>'Add. Revenue Paid To Provider'!H202</f>
        <v>0</v>
      </c>
      <c r="AB201">
        <f>'Add. Revenue Paid To Provider'!P202</f>
        <v>0</v>
      </c>
      <c r="AC201" t="e">
        <f>VLOOKUP('Add. Revenue Paid To Provider'!K202, $R$63:$S$72, 2,0)</f>
        <v>#N/A</v>
      </c>
      <c r="AD201">
        <f>'Add. Revenue Paid To Provider'!L202</f>
        <v>0</v>
      </c>
    </row>
    <row r="202" spans="3:30" x14ac:dyDescent="0.3">
      <c r="C202" s="64"/>
      <c r="D202" s="89"/>
      <c r="E202" s="89"/>
      <c r="F202" s="89"/>
      <c r="G202" s="65"/>
      <c r="H202" s="65"/>
      <c r="I202" s="65"/>
      <c r="J202" s="66"/>
      <c r="K202" s="69"/>
      <c r="L202" s="69"/>
      <c r="O202" s="9">
        <f t="shared" si="5"/>
        <v>1</v>
      </c>
      <c r="P202" s="8">
        <f t="shared" si="6"/>
        <v>0</v>
      </c>
      <c r="Q202" s="8"/>
      <c r="R202" s="8"/>
      <c r="S202" s="8"/>
      <c r="U202" s="18" t="str">
        <f>'Filing Information'!$O$2</f>
        <v>_2023</v>
      </c>
      <c r="V202" t="e">
        <f>VLOOKUP('Add. Revenue Paid To Provider'!C203,'Filing Information'!$B$47:$C$102,2,0)</f>
        <v>#N/A</v>
      </c>
      <c r="W202">
        <f>IF('Add. Revenue Paid To Provider'!D203="Yes", 1, 0)</f>
        <v>0</v>
      </c>
      <c r="X202">
        <f>IF('Add. Revenue Paid To Provider'!E203="Yes", 1, 0)</f>
        <v>0</v>
      </c>
      <c r="Y202">
        <f>IF('Add. Revenue Paid To Provider'!F203="Yes", 1, 0)</f>
        <v>0</v>
      </c>
      <c r="Z202" s="7">
        <f>'Add. Revenue Paid To Provider'!G203</f>
        <v>0</v>
      </c>
      <c r="AA202" s="7">
        <f>'Add. Revenue Paid To Provider'!H203</f>
        <v>0</v>
      </c>
      <c r="AB202">
        <f>'Add. Revenue Paid To Provider'!P203</f>
        <v>0</v>
      </c>
      <c r="AC202" t="e">
        <f>VLOOKUP('Add. Revenue Paid To Provider'!K203, $R$63:$S$72, 2,0)</f>
        <v>#N/A</v>
      </c>
      <c r="AD202">
        <f>'Add. Revenue Paid To Provider'!L203</f>
        <v>0</v>
      </c>
    </row>
    <row r="203" spans="3:30" x14ac:dyDescent="0.3">
      <c r="C203" s="64"/>
      <c r="D203" s="89"/>
      <c r="E203" s="89"/>
      <c r="F203" s="89"/>
      <c r="G203" s="65"/>
      <c r="H203" s="65"/>
      <c r="I203" s="65"/>
      <c r="J203" s="66"/>
      <c r="K203" s="69"/>
      <c r="L203" s="69"/>
      <c r="O203" s="9">
        <f t="shared" si="5"/>
        <v>1</v>
      </c>
      <c r="P203" s="8">
        <f t="shared" si="6"/>
        <v>0</v>
      </c>
      <c r="Q203" s="8"/>
      <c r="R203" s="8"/>
      <c r="S203" s="8"/>
      <c r="U203" s="18" t="str">
        <f>'Filing Information'!$O$2</f>
        <v>_2023</v>
      </c>
      <c r="V203" t="e">
        <f>VLOOKUP('Add. Revenue Paid To Provider'!C204,'Filing Information'!$B$47:$C$102,2,0)</f>
        <v>#N/A</v>
      </c>
      <c r="W203">
        <f>IF('Add. Revenue Paid To Provider'!D204="Yes", 1, 0)</f>
        <v>0</v>
      </c>
      <c r="X203">
        <f>IF('Add. Revenue Paid To Provider'!E204="Yes", 1, 0)</f>
        <v>0</v>
      </c>
      <c r="Y203">
        <f>IF('Add. Revenue Paid To Provider'!F204="Yes", 1, 0)</f>
        <v>0</v>
      </c>
      <c r="Z203" s="7">
        <f>'Add. Revenue Paid To Provider'!G204</f>
        <v>0</v>
      </c>
      <c r="AA203" s="7">
        <f>'Add. Revenue Paid To Provider'!H204</f>
        <v>0</v>
      </c>
      <c r="AB203">
        <f>'Add. Revenue Paid To Provider'!P204</f>
        <v>0</v>
      </c>
      <c r="AC203" t="e">
        <f>VLOOKUP('Add. Revenue Paid To Provider'!K204, $R$63:$S$72, 2,0)</f>
        <v>#N/A</v>
      </c>
      <c r="AD203">
        <f>'Add. Revenue Paid To Provider'!L204</f>
        <v>0</v>
      </c>
    </row>
    <row r="204" spans="3:30" x14ac:dyDescent="0.3">
      <c r="C204" s="64"/>
      <c r="D204" s="89"/>
      <c r="E204" s="89"/>
      <c r="F204" s="89"/>
      <c r="G204" s="65"/>
      <c r="H204" s="65"/>
      <c r="I204" s="65"/>
      <c r="J204" s="66"/>
      <c r="K204" s="69"/>
      <c r="L204" s="69"/>
      <c r="O204" s="9">
        <f t="shared" si="5"/>
        <v>1</v>
      </c>
      <c r="P204" s="8">
        <f t="shared" si="6"/>
        <v>0</v>
      </c>
      <c r="Q204" s="8"/>
      <c r="R204" s="8"/>
      <c r="S204" s="8"/>
      <c r="U204" s="18" t="str">
        <f>'Filing Information'!$O$2</f>
        <v>_2023</v>
      </c>
      <c r="V204" t="e">
        <f>VLOOKUP('Add. Revenue Paid To Provider'!C205,'Filing Information'!$B$47:$C$102,2,0)</f>
        <v>#N/A</v>
      </c>
      <c r="W204">
        <f>IF('Add. Revenue Paid To Provider'!D205="Yes", 1, 0)</f>
        <v>0</v>
      </c>
      <c r="X204">
        <f>IF('Add. Revenue Paid To Provider'!E205="Yes", 1, 0)</f>
        <v>0</v>
      </c>
      <c r="Y204">
        <f>IF('Add. Revenue Paid To Provider'!F205="Yes", 1, 0)</f>
        <v>0</v>
      </c>
      <c r="Z204" s="7">
        <f>'Add. Revenue Paid To Provider'!G205</f>
        <v>0</v>
      </c>
      <c r="AA204" s="7">
        <f>'Add. Revenue Paid To Provider'!H205</f>
        <v>0</v>
      </c>
      <c r="AB204">
        <f>'Add. Revenue Paid To Provider'!P205</f>
        <v>0</v>
      </c>
      <c r="AC204" t="e">
        <f>VLOOKUP('Add. Revenue Paid To Provider'!K205, $R$63:$S$72, 2,0)</f>
        <v>#N/A</v>
      </c>
      <c r="AD204">
        <f>'Add. Revenue Paid To Provider'!L205</f>
        <v>0</v>
      </c>
    </row>
    <row r="205" spans="3:30" x14ac:dyDescent="0.3">
      <c r="C205" s="64"/>
      <c r="D205" s="89"/>
      <c r="E205" s="89"/>
      <c r="F205" s="89"/>
      <c r="G205" s="65"/>
      <c r="H205" s="65"/>
      <c r="I205" s="65"/>
      <c r="J205" s="66"/>
      <c r="K205" s="69"/>
      <c r="L205" s="69"/>
      <c r="O205" s="9">
        <f t="shared" si="5"/>
        <v>1</v>
      </c>
      <c r="P205" s="8">
        <f t="shared" si="6"/>
        <v>0</v>
      </c>
      <c r="Q205" s="8"/>
      <c r="R205" s="8"/>
      <c r="S205" s="8"/>
    </row>
    <row r="206" spans="3:30" x14ac:dyDescent="0.3">
      <c r="C206" s="13"/>
      <c r="D206" s="19"/>
      <c r="E206" s="19"/>
      <c r="F206" s="19"/>
      <c r="G206" s="13"/>
      <c r="H206" s="13"/>
      <c r="I206" s="13"/>
      <c r="J206" s="14"/>
      <c r="K206" s="13"/>
      <c r="L206" s="13"/>
      <c r="R206" s="8"/>
      <c r="S206" s="8"/>
    </row>
    <row r="207" spans="3:30" hidden="1" x14ac:dyDescent="0.3">
      <c r="R207" s="8"/>
      <c r="S207" s="8"/>
    </row>
    <row r="208" spans="3:30" hidden="1" x14ac:dyDescent="0.3">
      <c r="R208" s="8"/>
      <c r="S208" s="8"/>
    </row>
    <row r="209" spans="18:19" hidden="1" x14ac:dyDescent="0.3">
      <c r="R209" s="8"/>
      <c r="S209" s="8"/>
    </row>
    <row r="210" spans="18:19" hidden="1" x14ac:dyDescent="0.3">
      <c r="R210" s="8"/>
      <c r="S210" s="8"/>
    </row>
  </sheetData>
  <sheetProtection selectLockedCells="1"/>
  <mergeCells count="11">
    <mergeCell ref="C3:L4"/>
    <mergeCell ref="L62:L63"/>
    <mergeCell ref="K1:N1"/>
    <mergeCell ref="C1:J1"/>
    <mergeCell ref="C62:C63"/>
    <mergeCell ref="I62:I63"/>
    <mergeCell ref="K62:K63"/>
    <mergeCell ref="D62:F62"/>
    <mergeCell ref="G62:G63"/>
    <mergeCell ref="H62:H63"/>
    <mergeCell ref="J62:J63"/>
  </mergeCells>
  <dataValidations count="5">
    <dataValidation type="list" allowBlank="1" showInputMessage="1" showErrorMessage="1" sqref="D64:F205" xr:uid="{142A3B1C-C609-4399-BE74-4412970CBA9F}">
      <formula1>$S$75:$S$76</formula1>
    </dataValidation>
    <dataValidation type="list" allowBlank="1" showInputMessage="1" showErrorMessage="1" sqref="I64:I205" xr:uid="{2E858A64-F6B9-45A4-9CBD-DA4F9C75F08C}">
      <formula1>$R$75:$R$76</formula1>
    </dataValidation>
    <dataValidation type="list" allowBlank="1" showInputMessage="1" showErrorMessage="1" sqref="K64:K205" xr:uid="{5875BD0D-BF7B-44EC-8FDB-87EB2D4369C4}">
      <formula1>$R$63:$R$72</formula1>
    </dataValidation>
    <dataValidation type="date" allowBlank="1" showInputMessage="1" showErrorMessage="1" sqref="G64:H205" xr:uid="{157840BA-767C-4675-8BA0-B1AD737B31B3}">
      <formula1>36526</formula1>
      <formula2>73415</formula2>
    </dataValidation>
    <dataValidation type="decimal" operator="greaterThanOrEqual" allowBlank="1" showInputMessage="1" showErrorMessage="1" sqref="J64:J205" xr:uid="{CFAEBFA6-27DE-4A34-927C-839F9B7B9FBA}">
      <formula1>0</formula1>
    </dataValidation>
  </dataValidation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09F5A26-E412-4775-A84F-84A833DF7CA1}">
          <x14:formula1>
            <xm:f>'Filing Information'!$B$47:$B$102</xm:f>
          </x14:formula1>
          <xm:sqref>C64:C205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BE79C-1291-4DEE-8230-8AD021CA5D26}">
  <sheetPr codeName="Sheet15"/>
  <dimension ref="A1:Z206"/>
  <sheetViews>
    <sheetView workbookViewId="0">
      <selection activeCell="C64" sqref="C64"/>
    </sheetView>
  </sheetViews>
  <sheetFormatPr defaultColWidth="0" defaultRowHeight="14.4" customHeight="1" zeroHeight="1" x14ac:dyDescent="0.3"/>
  <cols>
    <col min="1" max="2" width="5.6640625" style="13" customWidth="1"/>
    <col min="3" max="3" width="18.88671875" bestFit="1" customWidth="1"/>
    <col min="4" max="6" width="8" style="6" customWidth="1"/>
    <col min="7" max="7" width="11.33203125" customWidth="1"/>
    <col min="8" max="8" width="10.5546875" bestFit="1" customWidth="1"/>
    <col min="9" max="9" width="22.33203125" customWidth="1"/>
    <col min="10" max="10" width="10.33203125" style="10" bestFit="1" customWidth="1"/>
    <col min="11" max="11" width="29.109375" customWidth="1"/>
    <col min="12" max="12" width="6" style="13" customWidth="1"/>
    <col min="13" max="13" width="5.5546875" style="13" customWidth="1"/>
    <col min="14" max="16" width="12.33203125" hidden="1" customWidth="1"/>
    <col min="17" max="17" width="8.88671875" hidden="1" customWidth="1"/>
    <col min="18" max="18" width="15.5546875" hidden="1" customWidth="1"/>
    <col min="19" max="19" width="68.6640625" hidden="1" customWidth="1"/>
    <col min="20" max="20" width="40" hidden="1" customWidth="1"/>
    <col min="21" max="22" width="39.6640625" hidden="1" customWidth="1"/>
    <col min="23" max="25" width="27.33203125" hidden="1" customWidth="1"/>
    <col min="26" max="26" width="69.44140625" hidden="1" customWidth="1"/>
    <col min="27" max="16384" width="8.88671875" hidden="1"/>
  </cols>
  <sheetData>
    <row r="1" spans="3:16" ht="72.599999999999994" customHeight="1" x14ac:dyDescent="0.3">
      <c r="C1" s="185" t="s">
        <v>334</v>
      </c>
      <c r="D1" s="185"/>
      <c r="E1" s="185"/>
      <c r="F1" s="185"/>
      <c r="G1" s="185"/>
      <c r="H1" s="185"/>
      <c r="I1" s="185"/>
      <c r="J1" s="186" t="s">
        <v>417</v>
      </c>
      <c r="K1" s="186"/>
      <c r="L1" s="186"/>
      <c r="M1" s="186"/>
      <c r="N1" s="74"/>
      <c r="O1" s="74"/>
    </row>
    <row r="2" spans="3:16" ht="14.4" customHeight="1" x14ac:dyDescent="0.3">
      <c r="C2" s="48"/>
      <c r="D2" s="48"/>
      <c r="E2" s="48"/>
      <c r="F2" s="48"/>
      <c r="G2" s="48"/>
      <c r="H2" s="48"/>
      <c r="I2" s="48"/>
      <c r="J2" s="48"/>
      <c r="K2" s="48"/>
      <c r="O2" s="8" t="s">
        <v>276</v>
      </c>
      <c r="P2" t="s">
        <v>277</v>
      </c>
    </row>
    <row r="3" spans="3:16" ht="14.4" customHeight="1" x14ac:dyDescent="0.3">
      <c r="C3" s="227" t="s">
        <v>335</v>
      </c>
      <c r="D3" s="227"/>
      <c r="E3" s="227"/>
      <c r="F3" s="227"/>
      <c r="G3" s="227"/>
      <c r="H3" s="227"/>
      <c r="I3" s="227"/>
      <c r="J3" s="227"/>
      <c r="K3" s="227"/>
      <c r="O3" s="8" t="s">
        <v>278</v>
      </c>
      <c r="P3" t="s">
        <v>279</v>
      </c>
    </row>
    <row r="4" spans="3:16" ht="14.4" customHeight="1" x14ac:dyDescent="0.3">
      <c r="C4" s="227"/>
      <c r="D4" s="227"/>
      <c r="E4" s="227"/>
      <c r="F4" s="227"/>
      <c r="G4" s="227"/>
      <c r="H4" s="227"/>
      <c r="I4" s="227"/>
      <c r="J4" s="227"/>
      <c r="K4" s="227"/>
    </row>
    <row r="5" spans="3:16" ht="14.4" hidden="1" customHeight="1" x14ac:dyDescent="0.3">
      <c r="C5" s="2" t="s">
        <v>207</v>
      </c>
      <c r="D5" s="96"/>
      <c r="E5" s="96"/>
      <c r="F5" s="96"/>
      <c r="G5" s="96"/>
      <c r="H5" s="96"/>
      <c r="I5" s="96"/>
      <c r="J5" s="96"/>
      <c r="K5" s="96"/>
    </row>
    <row r="6" spans="3:16" ht="14.4" hidden="1" customHeight="1" x14ac:dyDescent="0.3">
      <c r="C6" s="2" t="s">
        <v>208</v>
      </c>
      <c r="D6" s="96"/>
      <c r="E6" s="96"/>
      <c r="F6" s="96"/>
      <c r="G6" s="96"/>
      <c r="H6" s="96"/>
      <c r="I6" s="96"/>
      <c r="J6" s="96"/>
      <c r="K6" s="96"/>
    </row>
    <row r="7" spans="3:16" ht="14.4" hidden="1" customHeight="1" x14ac:dyDescent="0.3">
      <c r="C7" s="2" t="s">
        <v>209</v>
      </c>
      <c r="D7" s="96"/>
      <c r="E7" s="96"/>
      <c r="F7" s="96"/>
      <c r="G7" s="96"/>
      <c r="H7" s="96"/>
      <c r="I7" s="96"/>
      <c r="J7" s="96"/>
      <c r="K7" s="96"/>
    </row>
    <row r="8" spans="3:16" ht="14.4" hidden="1" customHeight="1" x14ac:dyDescent="0.3">
      <c r="C8" s="2" t="s">
        <v>210</v>
      </c>
      <c r="D8" s="96"/>
      <c r="E8" s="96"/>
      <c r="F8" s="96"/>
      <c r="G8" s="96"/>
      <c r="H8" s="96"/>
      <c r="I8" s="96"/>
      <c r="J8" s="96"/>
      <c r="K8" s="96"/>
    </row>
    <row r="9" spans="3:16" ht="14.4" hidden="1" customHeight="1" x14ac:dyDescent="0.3">
      <c r="C9" s="2" t="s">
        <v>211</v>
      </c>
      <c r="D9" s="96"/>
      <c r="E9" s="96"/>
      <c r="F9" s="96"/>
      <c r="G9" s="96"/>
      <c r="H9" s="96"/>
      <c r="I9" s="96"/>
      <c r="J9" s="96"/>
      <c r="K9" s="96"/>
    </row>
    <row r="10" spans="3:16" ht="14.4" hidden="1" customHeight="1" x14ac:dyDescent="0.3">
      <c r="C10" s="2" t="s">
        <v>212</v>
      </c>
      <c r="D10" s="96"/>
      <c r="E10" s="96"/>
      <c r="F10" s="96"/>
      <c r="G10" s="96"/>
      <c r="H10" s="96"/>
      <c r="I10" s="96"/>
      <c r="J10" s="96"/>
      <c r="K10" s="96"/>
    </row>
    <row r="11" spans="3:16" ht="14.4" hidden="1" customHeight="1" x14ac:dyDescent="0.3">
      <c r="C11" s="2" t="s">
        <v>213</v>
      </c>
      <c r="D11" s="96"/>
      <c r="E11" s="96"/>
      <c r="F11" s="96"/>
      <c r="G11" s="96"/>
      <c r="H11" s="96"/>
      <c r="I11" s="96"/>
      <c r="J11" s="96"/>
      <c r="K11" s="96"/>
    </row>
    <row r="12" spans="3:16" ht="14.4" hidden="1" customHeight="1" x14ac:dyDescent="0.3">
      <c r="C12" s="2" t="s">
        <v>214</v>
      </c>
      <c r="D12" s="96"/>
      <c r="E12" s="96"/>
      <c r="F12" s="96"/>
      <c r="G12" s="96"/>
      <c r="H12" s="96"/>
      <c r="I12" s="96"/>
      <c r="J12" s="96"/>
      <c r="K12" s="96"/>
    </row>
    <row r="13" spans="3:16" ht="14.4" hidden="1" customHeight="1" x14ac:dyDescent="0.3">
      <c r="C13" s="2" t="s">
        <v>215</v>
      </c>
      <c r="D13" s="96"/>
      <c r="E13" s="96"/>
      <c r="F13" s="96"/>
      <c r="G13" s="96"/>
      <c r="H13" s="96"/>
      <c r="I13" s="96"/>
      <c r="J13" s="96"/>
      <c r="K13" s="96"/>
    </row>
    <row r="14" spans="3:16" ht="14.4" hidden="1" customHeight="1" x14ac:dyDescent="0.3">
      <c r="C14" s="2" t="s">
        <v>216</v>
      </c>
      <c r="D14" s="96"/>
      <c r="E14" s="96"/>
      <c r="F14" s="96"/>
      <c r="G14" s="96"/>
      <c r="H14" s="96"/>
      <c r="I14" s="96"/>
      <c r="J14" s="96"/>
      <c r="K14" s="96"/>
    </row>
    <row r="15" spans="3:16" ht="14.4" hidden="1" customHeight="1" x14ac:dyDescent="0.3">
      <c r="C15" s="2" t="s">
        <v>217</v>
      </c>
      <c r="D15" s="96"/>
      <c r="E15" s="96"/>
      <c r="F15" s="96"/>
      <c r="G15" s="96"/>
      <c r="H15" s="96"/>
      <c r="I15" s="96"/>
      <c r="J15" s="96"/>
      <c r="K15" s="96"/>
    </row>
    <row r="16" spans="3:16" ht="14.4" hidden="1" customHeight="1" x14ac:dyDescent="0.3">
      <c r="C16" s="2" t="s">
        <v>218</v>
      </c>
      <c r="D16" s="96"/>
      <c r="E16" s="96"/>
      <c r="F16" s="96"/>
      <c r="G16" s="96"/>
      <c r="H16" s="96"/>
      <c r="I16" s="96"/>
      <c r="J16" s="96"/>
      <c r="K16" s="96"/>
    </row>
    <row r="17" spans="3:11" ht="14.4" hidden="1" customHeight="1" x14ac:dyDescent="0.3">
      <c r="C17" s="2" t="s">
        <v>219</v>
      </c>
      <c r="D17" s="96"/>
      <c r="E17" s="96"/>
      <c r="F17" s="96"/>
      <c r="G17" s="96"/>
      <c r="H17" s="96"/>
      <c r="I17" s="96"/>
      <c r="J17" s="96"/>
      <c r="K17" s="96"/>
    </row>
    <row r="18" spans="3:11" ht="14.4" hidden="1" customHeight="1" x14ac:dyDescent="0.3">
      <c r="C18" s="2" t="s">
        <v>220</v>
      </c>
      <c r="D18" s="96"/>
      <c r="E18" s="96"/>
      <c r="F18" s="96"/>
      <c r="G18" s="96"/>
      <c r="H18" s="96"/>
      <c r="I18" s="96"/>
      <c r="J18" s="96"/>
      <c r="K18" s="96"/>
    </row>
    <row r="19" spans="3:11" ht="14.4" hidden="1" customHeight="1" x14ac:dyDescent="0.3">
      <c r="C19" s="2" t="s">
        <v>221</v>
      </c>
      <c r="D19" s="96"/>
      <c r="E19" s="96"/>
      <c r="F19" s="96"/>
      <c r="G19" s="96"/>
      <c r="H19" s="96"/>
      <c r="I19" s="96"/>
      <c r="J19" s="96"/>
      <c r="K19" s="96"/>
    </row>
    <row r="20" spans="3:11" ht="14.4" hidden="1" customHeight="1" x14ac:dyDescent="0.3">
      <c r="C20" s="2" t="s">
        <v>222</v>
      </c>
      <c r="D20" s="96"/>
      <c r="E20" s="96"/>
      <c r="F20" s="96"/>
      <c r="G20" s="96"/>
      <c r="H20" s="96"/>
      <c r="I20" s="96"/>
      <c r="J20" s="96"/>
      <c r="K20" s="96"/>
    </row>
    <row r="21" spans="3:11" ht="14.4" hidden="1" customHeight="1" x14ac:dyDescent="0.3">
      <c r="C21" s="2" t="s">
        <v>223</v>
      </c>
      <c r="D21" s="96"/>
      <c r="E21" s="96"/>
      <c r="F21" s="96"/>
      <c r="G21" s="96"/>
      <c r="H21" s="96"/>
      <c r="I21" s="96"/>
      <c r="J21" s="96"/>
      <c r="K21" s="96"/>
    </row>
    <row r="22" spans="3:11" ht="14.4" hidden="1" customHeight="1" x14ac:dyDescent="0.3">
      <c r="C22" s="2" t="s">
        <v>224</v>
      </c>
      <c r="D22" s="96"/>
      <c r="E22" s="96"/>
      <c r="F22" s="96"/>
      <c r="G22" s="96"/>
      <c r="H22" s="96"/>
      <c r="I22" s="96"/>
      <c r="J22" s="96"/>
      <c r="K22" s="96"/>
    </row>
    <row r="23" spans="3:11" ht="14.4" hidden="1" customHeight="1" x14ac:dyDescent="0.3">
      <c r="C23" s="2" t="s">
        <v>225</v>
      </c>
      <c r="D23" s="96"/>
      <c r="E23" s="96"/>
      <c r="F23" s="96"/>
      <c r="G23" s="96"/>
      <c r="H23" s="96"/>
      <c r="I23" s="96"/>
      <c r="J23" s="96"/>
      <c r="K23" s="96"/>
    </row>
    <row r="24" spans="3:11" ht="14.4" hidden="1" customHeight="1" x14ac:dyDescent="0.3">
      <c r="C24" s="2" t="s">
        <v>226</v>
      </c>
      <c r="D24" s="96"/>
      <c r="E24" s="96"/>
      <c r="F24" s="96"/>
      <c r="G24" s="96"/>
      <c r="H24" s="96"/>
      <c r="I24" s="96"/>
      <c r="J24" s="96"/>
      <c r="K24" s="96"/>
    </row>
    <row r="25" spans="3:11" ht="14.4" hidden="1" customHeight="1" x14ac:dyDescent="0.3">
      <c r="C25" s="2" t="s">
        <v>227</v>
      </c>
      <c r="D25" s="96"/>
      <c r="E25" s="96"/>
      <c r="F25" s="96"/>
      <c r="G25" s="96"/>
      <c r="H25" s="96"/>
      <c r="I25" s="96"/>
      <c r="J25" s="96"/>
      <c r="K25" s="96"/>
    </row>
    <row r="26" spans="3:11" ht="14.4" hidden="1" customHeight="1" x14ac:dyDescent="0.3">
      <c r="C26" s="2" t="s">
        <v>228</v>
      </c>
      <c r="D26" s="96"/>
      <c r="E26" s="96"/>
      <c r="F26" s="96"/>
      <c r="G26" s="96"/>
      <c r="H26" s="96"/>
      <c r="I26" s="96"/>
      <c r="J26" s="96"/>
      <c r="K26" s="96"/>
    </row>
    <row r="27" spans="3:11" ht="14.4" hidden="1" customHeight="1" x14ac:dyDescent="0.3">
      <c r="C27" s="2" t="s">
        <v>229</v>
      </c>
      <c r="D27" s="96"/>
      <c r="E27" s="96"/>
      <c r="F27" s="96"/>
      <c r="G27" s="96"/>
      <c r="H27" s="96"/>
      <c r="I27" s="96"/>
      <c r="J27" s="96"/>
      <c r="K27" s="96"/>
    </row>
    <row r="28" spans="3:11" ht="14.4" hidden="1" customHeight="1" x14ac:dyDescent="0.3">
      <c r="C28" s="2" t="s">
        <v>230</v>
      </c>
      <c r="D28" s="96"/>
      <c r="E28" s="96"/>
      <c r="F28" s="96"/>
      <c r="G28" s="96"/>
      <c r="H28" s="96"/>
      <c r="I28" s="96"/>
      <c r="J28" s="96"/>
      <c r="K28" s="96"/>
    </row>
    <row r="29" spans="3:11" ht="14.4" hidden="1" customHeight="1" x14ac:dyDescent="0.3">
      <c r="C29" s="2" t="s">
        <v>231</v>
      </c>
      <c r="D29" s="96"/>
      <c r="E29" s="96"/>
      <c r="F29" s="96"/>
      <c r="G29" s="96"/>
      <c r="H29" s="96"/>
      <c r="I29" s="96"/>
      <c r="J29" s="96"/>
      <c r="K29" s="96"/>
    </row>
    <row r="30" spans="3:11" ht="14.4" hidden="1" customHeight="1" x14ac:dyDescent="0.3">
      <c r="C30" s="2" t="s">
        <v>232</v>
      </c>
      <c r="D30" s="96"/>
      <c r="E30" s="96"/>
      <c r="F30" s="96"/>
      <c r="G30" s="96"/>
      <c r="H30" s="96"/>
      <c r="I30" s="96"/>
      <c r="J30" s="96"/>
      <c r="K30" s="96"/>
    </row>
    <row r="31" spans="3:11" ht="14.4" hidden="1" customHeight="1" x14ac:dyDescent="0.3">
      <c r="C31" s="2" t="s">
        <v>233</v>
      </c>
      <c r="D31" s="96"/>
      <c r="E31" s="96"/>
      <c r="F31" s="96"/>
      <c r="G31" s="96"/>
      <c r="H31" s="96"/>
      <c r="I31" s="96"/>
      <c r="J31" s="96"/>
      <c r="K31" s="96"/>
    </row>
    <row r="32" spans="3:11" ht="14.4" hidden="1" customHeight="1" x14ac:dyDescent="0.3">
      <c r="C32" s="2" t="s">
        <v>234</v>
      </c>
      <c r="D32" s="96"/>
      <c r="E32" s="96"/>
      <c r="F32" s="96"/>
      <c r="G32" s="96"/>
      <c r="H32" s="96"/>
      <c r="I32" s="96"/>
      <c r="J32" s="96"/>
      <c r="K32" s="96"/>
    </row>
    <row r="33" spans="3:11" ht="14.4" hidden="1" customHeight="1" x14ac:dyDescent="0.3">
      <c r="C33" s="2" t="s">
        <v>235</v>
      </c>
      <c r="D33" s="96"/>
      <c r="E33" s="96"/>
      <c r="F33" s="96"/>
      <c r="G33" s="96"/>
      <c r="H33" s="96"/>
      <c r="I33" s="96"/>
      <c r="J33" s="96"/>
      <c r="K33" s="96"/>
    </row>
    <row r="34" spans="3:11" ht="14.4" hidden="1" customHeight="1" x14ac:dyDescent="0.3">
      <c r="C34" s="2" t="s">
        <v>236</v>
      </c>
      <c r="D34" s="96"/>
      <c r="E34" s="96"/>
      <c r="F34" s="96"/>
      <c r="G34" s="96"/>
      <c r="H34" s="96"/>
      <c r="I34" s="96"/>
      <c r="J34" s="96"/>
      <c r="K34" s="96"/>
    </row>
    <row r="35" spans="3:11" ht="14.4" hidden="1" customHeight="1" x14ac:dyDescent="0.3">
      <c r="C35" s="2" t="s">
        <v>237</v>
      </c>
      <c r="D35" s="96"/>
      <c r="E35" s="96"/>
      <c r="F35" s="96"/>
      <c r="G35" s="96"/>
      <c r="H35" s="96"/>
      <c r="I35" s="96"/>
      <c r="J35" s="96"/>
      <c r="K35" s="96"/>
    </row>
    <row r="36" spans="3:11" ht="14.4" hidden="1" customHeight="1" x14ac:dyDescent="0.3">
      <c r="C36" s="2" t="s">
        <v>238</v>
      </c>
      <c r="D36" s="96"/>
      <c r="E36" s="96"/>
      <c r="F36" s="96"/>
      <c r="G36" s="96"/>
      <c r="H36" s="96"/>
      <c r="I36" s="96"/>
      <c r="J36" s="96"/>
      <c r="K36" s="96"/>
    </row>
    <row r="37" spans="3:11" ht="14.4" hidden="1" customHeight="1" x14ac:dyDescent="0.3">
      <c r="C37" s="2" t="s">
        <v>239</v>
      </c>
      <c r="D37" s="96"/>
      <c r="E37" s="96"/>
      <c r="F37" s="96"/>
      <c r="G37" s="96"/>
      <c r="H37" s="96"/>
      <c r="I37" s="96"/>
      <c r="J37" s="96"/>
      <c r="K37" s="96"/>
    </row>
    <row r="38" spans="3:11" ht="14.4" hidden="1" customHeight="1" x14ac:dyDescent="0.3">
      <c r="C38" s="2" t="s">
        <v>240</v>
      </c>
      <c r="D38" s="96"/>
      <c r="E38" s="96"/>
      <c r="F38" s="96"/>
      <c r="G38" s="96"/>
      <c r="H38" s="96"/>
      <c r="I38" s="96"/>
      <c r="J38" s="96"/>
      <c r="K38" s="96"/>
    </row>
    <row r="39" spans="3:11" ht="14.4" hidden="1" customHeight="1" x14ac:dyDescent="0.3">
      <c r="C39" s="2" t="s">
        <v>241</v>
      </c>
      <c r="D39" s="96"/>
      <c r="E39" s="96"/>
      <c r="F39" s="96"/>
      <c r="G39" s="96"/>
      <c r="H39" s="96"/>
      <c r="I39" s="96"/>
      <c r="J39" s="96"/>
      <c r="K39" s="96"/>
    </row>
    <row r="40" spans="3:11" ht="14.4" hidden="1" customHeight="1" x14ac:dyDescent="0.3">
      <c r="C40" s="2" t="s">
        <v>242</v>
      </c>
      <c r="D40" s="96"/>
      <c r="E40" s="96"/>
      <c r="F40" s="96"/>
      <c r="G40" s="96"/>
      <c r="H40" s="96"/>
      <c r="I40" s="96"/>
      <c r="J40" s="96"/>
      <c r="K40" s="96"/>
    </row>
    <row r="41" spans="3:11" ht="14.4" hidden="1" customHeight="1" x14ac:dyDescent="0.3">
      <c r="C41" s="2" t="s">
        <v>243</v>
      </c>
      <c r="D41" s="96"/>
      <c r="E41" s="96"/>
      <c r="F41" s="96"/>
      <c r="G41" s="96"/>
      <c r="H41" s="96"/>
      <c r="I41" s="96"/>
      <c r="J41" s="96"/>
      <c r="K41" s="96"/>
    </row>
    <row r="42" spans="3:11" ht="14.4" hidden="1" customHeight="1" x14ac:dyDescent="0.3">
      <c r="C42" s="2" t="s">
        <v>244</v>
      </c>
      <c r="D42" s="96"/>
      <c r="E42" s="96"/>
      <c r="F42" s="96"/>
      <c r="G42" s="96"/>
      <c r="H42" s="96"/>
      <c r="I42" s="96"/>
      <c r="J42" s="96"/>
      <c r="K42" s="96"/>
    </row>
    <row r="43" spans="3:11" ht="14.4" hidden="1" customHeight="1" x14ac:dyDescent="0.3">
      <c r="C43" s="2" t="s">
        <v>245</v>
      </c>
      <c r="D43" s="96"/>
      <c r="E43" s="96"/>
      <c r="F43" s="96"/>
      <c r="G43" s="96"/>
      <c r="H43" s="96"/>
      <c r="I43" s="96"/>
      <c r="J43" s="96"/>
      <c r="K43" s="96"/>
    </row>
    <row r="44" spans="3:11" ht="14.4" hidden="1" customHeight="1" x14ac:dyDescent="0.3">
      <c r="C44" s="2" t="s">
        <v>246</v>
      </c>
      <c r="D44" s="96"/>
      <c r="E44" s="96"/>
      <c r="F44" s="96"/>
      <c r="G44" s="96"/>
      <c r="H44" s="96"/>
      <c r="I44" s="96"/>
      <c r="J44" s="96"/>
      <c r="K44" s="96"/>
    </row>
    <row r="45" spans="3:11" ht="14.4" hidden="1" customHeight="1" x14ac:dyDescent="0.3">
      <c r="C45" s="2" t="s">
        <v>247</v>
      </c>
      <c r="D45" s="96"/>
      <c r="E45" s="96"/>
      <c r="F45" s="96"/>
      <c r="G45" s="96"/>
      <c r="H45" s="96"/>
      <c r="I45" s="96"/>
      <c r="J45" s="96"/>
      <c r="K45" s="96"/>
    </row>
    <row r="46" spans="3:11" ht="14.4" hidden="1" customHeight="1" x14ac:dyDescent="0.3">
      <c r="C46" s="2" t="s">
        <v>248</v>
      </c>
      <c r="D46" s="96"/>
      <c r="E46" s="96"/>
      <c r="F46" s="96"/>
      <c r="G46" s="96"/>
      <c r="H46" s="96"/>
      <c r="I46" s="96"/>
      <c r="J46" s="96"/>
      <c r="K46" s="96"/>
    </row>
    <row r="47" spans="3:11" ht="14.4" hidden="1" customHeight="1" x14ac:dyDescent="0.3">
      <c r="C47" s="2" t="s">
        <v>249</v>
      </c>
      <c r="D47" s="96"/>
      <c r="E47" s="96"/>
      <c r="F47" s="96"/>
      <c r="G47" s="96"/>
      <c r="H47" s="96"/>
      <c r="I47" s="96"/>
      <c r="J47" s="96"/>
      <c r="K47" s="96"/>
    </row>
    <row r="48" spans="3:11" ht="14.4" hidden="1" customHeight="1" x14ac:dyDescent="0.3">
      <c r="C48" s="2" t="s">
        <v>250</v>
      </c>
      <c r="D48" s="96"/>
      <c r="E48" s="96"/>
      <c r="F48" s="96"/>
      <c r="G48" s="96"/>
      <c r="H48" s="96"/>
      <c r="I48" s="96"/>
      <c r="J48" s="96"/>
      <c r="K48" s="96"/>
    </row>
    <row r="49" spans="3:26" ht="14.4" hidden="1" customHeight="1" x14ac:dyDescent="0.3">
      <c r="C49" s="2" t="s">
        <v>251</v>
      </c>
      <c r="D49" s="96"/>
      <c r="E49" s="96"/>
      <c r="F49" s="96"/>
      <c r="G49" s="96"/>
      <c r="H49" s="96"/>
      <c r="I49" s="96"/>
      <c r="J49" s="96"/>
      <c r="K49" s="96"/>
    </row>
    <row r="50" spans="3:26" ht="14.4" hidden="1" customHeight="1" x14ac:dyDescent="0.3">
      <c r="C50" s="2" t="s">
        <v>252</v>
      </c>
      <c r="D50" s="96"/>
      <c r="E50" s="96"/>
      <c r="F50" s="96"/>
      <c r="G50" s="96"/>
      <c r="H50" s="96"/>
      <c r="I50" s="96"/>
      <c r="J50" s="96"/>
      <c r="K50" s="96"/>
    </row>
    <row r="51" spans="3:26" ht="14.4" hidden="1" customHeight="1" x14ac:dyDescent="0.3">
      <c r="C51" s="2" t="s">
        <v>253</v>
      </c>
      <c r="D51" s="96"/>
      <c r="E51" s="96"/>
      <c r="F51" s="96"/>
      <c r="G51" s="96"/>
      <c r="H51" s="96"/>
      <c r="I51" s="96"/>
      <c r="J51" s="96"/>
      <c r="K51" s="96"/>
    </row>
    <row r="52" spans="3:26" ht="14.4" hidden="1" customHeight="1" x14ac:dyDescent="0.3">
      <c r="C52" s="2" t="s">
        <v>254</v>
      </c>
      <c r="D52" s="96"/>
      <c r="E52" s="96"/>
      <c r="F52" s="96"/>
      <c r="G52" s="96"/>
      <c r="H52" s="96"/>
      <c r="I52" s="96"/>
      <c r="J52" s="96"/>
      <c r="K52" s="96"/>
    </row>
    <row r="53" spans="3:26" ht="14.4" hidden="1" customHeight="1" x14ac:dyDescent="0.3">
      <c r="C53" s="2" t="s">
        <v>255</v>
      </c>
      <c r="D53" s="96"/>
      <c r="E53" s="96"/>
      <c r="F53" s="96"/>
      <c r="G53" s="96"/>
      <c r="H53" s="96"/>
      <c r="I53" s="96"/>
      <c r="J53" s="96"/>
      <c r="K53" s="96"/>
    </row>
    <row r="54" spans="3:26" ht="14.4" hidden="1" customHeight="1" x14ac:dyDescent="0.3">
      <c r="C54" s="2" t="s">
        <v>256</v>
      </c>
      <c r="D54" s="96"/>
      <c r="E54" s="96"/>
      <c r="F54" s="96"/>
      <c r="G54" s="96"/>
      <c r="H54" s="96"/>
      <c r="I54" s="96"/>
      <c r="J54" s="96"/>
      <c r="K54" s="96"/>
    </row>
    <row r="55" spans="3:26" ht="14.4" hidden="1" customHeight="1" x14ac:dyDescent="0.3">
      <c r="C55" s="2" t="s">
        <v>257</v>
      </c>
      <c r="D55" s="96"/>
      <c r="E55" s="96"/>
      <c r="F55" s="96"/>
      <c r="G55" s="96"/>
      <c r="H55" s="96"/>
      <c r="I55" s="96"/>
      <c r="J55" s="96"/>
      <c r="K55" s="96"/>
    </row>
    <row r="56" spans="3:26" ht="14.4" hidden="1" customHeight="1" x14ac:dyDescent="0.3">
      <c r="C56" s="2" t="s">
        <v>258</v>
      </c>
      <c r="D56" s="96"/>
      <c r="E56" s="96"/>
      <c r="F56" s="96"/>
      <c r="G56" s="96"/>
      <c r="H56" s="96"/>
      <c r="I56" s="96"/>
      <c r="J56" s="96"/>
      <c r="K56" s="96"/>
    </row>
    <row r="57" spans="3:26" ht="14.4" hidden="1" customHeight="1" x14ac:dyDescent="0.3">
      <c r="C57" s="2" t="s">
        <v>259</v>
      </c>
      <c r="D57" s="96"/>
      <c r="E57" s="96"/>
      <c r="F57" s="96"/>
      <c r="G57" s="96"/>
      <c r="H57" s="96"/>
      <c r="I57" s="96"/>
      <c r="J57" s="96"/>
      <c r="K57" s="96"/>
    </row>
    <row r="58" spans="3:26" ht="14.4" hidden="1" customHeight="1" x14ac:dyDescent="0.3">
      <c r="C58" s="2" t="s">
        <v>260</v>
      </c>
      <c r="D58" s="96"/>
      <c r="E58" s="96"/>
      <c r="F58" s="96"/>
      <c r="G58" s="96"/>
      <c r="H58" s="96"/>
      <c r="I58" s="96"/>
      <c r="J58" s="96"/>
      <c r="K58" s="96"/>
    </row>
    <row r="59" spans="3:26" ht="14.4" hidden="1" customHeight="1" x14ac:dyDescent="0.3">
      <c r="C59" s="2" t="s">
        <v>261</v>
      </c>
      <c r="D59" s="82" t="s">
        <v>277</v>
      </c>
      <c r="E59" s="82" t="s">
        <v>277</v>
      </c>
      <c r="F59" s="82" t="s">
        <v>277</v>
      </c>
      <c r="G59" s="82"/>
      <c r="H59" s="82"/>
      <c r="I59" s="82" t="s">
        <v>276</v>
      </c>
      <c r="J59" s="96"/>
      <c r="K59" s="96"/>
    </row>
    <row r="60" spans="3:26" ht="14.4" hidden="1" customHeight="1" x14ac:dyDescent="0.3">
      <c r="C60" s="2" t="s">
        <v>262</v>
      </c>
      <c r="D60" s="82" t="s">
        <v>279</v>
      </c>
      <c r="E60" s="82" t="s">
        <v>279</v>
      </c>
      <c r="F60" s="82" t="s">
        <v>279</v>
      </c>
      <c r="G60" s="82"/>
      <c r="H60" s="82"/>
      <c r="I60" s="82" t="s">
        <v>278</v>
      </c>
      <c r="J60" s="96"/>
      <c r="K60" s="96"/>
    </row>
    <row r="61" spans="3:26" ht="14.4" customHeight="1" x14ac:dyDescent="0.3">
      <c r="C61" s="49"/>
      <c r="D61" s="49"/>
      <c r="E61" s="49"/>
      <c r="F61" s="49"/>
      <c r="G61" s="49"/>
      <c r="H61" s="49"/>
      <c r="I61" s="49"/>
      <c r="J61" s="49"/>
      <c r="K61" s="48"/>
    </row>
    <row r="62" spans="3:26" ht="14.4" customHeight="1" x14ac:dyDescent="0.3">
      <c r="C62" s="223" t="s">
        <v>280</v>
      </c>
      <c r="D62" s="110" t="s">
        <v>336</v>
      </c>
      <c r="E62" s="111"/>
      <c r="F62" s="112"/>
      <c r="G62" s="228" t="s">
        <v>337</v>
      </c>
      <c r="H62" s="228" t="s">
        <v>338</v>
      </c>
      <c r="I62" s="228" t="s">
        <v>326</v>
      </c>
      <c r="J62" s="230" t="s">
        <v>293</v>
      </c>
      <c r="K62" s="219" t="s">
        <v>36</v>
      </c>
      <c r="L62" s="19"/>
      <c r="M62" s="19"/>
      <c r="N62" s="6"/>
      <c r="O62" s="6"/>
    </row>
    <row r="63" spans="3:26" x14ac:dyDescent="0.3">
      <c r="C63" s="224"/>
      <c r="D63" s="94" t="s">
        <v>289</v>
      </c>
      <c r="E63" s="94" t="s">
        <v>290</v>
      </c>
      <c r="F63" s="94" t="s">
        <v>291</v>
      </c>
      <c r="G63" s="229"/>
      <c r="H63" s="229"/>
      <c r="I63" s="229"/>
      <c r="J63" s="231"/>
      <c r="K63" s="219"/>
      <c r="L63" s="19"/>
      <c r="M63" s="19"/>
      <c r="N63" s="6" t="s">
        <v>292</v>
      </c>
      <c r="O63" s="6" t="s">
        <v>293</v>
      </c>
      <c r="R63" t="s">
        <v>176</v>
      </c>
      <c r="S63" t="s">
        <v>294</v>
      </c>
      <c r="T63" t="s">
        <v>289</v>
      </c>
      <c r="U63" t="s">
        <v>290</v>
      </c>
      <c r="V63" t="s">
        <v>291</v>
      </c>
      <c r="W63" t="s">
        <v>331</v>
      </c>
      <c r="X63" t="s">
        <v>332</v>
      </c>
      <c r="Y63" t="s">
        <v>293</v>
      </c>
      <c r="Z63" t="s">
        <v>36</v>
      </c>
    </row>
    <row r="64" spans="3:26" x14ac:dyDescent="0.3">
      <c r="C64" s="64"/>
      <c r="D64" s="89"/>
      <c r="E64" s="89"/>
      <c r="F64" s="89"/>
      <c r="G64" s="65"/>
      <c r="H64" s="65"/>
      <c r="I64" s="65"/>
      <c r="J64" s="66"/>
      <c r="K64" s="69"/>
      <c r="L64" s="15"/>
      <c r="M64" s="15"/>
      <c r="N64" s="9">
        <f t="shared" ref="N64:N88" si="0">DATEDIF(G64,H64,"M") + 1</f>
        <v>1</v>
      </c>
      <c r="O64" s="8">
        <f t="shared" ref="O64:O88" si="1">IF(I64="Annual", J64, (N64*J64))</f>
        <v>0</v>
      </c>
      <c r="R64" s="18" t="str">
        <f>'Filing Information'!$O$2</f>
        <v>_2023</v>
      </c>
      <c r="S64" t="e">
        <f>VLOOKUP('Costs Paid By Provider'!C64,'Filing Information'!$B$47:$C$102,2,0)</f>
        <v>#N/A</v>
      </c>
      <c r="T64">
        <f>IF('Costs Paid By Provider'!D64="Yes", 1, 0)</f>
        <v>0</v>
      </c>
      <c r="U64">
        <f>IF('Costs Paid By Provider'!E64="Yes", 1, 0)</f>
        <v>0</v>
      </c>
      <c r="V64">
        <f>IF('Costs Paid By Provider'!F64="Yes", 1, 0)</f>
        <v>0</v>
      </c>
      <c r="W64" s="7">
        <f>'Costs Paid By Provider'!G64</f>
        <v>0</v>
      </c>
      <c r="X64" s="7">
        <f>'Costs Paid By Provider'!H64</f>
        <v>0</v>
      </c>
      <c r="Y64">
        <f>'Costs Paid By Provider'!O64</f>
        <v>0</v>
      </c>
      <c r="Z64">
        <f>K64</f>
        <v>0</v>
      </c>
    </row>
    <row r="65" spans="3:26" x14ac:dyDescent="0.3">
      <c r="C65" s="64"/>
      <c r="D65" s="89"/>
      <c r="E65" s="89"/>
      <c r="F65" s="89"/>
      <c r="G65" s="65"/>
      <c r="H65" s="65"/>
      <c r="I65" s="65"/>
      <c r="J65" s="66"/>
      <c r="K65" s="69"/>
      <c r="L65" s="15"/>
      <c r="M65" s="15"/>
      <c r="N65" s="9">
        <f t="shared" si="0"/>
        <v>1</v>
      </c>
      <c r="O65" s="8">
        <f t="shared" si="1"/>
        <v>0</v>
      </c>
      <c r="R65" s="18" t="str">
        <f>'Filing Information'!$O$2</f>
        <v>_2023</v>
      </c>
      <c r="S65" t="e">
        <f>VLOOKUP('Costs Paid By Provider'!C65,'Filing Information'!$B$47:$C$102,2,0)</f>
        <v>#N/A</v>
      </c>
      <c r="T65">
        <f>IF('Costs Paid By Provider'!D65="Yes", 1, 0)</f>
        <v>0</v>
      </c>
      <c r="U65">
        <f>IF('Costs Paid By Provider'!E65="Yes", 1, 0)</f>
        <v>0</v>
      </c>
      <c r="V65">
        <f>IF('Costs Paid By Provider'!F65="Yes", 1, 0)</f>
        <v>0</v>
      </c>
      <c r="W65" s="7">
        <f>'Costs Paid By Provider'!G65</f>
        <v>0</v>
      </c>
      <c r="X65" s="7">
        <f>'Costs Paid By Provider'!H65</f>
        <v>0</v>
      </c>
      <c r="Y65">
        <f>'Costs Paid By Provider'!O65</f>
        <v>0</v>
      </c>
      <c r="Z65">
        <f>K65</f>
        <v>0</v>
      </c>
    </row>
    <row r="66" spans="3:26" x14ac:dyDescent="0.3">
      <c r="C66" s="64"/>
      <c r="D66" s="89"/>
      <c r="E66" s="89"/>
      <c r="F66" s="89"/>
      <c r="G66" s="65"/>
      <c r="H66" s="65"/>
      <c r="I66" s="65"/>
      <c r="J66" s="66"/>
      <c r="K66" s="69"/>
      <c r="L66" s="15"/>
      <c r="M66" s="15"/>
      <c r="N66" s="9">
        <f t="shared" si="0"/>
        <v>1</v>
      </c>
      <c r="O66" s="8">
        <f t="shared" si="1"/>
        <v>0</v>
      </c>
      <c r="R66" s="18" t="str">
        <f>'Filing Information'!$O$2</f>
        <v>_2023</v>
      </c>
      <c r="S66" t="e">
        <f>VLOOKUP('Costs Paid By Provider'!C66,'Filing Information'!$B$47:$C$102,2,0)</f>
        <v>#N/A</v>
      </c>
      <c r="T66">
        <f>IF('Costs Paid By Provider'!D66="Yes", 1, 0)</f>
        <v>0</v>
      </c>
      <c r="U66">
        <f>IF('Costs Paid By Provider'!E66="Yes", 1, 0)</f>
        <v>0</v>
      </c>
      <c r="V66">
        <f>IF('Costs Paid By Provider'!F66="Yes", 1, 0)</f>
        <v>0</v>
      </c>
      <c r="W66" s="7">
        <f>'Costs Paid By Provider'!G66</f>
        <v>0</v>
      </c>
      <c r="X66" s="7">
        <f>'Costs Paid By Provider'!H66</f>
        <v>0</v>
      </c>
      <c r="Y66">
        <f>'Costs Paid By Provider'!O66</f>
        <v>0</v>
      </c>
      <c r="Z66">
        <f t="shared" ref="Z66:Z129" si="2">K66</f>
        <v>0</v>
      </c>
    </row>
    <row r="67" spans="3:26" x14ac:dyDescent="0.3">
      <c r="C67" s="64"/>
      <c r="D67" s="89"/>
      <c r="E67" s="89"/>
      <c r="F67" s="89"/>
      <c r="G67" s="65"/>
      <c r="H67" s="65"/>
      <c r="I67" s="65"/>
      <c r="J67" s="66"/>
      <c r="K67" s="69"/>
      <c r="L67" s="15"/>
      <c r="M67" s="15"/>
      <c r="N67" s="9">
        <f t="shared" si="0"/>
        <v>1</v>
      </c>
      <c r="O67" s="8">
        <f t="shared" si="1"/>
        <v>0</v>
      </c>
      <c r="R67" s="18" t="str">
        <f>'Filing Information'!$O$2</f>
        <v>_2023</v>
      </c>
      <c r="S67" t="e">
        <f>VLOOKUP('Costs Paid By Provider'!C67,'Filing Information'!$B$47:$C$102,2,0)</f>
        <v>#N/A</v>
      </c>
      <c r="T67">
        <f>IF('Costs Paid By Provider'!D67="Yes", 1, 0)</f>
        <v>0</v>
      </c>
      <c r="U67">
        <f>IF('Costs Paid By Provider'!E67="Yes", 1, 0)</f>
        <v>0</v>
      </c>
      <c r="V67">
        <f>IF('Costs Paid By Provider'!F67="Yes", 1, 0)</f>
        <v>0</v>
      </c>
      <c r="W67" s="7">
        <f>'Costs Paid By Provider'!G67</f>
        <v>0</v>
      </c>
      <c r="X67" s="7">
        <f>'Costs Paid By Provider'!H67</f>
        <v>0</v>
      </c>
      <c r="Y67">
        <f>'Costs Paid By Provider'!O67</f>
        <v>0</v>
      </c>
      <c r="Z67">
        <f t="shared" si="2"/>
        <v>0</v>
      </c>
    </row>
    <row r="68" spans="3:26" x14ac:dyDescent="0.3">
      <c r="C68" s="64"/>
      <c r="D68" s="89"/>
      <c r="E68" s="89"/>
      <c r="F68" s="89"/>
      <c r="G68" s="65"/>
      <c r="H68" s="65"/>
      <c r="I68" s="65"/>
      <c r="J68" s="66"/>
      <c r="K68" s="69"/>
      <c r="L68" s="15"/>
      <c r="M68" s="15"/>
      <c r="N68" s="9">
        <f t="shared" si="0"/>
        <v>1</v>
      </c>
      <c r="O68" s="8">
        <f t="shared" si="1"/>
        <v>0</v>
      </c>
      <c r="R68" s="18" t="str">
        <f>'Filing Information'!$O$2</f>
        <v>_2023</v>
      </c>
      <c r="S68" t="e">
        <f>VLOOKUP('Costs Paid By Provider'!C68,'Filing Information'!$B$47:$C$102,2,0)</f>
        <v>#N/A</v>
      </c>
      <c r="T68">
        <f>IF('Costs Paid By Provider'!D68="Yes", 1, 0)</f>
        <v>0</v>
      </c>
      <c r="U68">
        <f>IF('Costs Paid By Provider'!E68="Yes", 1, 0)</f>
        <v>0</v>
      </c>
      <c r="V68">
        <f>IF('Costs Paid By Provider'!F68="Yes", 1, 0)</f>
        <v>0</v>
      </c>
      <c r="W68" s="7">
        <f>'Costs Paid By Provider'!G68</f>
        <v>0</v>
      </c>
      <c r="X68" s="7">
        <f>'Costs Paid By Provider'!H68</f>
        <v>0</v>
      </c>
      <c r="Y68">
        <f>'Costs Paid By Provider'!O68</f>
        <v>0</v>
      </c>
      <c r="Z68">
        <f t="shared" si="2"/>
        <v>0</v>
      </c>
    </row>
    <row r="69" spans="3:26" x14ac:dyDescent="0.3">
      <c r="C69" s="64"/>
      <c r="D69" s="89"/>
      <c r="E69" s="89"/>
      <c r="F69" s="89"/>
      <c r="G69" s="65"/>
      <c r="H69" s="65"/>
      <c r="I69" s="65"/>
      <c r="J69" s="66"/>
      <c r="K69" s="69"/>
      <c r="L69" s="15"/>
      <c r="M69" s="15"/>
      <c r="N69" s="9">
        <f t="shared" si="0"/>
        <v>1</v>
      </c>
      <c r="O69" s="8">
        <f t="shared" si="1"/>
        <v>0</v>
      </c>
      <c r="R69" s="18" t="str">
        <f>'Filing Information'!$O$2</f>
        <v>_2023</v>
      </c>
      <c r="S69" t="e">
        <f>VLOOKUP('Costs Paid By Provider'!C69,'Filing Information'!$B$47:$C$102,2,0)</f>
        <v>#N/A</v>
      </c>
      <c r="T69">
        <f>IF('Costs Paid By Provider'!D69="Yes", 1, 0)</f>
        <v>0</v>
      </c>
      <c r="U69">
        <f>IF('Costs Paid By Provider'!E69="Yes", 1, 0)</f>
        <v>0</v>
      </c>
      <c r="V69">
        <f>IF('Costs Paid By Provider'!F69="Yes", 1, 0)</f>
        <v>0</v>
      </c>
      <c r="W69" s="7">
        <f>'Costs Paid By Provider'!G69</f>
        <v>0</v>
      </c>
      <c r="X69" s="7">
        <f>'Costs Paid By Provider'!H69</f>
        <v>0</v>
      </c>
      <c r="Y69">
        <f>'Costs Paid By Provider'!O69</f>
        <v>0</v>
      </c>
      <c r="Z69">
        <f t="shared" si="2"/>
        <v>0</v>
      </c>
    </row>
    <row r="70" spans="3:26" x14ac:dyDescent="0.3">
      <c r="C70" s="64"/>
      <c r="D70" s="89"/>
      <c r="E70" s="89"/>
      <c r="F70" s="89"/>
      <c r="G70" s="65"/>
      <c r="H70" s="65"/>
      <c r="I70" s="65"/>
      <c r="J70" s="66"/>
      <c r="K70" s="69"/>
      <c r="L70" s="15"/>
      <c r="M70" s="15"/>
      <c r="N70" s="9">
        <f t="shared" si="0"/>
        <v>1</v>
      </c>
      <c r="O70" s="8">
        <f t="shared" si="1"/>
        <v>0</v>
      </c>
      <c r="R70" s="18" t="str">
        <f>'Filing Information'!$O$2</f>
        <v>_2023</v>
      </c>
      <c r="S70" t="e">
        <f>VLOOKUP('Costs Paid By Provider'!C70,'Filing Information'!$B$47:$C$102,2,0)</f>
        <v>#N/A</v>
      </c>
      <c r="T70">
        <f>IF('Costs Paid By Provider'!D70="Yes", 1, 0)</f>
        <v>0</v>
      </c>
      <c r="U70">
        <f>IF('Costs Paid By Provider'!E70="Yes", 1, 0)</f>
        <v>0</v>
      </c>
      <c r="V70">
        <f>IF('Costs Paid By Provider'!F70="Yes", 1, 0)</f>
        <v>0</v>
      </c>
      <c r="W70" s="7">
        <f>'Costs Paid By Provider'!G70</f>
        <v>0</v>
      </c>
      <c r="X70" s="7">
        <f>'Costs Paid By Provider'!H70</f>
        <v>0</v>
      </c>
      <c r="Y70">
        <f>'Costs Paid By Provider'!O70</f>
        <v>0</v>
      </c>
      <c r="Z70">
        <f t="shared" si="2"/>
        <v>0</v>
      </c>
    </row>
    <row r="71" spans="3:26" x14ac:dyDescent="0.3">
      <c r="C71" s="64"/>
      <c r="D71" s="89"/>
      <c r="E71" s="89"/>
      <c r="F71" s="89"/>
      <c r="G71" s="65"/>
      <c r="H71" s="65"/>
      <c r="I71" s="65"/>
      <c r="J71" s="66"/>
      <c r="K71" s="69"/>
      <c r="L71" s="15"/>
      <c r="M71" s="15"/>
      <c r="N71" s="9">
        <f t="shared" si="0"/>
        <v>1</v>
      </c>
      <c r="O71" s="8">
        <f t="shared" si="1"/>
        <v>0</v>
      </c>
      <c r="R71" s="18" t="str">
        <f>'Filing Information'!$O$2</f>
        <v>_2023</v>
      </c>
      <c r="S71" t="e">
        <f>VLOOKUP('Costs Paid By Provider'!C71,'Filing Information'!$B$47:$C$102,2,0)</f>
        <v>#N/A</v>
      </c>
      <c r="T71">
        <f>IF('Costs Paid By Provider'!D71="Yes", 1, 0)</f>
        <v>0</v>
      </c>
      <c r="U71">
        <f>IF('Costs Paid By Provider'!E71="Yes", 1, 0)</f>
        <v>0</v>
      </c>
      <c r="V71">
        <f>IF('Costs Paid By Provider'!F71="Yes", 1, 0)</f>
        <v>0</v>
      </c>
      <c r="W71" s="7">
        <f>'Costs Paid By Provider'!G71</f>
        <v>0</v>
      </c>
      <c r="X71" s="7">
        <f>'Costs Paid By Provider'!H71</f>
        <v>0</v>
      </c>
      <c r="Y71">
        <f>'Costs Paid By Provider'!O71</f>
        <v>0</v>
      </c>
      <c r="Z71">
        <f t="shared" si="2"/>
        <v>0</v>
      </c>
    </row>
    <row r="72" spans="3:26" x14ac:dyDescent="0.3">
      <c r="C72" s="64"/>
      <c r="D72" s="89"/>
      <c r="E72" s="89"/>
      <c r="F72" s="89"/>
      <c r="G72" s="65"/>
      <c r="H72" s="65"/>
      <c r="I72" s="65"/>
      <c r="J72" s="66"/>
      <c r="K72" s="69"/>
      <c r="L72" s="15"/>
      <c r="M72" s="15"/>
      <c r="N72" s="9">
        <f t="shared" si="0"/>
        <v>1</v>
      </c>
      <c r="O72" s="8">
        <f t="shared" si="1"/>
        <v>0</v>
      </c>
      <c r="R72" s="18" t="str">
        <f>'Filing Information'!$O$2</f>
        <v>_2023</v>
      </c>
      <c r="S72" t="e">
        <f>VLOOKUP('Costs Paid By Provider'!C72,'Filing Information'!$B$47:$C$102,2,0)</f>
        <v>#N/A</v>
      </c>
      <c r="T72">
        <f>IF('Costs Paid By Provider'!D72="Yes", 1, 0)</f>
        <v>0</v>
      </c>
      <c r="U72">
        <f>IF('Costs Paid By Provider'!E72="Yes", 1, 0)</f>
        <v>0</v>
      </c>
      <c r="V72">
        <f>IF('Costs Paid By Provider'!F72="Yes", 1, 0)</f>
        <v>0</v>
      </c>
      <c r="W72" s="7">
        <f>'Costs Paid By Provider'!G72</f>
        <v>0</v>
      </c>
      <c r="X72" s="7">
        <f>'Costs Paid By Provider'!H72</f>
        <v>0</v>
      </c>
      <c r="Y72">
        <f>'Costs Paid By Provider'!O72</f>
        <v>0</v>
      </c>
      <c r="Z72">
        <f t="shared" si="2"/>
        <v>0</v>
      </c>
    </row>
    <row r="73" spans="3:26" x14ac:dyDescent="0.3">
      <c r="C73" s="64"/>
      <c r="D73" s="89"/>
      <c r="E73" s="89"/>
      <c r="F73" s="89"/>
      <c r="G73" s="65"/>
      <c r="H73" s="65"/>
      <c r="I73" s="65"/>
      <c r="J73" s="66"/>
      <c r="K73" s="69"/>
      <c r="L73" s="15"/>
      <c r="M73" s="15"/>
      <c r="N73" s="9">
        <f t="shared" si="0"/>
        <v>1</v>
      </c>
      <c r="O73" s="8">
        <f t="shared" si="1"/>
        <v>0</v>
      </c>
      <c r="R73" s="18" t="str">
        <f>'Filing Information'!$O$2</f>
        <v>_2023</v>
      </c>
      <c r="S73" t="e">
        <f>VLOOKUP('Costs Paid By Provider'!C73,'Filing Information'!$B$47:$C$102,2,0)</f>
        <v>#N/A</v>
      </c>
      <c r="T73">
        <f>IF('Costs Paid By Provider'!D73="Yes", 1, 0)</f>
        <v>0</v>
      </c>
      <c r="U73">
        <f>IF('Costs Paid By Provider'!E73="Yes", 1, 0)</f>
        <v>0</v>
      </c>
      <c r="V73">
        <f>IF('Costs Paid By Provider'!F73="Yes", 1, 0)</f>
        <v>0</v>
      </c>
      <c r="W73" s="7">
        <f>'Costs Paid By Provider'!G73</f>
        <v>0</v>
      </c>
      <c r="X73" s="7">
        <f>'Costs Paid By Provider'!H73</f>
        <v>0</v>
      </c>
      <c r="Y73">
        <f>'Costs Paid By Provider'!O73</f>
        <v>0</v>
      </c>
      <c r="Z73">
        <f t="shared" si="2"/>
        <v>0</v>
      </c>
    </row>
    <row r="74" spans="3:26" x14ac:dyDescent="0.3">
      <c r="C74" s="64"/>
      <c r="D74" s="89"/>
      <c r="E74" s="89"/>
      <c r="F74" s="89"/>
      <c r="G74" s="65"/>
      <c r="H74" s="65"/>
      <c r="I74" s="65"/>
      <c r="J74" s="66"/>
      <c r="K74" s="69"/>
      <c r="L74" s="15"/>
      <c r="M74" s="15"/>
      <c r="N74" s="9">
        <f t="shared" si="0"/>
        <v>1</v>
      </c>
      <c r="O74" s="8">
        <f t="shared" si="1"/>
        <v>0</v>
      </c>
      <c r="R74" s="18" t="str">
        <f>'Filing Information'!$O$2</f>
        <v>_2023</v>
      </c>
      <c r="S74" t="e">
        <f>VLOOKUP('Costs Paid By Provider'!C74,'Filing Information'!$B$47:$C$102,2,0)</f>
        <v>#N/A</v>
      </c>
      <c r="T74">
        <f>IF('Costs Paid By Provider'!D74="Yes", 1, 0)</f>
        <v>0</v>
      </c>
      <c r="U74">
        <f>IF('Costs Paid By Provider'!E74="Yes", 1, 0)</f>
        <v>0</v>
      </c>
      <c r="V74">
        <f>IF('Costs Paid By Provider'!F74="Yes", 1, 0)</f>
        <v>0</v>
      </c>
      <c r="W74" s="7">
        <f>'Costs Paid By Provider'!G74</f>
        <v>0</v>
      </c>
      <c r="X74" s="7">
        <f>'Costs Paid By Provider'!H74</f>
        <v>0</v>
      </c>
      <c r="Y74">
        <f>'Costs Paid By Provider'!O74</f>
        <v>0</v>
      </c>
      <c r="Z74">
        <f t="shared" si="2"/>
        <v>0</v>
      </c>
    </row>
    <row r="75" spans="3:26" x14ac:dyDescent="0.3">
      <c r="C75" s="64"/>
      <c r="D75" s="89"/>
      <c r="E75" s="89"/>
      <c r="F75" s="89"/>
      <c r="G75" s="65"/>
      <c r="H75" s="65"/>
      <c r="I75" s="65"/>
      <c r="J75" s="66"/>
      <c r="K75" s="69"/>
      <c r="L75" s="15"/>
      <c r="M75" s="15"/>
      <c r="N75" s="9">
        <f t="shared" si="0"/>
        <v>1</v>
      </c>
      <c r="O75" s="8">
        <f t="shared" si="1"/>
        <v>0</v>
      </c>
      <c r="R75" s="18" t="str">
        <f>'Filing Information'!$O$2</f>
        <v>_2023</v>
      </c>
      <c r="S75" t="e">
        <f>VLOOKUP('Costs Paid By Provider'!C75,'Filing Information'!$B$47:$C$102,2,0)</f>
        <v>#N/A</v>
      </c>
      <c r="T75">
        <f>IF('Costs Paid By Provider'!D75="Yes", 1, 0)</f>
        <v>0</v>
      </c>
      <c r="U75">
        <f>IF('Costs Paid By Provider'!E75="Yes", 1, 0)</f>
        <v>0</v>
      </c>
      <c r="V75">
        <f>IF('Costs Paid By Provider'!F75="Yes", 1, 0)</f>
        <v>0</v>
      </c>
      <c r="W75" s="7">
        <f>'Costs Paid By Provider'!G75</f>
        <v>0</v>
      </c>
      <c r="X75" s="7">
        <f>'Costs Paid By Provider'!H75</f>
        <v>0</v>
      </c>
      <c r="Y75">
        <f>'Costs Paid By Provider'!O75</f>
        <v>0</v>
      </c>
      <c r="Z75">
        <f t="shared" si="2"/>
        <v>0</v>
      </c>
    </row>
    <row r="76" spans="3:26" x14ac:dyDescent="0.3">
      <c r="C76" s="64"/>
      <c r="D76" s="89"/>
      <c r="E76" s="89"/>
      <c r="F76" s="89"/>
      <c r="G76" s="65"/>
      <c r="H76" s="65"/>
      <c r="I76" s="65"/>
      <c r="J76" s="66"/>
      <c r="K76" s="69"/>
      <c r="L76" s="15"/>
      <c r="M76" s="15"/>
      <c r="N76" s="9">
        <f t="shared" si="0"/>
        <v>1</v>
      </c>
      <c r="O76" s="8">
        <f t="shared" si="1"/>
        <v>0</v>
      </c>
      <c r="R76" s="18" t="str">
        <f>'Filing Information'!$O$2</f>
        <v>_2023</v>
      </c>
      <c r="S76" t="e">
        <f>VLOOKUP('Costs Paid By Provider'!C76,'Filing Information'!$B$47:$C$102,2,0)</f>
        <v>#N/A</v>
      </c>
      <c r="T76">
        <f>IF('Costs Paid By Provider'!D76="Yes", 1, 0)</f>
        <v>0</v>
      </c>
      <c r="U76">
        <f>IF('Costs Paid By Provider'!E76="Yes", 1, 0)</f>
        <v>0</v>
      </c>
      <c r="V76">
        <f>IF('Costs Paid By Provider'!F76="Yes", 1, 0)</f>
        <v>0</v>
      </c>
      <c r="W76" s="7">
        <f>'Costs Paid By Provider'!G76</f>
        <v>0</v>
      </c>
      <c r="X76" s="7">
        <f>'Costs Paid By Provider'!H76</f>
        <v>0</v>
      </c>
      <c r="Y76">
        <f>'Costs Paid By Provider'!O76</f>
        <v>0</v>
      </c>
      <c r="Z76">
        <f t="shared" si="2"/>
        <v>0</v>
      </c>
    </row>
    <row r="77" spans="3:26" x14ac:dyDescent="0.3">
      <c r="C77" s="64"/>
      <c r="D77" s="89"/>
      <c r="E77" s="89"/>
      <c r="F77" s="89"/>
      <c r="G77" s="65"/>
      <c r="H77" s="65"/>
      <c r="I77" s="65"/>
      <c r="J77" s="66"/>
      <c r="K77" s="69"/>
      <c r="L77" s="15"/>
      <c r="M77" s="15"/>
      <c r="N77" s="9">
        <f t="shared" si="0"/>
        <v>1</v>
      </c>
      <c r="O77" s="8">
        <f t="shared" si="1"/>
        <v>0</v>
      </c>
      <c r="R77" s="18" t="str">
        <f>'Filing Information'!$O$2</f>
        <v>_2023</v>
      </c>
      <c r="S77" t="e">
        <f>VLOOKUP('Costs Paid By Provider'!C77,'Filing Information'!$B$47:$C$102,2,0)</f>
        <v>#N/A</v>
      </c>
      <c r="T77">
        <f>IF('Costs Paid By Provider'!D77="Yes", 1, 0)</f>
        <v>0</v>
      </c>
      <c r="U77">
        <f>IF('Costs Paid By Provider'!E77="Yes", 1, 0)</f>
        <v>0</v>
      </c>
      <c r="V77">
        <f>IF('Costs Paid By Provider'!F77="Yes", 1, 0)</f>
        <v>0</v>
      </c>
      <c r="W77" s="7">
        <f>'Costs Paid By Provider'!G77</f>
        <v>0</v>
      </c>
      <c r="X77" s="7">
        <f>'Costs Paid By Provider'!H77</f>
        <v>0</v>
      </c>
      <c r="Y77">
        <f>'Costs Paid By Provider'!O77</f>
        <v>0</v>
      </c>
      <c r="Z77">
        <f t="shared" si="2"/>
        <v>0</v>
      </c>
    </row>
    <row r="78" spans="3:26" x14ac:dyDescent="0.3">
      <c r="C78" s="64"/>
      <c r="D78" s="89"/>
      <c r="E78" s="89"/>
      <c r="F78" s="89"/>
      <c r="G78" s="65"/>
      <c r="H78" s="65"/>
      <c r="I78" s="65"/>
      <c r="J78" s="66"/>
      <c r="K78" s="69"/>
      <c r="L78" s="15"/>
      <c r="M78" s="15"/>
      <c r="N78" s="9">
        <f t="shared" si="0"/>
        <v>1</v>
      </c>
      <c r="O78" s="8">
        <f t="shared" si="1"/>
        <v>0</v>
      </c>
      <c r="R78" s="18" t="str">
        <f>'Filing Information'!$O$2</f>
        <v>_2023</v>
      </c>
      <c r="S78" t="e">
        <f>VLOOKUP('Costs Paid By Provider'!C78,'Filing Information'!$B$47:$C$102,2,0)</f>
        <v>#N/A</v>
      </c>
      <c r="T78">
        <f>IF('Costs Paid By Provider'!D78="Yes", 1, 0)</f>
        <v>0</v>
      </c>
      <c r="U78">
        <f>IF('Costs Paid By Provider'!E78="Yes", 1, 0)</f>
        <v>0</v>
      </c>
      <c r="V78">
        <f>IF('Costs Paid By Provider'!F78="Yes", 1, 0)</f>
        <v>0</v>
      </c>
      <c r="W78" s="7">
        <f>'Costs Paid By Provider'!G78</f>
        <v>0</v>
      </c>
      <c r="X78" s="7">
        <f>'Costs Paid By Provider'!H78</f>
        <v>0</v>
      </c>
      <c r="Y78">
        <f>'Costs Paid By Provider'!O78</f>
        <v>0</v>
      </c>
      <c r="Z78">
        <f t="shared" si="2"/>
        <v>0</v>
      </c>
    </row>
    <row r="79" spans="3:26" x14ac:dyDescent="0.3">
      <c r="C79" s="64"/>
      <c r="D79" s="89"/>
      <c r="E79" s="89"/>
      <c r="F79" s="89"/>
      <c r="G79" s="65"/>
      <c r="H79" s="65"/>
      <c r="I79" s="65"/>
      <c r="J79" s="66"/>
      <c r="K79" s="69"/>
      <c r="L79" s="15"/>
      <c r="M79" s="15"/>
      <c r="N79" s="9">
        <f t="shared" si="0"/>
        <v>1</v>
      </c>
      <c r="O79" s="8">
        <f t="shared" si="1"/>
        <v>0</v>
      </c>
      <c r="R79" s="18" t="str">
        <f>'Filing Information'!$O$2</f>
        <v>_2023</v>
      </c>
      <c r="S79" t="e">
        <f>VLOOKUP('Costs Paid By Provider'!C79,'Filing Information'!$B$47:$C$102,2,0)</f>
        <v>#N/A</v>
      </c>
      <c r="T79">
        <f>IF('Costs Paid By Provider'!D79="Yes", 1, 0)</f>
        <v>0</v>
      </c>
      <c r="U79">
        <f>IF('Costs Paid By Provider'!E79="Yes", 1, 0)</f>
        <v>0</v>
      </c>
      <c r="V79">
        <f>IF('Costs Paid By Provider'!F79="Yes", 1, 0)</f>
        <v>0</v>
      </c>
      <c r="W79" s="7">
        <f>'Costs Paid By Provider'!G79</f>
        <v>0</v>
      </c>
      <c r="X79" s="7">
        <f>'Costs Paid By Provider'!H79</f>
        <v>0</v>
      </c>
      <c r="Y79">
        <f>'Costs Paid By Provider'!O79</f>
        <v>0</v>
      </c>
      <c r="Z79">
        <f t="shared" si="2"/>
        <v>0</v>
      </c>
    </row>
    <row r="80" spans="3:26" x14ac:dyDescent="0.3">
      <c r="C80" s="64"/>
      <c r="D80" s="89"/>
      <c r="E80" s="89"/>
      <c r="F80" s="89"/>
      <c r="G80" s="65"/>
      <c r="H80" s="65"/>
      <c r="I80" s="65"/>
      <c r="J80" s="66"/>
      <c r="K80" s="69"/>
      <c r="L80" s="15"/>
      <c r="M80" s="15"/>
      <c r="N80" s="9">
        <f t="shared" si="0"/>
        <v>1</v>
      </c>
      <c r="O80" s="8">
        <f t="shared" si="1"/>
        <v>0</v>
      </c>
      <c r="R80" s="18" t="str">
        <f>'Filing Information'!$O$2</f>
        <v>_2023</v>
      </c>
      <c r="S80" t="e">
        <f>VLOOKUP('Costs Paid By Provider'!C80,'Filing Information'!$B$47:$C$102,2,0)</f>
        <v>#N/A</v>
      </c>
      <c r="T80">
        <f>IF('Costs Paid By Provider'!D80="Yes", 1, 0)</f>
        <v>0</v>
      </c>
      <c r="U80">
        <f>IF('Costs Paid By Provider'!E80="Yes", 1, 0)</f>
        <v>0</v>
      </c>
      <c r="V80">
        <f>IF('Costs Paid By Provider'!F80="Yes", 1, 0)</f>
        <v>0</v>
      </c>
      <c r="W80" s="7">
        <f>'Costs Paid By Provider'!G80</f>
        <v>0</v>
      </c>
      <c r="X80" s="7">
        <f>'Costs Paid By Provider'!H80</f>
        <v>0</v>
      </c>
      <c r="Y80">
        <f>'Costs Paid By Provider'!O80</f>
        <v>0</v>
      </c>
      <c r="Z80">
        <f t="shared" si="2"/>
        <v>0</v>
      </c>
    </row>
    <row r="81" spans="3:26" x14ac:dyDescent="0.3">
      <c r="C81" s="64"/>
      <c r="D81" s="89"/>
      <c r="E81" s="89"/>
      <c r="F81" s="89"/>
      <c r="G81" s="65"/>
      <c r="H81" s="65"/>
      <c r="I81" s="65"/>
      <c r="J81" s="66"/>
      <c r="K81" s="69"/>
      <c r="L81" s="15"/>
      <c r="M81" s="15"/>
      <c r="N81" s="9">
        <f t="shared" si="0"/>
        <v>1</v>
      </c>
      <c r="O81" s="8">
        <f t="shared" si="1"/>
        <v>0</v>
      </c>
      <c r="R81" s="18" t="str">
        <f>'Filing Information'!$O$2</f>
        <v>_2023</v>
      </c>
      <c r="S81" t="e">
        <f>VLOOKUP('Costs Paid By Provider'!C81,'Filing Information'!$B$47:$C$102,2,0)</f>
        <v>#N/A</v>
      </c>
      <c r="T81">
        <f>IF('Costs Paid By Provider'!D81="Yes", 1, 0)</f>
        <v>0</v>
      </c>
      <c r="U81">
        <f>IF('Costs Paid By Provider'!E81="Yes", 1, 0)</f>
        <v>0</v>
      </c>
      <c r="V81">
        <f>IF('Costs Paid By Provider'!F81="Yes", 1, 0)</f>
        <v>0</v>
      </c>
      <c r="W81" s="7">
        <f>'Costs Paid By Provider'!G81</f>
        <v>0</v>
      </c>
      <c r="X81" s="7">
        <f>'Costs Paid By Provider'!H81</f>
        <v>0</v>
      </c>
      <c r="Y81">
        <f>'Costs Paid By Provider'!O81</f>
        <v>0</v>
      </c>
      <c r="Z81">
        <f t="shared" si="2"/>
        <v>0</v>
      </c>
    </row>
    <row r="82" spans="3:26" x14ac:dyDescent="0.3">
      <c r="C82" s="64"/>
      <c r="D82" s="89"/>
      <c r="E82" s="89"/>
      <c r="F82" s="89"/>
      <c r="G82" s="65"/>
      <c r="H82" s="65"/>
      <c r="I82" s="65"/>
      <c r="J82" s="66"/>
      <c r="K82" s="69"/>
      <c r="L82" s="15"/>
      <c r="M82" s="15"/>
      <c r="N82" s="9">
        <f t="shared" si="0"/>
        <v>1</v>
      </c>
      <c r="O82" s="8">
        <f t="shared" si="1"/>
        <v>0</v>
      </c>
      <c r="R82" s="18" t="str">
        <f>'Filing Information'!$O$2</f>
        <v>_2023</v>
      </c>
      <c r="S82" t="e">
        <f>VLOOKUP('Costs Paid By Provider'!C82,'Filing Information'!$B$47:$C$102,2,0)</f>
        <v>#N/A</v>
      </c>
      <c r="T82">
        <f>IF('Costs Paid By Provider'!D82="Yes", 1, 0)</f>
        <v>0</v>
      </c>
      <c r="U82">
        <f>IF('Costs Paid By Provider'!E82="Yes", 1, 0)</f>
        <v>0</v>
      </c>
      <c r="V82">
        <f>IF('Costs Paid By Provider'!F82="Yes", 1, 0)</f>
        <v>0</v>
      </c>
      <c r="W82" s="7">
        <f>'Costs Paid By Provider'!G82</f>
        <v>0</v>
      </c>
      <c r="X82" s="7">
        <f>'Costs Paid By Provider'!H82</f>
        <v>0</v>
      </c>
      <c r="Y82">
        <f>'Costs Paid By Provider'!O82</f>
        <v>0</v>
      </c>
      <c r="Z82">
        <f t="shared" si="2"/>
        <v>0</v>
      </c>
    </row>
    <row r="83" spans="3:26" x14ac:dyDescent="0.3">
      <c r="C83" s="64"/>
      <c r="D83" s="89"/>
      <c r="E83" s="89"/>
      <c r="F83" s="89"/>
      <c r="G83" s="65"/>
      <c r="H83" s="65"/>
      <c r="I83" s="65"/>
      <c r="J83" s="66"/>
      <c r="K83" s="69"/>
      <c r="L83" s="15"/>
      <c r="M83" s="15"/>
      <c r="N83" s="9">
        <f t="shared" si="0"/>
        <v>1</v>
      </c>
      <c r="O83" s="8">
        <f t="shared" si="1"/>
        <v>0</v>
      </c>
      <c r="R83" s="18" t="str">
        <f>'Filing Information'!$O$2</f>
        <v>_2023</v>
      </c>
      <c r="S83" t="e">
        <f>VLOOKUP('Costs Paid By Provider'!C83,'Filing Information'!$B$47:$C$102,2,0)</f>
        <v>#N/A</v>
      </c>
      <c r="T83">
        <f>IF('Costs Paid By Provider'!D83="Yes", 1, 0)</f>
        <v>0</v>
      </c>
      <c r="U83">
        <f>IF('Costs Paid By Provider'!E83="Yes", 1, 0)</f>
        <v>0</v>
      </c>
      <c r="V83">
        <f>IF('Costs Paid By Provider'!F83="Yes", 1, 0)</f>
        <v>0</v>
      </c>
      <c r="W83" s="7">
        <f>'Costs Paid By Provider'!G83</f>
        <v>0</v>
      </c>
      <c r="X83" s="7">
        <f>'Costs Paid By Provider'!H83</f>
        <v>0</v>
      </c>
      <c r="Y83">
        <f>'Costs Paid By Provider'!O83</f>
        <v>0</v>
      </c>
      <c r="Z83">
        <f t="shared" si="2"/>
        <v>0</v>
      </c>
    </row>
    <row r="84" spans="3:26" x14ac:dyDescent="0.3">
      <c r="C84" s="64"/>
      <c r="D84" s="89"/>
      <c r="E84" s="89"/>
      <c r="F84" s="89"/>
      <c r="G84" s="65"/>
      <c r="H84" s="65"/>
      <c r="I84" s="65"/>
      <c r="J84" s="66"/>
      <c r="K84" s="69"/>
      <c r="L84" s="15"/>
      <c r="M84" s="15"/>
      <c r="N84" s="9">
        <f t="shared" si="0"/>
        <v>1</v>
      </c>
      <c r="O84" s="8">
        <f t="shared" si="1"/>
        <v>0</v>
      </c>
      <c r="R84" s="18" t="str">
        <f>'Filing Information'!$O$2</f>
        <v>_2023</v>
      </c>
      <c r="S84" t="e">
        <f>VLOOKUP('Costs Paid By Provider'!C84,'Filing Information'!$B$47:$C$102,2,0)</f>
        <v>#N/A</v>
      </c>
      <c r="T84">
        <f>IF('Costs Paid By Provider'!D84="Yes", 1, 0)</f>
        <v>0</v>
      </c>
      <c r="U84">
        <f>IF('Costs Paid By Provider'!E84="Yes", 1, 0)</f>
        <v>0</v>
      </c>
      <c r="V84">
        <f>IF('Costs Paid By Provider'!F84="Yes", 1, 0)</f>
        <v>0</v>
      </c>
      <c r="W84" s="7">
        <f>'Costs Paid By Provider'!G84</f>
        <v>0</v>
      </c>
      <c r="X84" s="7">
        <f>'Costs Paid By Provider'!H84</f>
        <v>0</v>
      </c>
      <c r="Y84">
        <f>'Costs Paid By Provider'!O84</f>
        <v>0</v>
      </c>
      <c r="Z84">
        <f t="shared" si="2"/>
        <v>0</v>
      </c>
    </row>
    <row r="85" spans="3:26" x14ac:dyDescent="0.3">
      <c r="C85" s="64"/>
      <c r="D85" s="89"/>
      <c r="E85" s="89"/>
      <c r="F85" s="89"/>
      <c r="G85" s="65"/>
      <c r="H85" s="65"/>
      <c r="I85" s="65"/>
      <c r="J85" s="66"/>
      <c r="K85" s="69"/>
      <c r="L85" s="15"/>
      <c r="M85" s="15"/>
      <c r="N85" s="9">
        <f t="shared" si="0"/>
        <v>1</v>
      </c>
      <c r="O85" s="8">
        <f t="shared" si="1"/>
        <v>0</v>
      </c>
      <c r="R85" s="18" t="str">
        <f>'Filing Information'!$O$2</f>
        <v>_2023</v>
      </c>
      <c r="S85" t="e">
        <f>VLOOKUP('Costs Paid By Provider'!C85,'Filing Information'!$B$47:$C$102,2,0)</f>
        <v>#N/A</v>
      </c>
      <c r="T85">
        <f>IF('Costs Paid By Provider'!D85="Yes", 1, 0)</f>
        <v>0</v>
      </c>
      <c r="U85">
        <f>IF('Costs Paid By Provider'!E85="Yes", 1, 0)</f>
        <v>0</v>
      </c>
      <c r="V85">
        <f>IF('Costs Paid By Provider'!F85="Yes", 1, 0)</f>
        <v>0</v>
      </c>
      <c r="W85" s="7">
        <f>'Costs Paid By Provider'!G85</f>
        <v>0</v>
      </c>
      <c r="X85" s="7">
        <f>'Costs Paid By Provider'!H85</f>
        <v>0</v>
      </c>
      <c r="Y85">
        <f>'Costs Paid By Provider'!O85</f>
        <v>0</v>
      </c>
      <c r="Z85">
        <f t="shared" si="2"/>
        <v>0</v>
      </c>
    </row>
    <row r="86" spans="3:26" x14ac:dyDescent="0.3">
      <c r="C86" s="64"/>
      <c r="D86" s="89"/>
      <c r="E86" s="89"/>
      <c r="F86" s="89"/>
      <c r="G86" s="65"/>
      <c r="H86" s="65"/>
      <c r="I86" s="65"/>
      <c r="J86" s="66"/>
      <c r="K86" s="69"/>
      <c r="L86" s="15"/>
      <c r="M86" s="15"/>
      <c r="N86" s="9">
        <f t="shared" si="0"/>
        <v>1</v>
      </c>
      <c r="O86" s="8">
        <f t="shared" si="1"/>
        <v>0</v>
      </c>
      <c r="R86" s="18" t="str">
        <f>'Filing Information'!$O$2</f>
        <v>_2023</v>
      </c>
      <c r="S86" t="e">
        <f>VLOOKUP('Costs Paid By Provider'!C86,'Filing Information'!$B$47:$C$102,2,0)</f>
        <v>#N/A</v>
      </c>
      <c r="T86">
        <f>IF('Costs Paid By Provider'!D86="Yes", 1, 0)</f>
        <v>0</v>
      </c>
      <c r="U86">
        <f>IF('Costs Paid By Provider'!E86="Yes", 1, 0)</f>
        <v>0</v>
      </c>
      <c r="V86">
        <f>IF('Costs Paid By Provider'!F86="Yes", 1, 0)</f>
        <v>0</v>
      </c>
      <c r="W86" s="7">
        <f>'Costs Paid By Provider'!G86</f>
        <v>0</v>
      </c>
      <c r="X86" s="7">
        <f>'Costs Paid By Provider'!H86</f>
        <v>0</v>
      </c>
      <c r="Y86">
        <f>'Costs Paid By Provider'!O86</f>
        <v>0</v>
      </c>
      <c r="Z86">
        <f t="shared" si="2"/>
        <v>0</v>
      </c>
    </row>
    <row r="87" spans="3:26" x14ac:dyDescent="0.3">
      <c r="C87" s="64"/>
      <c r="D87" s="89"/>
      <c r="E87" s="89"/>
      <c r="F87" s="89"/>
      <c r="G87" s="65"/>
      <c r="H87" s="65"/>
      <c r="I87" s="65"/>
      <c r="J87" s="66"/>
      <c r="K87" s="69"/>
      <c r="L87" s="15"/>
      <c r="M87" s="15"/>
      <c r="N87" s="9">
        <f t="shared" si="0"/>
        <v>1</v>
      </c>
      <c r="O87" s="8">
        <f t="shared" si="1"/>
        <v>0</v>
      </c>
      <c r="R87" s="18" t="str">
        <f>'Filing Information'!$O$2</f>
        <v>_2023</v>
      </c>
      <c r="S87" t="e">
        <f>VLOOKUP('Costs Paid By Provider'!C87,'Filing Information'!$B$47:$C$102,2,0)</f>
        <v>#N/A</v>
      </c>
      <c r="T87">
        <f>IF('Costs Paid By Provider'!D87="Yes", 1, 0)</f>
        <v>0</v>
      </c>
      <c r="U87">
        <f>IF('Costs Paid By Provider'!E87="Yes", 1, 0)</f>
        <v>0</v>
      </c>
      <c r="V87">
        <f>IF('Costs Paid By Provider'!F87="Yes", 1, 0)</f>
        <v>0</v>
      </c>
      <c r="W87" s="7">
        <f>'Costs Paid By Provider'!G87</f>
        <v>0</v>
      </c>
      <c r="X87" s="7">
        <f>'Costs Paid By Provider'!H87</f>
        <v>0</v>
      </c>
      <c r="Y87">
        <f>'Costs Paid By Provider'!O87</f>
        <v>0</v>
      </c>
      <c r="Z87">
        <f t="shared" si="2"/>
        <v>0</v>
      </c>
    </row>
    <row r="88" spans="3:26" x14ac:dyDescent="0.3">
      <c r="C88" s="64"/>
      <c r="D88" s="89"/>
      <c r="E88" s="89"/>
      <c r="F88" s="89"/>
      <c r="G88" s="65"/>
      <c r="H88" s="65"/>
      <c r="I88" s="65"/>
      <c r="J88" s="66"/>
      <c r="K88" s="69"/>
      <c r="L88" s="15"/>
      <c r="M88" s="15"/>
      <c r="N88" s="9">
        <f t="shared" si="0"/>
        <v>1</v>
      </c>
      <c r="O88" s="8">
        <f t="shared" si="1"/>
        <v>0</v>
      </c>
      <c r="R88" s="18" t="str">
        <f>'Filing Information'!$O$2</f>
        <v>_2023</v>
      </c>
      <c r="S88" t="e">
        <f>VLOOKUP('Costs Paid By Provider'!C88,'Filing Information'!$B$47:$C$102,2,0)</f>
        <v>#N/A</v>
      </c>
      <c r="T88">
        <f>IF('Costs Paid By Provider'!D88="Yes", 1, 0)</f>
        <v>0</v>
      </c>
      <c r="U88">
        <f>IF('Costs Paid By Provider'!E88="Yes", 1, 0)</f>
        <v>0</v>
      </c>
      <c r="V88">
        <f>IF('Costs Paid By Provider'!F88="Yes", 1, 0)</f>
        <v>0</v>
      </c>
      <c r="W88" s="7">
        <f>'Costs Paid By Provider'!G88</f>
        <v>0</v>
      </c>
      <c r="X88" s="7">
        <f>'Costs Paid By Provider'!H88</f>
        <v>0</v>
      </c>
      <c r="Y88">
        <f>'Costs Paid By Provider'!O88</f>
        <v>0</v>
      </c>
      <c r="Z88">
        <f t="shared" si="2"/>
        <v>0</v>
      </c>
    </row>
    <row r="89" spans="3:26" x14ac:dyDescent="0.3">
      <c r="C89" s="64"/>
      <c r="D89" s="89"/>
      <c r="E89" s="89"/>
      <c r="F89" s="89"/>
      <c r="G89" s="65"/>
      <c r="H89" s="65"/>
      <c r="I89" s="65"/>
      <c r="J89" s="66"/>
      <c r="K89" s="69"/>
      <c r="N89" s="9">
        <f t="shared" ref="N89:N152" si="3">DATEDIF(G89,H89,"M") + 1</f>
        <v>1</v>
      </c>
      <c r="O89" s="8">
        <f t="shared" ref="O89:O152" si="4">IF(I89="Annual", J89, (N89*J89))</f>
        <v>0</v>
      </c>
      <c r="R89" s="18" t="str">
        <f>'Filing Information'!$O$2</f>
        <v>_2023</v>
      </c>
      <c r="S89" t="e">
        <f>VLOOKUP('Costs Paid By Provider'!C89,'Filing Information'!$B$47:$C$102,2,0)</f>
        <v>#N/A</v>
      </c>
      <c r="T89">
        <f>IF('Costs Paid By Provider'!D89="Yes", 1, 0)</f>
        <v>0</v>
      </c>
      <c r="U89">
        <f>IF('Costs Paid By Provider'!E89="Yes", 1, 0)</f>
        <v>0</v>
      </c>
      <c r="V89">
        <f>IF('Costs Paid By Provider'!F89="Yes", 1, 0)</f>
        <v>0</v>
      </c>
      <c r="W89" s="7">
        <f>'Costs Paid By Provider'!G89</f>
        <v>0</v>
      </c>
      <c r="X89" s="7">
        <f>'Costs Paid By Provider'!H89</f>
        <v>0</v>
      </c>
      <c r="Y89">
        <f>'Costs Paid By Provider'!O89</f>
        <v>0</v>
      </c>
      <c r="Z89">
        <f t="shared" si="2"/>
        <v>0</v>
      </c>
    </row>
    <row r="90" spans="3:26" x14ac:dyDescent="0.3">
      <c r="C90" s="64"/>
      <c r="D90" s="89"/>
      <c r="E90" s="89"/>
      <c r="F90" s="89"/>
      <c r="G90" s="65"/>
      <c r="H90" s="65"/>
      <c r="I90" s="65"/>
      <c r="J90" s="66"/>
      <c r="K90" s="69"/>
      <c r="N90" s="9">
        <f t="shared" si="3"/>
        <v>1</v>
      </c>
      <c r="O90" s="8">
        <f t="shared" si="4"/>
        <v>0</v>
      </c>
      <c r="R90" s="18" t="str">
        <f>'Filing Information'!$O$2</f>
        <v>_2023</v>
      </c>
      <c r="S90" t="e">
        <f>VLOOKUP('Costs Paid By Provider'!C90,'Filing Information'!$B$47:$C$102,2,0)</f>
        <v>#N/A</v>
      </c>
      <c r="T90">
        <f>IF('Costs Paid By Provider'!D90="Yes", 1, 0)</f>
        <v>0</v>
      </c>
      <c r="U90">
        <f>IF('Costs Paid By Provider'!E90="Yes", 1, 0)</f>
        <v>0</v>
      </c>
      <c r="V90">
        <f>IF('Costs Paid By Provider'!F90="Yes", 1, 0)</f>
        <v>0</v>
      </c>
      <c r="W90" s="7">
        <f>'Costs Paid By Provider'!G90</f>
        <v>0</v>
      </c>
      <c r="X90" s="7">
        <f>'Costs Paid By Provider'!H90</f>
        <v>0</v>
      </c>
      <c r="Y90">
        <f>'Costs Paid By Provider'!O90</f>
        <v>0</v>
      </c>
      <c r="Z90">
        <f t="shared" si="2"/>
        <v>0</v>
      </c>
    </row>
    <row r="91" spans="3:26" x14ac:dyDescent="0.3">
      <c r="C91" s="64"/>
      <c r="D91" s="89"/>
      <c r="E91" s="89"/>
      <c r="F91" s="89"/>
      <c r="G91" s="65"/>
      <c r="H91" s="65"/>
      <c r="I91" s="65"/>
      <c r="J91" s="66"/>
      <c r="K91" s="69"/>
      <c r="N91" s="9">
        <f t="shared" si="3"/>
        <v>1</v>
      </c>
      <c r="O91" s="8">
        <f t="shared" si="4"/>
        <v>0</v>
      </c>
      <c r="R91" s="18" t="str">
        <f>'Filing Information'!$O$2</f>
        <v>_2023</v>
      </c>
      <c r="S91" t="e">
        <f>VLOOKUP('Costs Paid By Provider'!C91,'Filing Information'!$B$47:$C$102,2,0)</f>
        <v>#N/A</v>
      </c>
      <c r="T91">
        <f>IF('Costs Paid By Provider'!D91="Yes", 1, 0)</f>
        <v>0</v>
      </c>
      <c r="U91">
        <f>IF('Costs Paid By Provider'!E91="Yes", 1, 0)</f>
        <v>0</v>
      </c>
      <c r="V91">
        <f>IF('Costs Paid By Provider'!F91="Yes", 1, 0)</f>
        <v>0</v>
      </c>
      <c r="W91" s="7">
        <f>'Costs Paid By Provider'!G91</f>
        <v>0</v>
      </c>
      <c r="X91" s="7">
        <f>'Costs Paid By Provider'!H91</f>
        <v>0</v>
      </c>
      <c r="Y91">
        <f>'Costs Paid By Provider'!O91</f>
        <v>0</v>
      </c>
      <c r="Z91">
        <f t="shared" si="2"/>
        <v>0</v>
      </c>
    </row>
    <row r="92" spans="3:26" x14ac:dyDescent="0.3">
      <c r="C92" s="64"/>
      <c r="D92" s="89"/>
      <c r="E92" s="89"/>
      <c r="F92" s="89"/>
      <c r="G92" s="65"/>
      <c r="H92" s="65"/>
      <c r="I92" s="65"/>
      <c r="J92" s="66"/>
      <c r="K92" s="69"/>
      <c r="N92" s="9">
        <f t="shared" si="3"/>
        <v>1</v>
      </c>
      <c r="O92" s="8">
        <f t="shared" si="4"/>
        <v>0</v>
      </c>
      <c r="R92" s="18" t="str">
        <f>'Filing Information'!$O$2</f>
        <v>_2023</v>
      </c>
      <c r="S92" t="e">
        <f>VLOOKUP('Costs Paid By Provider'!C92,'Filing Information'!$B$47:$C$102,2,0)</f>
        <v>#N/A</v>
      </c>
      <c r="T92">
        <f>IF('Costs Paid By Provider'!D92="Yes", 1, 0)</f>
        <v>0</v>
      </c>
      <c r="U92">
        <f>IF('Costs Paid By Provider'!E92="Yes", 1, 0)</f>
        <v>0</v>
      </c>
      <c r="V92">
        <f>IF('Costs Paid By Provider'!F92="Yes", 1, 0)</f>
        <v>0</v>
      </c>
      <c r="W92" s="7">
        <f>'Costs Paid By Provider'!G92</f>
        <v>0</v>
      </c>
      <c r="X92" s="7">
        <f>'Costs Paid By Provider'!H92</f>
        <v>0</v>
      </c>
      <c r="Y92">
        <f>'Costs Paid By Provider'!O92</f>
        <v>0</v>
      </c>
      <c r="Z92">
        <f t="shared" si="2"/>
        <v>0</v>
      </c>
    </row>
    <row r="93" spans="3:26" x14ac:dyDescent="0.3">
      <c r="C93" s="64"/>
      <c r="D93" s="89"/>
      <c r="E93" s="89"/>
      <c r="F93" s="89"/>
      <c r="G93" s="65"/>
      <c r="H93" s="65"/>
      <c r="I93" s="65"/>
      <c r="J93" s="66"/>
      <c r="K93" s="69"/>
      <c r="N93" s="9">
        <f t="shared" si="3"/>
        <v>1</v>
      </c>
      <c r="O93" s="8">
        <f t="shared" si="4"/>
        <v>0</v>
      </c>
      <c r="R93" s="18" t="str">
        <f>'Filing Information'!$O$2</f>
        <v>_2023</v>
      </c>
      <c r="S93" t="e">
        <f>VLOOKUP('Costs Paid By Provider'!C93,'Filing Information'!$B$47:$C$102,2,0)</f>
        <v>#N/A</v>
      </c>
      <c r="T93">
        <f>IF('Costs Paid By Provider'!D93="Yes", 1, 0)</f>
        <v>0</v>
      </c>
      <c r="U93">
        <f>IF('Costs Paid By Provider'!E93="Yes", 1, 0)</f>
        <v>0</v>
      </c>
      <c r="V93">
        <f>IF('Costs Paid By Provider'!F93="Yes", 1, 0)</f>
        <v>0</v>
      </c>
      <c r="W93" s="7">
        <f>'Costs Paid By Provider'!G93</f>
        <v>0</v>
      </c>
      <c r="X93" s="7">
        <f>'Costs Paid By Provider'!H93</f>
        <v>0</v>
      </c>
      <c r="Y93">
        <f>'Costs Paid By Provider'!O93</f>
        <v>0</v>
      </c>
      <c r="Z93">
        <f t="shared" si="2"/>
        <v>0</v>
      </c>
    </row>
    <row r="94" spans="3:26" x14ac:dyDescent="0.3">
      <c r="C94" s="64"/>
      <c r="D94" s="89"/>
      <c r="E94" s="89"/>
      <c r="F94" s="89"/>
      <c r="G94" s="65"/>
      <c r="H94" s="65"/>
      <c r="I94" s="65"/>
      <c r="J94" s="66"/>
      <c r="K94" s="69"/>
      <c r="N94" s="9">
        <f t="shared" si="3"/>
        <v>1</v>
      </c>
      <c r="O94" s="8">
        <f t="shared" si="4"/>
        <v>0</v>
      </c>
      <c r="R94" s="18" t="str">
        <f>'Filing Information'!$O$2</f>
        <v>_2023</v>
      </c>
      <c r="S94" t="e">
        <f>VLOOKUP('Costs Paid By Provider'!C94,'Filing Information'!$B$47:$C$102,2,0)</f>
        <v>#N/A</v>
      </c>
      <c r="T94">
        <f>IF('Costs Paid By Provider'!D94="Yes", 1, 0)</f>
        <v>0</v>
      </c>
      <c r="U94">
        <f>IF('Costs Paid By Provider'!E94="Yes", 1, 0)</f>
        <v>0</v>
      </c>
      <c r="V94">
        <f>IF('Costs Paid By Provider'!F94="Yes", 1, 0)</f>
        <v>0</v>
      </c>
      <c r="W94" s="7">
        <f>'Costs Paid By Provider'!G94</f>
        <v>0</v>
      </c>
      <c r="X94" s="7">
        <f>'Costs Paid By Provider'!H94</f>
        <v>0</v>
      </c>
      <c r="Y94">
        <f>'Costs Paid By Provider'!O94</f>
        <v>0</v>
      </c>
      <c r="Z94">
        <f t="shared" si="2"/>
        <v>0</v>
      </c>
    </row>
    <row r="95" spans="3:26" x14ac:dyDescent="0.3">
      <c r="C95" s="64"/>
      <c r="D95" s="89"/>
      <c r="E95" s="89"/>
      <c r="F95" s="89"/>
      <c r="G95" s="65"/>
      <c r="H95" s="65"/>
      <c r="I95" s="65"/>
      <c r="J95" s="66"/>
      <c r="K95" s="69"/>
      <c r="N95" s="9">
        <f t="shared" si="3"/>
        <v>1</v>
      </c>
      <c r="O95" s="8">
        <f t="shared" si="4"/>
        <v>0</v>
      </c>
      <c r="R95" s="18" t="str">
        <f>'Filing Information'!$O$2</f>
        <v>_2023</v>
      </c>
      <c r="S95" t="e">
        <f>VLOOKUP('Costs Paid By Provider'!C95,'Filing Information'!$B$47:$C$102,2,0)</f>
        <v>#N/A</v>
      </c>
      <c r="T95">
        <f>IF('Costs Paid By Provider'!D95="Yes", 1, 0)</f>
        <v>0</v>
      </c>
      <c r="U95">
        <f>IF('Costs Paid By Provider'!E95="Yes", 1, 0)</f>
        <v>0</v>
      </c>
      <c r="V95">
        <f>IF('Costs Paid By Provider'!F95="Yes", 1, 0)</f>
        <v>0</v>
      </c>
      <c r="W95" s="7">
        <f>'Costs Paid By Provider'!G95</f>
        <v>0</v>
      </c>
      <c r="X95" s="7">
        <f>'Costs Paid By Provider'!H95</f>
        <v>0</v>
      </c>
      <c r="Y95">
        <f>'Costs Paid By Provider'!O95</f>
        <v>0</v>
      </c>
      <c r="Z95">
        <f t="shared" si="2"/>
        <v>0</v>
      </c>
    </row>
    <row r="96" spans="3:26" x14ac:dyDescent="0.3">
      <c r="C96" s="64"/>
      <c r="D96" s="89"/>
      <c r="E96" s="89"/>
      <c r="F96" s="89"/>
      <c r="G96" s="65"/>
      <c r="H96" s="65"/>
      <c r="I96" s="65"/>
      <c r="J96" s="66"/>
      <c r="K96" s="69"/>
      <c r="N96" s="9">
        <f t="shared" si="3"/>
        <v>1</v>
      </c>
      <c r="O96" s="8">
        <f t="shared" si="4"/>
        <v>0</v>
      </c>
      <c r="R96" s="18" t="str">
        <f>'Filing Information'!$O$2</f>
        <v>_2023</v>
      </c>
      <c r="S96" t="e">
        <f>VLOOKUP('Costs Paid By Provider'!C96,'Filing Information'!$B$47:$C$102,2,0)</f>
        <v>#N/A</v>
      </c>
      <c r="T96">
        <f>IF('Costs Paid By Provider'!D96="Yes", 1, 0)</f>
        <v>0</v>
      </c>
      <c r="U96">
        <f>IF('Costs Paid By Provider'!E96="Yes", 1, 0)</f>
        <v>0</v>
      </c>
      <c r="V96">
        <f>IF('Costs Paid By Provider'!F96="Yes", 1, 0)</f>
        <v>0</v>
      </c>
      <c r="W96" s="7">
        <f>'Costs Paid By Provider'!G96</f>
        <v>0</v>
      </c>
      <c r="X96" s="7">
        <f>'Costs Paid By Provider'!H96</f>
        <v>0</v>
      </c>
      <c r="Y96">
        <f>'Costs Paid By Provider'!O96</f>
        <v>0</v>
      </c>
      <c r="Z96">
        <f t="shared" si="2"/>
        <v>0</v>
      </c>
    </row>
    <row r="97" spans="3:26" x14ac:dyDescent="0.3">
      <c r="C97" s="64"/>
      <c r="D97" s="89"/>
      <c r="E97" s="89"/>
      <c r="F97" s="89"/>
      <c r="G97" s="65"/>
      <c r="H97" s="65"/>
      <c r="I97" s="65"/>
      <c r="J97" s="66"/>
      <c r="K97" s="69"/>
      <c r="N97" s="9">
        <f t="shared" si="3"/>
        <v>1</v>
      </c>
      <c r="O97" s="8">
        <f t="shared" si="4"/>
        <v>0</v>
      </c>
      <c r="R97" s="18" t="str">
        <f>'Filing Information'!$O$2</f>
        <v>_2023</v>
      </c>
      <c r="S97" t="e">
        <f>VLOOKUP('Costs Paid By Provider'!C97,'Filing Information'!$B$47:$C$102,2,0)</f>
        <v>#N/A</v>
      </c>
      <c r="T97">
        <f>IF('Costs Paid By Provider'!D97="Yes", 1, 0)</f>
        <v>0</v>
      </c>
      <c r="U97">
        <f>IF('Costs Paid By Provider'!E97="Yes", 1, 0)</f>
        <v>0</v>
      </c>
      <c r="V97">
        <f>IF('Costs Paid By Provider'!F97="Yes", 1, 0)</f>
        <v>0</v>
      </c>
      <c r="W97" s="7">
        <f>'Costs Paid By Provider'!G97</f>
        <v>0</v>
      </c>
      <c r="X97" s="7">
        <f>'Costs Paid By Provider'!H97</f>
        <v>0</v>
      </c>
      <c r="Y97">
        <f>'Costs Paid By Provider'!O97</f>
        <v>0</v>
      </c>
      <c r="Z97">
        <f t="shared" si="2"/>
        <v>0</v>
      </c>
    </row>
    <row r="98" spans="3:26" x14ac:dyDescent="0.3">
      <c r="C98" s="64"/>
      <c r="D98" s="89"/>
      <c r="E98" s="89"/>
      <c r="F98" s="89"/>
      <c r="G98" s="65"/>
      <c r="H98" s="65"/>
      <c r="I98" s="65"/>
      <c r="J98" s="66"/>
      <c r="K98" s="69"/>
      <c r="N98" s="9">
        <f t="shared" si="3"/>
        <v>1</v>
      </c>
      <c r="O98" s="8">
        <f t="shared" si="4"/>
        <v>0</v>
      </c>
      <c r="R98" s="18" t="str">
        <f>'Filing Information'!$O$2</f>
        <v>_2023</v>
      </c>
      <c r="S98" t="e">
        <f>VLOOKUP('Costs Paid By Provider'!C98,'Filing Information'!$B$47:$C$102,2,0)</f>
        <v>#N/A</v>
      </c>
      <c r="T98">
        <f>IF('Costs Paid By Provider'!D98="Yes", 1, 0)</f>
        <v>0</v>
      </c>
      <c r="U98">
        <f>IF('Costs Paid By Provider'!E98="Yes", 1, 0)</f>
        <v>0</v>
      </c>
      <c r="V98">
        <f>IF('Costs Paid By Provider'!F98="Yes", 1, 0)</f>
        <v>0</v>
      </c>
      <c r="W98" s="7">
        <f>'Costs Paid By Provider'!G98</f>
        <v>0</v>
      </c>
      <c r="X98" s="7">
        <f>'Costs Paid By Provider'!H98</f>
        <v>0</v>
      </c>
      <c r="Y98">
        <f>'Costs Paid By Provider'!O98</f>
        <v>0</v>
      </c>
      <c r="Z98">
        <f t="shared" si="2"/>
        <v>0</v>
      </c>
    </row>
    <row r="99" spans="3:26" x14ac:dyDescent="0.3">
      <c r="C99" s="64"/>
      <c r="D99" s="89"/>
      <c r="E99" s="89"/>
      <c r="F99" s="89"/>
      <c r="G99" s="65"/>
      <c r="H99" s="65"/>
      <c r="I99" s="65"/>
      <c r="J99" s="66"/>
      <c r="K99" s="69"/>
      <c r="N99" s="9">
        <f t="shared" si="3"/>
        <v>1</v>
      </c>
      <c r="O99" s="8">
        <f t="shared" si="4"/>
        <v>0</v>
      </c>
      <c r="R99" s="18" t="str">
        <f>'Filing Information'!$O$2</f>
        <v>_2023</v>
      </c>
      <c r="S99" t="e">
        <f>VLOOKUP('Costs Paid By Provider'!C99,'Filing Information'!$B$47:$C$102,2,0)</f>
        <v>#N/A</v>
      </c>
      <c r="T99">
        <f>IF('Costs Paid By Provider'!D99="Yes", 1, 0)</f>
        <v>0</v>
      </c>
      <c r="U99">
        <f>IF('Costs Paid By Provider'!E99="Yes", 1, 0)</f>
        <v>0</v>
      </c>
      <c r="V99">
        <f>IF('Costs Paid By Provider'!F99="Yes", 1, 0)</f>
        <v>0</v>
      </c>
      <c r="W99" s="7">
        <f>'Costs Paid By Provider'!G99</f>
        <v>0</v>
      </c>
      <c r="X99" s="7">
        <f>'Costs Paid By Provider'!H99</f>
        <v>0</v>
      </c>
      <c r="Y99">
        <f>'Costs Paid By Provider'!O99</f>
        <v>0</v>
      </c>
      <c r="Z99">
        <f t="shared" si="2"/>
        <v>0</v>
      </c>
    </row>
    <row r="100" spans="3:26" x14ac:dyDescent="0.3">
      <c r="C100" s="64"/>
      <c r="D100" s="89"/>
      <c r="E100" s="89"/>
      <c r="F100" s="89"/>
      <c r="G100" s="65"/>
      <c r="H100" s="65"/>
      <c r="I100" s="65"/>
      <c r="J100" s="66"/>
      <c r="K100" s="69"/>
      <c r="N100" s="9">
        <f t="shared" si="3"/>
        <v>1</v>
      </c>
      <c r="O100" s="8">
        <f t="shared" si="4"/>
        <v>0</v>
      </c>
      <c r="R100" s="18" t="str">
        <f>'Filing Information'!$O$2</f>
        <v>_2023</v>
      </c>
      <c r="S100" t="e">
        <f>VLOOKUP('Costs Paid By Provider'!C100,'Filing Information'!$B$47:$C$102,2,0)</f>
        <v>#N/A</v>
      </c>
      <c r="T100">
        <f>IF('Costs Paid By Provider'!D100="Yes", 1, 0)</f>
        <v>0</v>
      </c>
      <c r="U100">
        <f>IF('Costs Paid By Provider'!E100="Yes", 1, 0)</f>
        <v>0</v>
      </c>
      <c r="V100">
        <f>IF('Costs Paid By Provider'!F100="Yes", 1, 0)</f>
        <v>0</v>
      </c>
      <c r="W100" s="7">
        <f>'Costs Paid By Provider'!G100</f>
        <v>0</v>
      </c>
      <c r="X100" s="7">
        <f>'Costs Paid By Provider'!H100</f>
        <v>0</v>
      </c>
      <c r="Y100">
        <f>'Costs Paid By Provider'!O100</f>
        <v>0</v>
      </c>
      <c r="Z100">
        <f t="shared" si="2"/>
        <v>0</v>
      </c>
    </row>
    <row r="101" spans="3:26" x14ac:dyDescent="0.3">
      <c r="C101" s="64"/>
      <c r="D101" s="89"/>
      <c r="E101" s="89"/>
      <c r="F101" s="89"/>
      <c r="G101" s="65"/>
      <c r="H101" s="65"/>
      <c r="I101" s="65"/>
      <c r="J101" s="66"/>
      <c r="K101" s="69"/>
      <c r="N101" s="9">
        <f t="shared" si="3"/>
        <v>1</v>
      </c>
      <c r="O101" s="8">
        <f t="shared" si="4"/>
        <v>0</v>
      </c>
      <c r="R101" s="18" t="str">
        <f>'Filing Information'!$O$2</f>
        <v>_2023</v>
      </c>
      <c r="S101" t="e">
        <f>VLOOKUP('Costs Paid By Provider'!C101,'Filing Information'!$B$47:$C$102,2,0)</f>
        <v>#N/A</v>
      </c>
      <c r="T101">
        <f>IF('Costs Paid By Provider'!D101="Yes", 1, 0)</f>
        <v>0</v>
      </c>
      <c r="U101">
        <f>IF('Costs Paid By Provider'!E101="Yes", 1, 0)</f>
        <v>0</v>
      </c>
      <c r="V101">
        <f>IF('Costs Paid By Provider'!F101="Yes", 1, 0)</f>
        <v>0</v>
      </c>
      <c r="W101" s="7">
        <f>'Costs Paid By Provider'!G101</f>
        <v>0</v>
      </c>
      <c r="X101" s="7">
        <f>'Costs Paid By Provider'!H101</f>
        <v>0</v>
      </c>
      <c r="Y101">
        <f>'Costs Paid By Provider'!O101</f>
        <v>0</v>
      </c>
      <c r="Z101">
        <f t="shared" si="2"/>
        <v>0</v>
      </c>
    </row>
    <row r="102" spans="3:26" x14ac:dyDescent="0.3">
      <c r="C102" s="64"/>
      <c r="D102" s="89"/>
      <c r="E102" s="89"/>
      <c r="F102" s="89"/>
      <c r="G102" s="65"/>
      <c r="H102" s="65"/>
      <c r="I102" s="65"/>
      <c r="J102" s="66"/>
      <c r="K102" s="69"/>
      <c r="N102" s="9">
        <f t="shared" si="3"/>
        <v>1</v>
      </c>
      <c r="O102" s="8">
        <f t="shared" si="4"/>
        <v>0</v>
      </c>
      <c r="R102" s="18" t="str">
        <f>'Filing Information'!$O$2</f>
        <v>_2023</v>
      </c>
      <c r="S102" t="e">
        <f>VLOOKUP('Costs Paid By Provider'!C102,'Filing Information'!$B$47:$C$102,2,0)</f>
        <v>#N/A</v>
      </c>
      <c r="T102">
        <f>IF('Costs Paid By Provider'!D102="Yes", 1, 0)</f>
        <v>0</v>
      </c>
      <c r="U102">
        <f>IF('Costs Paid By Provider'!E102="Yes", 1, 0)</f>
        <v>0</v>
      </c>
      <c r="V102">
        <f>IF('Costs Paid By Provider'!F102="Yes", 1, 0)</f>
        <v>0</v>
      </c>
      <c r="W102" s="7">
        <f>'Costs Paid By Provider'!G102</f>
        <v>0</v>
      </c>
      <c r="X102" s="7">
        <f>'Costs Paid By Provider'!H102</f>
        <v>0</v>
      </c>
      <c r="Y102">
        <f>'Costs Paid By Provider'!O102</f>
        <v>0</v>
      </c>
      <c r="Z102">
        <f t="shared" si="2"/>
        <v>0</v>
      </c>
    </row>
    <row r="103" spans="3:26" x14ac:dyDescent="0.3">
      <c r="C103" s="64"/>
      <c r="D103" s="89"/>
      <c r="E103" s="89"/>
      <c r="F103" s="89"/>
      <c r="G103" s="65"/>
      <c r="H103" s="65"/>
      <c r="I103" s="65"/>
      <c r="J103" s="66"/>
      <c r="K103" s="69"/>
      <c r="N103" s="9">
        <f t="shared" si="3"/>
        <v>1</v>
      </c>
      <c r="O103" s="8">
        <f t="shared" si="4"/>
        <v>0</v>
      </c>
      <c r="R103" s="18" t="str">
        <f>'Filing Information'!$O$2</f>
        <v>_2023</v>
      </c>
      <c r="S103" t="e">
        <f>VLOOKUP('Costs Paid By Provider'!C103,'Filing Information'!$B$47:$C$102,2,0)</f>
        <v>#N/A</v>
      </c>
      <c r="T103">
        <f>IF('Costs Paid By Provider'!D103="Yes", 1, 0)</f>
        <v>0</v>
      </c>
      <c r="U103">
        <f>IF('Costs Paid By Provider'!E103="Yes", 1, 0)</f>
        <v>0</v>
      </c>
      <c r="V103">
        <f>IF('Costs Paid By Provider'!F103="Yes", 1, 0)</f>
        <v>0</v>
      </c>
      <c r="W103" s="7">
        <f>'Costs Paid By Provider'!G103</f>
        <v>0</v>
      </c>
      <c r="X103" s="7">
        <f>'Costs Paid By Provider'!H103</f>
        <v>0</v>
      </c>
      <c r="Y103">
        <f>'Costs Paid By Provider'!O103</f>
        <v>0</v>
      </c>
      <c r="Z103">
        <f t="shared" si="2"/>
        <v>0</v>
      </c>
    </row>
    <row r="104" spans="3:26" x14ac:dyDescent="0.3">
      <c r="C104" s="64"/>
      <c r="D104" s="89"/>
      <c r="E104" s="89"/>
      <c r="F104" s="89"/>
      <c r="G104" s="65"/>
      <c r="H104" s="65"/>
      <c r="I104" s="65"/>
      <c r="J104" s="66"/>
      <c r="K104" s="69"/>
      <c r="N104" s="9">
        <f t="shared" si="3"/>
        <v>1</v>
      </c>
      <c r="O104" s="8">
        <f t="shared" si="4"/>
        <v>0</v>
      </c>
      <c r="R104" s="18" t="str">
        <f>'Filing Information'!$O$2</f>
        <v>_2023</v>
      </c>
      <c r="S104" t="e">
        <f>VLOOKUP('Costs Paid By Provider'!C104,'Filing Information'!$B$47:$C$102,2,0)</f>
        <v>#N/A</v>
      </c>
      <c r="T104">
        <f>IF('Costs Paid By Provider'!D104="Yes", 1, 0)</f>
        <v>0</v>
      </c>
      <c r="U104">
        <f>IF('Costs Paid By Provider'!E104="Yes", 1, 0)</f>
        <v>0</v>
      </c>
      <c r="V104">
        <f>IF('Costs Paid By Provider'!F104="Yes", 1, 0)</f>
        <v>0</v>
      </c>
      <c r="W104" s="7">
        <f>'Costs Paid By Provider'!G104</f>
        <v>0</v>
      </c>
      <c r="X104" s="7">
        <f>'Costs Paid By Provider'!H104</f>
        <v>0</v>
      </c>
      <c r="Y104">
        <f>'Costs Paid By Provider'!O104</f>
        <v>0</v>
      </c>
      <c r="Z104">
        <f t="shared" si="2"/>
        <v>0</v>
      </c>
    </row>
    <row r="105" spans="3:26" x14ac:dyDescent="0.3">
      <c r="C105" s="64"/>
      <c r="D105" s="89"/>
      <c r="E105" s="89"/>
      <c r="F105" s="89"/>
      <c r="G105" s="65"/>
      <c r="H105" s="65"/>
      <c r="I105" s="65"/>
      <c r="J105" s="66"/>
      <c r="K105" s="69"/>
      <c r="N105" s="9">
        <f t="shared" si="3"/>
        <v>1</v>
      </c>
      <c r="O105" s="8">
        <f t="shared" si="4"/>
        <v>0</v>
      </c>
      <c r="R105" s="18" t="str">
        <f>'Filing Information'!$O$2</f>
        <v>_2023</v>
      </c>
      <c r="S105" t="e">
        <f>VLOOKUP('Costs Paid By Provider'!C105,'Filing Information'!$B$47:$C$102,2,0)</f>
        <v>#N/A</v>
      </c>
      <c r="T105">
        <f>IF('Costs Paid By Provider'!D105="Yes", 1, 0)</f>
        <v>0</v>
      </c>
      <c r="U105">
        <f>IF('Costs Paid By Provider'!E105="Yes", 1, 0)</f>
        <v>0</v>
      </c>
      <c r="V105">
        <f>IF('Costs Paid By Provider'!F105="Yes", 1, 0)</f>
        <v>0</v>
      </c>
      <c r="W105" s="7">
        <f>'Costs Paid By Provider'!G105</f>
        <v>0</v>
      </c>
      <c r="X105" s="7">
        <f>'Costs Paid By Provider'!H105</f>
        <v>0</v>
      </c>
      <c r="Y105">
        <f>'Costs Paid By Provider'!O105</f>
        <v>0</v>
      </c>
      <c r="Z105">
        <f t="shared" si="2"/>
        <v>0</v>
      </c>
    </row>
    <row r="106" spans="3:26" x14ac:dyDescent="0.3">
      <c r="C106" s="64"/>
      <c r="D106" s="89"/>
      <c r="E106" s="89"/>
      <c r="F106" s="89"/>
      <c r="G106" s="65"/>
      <c r="H106" s="65"/>
      <c r="I106" s="65"/>
      <c r="J106" s="66"/>
      <c r="K106" s="69"/>
      <c r="N106" s="9">
        <f t="shared" si="3"/>
        <v>1</v>
      </c>
      <c r="O106" s="8">
        <f t="shared" si="4"/>
        <v>0</v>
      </c>
      <c r="R106" s="18" t="str">
        <f>'Filing Information'!$O$2</f>
        <v>_2023</v>
      </c>
      <c r="S106" t="e">
        <f>VLOOKUP('Costs Paid By Provider'!C106,'Filing Information'!$B$47:$C$102,2,0)</f>
        <v>#N/A</v>
      </c>
      <c r="T106">
        <f>IF('Costs Paid By Provider'!D106="Yes", 1, 0)</f>
        <v>0</v>
      </c>
      <c r="U106">
        <f>IF('Costs Paid By Provider'!E106="Yes", 1, 0)</f>
        <v>0</v>
      </c>
      <c r="V106">
        <f>IF('Costs Paid By Provider'!F106="Yes", 1, 0)</f>
        <v>0</v>
      </c>
      <c r="W106" s="7">
        <f>'Costs Paid By Provider'!G106</f>
        <v>0</v>
      </c>
      <c r="X106" s="7">
        <f>'Costs Paid By Provider'!H106</f>
        <v>0</v>
      </c>
      <c r="Y106">
        <f>'Costs Paid By Provider'!O106</f>
        <v>0</v>
      </c>
      <c r="Z106">
        <f t="shared" si="2"/>
        <v>0</v>
      </c>
    </row>
    <row r="107" spans="3:26" x14ac:dyDescent="0.3">
      <c r="C107" s="64"/>
      <c r="D107" s="89"/>
      <c r="E107" s="89"/>
      <c r="F107" s="89"/>
      <c r="G107" s="65"/>
      <c r="H107" s="65"/>
      <c r="I107" s="65"/>
      <c r="J107" s="66"/>
      <c r="K107" s="69"/>
      <c r="N107" s="9">
        <f t="shared" si="3"/>
        <v>1</v>
      </c>
      <c r="O107" s="8">
        <f t="shared" si="4"/>
        <v>0</v>
      </c>
      <c r="R107" s="18" t="str">
        <f>'Filing Information'!$O$2</f>
        <v>_2023</v>
      </c>
      <c r="S107" t="e">
        <f>VLOOKUP('Costs Paid By Provider'!C107,'Filing Information'!$B$47:$C$102,2,0)</f>
        <v>#N/A</v>
      </c>
      <c r="T107">
        <f>IF('Costs Paid By Provider'!D107="Yes", 1, 0)</f>
        <v>0</v>
      </c>
      <c r="U107">
        <f>IF('Costs Paid By Provider'!E107="Yes", 1, 0)</f>
        <v>0</v>
      </c>
      <c r="V107">
        <f>IF('Costs Paid By Provider'!F107="Yes", 1, 0)</f>
        <v>0</v>
      </c>
      <c r="W107" s="7">
        <f>'Costs Paid By Provider'!G107</f>
        <v>0</v>
      </c>
      <c r="X107" s="7">
        <f>'Costs Paid By Provider'!H107</f>
        <v>0</v>
      </c>
      <c r="Y107">
        <f>'Costs Paid By Provider'!O107</f>
        <v>0</v>
      </c>
      <c r="Z107">
        <f t="shared" si="2"/>
        <v>0</v>
      </c>
    </row>
    <row r="108" spans="3:26" x14ac:dyDescent="0.3">
      <c r="C108" s="64"/>
      <c r="D108" s="89"/>
      <c r="E108" s="89"/>
      <c r="F108" s="89"/>
      <c r="G108" s="65"/>
      <c r="H108" s="65"/>
      <c r="I108" s="65"/>
      <c r="J108" s="66"/>
      <c r="K108" s="69"/>
      <c r="N108" s="9">
        <f t="shared" si="3"/>
        <v>1</v>
      </c>
      <c r="O108" s="8">
        <f t="shared" si="4"/>
        <v>0</v>
      </c>
      <c r="R108" s="18" t="str">
        <f>'Filing Information'!$O$2</f>
        <v>_2023</v>
      </c>
      <c r="S108" t="e">
        <f>VLOOKUP('Costs Paid By Provider'!C108,'Filing Information'!$B$47:$C$102,2,0)</f>
        <v>#N/A</v>
      </c>
      <c r="T108">
        <f>IF('Costs Paid By Provider'!D108="Yes", 1, 0)</f>
        <v>0</v>
      </c>
      <c r="U108">
        <f>IF('Costs Paid By Provider'!E108="Yes", 1, 0)</f>
        <v>0</v>
      </c>
      <c r="V108">
        <f>IF('Costs Paid By Provider'!F108="Yes", 1, 0)</f>
        <v>0</v>
      </c>
      <c r="W108" s="7">
        <f>'Costs Paid By Provider'!G108</f>
        <v>0</v>
      </c>
      <c r="X108" s="7">
        <f>'Costs Paid By Provider'!H108</f>
        <v>0</v>
      </c>
      <c r="Y108">
        <f>'Costs Paid By Provider'!O108</f>
        <v>0</v>
      </c>
      <c r="Z108">
        <f t="shared" si="2"/>
        <v>0</v>
      </c>
    </row>
    <row r="109" spans="3:26" x14ac:dyDescent="0.3">
      <c r="C109" s="64"/>
      <c r="D109" s="89"/>
      <c r="E109" s="89"/>
      <c r="F109" s="89"/>
      <c r="G109" s="65"/>
      <c r="H109" s="65"/>
      <c r="I109" s="65"/>
      <c r="J109" s="66"/>
      <c r="K109" s="69"/>
      <c r="N109" s="9">
        <f t="shared" si="3"/>
        <v>1</v>
      </c>
      <c r="O109" s="8">
        <f t="shared" si="4"/>
        <v>0</v>
      </c>
      <c r="R109" s="18" t="str">
        <f>'Filing Information'!$O$2</f>
        <v>_2023</v>
      </c>
      <c r="S109" t="e">
        <f>VLOOKUP('Costs Paid By Provider'!C109,'Filing Information'!$B$47:$C$102,2,0)</f>
        <v>#N/A</v>
      </c>
      <c r="T109">
        <f>IF('Costs Paid By Provider'!D109="Yes", 1, 0)</f>
        <v>0</v>
      </c>
      <c r="U109">
        <f>IF('Costs Paid By Provider'!E109="Yes", 1, 0)</f>
        <v>0</v>
      </c>
      <c r="V109">
        <f>IF('Costs Paid By Provider'!F109="Yes", 1, 0)</f>
        <v>0</v>
      </c>
      <c r="W109" s="7">
        <f>'Costs Paid By Provider'!G109</f>
        <v>0</v>
      </c>
      <c r="X109" s="7">
        <f>'Costs Paid By Provider'!H109</f>
        <v>0</v>
      </c>
      <c r="Y109">
        <f>'Costs Paid By Provider'!O109</f>
        <v>0</v>
      </c>
      <c r="Z109">
        <f t="shared" si="2"/>
        <v>0</v>
      </c>
    </row>
    <row r="110" spans="3:26" x14ac:dyDescent="0.3">
      <c r="C110" s="64"/>
      <c r="D110" s="89"/>
      <c r="E110" s="89"/>
      <c r="F110" s="89"/>
      <c r="G110" s="65"/>
      <c r="H110" s="65"/>
      <c r="I110" s="65"/>
      <c r="J110" s="66"/>
      <c r="K110" s="69"/>
      <c r="N110" s="9">
        <f t="shared" si="3"/>
        <v>1</v>
      </c>
      <c r="O110" s="8">
        <f t="shared" si="4"/>
        <v>0</v>
      </c>
      <c r="R110" s="18" t="str">
        <f>'Filing Information'!$O$2</f>
        <v>_2023</v>
      </c>
      <c r="S110" t="e">
        <f>VLOOKUP('Costs Paid By Provider'!C110,'Filing Information'!$B$47:$C$102,2,0)</f>
        <v>#N/A</v>
      </c>
      <c r="T110">
        <f>IF('Costs Paid By Provider'!D110="Yes", 1, 0)</f>
        <v>0</v>
      </c>
      <c r="U110">
        <f>IF('Costs Paid By Provider'!E110="Yes", 1, 0)</f>
        <v>0</v>
      </c>
      <c r="V110">
        <f>IF('Costs Paid By Provider'!F110="Yes", 1, 0)</f>
        <v>0</v>
      </c>
      <c r="W110" s="7">
        <f>'Costs Paid By Provider'!G110</f>
        <v>0</v>
      </c>
      <c r="X110" s="7">
        <f>'Costs Paid By Provider'!H110</f>
        <v>0</v>
      </c>
      <c r="Y110">
        <f>'Costs Paid By Provider'!O110</f>
        <v>0</v>
      </c>
      <c r="Z110">
        <f t="shared" si="2"/>
        <v>0</v>
      </c>
    </row>
    <row r="111" spans="3:26" x14ac:dyDescent="0.3">
      <c r="C111" s="64"/>
      <c r="D111" s="89"/>
      <c r="E111" s="89"/>
      <c r="F111" s="89"/>
      <c r="G111" s="65"/>
      <c r="H111" s="65"/>
      <c r="I111" s="65"/>
      <c r="J111" s="66"/>
      <c r="K111" s="69"/>
      <c r="N111" s="9">
        <f t="shared" si="3"/>
        <v>1</v>
      </c>
      <c r="O111" s="8">
        <f t="shared" si="4"/>
        <v>0</v>
      </c>
      <c r="R111" s="18" t="str">
        <f>'Filing Information'!$O$2</f>
        <v>_2023</v>
      </c>
      <c r="S111" t="e">
        <f>VLOOKUP('Costs Paid By Provider'!C111,'Filing Information'!$B$47:$C$102,2,0)</f>
        <v>#N/A</v>
      </c>
      <c r="T111">
        <f>IF('Costs Paid By Provider'!D111="Yes", 1, 0)</f>
        <v>0</v>
      </c>
      <c r="U111">
        <f>IF('Costs Paid By Provider'!E111="Yes", 1, 0)</f>
        <v>0</v>
      </c>
      <c r="V111">
        <f>IF('Costs Paid By Provider'!F111="Yes", 1, 0)</f>
        <v>0</v>
      </c>
      <c r="W111" s="7">
        <f>'Costs Paid By Provider'!G111</f>
        <v>0</v>
      </c>
      <c r="X111" s="7">
        <f>'Costs Paid By Provider'!H111</f>
        <v>0</v>
      </c>
      <c r="Y111">
        <f>'Costs Paid By Provider'!O111</f>
        <v>0</v>
      </c>
      <c r="Z111">
        <f t="shared" si="2"/>
        <v>0</v>
      </c>
    </row>
    <row r="112" spans="3:26" x14ac:dyDescent="0.3">
      <c r="C112" s="64"/>
      <c r="D112" s="89"/>
      <c r="E112" s="89"/>
      <c r="F112" s="89"/>
      <c r="G112" s="65"/>
      <c r="H112" s="65"/>
      <c r="I112" s="65"/>
      <c r="J112" s="66"/>
      <c r="K112" s="69"/>
      <c r="N112" s="9">
        <f t="shared" si="3"/>
        <v>1</v>
      </c>
      <c r="O112" s="8">
        <f t="shared" si="4"/>
        <v>0</v>
      </c>
      <c r="R112" s="18" t="str">
        <f>'Filing Information'!$O$2</f>
        <v>_2023</v>
      </c>
      <c r="S112" t="e">
        <f>VLOOKUP('Costs Paid By Provider'!C112,'Filing Information'!$B$47:$C$102,2,0)</f>
        <v>#N/A</v>
      </c>
      <c r="T112">
        <f>IF('Costs Paid By Provider'!D112="Yes", 1, 0)</f>
        <v>0</v>
      </c>
      <c r="U112">
        <f>IF('Costs Paid By Provider'!E112="Yes", 1, 0)</f>
        <v>0</v>
      </c>
      <c r="V112">
        <f>IF('Costs Paid By Provider'!F112="Yes", 1, 0)</f>
        <v>0</v>
      </c>
      <c r="W112" s="7">
        <f>'Costs Paid By Provider'!G112</f>
        <v>0</v>
      </c>
      <c r="X112" s="7">
        <f>'Costs Paid By Provider'!H112</f>
        <v>0</v>
      </c>
      <c r="Y112">
        <f>'Costs Paid By Provider'!O112</f>
        <v>0</v>
      </c>
      <c r="Z112">
        <f t="shared" si="2"/>
        <v>0</v>
      </c>
    </row>
    <row r="113" spans="3:26" x14ac:dyDescent="0.3">
      <c r="C113" s="64"/>
      <c r="D113" s="89"/>
      <c r="E113" s="89"/>
      <c r="F113" s="89"/>
      <c r="G113" s="65"/>
      <c r="H113" s="65"/>
      <c r="I113" s="65"/>
      <c r="J113" s="66"/>
      <c r="K113" s="69"/>
      <c r="N113" s="9">
        <f t="shared" si="3"/>
        <v>1</v>
      </c>
      <c r="O113" s="8">
        <f t="shared" si="4"/>
        <v>0</v>
      </c>
      <c r="R113" s="18" t="str">
        <f>'Filing Information'!$O$2</f>
        <v>_2023</v>
      </c>
      <c r="S113" t="e">
        <f>VLOOKUP('Costs Paid By Provider'!C113,'Filing Information'!$B$47:$C$102,2,0)</f>
        <v>#N/A</v>
      </c>
      <c r="T113">
        <f>IF('Costs Paid By Provider'!D113="Yes", 1, 0)</f>
        <v>0</v>
      </c>
      <c r="U113">
        <f>IF('Costs Paid By Provider'!E113="Yes", 1, 0)</f>
        <v>0</v>
      </c>
      <c r="V113">
        <f>IF('Costs Paid By Provider'!F113="Yes", 1, 0)</f>
        <v>0</v>
      </c>
      <c r="W113" s="7">
        <f>'Costs Paid By Provider'!G113</f>
        <v>0</v>
      </c>
      <c r="X113" s="7">
        <f>'Costs Paid By Provider'!H113</f>
        <v>0</v>
      </c>
      <c r="Y113">
        <f>'Costs Paid By Provider'!O113</f>
        <v>0</v>
      </c>
      <c r="Z113">
        <f t="shared" si="2"/>
        <v>0</v>
      </c>
    </row>
    <row r="114" spans="3:26" x14ac:dyDescent="0.3">
      <c r="C114" s="64"/>
      <c r="D114" s="89"/>
      <c r="E114" s="89"/>
      <c r="F114" s="89"/>
      <c r="G114" s="65"/>
      <c r="H114" s="65"/>
      <c r="I114" s="65"/>
      <c r="J114" s="66"/>
      <c r="K114" s="69"/>
      <c r="N114" s="9">
        <f t="shared" si="3"/>
        <v>1</v>
      </c>
      <c r="O114" s="8">
        <f t="shared" si="4"/>
        <v>0</v>
      </c>
      <c r="R114" s="18" t="str">
        <f>'Filing Information'!$O$2</f>
        <v>_2023</v>
      </c>
      <c r="S114" t="e">
        <f>VLOOKUP('Costs Paid By Provider'!C114,'Filing Information'!$B$47:$C$102,2,0)</f>
        <v>#N/A</v>
      </c>
      <c r="T114">
        <f>IF('Costs Paid By Provider'!D114="Yes", 1, 0)</f>
        <v>0</v>
      </c>
      <c r="U114">
        <f>IF('Costs Paid By Provider'!E114="Yes", 1, 0)</f>
        <v>0</v>
      </c>
      <c r="V114">
        <f>IF('Costs Paid By Provider'!F114="Yes", 1, 0)</f>
        <v>0</v>
      </c>
      <c r="W114" s="7">
        <f>'Costs Paid By Provider'!G114</f>
        <v>0</v>
      </c>
      <c r="X114" s="7">
        <f>'Costs Paid By Provider'!H114</f>
        <v>0</v>
      </c>
      <c r="Y114">
        <f>'Costs Paid By Provider'!O114</f>
        <v>0</v>
      </c>
      <c r="Z114">
        <f t="shared" si="2"/>
        <v>0</v>
      </c>
    </row>
    <row r="115" spans="3:26" x14ac:dyDescent="0.3">
      <c r="C115" s="64"/>
      <c r="D115" s="89"/>
      <c r="E115" s="89"/>
      <c r="F115" s="89"/>
      <c r="G115" s="65"/>
      <c r="H115" s="65"/>
      <c r="I115" s="65"/>
      <c r="J115" s="66"/>
      <c r="K115" s="69"/>
      <c r="N115" s="9">
        <f t="shared" si="3"/>
        <v>1</v>
      </c>
      <c r="O115" s="8">
        <f t="shared" si="4"/>
        <v>0</v>
      </c>
      <c r="R115" s="18" t="str">
        <f>'Filing Information'!$O$2</f>
        <v>_2023</v>
      </c>
      <c r="S115" t="e">
        <f>VLOOKUP('Costs Paid By Provider'!C115,'Filing Information'!$B$47:$C$102,2,0)</f>
        <v>#N/A</v>
      </c>
      <c r="T115">
        <f>IF('Costs Paid By Provider'!D115="Yes", 1, 0)</f>
        <v>0</v>
      </c>
      <c r="U115">
        <f>IF('Costs Paid By Provider'!E115="Yes", 1, 0)</f>
        <v>0</v>
      </c>
      <c r="V115">
        <f>IF('Costs Paid By Provider'!F115="Yes", 1, 0)</f>
        <v>0</v>
      </c>
      <c r="W115" s="7">
        <f>'Costs Paid By Provider'!G115</f>
        <v>0</v>
      </c>
      <c r="X115" s="7">
        <f>'Costs Paid By Provider'!H115</f>
        <v>0</v>
      </c>
      <c r="Y115">
        <f>'Costs Paid By Provider'!O115</f>
        <v>0</v>
      </c>
      <c r="Z115">
        <f t="shared" si="2"/>
        <v>0</v>
      </c>
    </row>
    <row r="116" spans="3:26" x14ac:dyDescent="0.3">
      <c r="C116" s="64"/>
      <c r="D116" s="89"/>
      <c r="E116" s="89"/>
      <c r="F116" s="89"/>
      <c r="G116" s="65"/>
      <c r="H116" s="65"/>
      <c r="I116" s="65"/>
      <c r="J116" s="66"/>
      <c r="K116" s="69"/>
      <c r="N116" s="9">
        <f t="shared" si="3"/>
        <v>1</v>
      </c>
      <c r="O116" s="8">
        <f t="shared" si="4"/>
        <v>0</v>
      </c>
      <c r="R116" s="18" t="str">
        <f>'Filing Information'!$O$2</f>
        <v>_2023</v>
      </c>
      <c r="S116" t="e">
        <f>VLOOKUP('Costs Paid By Provider'!C116,'Filing Information'!$B$47:$C$102,2,0)</f>
        <v>#N/A</v>
      </c>
      <c r="T116">
        <f>IF('Costs Paid By Provider'!D116="Yes", 1, 0)</f>
        <v>0</v>
      </c>
      <c r="U116">
        <f>IF('Costs Paid By Provider'!E116="Yes", 1, 0)</f>
        <v>0</v>
      </c>
      <c r="V116">
        <f>IF('Costs Paid By Provider'!F116="Yes", 1, 0)</f>
        <v>0</v>
      </c>
      <c r="W116" s="7">
        <f>'Costs Paid By Provider'!G116</f>
        <v>0</v>
      </c>
      <c r="X116" s="7">
        <f>'Costs Paid By Provider'!H116</f>
        <v>0</v>
      </c>
      <c r="Y116">
        <f>'Costs Paid By Provider'!O116</f>
        <v>0</v>
      </c>
      <c r="Z116">
        <f t="shared" si="2"/>
        <v>0</v>
      </c>
    </row>
    <row r="117" spans="3:26" x14ac:dyDescent="0.3">
      <c r="C117" s="64"/>
      <c r="D117" s="89"/>
      <c r="E117" s="89"/>
      <c r="F117" s="89"/>
      <c r="G117" s="65"/>
      <c r="H117" s="65"/>
      <c r="I117" s="65"/>
      <c r="J117" s="66"/>
      <c r="K117" s="69"/>
      <c r="N117" s="9">
        <f t="shared" si="3"/>
        <v>1</v>
      </c>
      <c r="O117" s="8">
        <f t="shared" si="4"/>
        <v>0</v>
      </c>
      <c r="R117" s="18" t="str">
        <f>'Filing Information'!$O$2</f>
        <v>_2023</v>
      </c>
      <c r="S117" t="e">
        <f>VLOOKUP('Costs Paid By Provider'!C117,'Filing Information'!$B$47:$C$102,2,0)</f>
        <v>#N/A</v>
      </c>
      <c r="T117">
        <f>IF('Costs Paid By Provider'!D117="Yes", 1, 0)</f>
        <v>0</v>
      </c>
      <c r="U117">
        <f>IF('Costs Paid By Provider'!E117="Yes", 1, 0)</f>
        <v>0</v>
      </c>
      <c r="V117">
        <f>IF('Costs Paid By Provider'!F117="Yes", 1, 0)</f>
        <v>0</v>
      </c>
      <c r="W117" s="7">
        <f>'Costs Paid By Provider'!G117</f>
        <v>0</v>
      </c>
      <c r="X117" s="7">
        <f>'Costs Paid By Provider'!H117</f>
        <v>0</v>
      </c>
      <c r="Y117">
        <f>'Costs Paid By Provider'!O117</f>
        <v>0</v>
      </c>
      <c r="Z117">
        <f t="shared" si="2"/>
        <v>0</v>
      </c>
    </row>
    <row r="118" spans="3:26" x14ac:dyDescent="0.3">
      <c r="C118" s="64"/>
      <c r="D118" s="89"/>
      <c r="E118" s="89"/>
      <c r="F118" s="89"/>
      <c r="G118" s="65"/>
      <c r="H118" s="65"/>
      <c r="I118" s="65"/>
      <c r="J118" s="66"/>
      <c r="K118" s="69"/>
      <c r="N118" s="9">
        <f t="shared" si="3"/>
        <v>1</v>
      </c>
      <c r="O118" s="8">
        <f t="shared" si="4"/>
        <v>0</v>
      </c>
      <c r="R118" s="18" t="str">
        <f>'Filing Information'!$O$2</f>
        <v>_2023</v>
      </c>
      <c r="S118" t="e">
        <f>VLOOKUP('Costs Paid By Provider'!C118,'Filing Information'!$B$47:$C$102,2,0)</f>
        <v>#N/A</v>
      </c>
      <c r="T118">
        <f>IF('Costs Paid By Provider'!D118="Yes", 1, 0)</f>
        <v>0</v>
      </c>
      <c r="U118">
        <f>IF('Costs Paid By Provider'!E118="Yes", 1, 0)</f>
        <v>0</v>
      </c>
      <c r="V118">
        <f>IF('Costs Paid By Provider'!F118="Yes", 1, 0)</f>
        <v>0</v>
      </c>
      <c r="W118" s="7">
        <f>'Costs Paid By Provider'!G118</f>
        <v>0</v>
      </c>
      <c r="X118" s="7">
        <f>'Costs Paid By Provider'!H118</f>
        <v>0</v>
      </c>
      <c r="Y118">
        <f>'Costs Paid By Provider'!O118</f>
        <v>0</v>
      </c>
      <c r="Z118">
        <f t="shared" si="2"/>
        <v>0</v>
      </c>
    </row>
    <row r="119" spans="3:26" x14ac:dyDescent="0.3">
      <c r="C119" s="64"/>
      <c r="D119" s="89"/>
      <c r="E119" s="89"/>
      <c r="F119" s="89"/>
      <c r="G119" s="65"/>
      <c r="H119" s="65"/>
      <c r="I119" s="65"/>
      <c r="J119" s="66"/>
      <c r="K119" s="69"/>
      <c r="N119" s="9">
        <f t="shared" si="3"/>
        <v>1</v>
      </c>
      <c r="O119" s="8">
        <f t="shared" si="4"/>
        <v>0</v>
      </c>
      <c r="R119" s="18" t="str">
        <f>'Filing Information'!$O$2</f>
        <v>_2023</v>
      </c>
      <c r="S119" t="e">
        <f>VLOOKUP('Costs Paid By Provider'!C119,'Filing Information'!$B$47:$C$102,2,0)</f>
        <v>#N/A</v>
      </c>
      <c r="T119">
        <f>IF('Costs Paid By Provider'!D119="Yes", 1, 0)</f>
        <v>0</v>
      </c>
      <c r="U119">
        <f>IF('Costs Paid By Provider'!E119="Yes", 1, 0)</f>
        <v>0</v>
      </c>
      <c r="V119">
        <f>IF('Costs Paid By Provider'!F119="Yes", 1, 0)</f>
        <v>0</v>
      </c>
      <c r="W119" s="7">
        <f>'Costs Paid By Provider'!G119</f>
        <v>0</v>
      </c>
      <c r="X119" s="7">
        <f>'Costs Paid By Provider'!H119</f>
        <v>0</v>
      </c>
      <c r="Y119">
        <f>'Costs Paid By Provider'!O119</f>
        <v>0</v>
      </c>
      <c r="Z119">
        <f t="shared" si="2"/>
        <v>0</v>
      </c>
    </row>
    <row r="120" spans="3:26" x14ac:dyDescent="0.3">
      <c r="C120" s="64"/>
      <c r="D120" s="89"/>
      <c r="E120" s="89"/>
      <c r="F120" s="89"/>
      <c r="G120" s="65"/>
      <c r="H120" s="65"/>
      <c r="I120" s="65"/>
      <c r="J120" s="66"/>
      <c r="K120" s="69"/>
      <c r="N120" s="9">
        <f t="shared" si="3"/>
        <v>1</v>
      </c>
      <c r="O120" s="8">
        <f t="shared" si="4"/>
        <v>0</v>
      </c>
      <c r="R120" s="18" t="str">
        <f>'Filing Information'!$O$2</f>
        <v>_2023</v>
      </c>
      <c r="S120" t="e">
        <f>VLOOKUP('Costs Paid By Provider'!C120,'Filing Information'!$B$47:$C$102,2,0)</f>
        <v>#N/A</v>
      </c>
      <c r="T120">
        <f>IF('Costs Paid By Provider'!D120="Yes", 1, 0)</f>
        <v>0</v>
      </c>
      <c r="U120">
        <f>IF('Costs Paid By Provider'!E120="Yes", 1, 0)</f>
        <v>0</v>
      </c>
      <c r="V120">
        <f>IF('Costs Paid By Provider'!F120="Yes", 1, 0)</f>
        <v>0</v>
      </c>
      <c r="W120" s="7">
        <f>'Costs Paid By Provider'!G120</f>
        <v>0</v>
      </c>
      <c r="X120" s="7">
        <f>'Costs Paid By Provider'!H120</f>
        <v>0</v>
      </c>
      <c r="Y120">
        <f>'Costs Paid By Provider'!O120</f>
        <v>0</v>
      </c>
      <c r="Z120">
        <f t="shared" si="2"/>
        <v>0</v>
      </c>
    </row>
    <row r="121" spans="3:26" x14ac:dyDescent="0.3">
      <c r="C121" s="64"/>
      <c r="D121" s="89"/>
      <c r="E121" s="89"/>
      <c r="F121" s="89"/>
      <c r="G121" s="65"/>
      <c r="H121" s="65"/>
      <c r="I121" s="65"/>
      <c r="J121" s="66"/>
      <c r="K121" s="69"/>
      <c r="N121" s="9">
        <f t="shared" si="3"/>
        <v>1</v>
      </c>
      <c r="O121" s="8">
        <f t="shared" si="4"/>
        <v>0</v>
      </c>
      <c r="R121" s="18" t="str">
        <f>'Filing Information'!$O$2</f>
        <v>_2023</v>
      </c>
      <c r="S121" t="e">
        <f>VLOOKUP('Costs Paid By Provider'!C121,'Filing Information'!$B$47:$C$102,2,0)</f>
        <v>#N/A</v>
      </c>
      <c r="T121">
        <f>IF('Costs Paid By Provider'!D121="Yes", 1, 0)</f>
        <v>0</v>
      </c>
      <c r="U121">
        <f>IF('Costs Paid By Provider'!E121="Yes", 1, 0)</f>
        <v>0</v>
      </c>
      <c r="V121">
        <f>IF('Costs Paid By Provider'!F121="Yes", 1, 0)</f>
        <v>0</v>
      </c>
      <c r="W121" s="7">
        <f>'Costs Paid By Provider'!G121</f>
        <v>0</v>
      </c>
      <c r="X121" s="7">
        <f>'Costs Paid By Provider'!H121</f>
        <v>0</v>
      </c>
      <c r="Y121">
        <f>'Costs Paid By Provider'!O121</f>
        <v>0</v>
      </c>
      <c r="Z121">
        <f t="shared" si="2"/>
        <v>0</v>
      </c>
    </row>
    <row r="122" spans="3:26" x14ac:dyDescent="0.3">
      <c r="C122" s="64"/>
      <c r="D122" s="89"/>
      <c r="E122" s="89"/>
      <c r="F122" s="89"/>
      <c r="G122" s="65"/>
      <c r="H122" s="65"/>
      <c r="I122" s="65"/>
      <c r="J122" s="66"/>
      <c r="K122" s="69"/>
      <c r="N122" s="9">
        <f t="shared" si="3"/>
        <v>1</v>
      </c>
      <c r="O122" s="8">
        <f t="shared" si="4"/>
        <v>0</v>
      </c>
      <c r="R122" s="18" t="str">
        <f>'Filing Information'!$O$2</f>
        <v>_2023</v>
      </c>
      <c r="S122" t="e">
        <f>VLOOKUP('Costs Paid By Provider'!C122,'Filing Information'!$B$47:$C$102,2,0)</f>
        <v>#N/A</v>
      </c>
      <c r="T122">
        <f>IF('Costs Paid By Provider'!D122="Yes", 1, 0)</f>
        <v>0</v>
      </c>
      <c r="U122">
        <f>IF('Costs Paid By Provider'!E122="Yes", 1, 0)</f>
        <v>0</v>
      </c>
      <c r="V122">
        <f>IF('Costs Paid By Provider'!F122="Yes", 1, 0)</f>
        <v>0</v>
      </c>
      <c r="W122" s="7">
        <f>'Costs Paid By Provider'!G122</f>
        <v>0</v>
      </c>
      <c r="X122" s="7">
        <f>'Costs Paid By Provider'!H122</f>
        <v>0</v>
      </c>
      <c r="Y122">
        <f>'Costs Paid By Provider'!O122</f>
        <v>0</v>
      </c>
      <c r="Z122">
        <f t="shared" si="2"/>
        <v>0</v>
      </c>
    </row>
    <row r="123" spans="3:26" x14ac:dyDescent="0.3">
      <c r="C123" s="64"/>
      <c r="D123" s="89"/>
      <c r="E123" s="89"/>
      <c r="F123" s="89"/>
      <c r="G123" s="65"/>
      <c r="H123" s="65"/>
      <c r="I123" s="65"/>
      <c r="J123" s="66"/>
      <c r="K123" s="69"/>
      <c r="N123" s="9">
        <f t="shared" si="3"/>
        <v>1</v>
      </c>
      <c r="O123" s="8">
        <f t="shared" si="4"/>
        <v>0</v>
      </c>
      <c r="R123" s="18" t="str">
        <f>'Filing Information'!$O$2</f>
        <v>_2023</v>
      </c>
      <c r="S123" t="e">
        <f>VLOOKUP('Costs Paid By Provider'!C123,'Filing Information'!$B$47:$C$102,2,0)</f>
        <v>#N/A</v>
      </c>
      <c r="T123">
        <f>IF('Costs Paid By Provider'!D123="Yes", 1, 0)</f>
        <v>0</v>
      </c>
      <c r="U123">
        <f>IF('Costs Paid By Provider'!E123="Yes", 1, 0)</f>
        <v>0</v>
      </c>
      <c r="V123">
        <f>IF('Costs Paid By Provider'!F123="Yes", 1, 0)</f>
        <v>0</v>
      </c>
      <c r="W123" s="7">
        <f>'Costs Paid By Provider'!G123</f>
        <v>0</v>
      </c>
      <c r="X123" s="7">
        <f>'Costs Paid By Provider'!H123</f>
        <v>0</v>
      </c>
      <c r="Y123">
        <f>'Costs Paid By Provider'!O123</f>
        <v>0</v>
      </c>
      <c r="Z123">
        <f t="shared" si="2"/>
        <v>0</v>
      </c>
    </row>
    <row r="124" spans="3:26" x14ac:dyDescent="0.3">
      <c r="C124" s="64"/>
      <c r="D124" s="89"/>
      <c r="E124" s="89"/>
      <c r="F124" s="89"/>
      <c r="G124" s="65"/>
      <c r="H124" s="65"/>
      <c r="I124" s="65"/>
      <c r="J124" s="66"/>
      <c r="K124" s="69"/>
      <c r="N124" s="9">
        <f t="shared" si="3"/>
        <v>1</v>
      </c>
      <c r="O124" s="8">
        <f t="shared" si="4"/>
        <v>0</v>
      </c>
      <c r="R124" s="18" t="str">
        <f>'Filing Information'!$O$2</f>
        <v>_2023</v>
      </c>
      <c r="S124" t="e">
        <f>VLOOKUP('Costs Paid By Provider'!C124,'Filing Information'!$B$47:$C$102,2,0)</f>
        <v>#N/A</v>
      </c>
      <c r="T124">
        <f>IF('Costs Paid By Provider'!D124="Yes", 1, 0)</f>
        <v>0</v>
      </c>
      <c r="U124">
        <f>IF('Costs Paid By Provider'!E124="Yes", 1, 0)</f>
        <v>0</v>
      </c>
      <c r="V124">
        <f>IF('Costs Paid By Provider'!F124="Yes", 1, 0)</f>
        <v>0</v>
      </c>
      <c r="W124" s="7">
        <f>'Costs Paid By Provider'!G124</f>
        <v>0</v>
      </c>
      <c r="X124" s="7">
        <f>'Costs Paid By Provider'!H124</f>
        <v>0</v>
      </c>
      <c r="Y124">
        <f>'Costs Paid By Provider'!O124</f>
        <v>0</v>
      </c>
      <c r="Z124">
        <f t="shared" si="2"/>
        <v>0</v>
      </c>
    </row>
    <row r="125" spans="3:26" x14ac:dyDescent="0.3">
      <c r="C125" s="64"/>
      <c r="D125" s="89"/>
      <c r="E125" s="89"/>
      <c r="F125" s="89"/>
      <c r="G125" s="65"/>
      <c r="H125" s="65"/>
      <c r="I125" s="65"/>
      <c r="J125" s="66"/>
      <c r="K125" s="69"/>
      <c r="N125" s="9">
        <f t="shared" si="3"/>
        <v>1</v>
      </c>
      <c r="O125" s="8">
        <f t="shared" si="4"/>
        <v>0</v>
      </c>
      <c r="R125" s="18" t="str">
        <f>'Filing Information'!$O$2</f>
        <v>_2023</v>
      </c>
      <c r="S125" t="e">
        <f>VLOOKUP('Costs Paid By Provider'!C125,'Filing Information'!$B$47:$C$102,2,0)</f>
        <v>#N/A</v>
      </c>
      <c r="T125">
        <f>IF('Costs Paid By Provider'!D125="Yes", 1, 0)</f>
        <v>0</v>
      </c>
      <c r="U125">
        <f>IF('Costs Paid By Provider'!E125="Yes", 1, 0)</f>
        <v>0</v>
      </c>
      <c r="V125">
        <f>IF('Costs Paid By Provider'!F125="Yes", 1, 0)</f>
        <v>0</v>
      </c>
      <c r="W125" s="7">
        <f>'Costs Paid By Provider'!G125</f>
        <v>0</v>
      </c>
      <c r="X125" s="7">
        <f>'Costs Paid By Provider'!H125</f>
        <v>0</v>
      </c>
      <c r="Y125">
        <f>'Costs Paid By Provider'!O125</f>
        <v>0</v>
      </c>
      <c r="Z125">
        <f t="shared" si="2"/>
        <v>0</v>
      </c>
    </row>
    <row r="126" spans="3:26" x14ac:dyDescent="0.3">
      <c r="C126" s="64"/>
      <c r="D126" s="89"/>
      <c r="E126" s="89"/>
      <c r="F126" s="89"/>
      <c r="G126" s="65"/>
      <c r="H126" s="65"/>
      <c r="I126" s="65"/>
      <c r="J126" s="66"/>
      <c r="K126" s="69"/>
      <c r="N126" s="9">
        <f t="shared" si="3"/>
        <v>1</v>
      </c>
      <c r="O126" s="8">
        <f t="shared" si="4"/>
        <v>0</v>
      </c>
      <c r="R126" s="18" t="str">
        <f>'Filing Information'!$O$2</f>
        <v>_2023</v>
      </c>
      <c r="S126" t="e">
        <f>VLOOKUP('Costs Paid By Provider'!C126,'Filing Information'!$B$47:$C$102,2,0)</f>
        <v>#N/A</v>
      </c>
      <c r="T126">
        <f>IF('Costs Paid By Provider'!D126="Yes", 1, 0)</f>
        <v>0</v>
      </c>
      <c r="U126">
        <f>IF('Costs Paid By Provider'!E126="Yes", 1, 0)</f>
        <v>0</v>
      </c>
      <c r="V126">
        <f>IF('Costs Paid By Provider'!F126="Yes", 1, 0)</f>
        <v>0</v>
      </c>
      <c r="W126" s="7">
        <f>'Costs Paid By Provider'!G126</f>
        <v>0</v>
      </c>
      <c r="X126" s="7">
        <f>'Costs Paid By Provider'!H126</f>
        <v>0</v>
      </c>
      <c r="Y126">
        <f>'Costs Paid By Provider'!O126</f>
        <v>0</v>
      </c>
      <c r="Z126">
        <f t="shared" si="2"/>
        <v>0</v>
      </c>
    </row>
    <row r="127" spans="3:26" x14ac:dyDescent="0.3">
      <c r="C127" s="64"/>
      <c r="D127" s="89"/>
      <c r="E127" s="89"/>
      <c r="F127" s="89"/>
      <c r="G127" s="65"/>
      <c r="H127" s="65"/>
      <c r="I127" s="65"/>
      <c r="J127" s="66"/>
      <c r="K127" s="69"/>
      <c r="N127" s="9">
        <f t="shared" si="3"/>
        <v>1</v>
      </c>
      <c r="O127" s="8">
        <f t="shared" si="4"/>
        <v>0</v>
      </c>
      <c r="R127" s="18" t="str">
        <f>'Filing Information'!$O$2</f>
        <v>_2023</v>
      </c>
      <c r="S127" t="e">
        <f>VLOOKUP('Costs Paid By Provider'!C127,'Filing Information'!$B$47:$C$102,2,0)</f>
        <v>#N/A</v>
      </c>
      <c r="T127">
        <f>IF('Costs Paid By Provider'!D127="Yes", 1, 0)</f>
        <v>0</v>
      </c>
      <c r="U127">
        <f>IF('Costs Paid By Provider'!E127="Yes", 1, 0)</f>
        <v>0</v>
      </c>
      <c r="V127">
        <f>IF('Costs Paid By Provider'!F127="Yes", 1, 0)</f>
        <v>0</v>
      </c>
      <c r="W127" s="7">
        <f>'Costs Paid By Provider'!G127</f>
        <v>0</v>
      </c>
      <c r="X127" s="7">
        <f>'Costs Paid By Provider'!H127</f>
        <v>0</v>
      </c>
      <c r="Y127">
        <f>'Costs Paid By Provider'!O127</f>
        <v>0</v>
      </c>
      <c r="Z127">
        <f t="shared" si="2"/>
        <v>0</v>
      </c>
    </row>
    <row r="128" spans="3:26" x14ac:dyDescent="0.3">
      <c r="C128" s="64"/>
      <c r="D128" s="89"/>
      <c r="E128" s="89"/>
      <c r="F128" s="89"/>
      <c r="G128" s="65"/>
      <c r="H128" s="65"/>
      <c r="I128" s="65"/>
      <c r="J128" s="66"/>
      <c r="K128" s="69"/>
      <c r="N128" s="9">
        <f t="shared" si="3"/>
        <v>1</v>
      </c>
      <c r="O128" s="8">
        <f t="shared" si="4"/>
        <v>0</v>
      </c>
      <c r="R128" s="18" t="str">
        <f>'Filing Information'!$O$2</f>
        <v>_2023</v>
      </c>
      <c r="S128" t="e">
        <f>VLOOKUP('Costs Paid By Provider'!C128,'Filing Information'!$B$47:$C$102,2,0)</f>
        <v>#N/A</v>
      </c>
      <c r="T128">
        <f>IF('Costs Paid By Provider'!D128="Yes", 1, 0)</f>
        <v>0</v>
      </c>
      <c r="U128">
        <f>IF('Costs Paid By Provider'!E128="Yes", 1, 0)</f>
        <v>0</v>
      </c>
      <c r="V128">
        <f>IF('Costs Paid By Provider'!F128="Yes", 1, 0)</f>
        <v>0</v>
      </c>
      <c r="W128" s="7">
        <f>'Costs Paid By Provider'!G128</f>
        <v>0</v>
      </c>
      <c r="X128" s="7">
        <f>'Costs Paid By Provider'!H128</f>
        <v>0</v>
      </c>
      <c r="Y128">
        <f>'Costs Paid By Provider'!O128</f>
        <v>0</v>
      </c>
      <c r="Z128">
        <f t="shared" si="2"/>
        <v>0</v>
      </c>
    </row>
    <row r="129" spans="3:26" x14ac:dyDescent="0.3">
      <c r="C129" s="64"/>
      <c r="D129" s="89"/>
      <c r="E129" s="89"/>
      <c r="F129" s="89"/>
      <c r="G129" s="65"/>
      <c r="H129" s="65"/>
      <c r="I129" s="65"/>
      <c r="J129" s="66"/>
      <c r="K129" s="69"/>
      <c r="N129" s="9">
        <f t="shared" si="3"/>
        <v>1</v>
      </c>
      <c r="O129" s="8">
        <f t="shared" si="4"/>
        <v>0</v>
      </c>
      <c r="R129" s="18" t="str">
        <f>'Filing Information'!$O$2</f>
        <v>_2023</v>
      </c>
      <c r="S129" t="e">
        <f>VLOOKUP('Costs Paid By Provider'!C129,'Filing Information'!$B$47:$C$102,2,0)</f>
        <v>#N/A</v>
      </c>
      <c r="T129">
        <f>IF('Costs Paid By Provider'!D129="Yes", 1, 0)</f>
        <v>0</v>
      </c>
      <c r="U129">
        <f>IF('Costs Paid By Provider'!E129="Yes", 1, 0)</f>
        <v>0</v>
      </c>
      <c r="V129">
        <f>IF('Costs Paid By Provider'!F129="Yes", 1, 0)</f>
        <v>0</v>
      </c>
      <c r="W129" s="7">
        <f>'Costs Paid By Provider'!G129</f>
        <v>0</v>
      </c>
      <c r="X129" s="7">
        <f>'Costs Paid By Provider'!H129</f>
        <v>0</v>
      </c>
      <c r="Y129">
        <f>'Costs Paid By Provider'!O129</f>
        <v>0</v>
      </c>
      <c r="Z129">
        <f t="shared" si="2"/>
        <v>0</v>
      </c>
    </row>
    <row r="130" spans="3:26" x14ac:dyDescent="0.3">
      <c r="C130" s="64"/>
      <c r="D130" s="89"/>
      <c r="E130" s="89"/>
      <c r="F130" s="89"/>
      <c r="G130" s="65"/>
      <c r="H130" s="65"/>
      <c r="I130" s="65"/>
      <c r="J130" s="66"/>
      <c r="K130" s="69"/>
      <c r="N130" s="9">
        <f t="shared" si="3"/>
        <v>1</v>
      </c>
      <c r="O130" s="8">
        <f t="shared" si="4"/>
        <v>0</v>
      </c>
      <c r="R130" s="18" t="str">
        <f>'Filing Information'!$O$2</f>
        <v>_2023</v>
      </c>
      <c r="S130" t="e">
        <f>VLOOKUP('Costs Paid By Provider'!C130,'Filing Information'!$B$47:$C$102,2,0)</f>
        <v>#N/A</v>
      </c>
      <c r="T130">
        <f>IF('Costs Paid By Provider'!D130="Yes", 1, 0)</f>
        <v>0</v>
      </c>
      <c r="U130">
        <f>IF('Costs Paid By Provider'!E130="Yes", 1, 0)</f>
        <v>0</v>
      </c>
      <c r="V130">
        <f>IF('Costs Paid By Provider'!F130="Yes", 1, 0)</f>
        <v>0</v>
      </c>
      <c r="W130" s="7">
        <f>'Costs Paid By Provider'!G130</f>
        <v>0</v>
      </c>
      <c r="X130" s="7">
        <f>'Costs Paid By Provider'!H130</f>
        <v>0</v>
      </c>
      <c r="Y130">
        <f>'Costs Paid By Provider'!O130</f>
        <v>0</v>
      </c>
      <c r="Z130">
        <f t="shared" ref="Z130:Z193" si="5">K130</f>
        <v>0</v>
      </c>
    </row>
    <row r="131" spans="3:26" x14ac:dyDescent="0.3">
      <c r="C131" s="64"/>
      <c r="D131" s="89"/>
      <c r="E131" s="89"/>
      <c r="F131" s="89"/>
      <c r="G131" s="65"/>
      <c r="H131" s="65"/>
      <c r="I131" s="65"/>
      <c r="J131" s="66"/>
      <c r="K131" s="69"/>
      <c r="N131" s="9">
        <f t="shared" si="3"/>
        <v>1</v>
      </c>
      <c r="O131" s="8">
        <f t="shared" si="4"/>
        <v>0</v>
      </c>
      <c r="R131" s="18" t="str">
        <f>'Filing Information'!$O$2</f>
        <v>_2023</v>
      </c>
      <c r="S131" t="e">
        <f>VLOOKUP('Costs Paid By Provider'!C131,'Filing Information'!$B$47:$C$102,2,0)</f>
        <v>#N/A</v>
      </c>
      <c r="T131">
        <f>IF('Costs Paid By Provider'!D131="Yes", 1, 0)</f>
        <v>0</v>
      </c>
      <c r="U131">
        <f>IF('Costs Paid By Provider'!E131="Yes", 1, 0)</f>
        <v>0</v>
      </c>
      <c r="V131">
        <f>IF('Costs Paid By Provider'!F131="Yes", 1, 0)</f>
        <v>0</v>
      </c>
      <c r="W131" s="7">
        <f>'Costs Paid By Provider'!G131</f>
        <v>0</v>
      </c>
      <c r="X131" s="7">
        <f>'Costs Paid By Provider'!H131</f>
        <v>0</v>
      </c>
      <c r="Y131">
        <f>'Costs Paid By Provider'!O131</f>
        <v>0</v>
      </c>
      <c r="Z131">
        <f t="shared" si="5"/>
        <v>0</v>
      </c>
    </row>
    <row r="132" spans="3:26" x14ac:dyDescent="0.3">
      <c r="C132" s="64"/>
      <c r="D132" s="89"/>
      <c r="E132" s="89"/>
      <c r="F132" s="89"/>
      <c r="G132" s="65"/>
      <c r="H132" s="65"/>
      <c r="I132" s="65"/>
      <c r="J132" s="66"/>
      <c r="K132" s="69"/>
      <c r="N132" s="9">
        <f t="shared" si="3"/>
        <v>1</v>
      </c>
      <c r="O132" s="8">
        <f t="shared" si="4"/>
        <v>0</v>
      </c>
      <c r="R132" s="18" t="str">
        <f>'Filing Information'!$O$2</f>
        <v>_2023</v>
      </c>
      <c r="S132" t="e">
        <f>VLOOKUP('Costs Paid By Provider'!C132,'Filing Information'!$B$47:$C$102,2,0)</f>
        <v>#N/A</v>
      </c>
      <c r="T132">
        <f>IF('Costs Paid By Provider'!D132="Yes", 1, 0)</f>
        <v>0</v>
      </c>
      <c r="U132">
        <f>IF('Costs Paid By Provider'!E132="Yes", 1, 0)</f>
        <v>0</v>
      </c>
      <c r="V132">
        <f>IF('Costs Paid By Provider'!F132="Yes", 1, 0)</f>
        <v>0</v>
      </c>
      <c r="W132" s="7">
        <f>'Costs Paid By Provider'!G132</f>
        <v>0</v>
      </c>
      <c r="X132" s="7">
        <f>'Costs Paid By Provider'!H132</f>
        <v>0</v>
      </c>
      <c r="Y132">
        <f>'Costs Paid By Provider'!O132</f>
        <v>0</v>
      </c>
      <c r="Z132">
        <f t="shared" si="5"/>
        <v>0</v>
      </c>
    </row>
    <row r="133" spans="3:26" x14ac:dyDescent="0.3">
      <c r="C133" s="64"/>
      <c r="D133" s="89"/>
      <c r="E133" s="89"/>
      <c r="F133" s="89"/>
      <c r="G133" s="65"/>
      <c r="H133" s="65"/>
      <c r="I133" s="65"/>
      <c r="J133" s="66"/>
      <c r="K133" s="69"/>
      <c r="N133" s="9">
        <f t="shared" si="3"/>
        <v>1</v>
      </c>
      <c r="O133" s="8">
        <f t="shared" si="4"/>
        <v>0</v>
      </c>
      <c r="R133" s="18" t="str">
        <f>'Filing Information'!$O$2</f>
        <v>_2023</v>
      </c>
      <c r="S133" t="e">
        <f>VLOOKUP('Costs Paid By Provider'!C133,'Filing Information'!$B$47:$C$102,2,0)</f>
        <v>#N/A</v>
      </c>
      <c r="T133">
        <f>IF('Costs Paid By Provider'!D133="Yes", 1, 0)</f>
        <v>0</v>
      </c>
      <c r="U133">
        <f>IF('Costs Paid By Provider'!E133="Yes", 1, 0)</f>
        <v>0</v>
      </c>
      <c r="V133">
        <f>IF('Costs Paid By Provider'!F133="Yes", 1, 0)</f>
        <v>0</v>
      </c>
      <c r="W133" s="7">
        <f>'Costs Paid By Provider'!G133</f>
        <v>0</v>
      </c>
      <c r="X133" s="7">
        <f>'Costs Paid By Provider'!H133</f>
        <v>0</v>
      </c>
      <c r="Y133">
        <f>'Costs Paid By Provider'!O133</f>
        <v>0</v>
      </c>
      <c r="Z133">
        <f t="shared" si="5"/>
        <v>0</v>
      </c>
    </row>
    <row r="134" spans="3:26" x14ac:dyDescent="0.3">
      <c r="C134" s="64"/>
      <c r="D134" s="89"/>
      <c r="E134" s="89"/>
      <c r="F134" s="89"/>
      <c r="G134" s="65"/>
      <c r="H134" s="65"/>
      <c r="I134" s="65"/>
      <c r="J134" s="66"/>
      <c r="K134" s="69"/>
      <c r="N134" s="9">
        <f t="shared" si="3"/>
        <v>1</v>
      </c>
      <c r="O134" s="8">
        <f t="shared" si="4"/>
        <v>0</v>
      </c>
      <c r="R134" s="18" t="str">
        <f>'Filing Information'!$O$2</f>
        <v>_2023</v>
      </c>
      <c r="S134" t="e">
        <f>VLOOKUP('Costs Paid By Provider'!C134,'Filing Information'!$B$47:$C$102,2,0)</f>
        <v>#N/A</v>
      </c>
      <c r="T134">
        <f>IF('Costs Paid By Provider'!D134="Yes", 1, 0)</f>
        <v>0</v>
      </c>
      <c r="U134">
        <f>IF('Costs Paid By Provider'!E134="Yes", 1, 0)</f>
        <v>0</v>
      </c>
      <c r="V134">
        <f>IF('Costs Paid By Provider'!F134="Yes", 1, 0)</f>
        <v>0</v>
      </c>
      <c r="W134" s="7">
        <f>'Costs Paid By Provider'!G134</f>
        <v>0</v>
      </c>
      <c r="X134" s="7">
        <f>'Costs Paid By Provider'!H134</f>
        <v>0</v>
      </c>
      <c r="Y134">
        <f>'Costs Paid By Provider'!O134</f>
        <v>0</v>
      </c>
      <c r="Z134">
        <f t="shared" si="5"/>
        <v>0</v>
      </c>
    </row>
    <row r="135" spans="3:26" x14ac:dyDescent="0.3">
      <c r="C135" s="64"/>
      <c r="D135" s="89"/>
      <c r="E135" s="89"/>
      <c r="F135" s="89"/>
      <c r="G135" s="65"/>
      <c r="H135" s="65"/>
      <c r="I135" s="65"/>
      <c r="J135" s="66"/>
      <c r="K135" s="69"/>
      <c r="N135" s="9">
        <f t="shared" si="3"/>
        <v>1</v>
      </c>
      <c r="O135" s="8">
        <f t="shared" si="4"/>
        <v>0</v>
      </c>
      <c r="R135" s="18" t="str">
        <f>'Filing Information'!$O$2</f>
        <v>_2023</v>
      </c>
      <c r="S135" t="e">
        <f>VLOOKUP('Costs Paid By Provider'!C135,'Filing Information'!$B$47:$C$102,2,0)</f>
        <v>#N/A</v>
      </c>
      <c r="T135">
        <f>IF('Costs Paid By Provider'!D135="Yes", 1, 0)</f>
        <v>0</v>
      </c>
      <c r="U135">
        <f>IF('Costs Paid By Provider'!E135="Yes", 1, 0)</f>
        <v>0</v>
      </c>
      <c r="V135">
        <f>IF('Costs Paid By Provider'!F135="Yes", 1, 0)</f>
        <v>0</v>
      </c>
      <c r="W135" s="7">
        <f>'Costs Paid By Provider'!G135</f>
        <v>0</v>
      </c>
      <c r="X135" s="7">
        <f>'Costs Paid By Provider'!H135</f>
        <v>0</v>
      </c>
      <c r="Y135">
        <f>'Costs Paid By Provider'!O135</f>
        <v>0</v>
      </c>
      <c r="Z135">
        <f t="shared" si="5"/>
        <v>0</v>
      </c>
    </row>
    <row r="136" spans="3:26" x14ac:dyDescent="0.3">
      <c r="C136" s="64"/>
      <c r="D136" s="89"/>
      <c r="E136" s="89"/>
      <c r="F136" s="89"/>
      <c r="G136" s="65"/>
      <c r="H136" s="65"/>
      <c r="I136" s="65"/>
      <c r="J136" s="66"/>
      <c r="K136" s="69"/>
      <c r="N136" s="9">
        <f t="shared" si="3"/>
        <v>1</v>
      </c>
      <c r="O136" s="8">
        <f t="shared" si="4"/>
        <v>0</v>
      </c>
      <c r="R136" s="18" t="str">
        <f>'Filing Information'!$O$2</f>
        <v>_2023</v>
      </c>
      <c r="S136" t="e">
        <f>VLOOKUP('Costs Paid By Provider'!C136,'Filing Information'!$B$47:$C$102,2,0)</f>
        <v>#N/A</v>
      </c>
      <c r="T136">
        <f>IF('Costs Paid By Provider'!D136="Yes", 1, 0)</f>
        <v>0</v>
      </c>
      <c r="U136">
        <f>IF('Costs Paid By Provider'!E136="Yes", 1, 0)</f>
        <v>0</v>
      </c>
      <c r="V136">
        <f>IF('Costs Paid By Provider'!F136="Yes", 1, 0)</f>
        <v>0</v>
      </c>
      <c r="W136" s="7">
        <f>'Costs Paid By Provider'!G136</f>
        <v>0</v>
      </c>
      <c r="X136" s="7">
        <f>'Costs Paid By Provider'!H136</f>
        <v>0</v>
      </c>
      <c r="Y136">
        <f>'Costs Paid By Provider'!O136</f>
        <v>0</v>
      </c>
      <c r="Z136">
        <f t="shared" si="5"/>
        <v>0</v>
      </c>
    </row>
    <row r="137" spans="3:26" x14ac:dyDescent="0.3">
      <c r="C137" s="64"/>
      <c r="D137" s="89"/>
      <c r="E137" s="89"/>
      <c r="F137" s="89"/>
      <c r="G137" s="65"/>
      <c r="H137" s="65"/>
      <c r="I137" s="65"/>
      <c r="J137" s="66"/>
      <c r="K137" s="69"/>
      <c r="N137" s="9">
        <f t="shared" si="3"/>
        <v>1</v>
      </c>
      <c r="O137" s="8">
        <f t="shared" si="4"/>
        <v>0</v>
      </c>
      <c r="R137" s="18" t="str">
        <f>'Filing Information'!$O$2</f>
        <v>_2023</v>
      </c>
      <c r="S137" t="e">
        <f>VLOOKUP('Costs Paid By Provider'!C137,'Filing Information'!$B$47:$C$102,2,0)</f>
        <v>#N/A</v>
      </c>
      <c r="T137">
        <f>IF('Costs Paid By Provider'!D137="Yes", 1, 0)</f>
        <v>0</v>
      </c>
      <c r="U137">
        <f>IF('Costs Paid By Provider'!E137="Yes", 1, 0)</f>
        <v>0</v>
      </c>
      <c r="V137">
        <f>IF('Costs Paid By Provider'!F137="Yes", 1, 0)</f>
        <v>0</v>
      </c>
      <c r="W137" s="7">
        <f>'Costs Paid By Provider'!G137</f>
        <v>0</v>
      </c>
      <c r="X137" s="7">
        <f>'Costs Paid By Provider'!H137</f>
        <v>0</v>
      </c>
      <c r="Y137">
        <f>'Costs Paid By Provider'!O137</f>
        <v>0</v>
      </c>
      <c r="Z137">
        <f t="shared" si="5"/>
        <v>0</v>
      </c>
    </row>
    <row r="138" spans="3:26" x14ac:dyDescent="0.3">
      <c r="C138" s="64"/>
      <c r="D138" s="89"/>
      <c r="E138" s="89"/>
      <c r="F138" s="89"/>
      <c r="G138" s="65"/>
      <c r="H138" s="65"/>
      <c r="I138" s="65"/>
      <c r="J138" s="66"/>
      <c r="K138" s="69"/>
      <c r="N138" s="9">
        <f t="shared" si="3"/>
        <v>1</v>
      </c>
      <c r="O138" s="8">
        <f t="shared" si="4"/>
        <v>0</v>
      </c>
      <c r="R138" s="18" t="str">
        <f>'Filing Information'!$O$2</f>
        <v>_2023</v>
      </c>
      <c r="S138" t="e">
        <f>VLOOKUP('Costs Paid By Provider'!C138,'Filing Information'!$B$47:$C$102,2,0)</f>
        <v>#N/A</v>
      </c>
      <c r="T138">
        <f>IF('Costs Paid By Provider'!D138="Yes", 1, 0)</f>
        <v>0</v>
      </c>
      <c r="U138">
        <f>IF('Costs Paid By Provider'!E138="Yes", 1, 0)</f>
        <v>0</v>
      </c>
      <c r="V138">
        <f>IF('Costs Paid By Provider'!F138="Yes", 1, 0)</f>
        <v>0</v>
      </c>
      <c r="W138" s="7">
        <f>'Costs Paid By Provider'!G138</f>
        <v>0</v>
      </c>
      <c r="X138" s="7">
        <f>'Costs Paid By Provider'!H138</f>
        <v>0</v>
      </c>
      <c r="Y138">
        <f>'Costs Paid By Provider'!O138</f>
        <v>0</v>
      </c>
      <c r="Z138">
        <f t="shared" si="5"/>
        <v>0</v>
      </c>
    </row>
    <row r="139" spans="3:26" x14ac:dyDescent="0.3">
      <c r="C139" s="64"/>
      <c r="D139" s="89"/>
      <c r="E139" s="89"/>
      <c r="F139" s="89"/>
      <c r="G139" s="65"/>
      <c r="H139" s="65"/>
      <c r="I139" s="65"/>
      <c r="J139" s="66"/>
      <c r="K139" s="69"/>
      <c r="N139" s="9">
        <f t="shared" si="3"/>
        <v>1</v>
      </c>
      <c r="O139" s="8">
        <f t="shared" si="4"/>
        <v>0</v>
      </c>
      <c r="R139" s="18" t="str">
        <f>'Filing Information'!$O$2</f>
        <v>_2023</v>
      </c>
      <c r="S139" t="e">
        <f>VLOOKUP('Costs Paid By Provider'!C139,'Filing Information'!$B$47:$C$102,2,0)</f>
        <v>#N/A</v>
      </c>
      <c r="T139">
        <f>IF('Costs Paid By Provider'!D139="Yes", 1, 0)</f>
        <v>0</v>
      </c>
      <c r="U139">
        <f>IF('Costs Paid By Provider'!E139="Yes", 1, 0)</f>
        <v>0</v>
      </c>
      <c r="V139">
        <f>IF('Costs Paid By Provider'!F139="Yes", 1, 0)</f>
        <v>0</v>
      </c>
      <c r="W139" s="7">
        <f>'Costs Paid By Provider'!G139</f>
        <v>0</v>
      </c>
      <c r="X139" s="7">
        <f>'Costs Paid By Provider'!H139</f>
        <v>0</v>
      </c>
      <c r="Y139">
        <f>'Costs Paid By Provider'!O139</f>
        <v>0</v>
      </c>
      <c r="Z139">
        <f t="shared" si="5"/>
        <v>0</v>
      </c>
    </row>
    <row r="140" spans="3:26" x14ac:dyDescent="0.3">
      <c r="C140" s="64"/>
      <c r="D140" s="89"/>
      <c r="E140" s="89"/>
      <c r="F140" s="89"/>
      <c r="G140" s="65"/>
      <c r="H140" s="65"/>
      <c r="I140" s="65"/>
      <c r="J140" s="66"/>
      <c r="K140" s="69"/>
      <c r="N140" s="9">
        <f t="shared" si="3"/>
        <v>1</v>
      </c>
      <c r="O140" s="8">
        <f t="shared" si="4"/>
        <v>0</v>
      </c>
      <c r="R140" s="18" t="str">
        <f>'Filing Information'!$O$2</f>
        <v>_2023</v>
      </c>
      <c r="S140" t="e">
        <f>VLOOKUP('Costs Paid By Provider'!C140,'Filing Information'!$B$47:$C$102,2,0)</f>
        <v>#N/A</v>
      </c>
      <c r="T140">
        <f>IF('Costs Paid By Provider'!D140="Yes", 1, 0)</f>
        <v>0</v>
      </c>
      <c r="U140">
        <f>IF('Costs Paid By Provider'!E140="Yes", 1, 0)</f>
        <v>0</v>
      </c>
      <c r="V140">
        <f>IF('Costs Paid By Provider'!F140="Yes", 1, 0)</f>
        <v>0</v>
      </c>
      <c r="W140" s="7">
        <f>'Costs Paid By Provider'!G140</f>
        <v>0</v>
      </c>
      <c r="X140" s="7">
        <f>'Costs Paid By Provider'!H140</f>
        <v>0</v>
      </c>
      <c r="Y140">
        <f>'Costs Paid By Provider'!O140</f>
        <v>0</v>
      </c>
      <c r="Z140">
        <f t="shared" si="5"/>
        <v>0</v>
      </c>
    </row>
    <row r="141" spans="3:26" x14ac:dyDescent="0.3">
      <c r="C141" s="64"/>
      <c r="D141" s="89"/>
      <c r="E141" s="89"/>
      <c r="F141" s="89"/>
      <c r="G141" s="65"/>
      <c r="H141" s="65"/>
      <c r="I141" s="65"/>
      <c r="J141" s="66"/>
      <c r="K141" s="69"/>
      <c r="N141" s="9">
        <f t="shared" si="3"/>
        <v>1</v>
      </c>
      <c r="O141" s="8">
        <f t="shared" si="4"/>
        <v>0</v>
      </c>
      <c r="R141" s="18" t="str">
        <f>'Filing Information'!$O$2</f>
        <v>_2023</v>
      </c>
      <c r="S141" t="e">
        <f>VLOOKUP('Costs Paid By Provider'!C141,'Filing Information'!$B$47:$C$102,2,0)</f>
        <v>#N/A</v>
      </c>
      <c r="T141">
        <f>IF('Costs Paid By Provider'!D141="Yes", 1, 0)</f>
        <v>0</v>
      </c>
      <c r="U141">
        <f>IF('Costs Paid By Provider'!E141="Yes", 1, 0)</f>
        <v>0</v>
      </c>
      <c r="V141">
        <f>IF('Costs Paid By Provider'!F141="Yes", 1, 0)</f>
        <v>0</v>
      </c>
      <c r="W141" s="7">
        <f>'Costs Paid By Provider'!G141</f>
        <v>0</v>
      </c>
      <c r="X141" s="7">
        <f>'Costs Paid By Provider'!H141</f>
        <v>0</v>
      </c>
      <c r="Y141">
        <f>'Costs Paid By Provider'!O141</f>
        <v>0</v>
      </c>
      <c r="Z141">
        <f t="shared" si="5"/>
        <v>0</v>
      </c>
    </row>
    <row r="142" spans="3:26" x14ac:dyDescent="0.3">
      <c r="C142" s="64"/>
      <c r="D142" s="89"/>
      <c r="E142" s="89"/>
      <c r="F142" s="89"/>
      <c r="G142" s="65"/>
      <c r="H142" s="65"/>
      <c r="I142" s="65"/>
      <c r="J142" s="66"/>
      <c r="K142" s="69"/>
      <c r="N142" s="9">
        <f t="shared" si="3"/>
        <v>1</v>
      </c>
      <c r="O142" s="8">
        <f t="shared" si="4"/>
        <v>0</v>
      </c>
      <c r="R142" s="18" t="str">
        <f>'Filing Information'!$O$2</f>
        <v>_2023</v>
      </c>
      <c r="S142" t="e">
        <f>VLOOKUP('Costs Paid By Provider'!C142,'Filing Information'!$B$47:$C$102,2,0)</f>
        <v>#N/A</v>
      </c>
      <c r="T142">
        <f>IF('Costs Paid By Provider'!D142="Yes", 1, 0)</f>
        <v>0</v>
      </c>
      <c r="U142">
        <f>IF('Costs Paid By Provider'!E142="Yes", 1, 0)</f>
        <v>0</v>
      </c>
      <c r="V142">
        <f>IF('Costs Paid By Provider'!F142="Yes", 1, 0)</f>
        <v>0</v>
      </c>
      <c r="W142" s="7">
        <f>'Costs Paid By Provider'!G142</f>
        <v>0</v>
      </c>
      <c r="X142" s="7">
        <f>'Costs Paid By Provider'!H142</f>
        <v>0</v>
      </c>
      <c r="Y142">
        <f>'Costs Paid By Provider'!O142</f>
        <v>0</v>
      </c>
      <c r="Z142">
        <f t="shared" si="5"/>
        <v>0</v>
      </c>
    </row>
    <row r="143" spans="3:26" x14ac:dyDescent="0.3">
      <c r="C143" s="64"/>
      <c r="D143" s="89"/>
      <c r="E143" s="89"/>
      <c r="F143" s="89"/>
      <c r="G143" s="65"/>
      <c r="H143" s="65"/>
      <c r="I143" s="65"/>
      <c r="J143" s="66"/>
      <c r="K143" s="69"/>
      <c r="N143" s="9">
        <f t="shared" si="3"/>
        <v>1</v>
      </c>
      <c r="O143" s="8">
        <f t="shared" si="4"/>
        <v>0</v>
      </c>
      <c r="R143" s="18" t="str">
        <f>'Filing Information'!$O$2</f>
        <v>_2023</v>
      </c>
      <c r="S143" t="e">
        <f>VLOOKUP('Costs Paid By Provider'!C143,'Filing Information'!$B$47:$C$102,2,0)</f>
        <v>#N/A</v>
      </c>
      <c r="T143">
        <f>IF('Costs Paid By Provider'!D143="Yes", 1, 0)</f>
        <v>0</v>
      </c>
      <c r="U143">
        <f>IF('Costs Paid By Provider'!E143="Yes", 1, 0)</f>
        <v>0</v>
      </c>
      <c r="V143">
        <f>IF('Costs Paid By Provider'!F143="Yes", 1, 0)</f>
        <v>0</v>
      </c>
      <c r="W143" s="7">
        <f>'Costs Paid By Provider'!G143</f>
        <v>0</v>
      </c>
      <c r="X143" s="7">
        <f>'Costs Paid By Provider'!H143</f>
        <v>0</v>
      </c>
      <c r="Y143">
        <f>'Costs Paid By Provider'!O143</f>
        <v>0</v>
      </c>
      <c r="Z143">
        <f t="shared" si="5"/>
        <v>0</v>
      </c>
    </row>
    <row r="144" spans="3:26" x14ac:dyDescent="0.3">
      <c r="C144" s="64"/>
      <c r="D144" s="89"/>
      <c r="E144" s="89"/>
      <c r="F144" s="89"/>
      <c r="G144" s="65"/>
      <c r="H144" s="65"/>
      <c r="I144" s="65"/>
      <c r="J144" s="66"/>
      <c r="K144" s="69"/>
      <c r="N144" s="9">
        <f t="shared" si="3"/>
        <v>1</v>
      </c>
      <c r="O144" s="8">
        <f t="shared" si="4"/>
        <v>0</v>
      </c>
      <c r="R144" s="18" t="str">
        <f>'Filing Information'!$O$2</f>
        <v>_2023</v>
      </c>
      <c r="S144" t="e">
        <f>VLOOKUP('Costs Paid By Provider'!C144,'Filing Information'!$B$47:$C$102,2,0)</f>
        <v>#N/A</v>
      </c>
      <c r="T144">
        <f>IF('Costs Paid By Provider'!D144="Yes", 1, 0)</f>
        <v>0</v>
      </c>
      <c r="U144">
        <f>IF('Costs Paid By Provider'!E144="Yes", 1, 0)</f>
        <v>0</v>
      </c>
      <c r="V144">
        <f>IF('Costs Paid By Provider'!F144="Yes", 1, 0)</f>
        <v>0</v>
      </c>
      <c r="W144" s="7">
        <f>'Costs Paid By Provider'!G144</f>
        <v>0</v>
      </c>
      <c r="X144" s="7">
        <f>'Costs Paid By Provider'!H144</f>
        <v>0</v>
      </c>
      <c r="Y144">
        <f>'Costs Paid By Provider'!O144</f>
        <v>0</v>
      </c>
      <c r="Z144">
        <f t="shared" si="5"/>
        <v>0</v>
      </c>
    </row>
    <row r="145" spans="3:26" x14ac:dyDescent="0.3">
      <c r="C145" s="64"/>
      <c r="D145" s="89"/>
      <c r="E145" s="89"/>
      <c r="F145" s="89"/>
      <c r="G145" s="65"/>
      <c r="H145" s="65"/>
      <c r="I145" s="65"/>
      <c r="J145" s="66"/>
      <c r="K145" s="69"/>
      <c r="N145" s="9">
        <f t="shared" si="3"/>
        <v>1</v>
      </c>
      <c r="O145" s="8">
        <f t="shared" si="4"/>
        <v>0</v>
      </c>
      <c r="R145" s="18" t="str">
        <f>'Filing Information'!$O$2</f>
        <v>_2023</v>
      </c>
      <c r="S145" t="e">
        <f>VLOOKUP('Costs Paid By Provider'!C145,'Filing Information'!$B$47:$C$102,2,0)</f>
        <v>#N/A</v>
      </c>
      <c r="T145">
        <f>IF('Costs Paid By Provider'!D145="Yes", 1, 0)</f>
        <v>0</v>
      </c>
      <c r="U145">
        <f>IF('Costs Paid By Provider'!E145="Yes", 1, 0)</f>
        <v>0</v>
      </c>
      <c r="V145">
        <f>IF('Costs Paid By Provider'!F145="Yes", 1, 0)</f>
        <v>0</v>
      </c>
      <c r="W145" s="7">
        <f>'Costs Paid By Provider'!G145</f>
        <v>0</v>
      </c>
      <c r="X145" s="7">
        <f>'Costs Paid By Provider'!H145</f>
        <v>0</v>
      </c>
      <c r="Y145">
        <f>'Costs Paid By Provider'!O145</f>
        <v>0</v>
      </c>
      <c r="Z145">
        <f t="shared" si="5"/>
        <v>0</v>
      </c>
    </row>
    <row r="146" spans="3:26" x14ac:dyDescent="0.3">
      <c r="C146" s="64"/>
      <c r="D146" s="89"/>
      <c r="E146" s="89"/>
      <c r="F146" s="89"/>
      <c r="G146" s="65"/>
      <c r="H146" s="65"/>
      <c r="I146" s="65"/>
      <c r="J146" s="66"/>
      <c r="K146" s="69"/>
      <c r="N146" s="9">
        <f t="shared" si="3"/>
        <v>1</v>
      </c>
      <c r="O146" s="8">
        <f t="shared" si="4"/>
        <v>0</v>
      </c>
      <c r="R146" s="18" t="str">
        <f>'Filing Information'!$O$2</f>
        <v>_2023</v>
      </c>
      <c r="S146" t="e">
        <f>VLOOKUP('Costs Paid By Provider'!C146,'Filing Information'!$B$47:$C$102,2,0)</f>
        <v>#N/A</v>
      </c>
      <c r="T146">
        <f>IF('Costs Paid By Provider'!D146="Yes", 1, 0)</f>
        <v>0</v>
      </c>
      <c r="U146">
        <f>IF('Costs Paid By Provider'!E146="Yes", 1, 0)</f>
        <v>0</v>
      </c>
      <c r="V146">
        <f>IF('Costs Paid By Provider'!F146="Yes", 1, 0)</f>
        <v>0</v>
      </c>
      <c r="W146" s="7">
        <f>'Costs Paid By Provider'!G146</f>
        <v>0</v>
      </c>
      <c r="X146" s="7">
        <f>'Costs Paid By Provider'!H146</f>
        <v>0</v>
      </c>
      <c r="Y146">
        <f>'Costs Paid By Provider'!O146</f>
        <v>0</v>
      </c>
      <c r="Z146">
        <f t="shared" si="5"/>
        <v>0</v>
      </c>
    </row>
    <row r="147" spans="3:26" x14ac:dyDescent="0.3">
      <c r="C147" s="64"/>
      <c r="D147" s="89"/>
      <c r="E147" s="89"/>
      <c r="F147" s="89"/>
      <c r="G147" s="65"/>
      <c r="H147" s="65"/>
      <c r="I147" s="65"/>
      <c r="J147" s="66"/>
      <c r="K147" s="69"/>
      <c r="N147" s="9">
        <f t="shared" si="3"/>
        <v>1</v>
      </c>
      <c r="O147" s="8">
        <f t="shared" si="4"/>
        <v>0</v>
      </c>
      <c r="R147" s="18" t="str">
        <f>'Filing Information'!$O$2</f>
        <v>_2023</v>
      </c>
      <c r="S147" t="e">
        <f>VLOOKUP('Costs Paid By Provider'!C147,'Filing Information'!$B$47:$C$102,2,0)</f>
        <v>#N/A</v>
      </c>
      <c r="T147">
        <f>IF('Costs Paid By Provider'!D147="Yes", 1, 0)</f>
        <v>0</v>
      </c>
      <c r="U147">
        <f>IF('Costs Paid By Provider'!E147="Yes", 1, 0)</f>
        <v>0</v>
      </c>
      <c r="V147">
        <f>IF('Costs Paid By Provider'!F147="Yes", 1, 0)</f>
        <v>0</v>
      </c>
      <c r="W147" s="7">
        <f>'Costs Paid By Provider'!G147</f>
        <v>0</v>
      </c>
      <c r="X147" s="7">
        <f>'Costs Paid By Provider'!H147</f>
        <v>0</v>
      </c>
      <c r="Y147">
        <f>'Costs Paid By Provider'!O147</f>
        <v>0</v>
      </c>
      <c r="Z147">
        <f t="shared" si="5"/>
        <v>0</v>
      </c>
    </row>
    <row r="148" spans="3:26" x14ac:dyDescent="0.3">
      <c r="C148" s="64"/>
      <c r="D148" s="89"/>
      <c r="E148" s="89"/>
      <c r="F148" s="89"/>
      <c r="G148" s="65"/>
      <c r="H148" s="65"/>
      <c r="I148" s="65"/>
      <c r="J148" s="66"/>
      <c r="K148" s="69"/>
      <c r="N148" s="9">
        <f t="shared" si="3"/>
        <v>1</v>
      </c>
      <c r="O148" s="8">
        <f t="shared" si="4"/>
        <v>0</v>
      </c>
      <c r="R148" s="18" t="str">
        <f>'Filing Information'!$O$2</f>
        <v>_2023</v>
      </c>
      <c r="S148" t="e">
        <f>VLOOKUP('Costs Paid By Provider'!C148,'Filing Information'!$B$47:$C$102,2,0)</f>
        <v>#N/A</v>
      </c>
      <c r="T148">
        <f>IF('Costs Paid By Provider'!D148="Yes", 1, 0)</f>
        <v>0</v>
      </c>
      <c r="U148">
        <f>IF('Costs Paid By Provider'!E148="Yes", 1, 0)</f>
        <v>0</v>
      </c>
      <c r="V148">
        <f>IF('Costs Paid By Provider'!F148="Yes", 1, 0)</f>
        <v>0</v>
      </c>
      <c r="W148" s="7">
        <f>'Costs Paid By Provider'!G148</f>
        <v>0</v>
      </c>
      <c r="X148" s="7">
        <f>'Costs Paid By Provider'!H148</f>
        <v>0</v>
      </c>
      <c r="Y148">
        <f>'Costs Paid By Provider'!O148</f>
        <v>0</v>
      </c>
      <c r="Z148">
        <f t="shared" si="5"/>
        <v>0</v>
      </c>
    </row>
    <row r="149" spans="3:26" x14ac:dyDescent="0.3">
      <c r="C149" s="64"/>
      <c r="D149" s="89"/>
      <c r="E149" s="89"/>
      <c r="F149" s="89"/>
      <c r="G149" s="65"/>
      <c r="H149" s="65"/>
      <c r="I149" s="65"/>
      <c r="J149" s="66"/>
      <c r="K149" s="69"/>
      <c r="N149" s="9">
        <f t="shared" si="3"/>
        <v>1</v>
      </c>
      <c r="O149" s="8">
        <f t="shared" si="4"/>
        <v>0</v>
      </c>
      <c r="R149" s="18" t="str">
        <f>'Filing Information'!$O$2</f>
        <v>_2023</v>
      </c>
      <c r="S149" t="e">
        <f>VLOOKUP('Costs Paid By Provider'!C149,'Filing Information'!$B$47:$C$102,2,0)</f>
        <v>#N/A</v>
      </c>
      <c r="T149">
        <f>IF('Costs Paid By Provider'!D149="Yes", 1, 0)</f>
        <v>0</v>
      </c>
      <c r="U149">
        <f>IF('Costs Paid By Provider'!E149="Yes", 1, 0)</f>
        <v>0</v>
      </c>
      <c r="V149">
        <f>IF('Costs Paid By Provider'!F149="Yes", 1, 0)</f>
        <v>0</v>
      </c>
      <c r="W149" s="7">
        <f>'Costs Paid By Provider'!G149</f>
        <v>0</v>
      </c>
      <c r="X149" s="7">
        <f>'Costs Paid By Provider'!H149</f>
        <v>0</v>
      </c>
      <c r="Y149">
        <f>'Costs Paid By Provider'!O149</f>
        <v>0</v>
      </c>
      <c r="Z149">
        <f t="shared" si="5"/>
        <v>0</v>
      </c>
    </row>
    <row r="150" spans="3:26" x14ac:dyDescent="0.3">
      <c r="C150" s="64"/>
      <c r="D150" s="89"/>
      <c r="E150" s="89"/>
      <c r="F150" s="89"/>
      <c r="G150" s="65"/>
      <c r="H150" s="65"/>
      <c r="I150" s="65"/>
      <c r="J150" s="66"/>
      <c r="K150" s="69"/>
      <c r="N150" s="9">
        <f t="shared" si="3"/>
        <v>1</v>
      </c>
      <c r="O150" s="8">
        <f t="shared" si="4"/>
        <v>0</v>
      </c>
      <c r="R150" s="18" t="str">
        <f>'Filing Information'!$O$2</f>
        <v>_2023</v>
      </c>
      <c r="S150" t="e">
        <f>VLOOKUP('Costs Paid By Provider'!C150,'Filing Information'!$B$47:$C$102,2,0)</f>
        <v>#N/A</v>
      </c>
      <c r="T150">
        <f>IF('Costs Paid By Provider'!D150="Yes", 1, 0)</f>
        <v>0</v>
      </c>
      <c r="U150">
        <f>IF('Costs Paid By Provider'!E150="Yes", 1, 0)</f>
        <v>0</v>
      </c>
      <c r="V150">
        <f>IF('Costs Paid By Provider'!F150="Yes", 1, 0)</f>
        <v>0</v>
      </c>
      <c r="W150" s="7">
        <f>'Costs Paid By Provider'!G150</f>
        <v>0</v>
      </c>
      <c r="X150" s="7">
        <f>'Costs Paid By Provider'!H150</f>
        <v>0</v>
      </c>
      <c r="Y150">
        <f>'Costs Paid By Provider'!O150</f>
        <v>0</v>
      </c>
      <c r="Z150">
        <f t="shared" si="5"/>
        <v>0</v>
      </c>
    </row>
    <row r="151" spans="3:26" x14ac:dyDescent="0.3">
      <c r="C151" s="64"/>
      <c r="D151" s="89"/>
      <c r="E151" s="89"/>
      <c r="F151" s="89"/>
      <c r="G151" s="65"/>
      <c r="H151" s="65"/>
      <c r="I151" s="65"/>
      <c r="J151" s="66"/>
      <c r="K151" s="69"/>
      <c r="N151" s="9">
        <f t="shared" si="3"/>
        <v>1</v>
      </c>
      <c r="O151" s="8">
        <f t="shared" si="4"/>
        <v>0</v>
      </c>
      <c r="R151" s="18" t="str">
        <f>'Filing Information'!$O$2</f>
        <v>_2023</v>
      </c>
      <c r="S151" t="e">
        <f>VLOOKUP('Costs Paid By Provider'!C151,'Filing Information'!$B$47:$C$102,2,0)</f>
        <v>#N/A</v>
      </c>
      <c r="T151">
        <f>IF('Costs Paid By Provider'!D151="Yes", 1, 0)</f>
        <v>0</v>
      </c>
      <c r="U151">
        <f>IF('Costs Paid By Provider'!E151="Yes", 1, 0)</f>
        <v>0</v>
      </c>
      <c r="V151">
        <f>IF('Costs Paid By Provider'!F151="Yes", 1, 0)</f>
        <v>0</v>
      </c>
      <c r="W151" s="7">
        <f>'Costs Paid By Provider'!G151</f>
        <v>0</v>
      </c>
      <c r="X151" s="7">
        <f>'Costs Paid By Provider'!H151</f>
        <v>0</v>
      </c>
      <c r="Y151">
        <f>'Costs Paid By Provider'!O151</f>
        <v>0</v>
      </c>
      <c r="Z151">
        <f t="shared" si="5"/>
        <v>0</v>
      </c>
    </row>
    <row r="152" spans="3:26" x14ac:dyDescent="0.3">
      <c r="C152" s="64"/>
      <c r="D152" s="89"/>
      <c r="E152" s="89"/>
      <c r="F152" s="89"/>
      <c r="G152" s="65"/>
      <c r="H152" s="65"/>
      <c r="I152" s="65"/>
      <c r="J152" s="66"/>
      <c r="K152" s="69"/>
      <c r="N152" s="9">
        <f t="shared" si="3"/>
        <v>1</v>
      </c>
      <c r="O152" s="8">
        <f t="shared" si="4"/>
        <v>0</v>
      </c>
      <c r="R152" s="18" t="str">
        <f>'Filing Information'!$O$2</f>
        <v>_2023</v>
      </c>
      <c r="S152" t="e">
        <f>VLOOKUP('Costs Paid By Provider'!C152,'Filing Information'!$B$47:$C$102,2,0)</f>
        <v>#N/A</v>
      </c>
      <c r="T152">
        <f>IF('Costs Paid By Provider'!D152="Yes", 1, 0)</f>
        <v>0</v>
      </c>
      <c r="U152">
        <f>IF('Costs Paid By Provider'!E152="Yes", 1, 0)</f>
        <v>0</v>
      </c>
      <c r="V152">
        <f>IF('Costs Paid By Provider'!F152="Yes", 1, 0)</f>
        <v>0</v>
      </c>
      <c r="W152" s="7">
        <f>'Costs Paid By Provider'!G152</f>
        <v>0</v>
      </c>
      <c r="X152" s="7">
        <f>'Costs Paid By Provider'!H152</f>
        <v>0</v>
      </c>
      <c r="Y152">
        <f>'Costs Paid By Provider'!O152</f>
        <v>0</v>
      </c>
      <c r="Z152">
        <f t="shared" si="5"/>
        <v>0</v>
      </c>
    </row>
    <row r="153" spans="3:26" x14ac:dyDescent="0.3">
      <c r="C153" s="64"/>
      <c r="D153" s="89"/>
      <c r="E153" s="89"/>
      <c r="F153" s="89"/>
      <c r="G153" s="65"/>
      <c r="H153" s="65"/>
      <c r="I153" s="65"/>
      <c r="J153" s="66"/>
      <c r="K153" s="69"/>
      <c r="N153" s="9">
        <f t="shared" ref="N153:N205" si="6">DATEDIF(G153,H153,"M") + 1</f>
        <v>1</v>
      </c>
      <c r="O153" s="8">
        <f t="shared" ref="O153:O205" si="7">IF(I153="Annual", J153, (N153*J153))</f>
        <v>0</v>
      </c>
      <c r="R153" s="18" t="str">
        <f>'Filing Information'!$O$2</f>
        <v>_2023</v>
      </c>
      <c r="S153" t="e">
        <f>VLOOKUP('Costs Paid By Provider'!C153,'Filing Information'!$B$47:$C$102,2,0)</f>
        <v>#N/A</v>
      </c>
      <c r="T153">
        <f>IF('Costs Paid By Provider'!D153="Yes", 1, 0)</f>
        <v>0</v>
      </c>
      <c r="U153">
        <f>IF('Costs Paid By Provider'!E153="Yes", 1, 0)</f>
        <v>0</v>
      </c>
      <c r="V153">
        <f>IF('Costs Paid By Provider'!F153="Yes", 1, 0)</f>
        <v>0</v>
      </c>
      <c r="W153" s="7">
        <f>'Costs Paid By Provider'!G153</f>
        <v>0</v>
      </c>
      <c r="X153" s="7">
        <f>'Costs Paid By Provider'!H153</f>
        <v>0</v>
      </c>
      <c r="Y153">
        <f>'Costs Paid By Provider'!O153</f>
        <v>0</v>
      </c>
      <c r="Z153">
        <f t="shared" si="5"/>
        <v>0</v>
      </c>
    </row>
    <row r="154" spans="3:26" x14ac:dyDescent="0.3">
      <c r="C154" s="64"/>
      <c r="D154" s="89"/>
      <c r="E154" s="89"/>
      <c r="F154" s="89"/>
      <c r="G154" s="65"/>
      <c r="H154" s="65"/>
      <c r="I154" s="65"/>
      <c r="J154" s="66"/>
      <c r="K154" s="69"/>
      <c r="N154" s="9">
        <f t="shared" si="6"/>
        <v>1</v>
      </c>
      <c r="O154" s="8">
        <f t="shared" si="7"/>
        <v>0</v>
      </c>
      <c r="R154" s="18" t="str">
        <f>'Filing Information'!$O$2</f>
        <v>_2023</v>
      </c>
      <c r="S154" t="e">
        <f>VLOOKUP('Costs Paid By Provider'!C154,'Filing Information'!$B$47:$C$102,2,0)</f>
        <v>#N/A</v>
      </c>
      <c r="T154">
        <f>IF('Costs Paid By Provider'!D154="Yes", 1, 0)</f>
        <v>0</v>
      </c>
      <c r="U154">
        <f>IF('Costs Paid By Provider'!E154="Yes", 1, 0)</f>
        <v>0</v>
      </c>
      <c r="V154">
        <f>IF('Costs Paid By Provider'!F154="Yes", 1, 0)</f>
        <v>0</v>
      </c>
      <c r="W154" s="7">
        <f>'Costs Paid By Provider'!G154</f>
        <v>0</v>
      </c>
      <c r="X154" s="7">
        <f>'Costs Paid By Provider'!H154</f>
        <v>0</v>
      </c>
      <c r="Y154">
        <f>'Costs Paid By Provider'!O154</f>
        <v>0</v>
      </c>
      <c r="Z154">
        <f t="shared" si="5"/>
        <v>0</v>
      </c>
    </row>
    <row r="155" spans="3:26" x14ac:dyDescent="0.3">
      <c r="C155" s="64"/>
      <c r="D155" s="89"/>
      <c r="E155" s="89"/>
      <c r="F155" s="89"/>
      <c r="G155" s="65"/>
      <c r="H155" s="65"/>
      <c r="I155" s="65"/>
      <c r="J155" s="66"/>
      <c r="K155" s="69"/>
      <c r="N155" s="9">
        <f t="shared" si="6"/>
        <v>1</v>
      </c>
      <c r="O155" s="8">
        <f t="shared" si="7"/>
        <v>0</v>
      </c>
      <c r="R155" s="18" t="str">
        <f>'Filing Information'!$O$2</f>
        <v>_2023</v>
      </c>
      <c r="S155" t="e">
        <f>VLOOKUP('Costs Paid By Provider'!C155,'Filing Information'!$B$47:$C$102,2,0)</f>
        <v>#N/A</v>
      </c>
      <c r="T155">
        <f>IF('Costs Paid By Provider'!D155="Yes", 1, 0)</f>
        <v>0</v>
      </c>
      <c r="U155">
        <f>IF('Costs Paid By Provider'!E155="Yes", 1, 0)</f>
        <v>0</v>
      </c>
      <c r="V155">
        <f>IF('Costs Paid By Provider'!F155="Yes", 1, 0)</f>
        <v>0</v>
      </c>
      <c r="W155" s="7">
        <f>'Costs Paid By Provider'!G155</f>
        <v>0</v>
      </c>
      <c r="X155" s="7">
        <f>'Costs Paid By Provider'!H155</f>
        <v>0</v>
      </c>
      <c r="Y155">
        <f>'Costs Paid By Provider'!O155</f>
        <v>0</v>
      </c>
      <c r="Z155">
        <f t="shared" si="5"/>
        <v>0</v>
      </c>
    </row>
    <row r="156" spans="3:26" x14ac:dyDescent="0.3">
      <c r="C156" s="64"/>
      <c r="D156" s="89"/>
      <c r="E156" s="89"/>
      <c r="F156" s="89"/>
      <c r="G156" s="65"/>
      <c r="H156" s="65"/>
      <c r="I156" s="65"/>
      <c r="J156" s="66"/>
      <c r="K156" s="69"/>
      <c r="N156" s="9">
        <f t="shared" si="6"/>
        <v>1</v>
      </c>
      <c r="O156" s="8">
        <f t="shared" si="7"/>
        <v>0</v>
      </c>
      <c r="R156" s="18" t="str">
        <f>'Filing Information'!$O$2</f>
        <v>_2023</v>
      </c>
      <c r="S156" t="e">
        <f>VLOOKUP('Costs Paid By Provider'!C156,'Filing Information'!$B$47:$C$102,2,0)</f>
        <v>#N/A</v>
      </c>
      <c r="T156">
        <f>IF('Costs Paid By Provider'!D156="Yes", 1, 0)</f>
        <v>0</v>
      </c>
      <c r="U156">
        <f>IF('Costs Paid By Provider'!E156="Yes", 1, 0)</f>
        <v>0</v>
      </c>
      <c r="V156">
        <f>IF('Costs Paid By Provider'!F156="Yes", 1, 0)</f>
        <v>0</v>
      </c>
      <c r="W156" s="7">
        <f>'Costs Paid By Provider'!G156</f>
        <v>0</v>
      </c>
      <c r="X156" s="7">
        <f>'Costs Paid By Provider'!H156</f>
        <v>0</v>
      </c>
      <c r="Y156">
        <f>'Costs Paid By Provider'!O156</f>
        <v>0</v>
      </c>
      <c r="Z156">
        <f t="shared" si="5"/>
        <v>0</v>
      </c>
    </row>
    <row r="157" spans="3:26" x14ac:dyDescent="0.3">
      <c r="C157" s="64"/>
      <c r="D157" s="89"/>
      <c r="E157" s="89"/>
      <c r="F157" s="89"/>
      <c r="G157" s="65"/>
      <c r="H157" s="65"/>
      <c r="I157" s="65"/>
      <c r="J157" s="66"/>
      <c r="K157" s="69"/>
      <c r="N157" s="9">
        <f t="shared" si="6"/>
        <v>1</v>
      </c>
      <c r="O157" s="8">
        <f t="shared" si="7"/>
        <v>0</v>
      </c>
      <c r="R157" s="18" t="str">
        <f>'Filing Information'!$O$2</f>
        <v>_2023</v>
      </c>
      <c r="S157" t="e">
        <f>VLOOKUP('Costs Paid By Provider'!C157,'Filing Information'!$B$47:$C$102,2,0)</f>
        <v>#N/A</v>
      </c>
      <c r="T157">
        <f>IF('Costs Paid By Provider'!D157="Yes", 1, 0)</f>
        <v>0</v>
      </c>
      <c r="U157">
        <f>IF('Costs Paid By Provider'!E157="Yes", 1, 0)</f>
        <v>0</v>
      </c>
      <c r="V157">
        <f>IF('Costs Paid By Provider'!F157="Yes", 1, 0)</f>
        <v>0</v>
      </c>
      <c r="W157" s="7">
        <f>'Costs Paid By Provider'!G157</f>
        <v>0</v>
      </c>
      <c r="X157" s="7">
        <f>'Costs Paid By Provider'!H157</f>
        <v>0</v>
      </c>
      <c r="Y157">
        <f>'Costs Paid By Provider'!O157</f>
        <v>0</v>
      </c>
      <c r="Z157">
        <f t="shared" si="5"/>
        <v>0</v>
      </c>
    </row>
    <row r="158" spans="3:26" x14ac:dyDescent="0.3">
      <c r="C158" s="64"/>
      <c r="D158" s="89"/>
      <c r="E158" s="89"/>
      <c r="F158" s="89"/>
      <c r="G158" s="65"/>
      <c r="H158" s="65"/>
      <c r="I158" s="65"/>
      <c r="J158" s="66"/>
      <c r="K158" s="69"/>
      <c r="N158" s="9">
        <f t="shared" si="6"/>
        <v>1</v>
      </c>
      <c r="O158" s="8">
        <f t="shared" si="7"/>
        <v>0</v>
      </c>
      <c r="R158" s="18" t="str">
        <f>'Filing Information'!$O$2</f>
        <v>_2023</v>
      </c>
      <c r="S158" t="e">
        <f>VLOOKUP('Costs Paid By Provider'!C158,'Filing Information'!$B$47:$C$102,2,0)</f>
        <v>#N/A</v>
      </c>
      <c r="T158">
        <f>IF('Costs Paid By Provider'!D158="Yes", 1, 0)</f>
        <v>0</v>
      </c>
      <c r="U158">
        <f>IF('Costs Paid By Provider'!E158="Yes", 1, 0)</f>
        <v>0</v>
      </c>
      <c r="V158">
        <f>IF('Costs Paid By Provider'!F158="Yes", 1, 0)</f>
        <v>0</v>
      </c>
      <c r="W158" s="7">
        <f>'Costs Paid By Provider'!G158</f>
        <v>0</v>
      </c>
      <c r="X158" s="7">
        <f>'Costs Paid By Provider'!H158</f>
        <v>0</v>
      </c>
      <c r="Y158">
        <f>'Costs Paid By Provider'!O158</f>
        <v>0</v>
      </c>
      <c r="Z158">
        <f t="shared" si="5"/>
        <v>0</v>
      </c>
    </row>
    <row r="159" spans="3:26" x14ac:dyDescent="0.3">
      <c r="C159" s="64"/>
      <c r="D159" s="89"/>
      <c r="E159" s="89"/>
      <c r="F159" s="89"/>
      <c r="G159" s="65"/>
      <c r="H159" s="65"/>
      <c r="I159" s="65"/>
      <c r="J159" s="66"/>
      <c r="K159" s="69"/>
      <c r="N159" s="9">
        <f t="shared" si="6"/>
        <v>1</v>
      </c>
      <c r="O159" s="8">
        <f t="shared" si="7"/>
        <v>0</v>
      </c>
      <c r="R159" s="18" t="str">
        <f>'Filing Information'!$O$2</f>
        <v>_2023</v>
      </c>
      <c r="S159" t="e">
        <f>VLOOKUP('Costs Paid By Provider'!C159,'Filing Information'!$B$47:$C$102,2,0)</f>
        <v>#N/A</v>
      </c>
      <c r="T159">
        <f>IF('Costs Paid By Provider'!D159="Yes", 1, 0)</f>
        <v>0</v>
      </c>
      <c r="U159">
        <f>IF('Costs Paid By Provider'!E159="Yes", 1, 0)</f>
        <v>0</v>
      </c>
      <c r="V159">
        <f>IF('Costs Paid By Provider'!F159="Yes", 1, 0)</f>
        <v>0</v>
      </c>
      <c r="W159" s="7">
        <f>'Costs Paid By Provider'!G159</f>
        <v>0</v>
      </c>
      <c r="X159" s="7">
        <f>'Costs Paid By Provider'!H159</f>
        <v>0</v>
      </c>
      <c r="Y159">
        <f>'Costs Paid By Provider'!O159</f>
        <v>0</v>
      </c>
      <c r="Z159">
        <f t="shared" si="5"/>
        <v>0</v>
      </c>
    </row>
    <row r="160" spans="3:26" x14ac:dyDescent="0.3">
      <c r="C160" s="64"/>
      <c r="D160" s="89"/>
      <c r="E160" s="89"/>
      <c r="F160" s="89"/>
      <c r="G160" s="65"/>
      <c r="H160" s="65"/>
      <c r="I160" s="65"/>
      <c r="J160" s="66"/>
      <c r="K160" s="69"/>
      <c r="N160" s="9">
        <f t="shared" si="6"/>
        <v>1</v>
      </c>
      <c r="O160" s="8">
        <f t="shared" si="7"/>
        <v>0</v>
      </c>
      <c r="R160" s="18" t="str">
        <f>'Filing Information'!$O$2</f>
        <v>_2023</v>
      </c>
      <c r="S160" t="e">
        <f>VLOOKUP('Costs Paid By Provider'!C160,'Filing Information'!$B$47:$C$102,2,0)</f>
        <v>#N/A</v>
      </c>
      <c r="T160">
        <f>IF('Costs Paid By Provider'!D160="Yes", 1, 0)</f>
        <v>0</v>
      </c>
      <c r="U160">
        <f>IF('Costs Paid By Provider'!E160="Yes", 1, 0)</f>
        <v>0</v>
      </c>
      <c r="V160">
        <f>IF('Costs Paid By Provider'!F160="Yes", 1, 0)</f>
        <v>0</v>
      </c>
      <c r="W160" s="7">
        <f>'Costs Paid By Provider'!G160</f>
        <v>0</v>
      </c>
      <c r="X160" s="7">
        <f>'Costs Paid By Provider'!H160</f>
        <v>0</v>
      </c>
      <c r="Y160">
        <f>'Costs Paid By Provider'!O160</f>
        <v>0</v>
      </c>
      <c r="Z160">
        <f t="shared" si="5"/>
        <v>0</v>
      </c>
    </row>
    <row r="161" spans="3:26" x14ac:dyDescent="0.3">
      <c r="C161" s="64"/>
      <c r="D161" s="89"/>
      <c r="E161" s="89"/>
      <c r="F161" s="89"/>
      <c r="G161" s="65"/>
      <c r="H161" s="65"/>
      <c r="I161" s="65"/>
      <c r="J161" s="66"/>
      <c r="K161" s="69"/>
      <c r="N161" s="9">
        <f t="shared" si="6"/>
        <v>1</v>
      </c>
      <c r="O161" s="8">
        <f t="shared" si="7"/>
        <v>0</v>
      </c>
      <c r="R161" s="18" t="str">
        <f>'Filing Information'!$O$2</f>
        <v>_2023</v>
      </c>
      <c r="S161" t="e">
        <f>VLOOKUP('Costs Paid By Provider'!C161,'Filing Information'!$B$47:$C$102,2,0)</f>
        <v>#N/A</v>
      </c>
      <c r="T161">
        <f>IF('Costs Paid By Provider'!D161="Yes", 1, 0)</f>
        <v>0</v>
      </c>
      <c r="U161">
        <f>IF('Costs Paid By Provider'!E161="Yes", 1, 0)</f>
        <v>0</v>
      </c>
      <c r="V161">
        <f>IF('Costs Paid By Provider'!F161="Yes", 1, 0)</f>
        <v>0</v>
      </c>
      <c r="W161" s="7">
        <f>'Costs Paid By Provider'!G161</f>
        <v>0</v>
      </c>
      <c r="X161" s="7">
        <f>'Costs Paid By Provider'!H161</f>
        <v>0</v>
      </c>
      <c r="Y161">
        <f>'Costs Paid By Provider'!O161</f>
        <v>0</v>
      </c>
      <c r="Z161">
        <f t="shared" si="5"/>
        <v>0</v>
      </c>
    </row>
    <row r="162" spans="3:26" x14ac:dyDescent="0.3">
      <c r="C162" s="64"/>
      <c r="D162" s="89"/>
      <c r="E162" s="89"/>
      <c r="F162" s="89"/>
      <c r="G162" s="65"/>
      <c r="H162" s="65"/>
      <c r="I162" s="65"/>
      <c r="J162" s="66"/>
      <c r="K162" s="69"/>
      <c r="N162" s="9">
        <f t="shared" si="6"/>
        <v>1</v>
      </c>
      <c r="O162" s="8">
        <f t="shared" si="7"/>
        <v>0</v>
      </c>
      <c r="R162" s="18" t="str">
        <f>'Filing Information'!$O$2</f>
        <v>_2023</v>
      </c>
      <c r="S162" t="e">
        <f>VLOOKUP('Costs Paid By Provider'!C162,'Filing Information'!$B$47:$C$102,2,0)</f>
        <v>#N/A</v>
      </c>
      <c r="T162">
        <f>IF('Costs Paid By Provider'!D162="Yes", 1, 0)</f>
        <v>0</v>
      </c>
      <c r="U162">
        <f>IF('Costs Paid By Provider'!E162="Yes", 1, 0)</f>
        <v>0</v>
      </c>
      <c r="V162">
        <f>IF('Costs Paid By Provider'!F162="Yes", 1, 0)</f>
        <v>0</v>
      </c>
      <c r="W162" s="7">
        <f>'Costs Paid By Provider'!G162</f>
        <v>0</v>
      </c>
      <c r="X162" s="7">
        <f>'Costs Paid By Provider'!H162</f>
        <v>0</v>
      </c>
      <c r="Y162">
        <f>'Costs Paid By Provider'!O162</f>
        <v>0</v>
      </c>
      <c r="Z162">
        <f t="shared" si="5"/>
        <v>0</v>
      </c>
    </row>
    <row r="163" spans="3:26" x14ac:dyDescent="0.3">
      <c r="C163" s="64"/>
      <c r="D163" s="89"/>
      <c r="E163" s="89"/>
      <c r="F163" s="89"/>
      <c r="G163" s="65"/>
      <c r="H163" s="65"/>
      <c r="I163" s="65"/>
      <c r="J163" s="66"/>
      <c r="K163" s="69"/>
      <c r="N163" s="9">
        <f t="shared" si="6"/>
        <v>1</v>
      </c>
      <c r="O163" s="8">
        <f t="shared" si="7"/>
        <v>0</v>
      </c>
      <c r="R163" s="18" t="str">
        <f>'Filing Information'!$O$2</f>
        <v>_2023</v>
      </c>
      <c r="S163" t="e">
        <f>VLOOKUP('Costs Paid By Provider'!C163,'Filing Information'!$B$47:$C$102,2,0)</f>
        <v>#N/A</v>
      </c>
      <c r="T163">
        <f>IF('Costs Paid By Provider'!D163="Yes", 1, 0)</f>
        <v>0</v>
      </c>
      <c r="U163">
        <f>IF('Costs Paid By Provider'!E163="Yes", 1, 0)</f>
        <v>0</v>
      </c>
      <c r="V163">
        <f>IF('Costs Paid By Provider'!F163="Yes", 1, 0)</f>
        <v>0</v>
      </c>
      <c r="W163" s="7">
        <f>'Costs Paid By Provider'!G163</f>
        <v>0</v>
      </c>
      <c r="X163" s="7">
        <f>'Costs Paid By Provider'!H163</f>
        <v>0</v>
      </c>
      <c r="Y163">
        <f>'Costs Paid By Provider'!O163</f>
        <v>0</v>
      </c>
      <c r="Z163">
        <f t="shared" si="5"/>
        <v>0</v>
      </c>
    </row>
    <row r="164" spans="3:26" x14ac:dyDescent="0.3">
      <c r="C164" s="64"/>
      <c r="D164" s="89"/>
      <c r="E164" s="89"/>
      <c r="F164" s="89"/>
      <c r="G164" s="65"/>
      <c r="H164" s="65"/>
      <c r="I164" s="65"/>
      <c r="J164" s="66"/>
      <c r="K164" s="69"/>
      <c r="N164" s="9">
        <f t="shared" si="6"/>
        <v>1</v>
      </c>
      <c r="O164" s="8">
        <f t="shared" si="7"/>
        <v>0</v>
      </c>
      <c r="R164" s="18" t="str">
        <f>'Filing Information'!$O$2</f>
        <v>_2023</v>
      </c>
      <c r="S164" t="e">
        <f>VLOOKUP('Costs Paid By Provider'!C164,'Filing Information'!$B$47:$C$102,2,0)</f>
        <v>#N/A</v>
      </c>
      <c r="T164">
        <f>IF('Costs Paid By Provider'!D164="Yes", 1, 0)</f>
        <v>0</v>
      </c>
      <c r="U164">
        <f>IF('Costs Paid By Provider'!E164="Yes", 1, 0)</f>
        <v>0</v>
      </c>
      <c r="V164">
        <f>IF('Costs Paid By Provider'!F164="Yes", 1, 0)</f>
        <v>0</v>
      </c>
      <c r="W164" s="7">
        <f>'Costs Paid By Provider'!G164</f>
        <v>0</v>
      </c>
      <c r="X164" s="7">
        <f>'Costs Paid By Provider'!H164</f>
        <v>0</v>
      </c>
      <c r="Y164">
        <f>'Costs Paid By Provider'!O164</f>
        <v>0</v>
      </c>
      <c r="Z164">
        <f t="shared" si="5"/>
        <v>0</v>
      </c>
    </row>
    <row r="165" spans="3:26" x14ac:dyDescent="0.3">
      <c r="C165" s="64"/>
      <c r="D165" s="89"/>
      <c r="E165" s="89"/>
      <c r="F165" s="89"/>
      <c r="G165" s="65"/>
      <c r="H165" s="65"/>
      <c r="I165" s="65"/>
      <c r="J165" s="66"/>
      <c r="K165" s="69"/>
      <c r="N165" s="9">
        <f t="shared" si="6"/>
        <v>1</v>
      </c>
      <c r="O165" s="8">
        <f t="shared" si="7"/>
        <v>0</v>
      </c>
      <c r="R165" s="18" t="str">
        <f>'Filing Information'!$O$2</f>
        <v>_2023</v>
      </c>
      <c r="S165" t="e">
        <f>VLOOKUP('Costs Paid By Provider'!C165,'Filing Information'!$B$47:$C$102,2,0)</f>
        <v>#N/A</v>
      </c>
      <c r="T165">
        <f>IF('Costs Paid By Provider'!D165="Yes", 1, 0)</f>
        <v>0</v>
      </c>
      <c r="U165">
        <f>IF('Costs Paid By Provider'!E165="Yes", 1, 0)</f>
        <v>0</v>
      </c>
      <c r="V165">
        <f>IF('Costs Paid By Provider'!F165="Yes", 1, 0)</f>
        <v>0</v>
      </c>
      <c r="W165" s="7">
        <f>'Costs Paid By Provider'!G165</f>
        <v>0</v>
      </c>
      <c r="X165" s="7">
        <f>'Costs Paid By Provider'!H165</f>
        <v>0</v>
      </c>
      <c r="Y165">
        <f>'Costs Paid By Provider'!O165</f>
        <v>0</v>
      </c>
      <c r="Z165">
        <f t="shared" si="5"/>
        <v>0</v>
      </c>
    </row>
    <row r="166" spans="3:26" x14ac:dyDescent="0.3">
      <c r="C166" s="64"/>
      <c r="D166" s="89"/>
      <c r="E166" s="89"/>
      <c r="F166" s="89"/>
      <c r="G166" s="65"/>
      <c r="H166" s="65"/>
      <c r="I166" s="65"/>
      <c r="J166" s="66"/>
      <c r="K166" s="69"/>
      <c r="N166" s="9">
        <f t="shared" si="6"/>
        <v>1</v>
      </c>
      <c r="O166" s="8">
        <f t="shared" si="7"/>
        <v>0</v>
      </c>
      <c r="R166" s="18" t="str">
        <f>'Filing Information'!$O$2</f>
        <v>_2023</v>
      </c>
      <c r="S166" t="e">
        <f>VLOOKUP('Costs Paid By Provider'!C166,'Filing Information'!$B$47:$C$102,2,0)</f>
        <v>#N/A</v>
      </c>
      <c r="T166">
        <f>IF('Costs Paid By Provider'!D166="Yes", 1, 0)</f>
        <v>0</v>
      </c>
      <c r="U166">
        <f>IF('Costs Paid By Provider'!E166="Yes", 1, 0)</f>
        <v>0</v>
      </c>
      <c r="V166">
        <f>IF('Costs Paid By Provider'!F166="Yes", 1, 0)</f>
        <v>0</v>
      </c>
      <c r="W166" s="7">
        <f>'Costs Paid By Provider'!G166</f>
        <v>0</v>
      </c>
      <c r="X166" s="7">
        <f>'Costs Paid By Provider'!H166</f>
        <v>0</v>
      </c>
      <c r="Y166">
        <f>'Costs Paid By Provider'!O166</f>
        <v>0</v>
      </c>
      <c r="Z166">
        <f t="shared" si="5"/>
        <v>0</v>
      </c>
    </row>
    <row r="167" spans="3:26" x14ac:dyDescent="0.3">
      <c r="C167" s="64"/>
      <c r="D167" s="89"/>
      <c r="E167" s="89"/>
      <c r="F167" s="89"/>
      <c r="G167" s="65"/>
      <c r="H167" s="65"/>
      <c r="I167" s="65"/>
      <c r="J167" s="66"/>
      <c r="K167" s="69"/>
      <c r="N167" s="9">
        <f t="shared" si="6"/>
        <v>1</v>
      </c>
      <c r="O167" s="8">
        <f t="shared" si="7"/>
        <v>0</v>
      </c>
      <c r="R167" s="18" t="str">
        <f>'Filing Information'!$O$2</f>
        <v>_2023</v>
      </c>
      <c r="S167" t="e">
        <f>VLOOKUP('Costs Paid By Provider'!C167,'Filing Information'!$B$47:$C$102,2,0)</f>
        <v>#N/A</v>
      </c>
      <c r="T167">
        <f>IF('Costs Paid By Provider'!D167="Yes", 1, 0)</f>
        <v>0</v>
      </c>
      <c r="U167">
        <f>IF('Costs Paid By Provider'!E167="Yes", 1, 0)</f>
        <v>0</v>
      </c>
      <c r="V167">
        <f>IF('Costs Paid By Provider'!F167="Yes", 1, 0)</f>
        <v>0</v>
      </c>
      <c r="W167" s="7">
        <f>'Costs Paid By Provider'!G167</f>
        <v>0</v>
      </c>
      <c r="X167" s="7">
        <f>'Costs Paid By Provider'!H167</f>
        <v>0</v>
      </c>
      <c r="Y167">
        <f>'Costs Paid By Provider'!O167</f>
        <v>0</v>
      </c>
      <c r="Z167">
        <f t="shared" si="5"/>
        <v>0</v>
      </c>
    </row>
    <row r="168" spans="3:26" x14ac:dyDescent="0.3">
      <c r="C168" s="64"/>
      <c r="D168" s="89"/>
      <c r="E168" s="89"/>
      <c r="F168" s="89"/>
      <c r="G168" s="65"/>
      <c r="H168" s="65"/>
      <c r="I168" s="65"/>
      <c r="J168" s="66"/>
      <c r="K168" s="69"/>
      <c r="N168" s="9">
        <f t="shared" si="6"/>
        <v>1</v>
      </c>
      <c r="O168" s="8">
        <f t="shared" si="7"/>
        <v>0</v>
      </c>
      <c r="R168" s="18" t="str">
        <f>'Filing Information'!$O$2</f>
        <v>_2023</v>
      </c>
      <c r="S168" t="e">
        <f>VLOOKUP('Costs Paid By Provider'!C168,'Filing Information'!$B$47:$C$102,2,0)</f>
        <v>#N/A</v>
      </c>
      <c r="T168">
        <f>IF('Costs Paid By Provider'!D168="Yes", 1, 0)</f>
        <v>0</v>
      </c>
      <c r="U168">
        <f>IF('Costs Paid By Provider'!E168="Yes", 1, 0)</f>
        <v>0</v>
      </c>
      <c r="V168">
        <f>IF('Costs Paid By Provider'!F168="Yes", 1, 0)</f>
        <v>0</v>
      </c>
      <c r="W168" s="7">
        <f>'Costs Paid By Provider'!G168</f>
        <v>0</v>
      </c>
      <c r="X168" s="7">
        <f>'Costs Paid By Provider'!H168</f>
        <v>0</v>
      </c>
      <c r="Y168">
        <f>'Costs Paid By Provider'!O168</f>
        <v>0</v>
      </c>
      <c r="Z168">
        <f t="shared" si="5"/>
        <v>0</v>
      </c>
    </row>
    <row r="169" spans="3:26" x14ac:dyDescent="0.3">
      <c r="C169" s="64"/>
      <c r="D169" s="89"/>
      <c r="E169" s="89"/>
      <c r="F169" s="89"/>
      <c r="G169" s="65"/>
      <c r="H169" s="65"/>
      <c r="I169" s="65"/>
      <c r="J169" s="66"/>
      <c r="K169" s="69"/>
      <c r="N169" s="9">
        <f t="shared" si="6"/>
        <v>1</v>
      </c>
      <c r="O169" s="8">
        <f t="shared" si="7"/>
        <v>0</v>
      </c>
      <c r="R169" s="18" t="str">
        <f>'Filing Information'!$O$2</f>
        <v>_2023</v>
      </c>
      <c r="S169" t="e">
        <f>VLOOKUP('Costs Paid By Provider'!C169,'Filing Information'!$B$47:$C$102,2,0)</f>
        <v>#N/A</v>
      </c>
      <c r="T169">
        <f>IF('Costs Paid By Provider'!D169="Yes", 1, 0)</f>
        <v>0</v>
      </c>
      <c r="U169">
        <f>IF('Costs Paid By Provider'!E169="Yes", 1, 0)</f>
        <v>0</v>
      </c>
      <c r="V169">
        <f>IF('Costs Paid By Provider'!F169="Yes", 1, 0)</f>
        <v>0</v>
      </c>
      <c r="W169" s="7">
        <f>'Costs Paid By Provider'!G169</f>
        <v>0</v>
      </c>
      <c r="X169" s="7">
        <f>'Costs Paid By Provider'!H169</f>
        <v>0</v>
      </c>
      <c r="Y169">
        <f>'Costs Paid By Provider'!O169</f>
        <v>0</v>
      </c>
      <c r="Z169">
        <f t="shared" si="5"/>
        <v>0</v>
      </c>
    </row>
    <row r="170" spans="3:26" x14ac:dyDescent="0.3">
      <c r="C170" s="64"/>
      <c r="D170" s="89"/>
      <c r="E170" s="89"/>
      <c r="F170" s="89"/>
      <c r="G170" s="65"/>
      <c r="H170" s="65"/>
      <c r="I170" s="65"/>
      <c r="J170" s="66"/>
      <c r="K170" s="69"/>
      <c r="N170" s="9">
        <f t="shared" si="6"/>
        <v>1</v>
      </c>
      <c r="O170" s="8">
        <f t="shared" si="7"/>
        <v>0</v>
      </c>
      <c r="R170" s="18" t="str">
        <f>'Filing Information'!$O$2</f>
        <v>_2023</v>
      </c>
      <c r="S170" t="e">
        <f>VLOOKUP('Costs Paid By Provider'!C170,'Filing Information'!$B$47:$C$102,2,0)</f>
        <v>#N/A</v>
      </c>
      <c r="T170">
        <f>IF('Costs Paid By Provider'!D170="Yes", 1, 0)</f>
        <v>0</v>
      </c>
      <c r="U170">
        <f>IF('Costs Paid By Provider'!E170="Yes", 1, 0)</f>
        <v>0</v>
      </c>
      <c r="V170">
        <f>IF('Costs Paid By Provider'!F170="Yes", 1, 0)</f>
        <v>0</v>
      </c>
      <c r="W170" s="7">
        <f>'Costs Paid By Provider'!G170</f>
        <v>0</v>
      </c>
      <c r="X170" s="7">
        <f>'Costs Paid By Provider'!H170</f>
        <v>0</v>
      </c>
      <c r="Y170">
        <f>'Costs Paid By Provider'!O170</f>
        <v>0</v>
      </c>
      <c r="Z170">
        <f t="shared" si="5"/>
        <v>0</v>
      </c>
    </row>
    <row r="171" spans="3:26" x14ac:dyDescent="0.3">
      <c r="C171" s="64"/>
      <c r="D171" s="89"/>
      <c r="E171" s="89"/>
      <c r="F171" s="89"/>
      <c r="G171" s="65"/>
      <c r="H171" s="65"/>
      <c r="I171" s="65"/>
      <c r="J171" s="66"/>
      <c r="K171" s="69"/>
      <c r="N171" s="9">
        <f t="shared" si="6"/>
        <v>1</v>
      </c>
      <c r="O171" s="8">
        <f t="shared" si="7"/>
        <v>0</v>
      </c>
      <c r="R171" s="18" t="str">
        <f>'Filing Information'!$O$2</f>
        <v>_2023</v>
      </c>
      <c r="S171" t="e">
        <f>VLOOKUP('Costs Paid By Provider'!C171,'Filing Information'!$B$47:$C$102,2,0)</f>
        <v>#N/A</v>
      </c>
      <c r="T171">
        <f>IF('Costs Paid By Provider'!D171="Yes", 1, 0)</f>
        <v>0</v>
      </c>
      <c r="U171">
        <f>IF('Costs Paid By Provider'!E171="Yes", 1, 0)</f>
        <v>0</v>
      </c>
      <c r="V171">
        <f>IF('Costs Paid By Provider'!F171="Yes", 1, 0)</f>
        <v>0</v>
      </c>
      <c r="W171" s="7">
        <f>'Costs Paid By Provider'!G171</f>
        <v>0</v>
      </c>
      <c r="X171" s="7">
        <f>'Costs Paid By Provider'!H171</f>
        <v>0</v>
      </c>
      <c r="Y171">
        <f>'Costs Paid By Provider'!O171</f>
        <v>0</v>
      </c>
      <c r="Z171">
        <f t="shared" si="5"/>
        <v>0</v>
      </c>
    </row>
    <row r="172" spans="3:26" x14ac:dyDescent="0.3">
      <c r="C172" s="64"/>
      <c r="D172" s="89"/>
      <c r="E172" s="89"/>
      <c r="F172" s="89"/>
      <c r="G172" s="65"/>
      <c r="H172" s="65"/>
      <c r="I172" s="65"/>
      <c r="J172" s="66"/>
      <c r="K172" s="69"/>
      <c r="N172" s="9">
        <f t="shared" si="6"/>
        <v>1</v>
      </c>
      <c r="O172" s="8">
        <f t="shared" si="7"/>
        <v>0</v>
      </c>
      <c r="R172" s="18" t="str">
        <f>'Filing Information'!$O$2</f>
        <v>_2023</v>
      </c>
      <c r="S172" t="e">
        <f>VLOOKUP('Costs Paid By Provider'!C172,'Filing Information'!$B$47:$C$102,2,0)</f>
        <v>#N/A</v>
      </c>
      <c r="T172">
        <f>IF('Costs Paid By Provider'!D172="Yes", 1, 0)</f>
        <v>0</v>
      </c>
      <c r="U172">
        <f>IF('Costs Paid By Provider'!E172="Yes", 1, 0)</f>
        <v>0</v>
      </c>
      <c r="V172">
        <f>IF('Costs Paid By Provider'!F172="Yes", 1, 0)</f>
        <v>0</v>
      </c>
      <c r="W172" s="7">
        <f>'Costs Paid By Provider'!G172</f>
        <v>0</v>
      </c>
      <c r="X172" s="7">
        <f>'Costs Paid By Provider'!H172</f>
        <v>0</v>
      </c>
      <c r="Y172">
        <f>'Costs Paid By Provider'!O172</f>
        <v>0</v>
      </c>
      <c r="Z172">
        <f t="shared" si="5"/>
        <v>0</v>
      </c>
    </row>
    <row r="173" spans="3:26" x14ac:dyDescent="0.3">
      <c r="C173" s="64"/>
      <c r="D173" s="89"/>
      <c r="E173" s="89"/>
      <c r="F173" s="89"/>
      <c r="G173" s="65"/>
      <c r="H173" s="65"/>
      <c r="I173" s="65"/>
      <c r="J173" s="66"/>
      <c r="K173" s="69"/>
      <c r="N173" s="9">
        <f t="shared" si="6"/>
        <v>1</v>
      </c>
      <c r="O173" s="8">
        <f t="shared" si="7"/>
        <v>0</v>
      </c>
      <c r="R173" s="18" t="str">
        <f>'Filing Information'!$O$2</f>
        <v>_2023</v>
      </c>
      <c r="S173" t="e">
        <f>VLOOKUP('Costs Paid By Provider'!C173,'Filing Information'!$B$47:$C$102,2,0)</f>
        <v>#N/A</v>
      </c>
      <c r="T173">
        <f>IF('Costs Paid By Provider'!D173="Yes", 1, 0)</f>
        <v>0</v>
      </c>
      <c r="U173">
        <f>IF('Costs Paid By Provider'!E173="Yes", 1, 0)</f>
        <v>0</v>
      </c>
      <c r="V173">
        <f>IF('Costs Paid By Provider'!F173="Yes", 1, 0)</f>
        <v>0</v>
      </c>
      <c r="W173" s="7">
        <f>'Costs Paid By Provider'!G173</f>
        <v>0</v>
      </c>
      <c r="X173" s="7">
        <f>'Costs Paid By Provider'!H173</f>
        <v>0</v>
      </c>
      <c r="Y173">
        <f>'Costs Paid By Provider'!O173</f>
        <v>0</v>
      </c>
      <c r="Z173">
        <f t="shared" si="5"/>
        <v>0</v>
      </c>
    </row>
    <row r="174" spans="3:26" x14ac:dyDescent="0.3">
      <c r="C174" s="64"/>
      <c r="D174" s="89"/>
      <c r="E174" s="89"/>
      <c r="F174" s="89"/>
      <c r="G174" s="65"/>
      <c r="H174" s="65"/>
      <c r="I174" s="65"/>
      <c r="J174" s="66"/>
      <c r="K174" s="69"/>
      <c r="N174" s="9">
        <f t="shared" si="6"/>
        <v>1</v>
      </c>
      <c r="O174" s="8">
        <f t="shared" si="7"/>
        <v>0</v>
      </c>
      <c r="R174" s="18" t="str">
        <f>'Filing Information'!$O$2</f>
        <v>_2023</v>
      </c>
      <c r="S174" t="e">
        <f>VLOOKUP('Costs Paid By Provider'!C174,'Filing Information'!$B$47:$C$102,2,0)</f>
        <v>#N/A</v>
      </c>
      <c r="T174">
        <f>IF('Costs Paid By Provider'!D174="Yes", 1, 0)</f>
        <v>0</v>
      </c>
      <c r="U174">
        <f>IF('Costs Paid By Provider'!E174="Yes", 1, 0)</f>
        <v>0</v>
      </c>
      <c r="V174">
        <f>IF('Costs Paid By Provider'!F174="Yes", 1, 0)</f>
        <v>0</v>
      </c>
      <c r="W174" s="7">
        <f>'Costs Paid By Provider'!G174</f>
        <v>0</v>
      </c>
      <c r="X174" s="7">
        <f>'Costs Paid By Provider'!H174</f>
        <v>0</v>
      </c>
      <c r="Y174">
        <f>'Costs Paid By Provider'!O174</f>
        <v>0</v>
      </c>
      <c r="Z174">
        <f t="shared" si="5"/>
        <v>0</v>
      </c>
    </row>
    <row r="175" spans="3:26" x14ac:dyDescent="0.3">
      <c r="C175" s="64"/>
      <c r="D175" s="89"/>
      <c r="E175" s="89"/>
      <c r="F175" s="89"/>
      <c r="G175" s="65"/>
      <c r="H175" s="65"/>
      <c r="I175" s="65"/>
      <c r="J175" s="66"/>
      <c r="K175" s="69"/>
      <c r="N175" s="9">
        <f t="shared" si="6"/>
        <v>1</v>
      </c>
      <c r="O175" s="8">
        <f t="shared" si="7"/>
        <v>0</v>
      </c>
      <c r="R175" s="18" t="str">
        <f>'Filing Information'!$O$2</f>
        <v>_2023</v>
      </c>
      <c r="S175" t="e">
        <f>VLOOKUP('Costs Paid By Provider'!C175,'Filing Information'!$B$47:$C$102,2,0)</f>
        <v>#N/A</v>
      </c>
      <c r="T175">
        <f>IF('Costs Paid By Provider'!D175="Yes", 1, 0)</f>
        <v>0</v>
      </c>
      <c r="U175">
        <f>IF('Costs Paid By Provider'!E175="Yes", 1, 0)</f>
        <v>0</v>
      </c>
      <c r="V175">
        <f>IF('Costs Paid By Provider'!F175="Yes", 1, 0)</f>
        <v>0</v>
      </c>
      <c r="W175" s="7">
        <f>'Costs Paid By Provider'!G175</f>
        <v>0</v>
      </c>
      <c r="X175" s="7">
        <f>'Costs Paid By Provider'!H175</f>
        <v>0</v>
      </c>
      <c r="Y175">
        <f>'Costs Paid By Provider'!O175</f>
        <v>0</v>
      </c>
      <c r="Z175">
        <f t="shared" si="5"/>
        <v>0</v>
      </c>
    </row>
    <row r="176" spans="3:26" x14ac:dyDescent="0.3">
      <c r="C176" s="64"/>
      <c r="D176" s="89"/>
      <c r="E176" s="89"/>
      <c r="F176" s="89"/>
      <c r="G176" s="65"/>
      <c r="H176" s="65"/>
      <c r="I176" s="65"/>
      <c r="J176" s="66"/>
      <c r="K176" s="69"/>
      <c r="N176" s="9">
        <f t="shared" si="6"/>
        <v>1</v>
      </c>
      <c r="O176" s="8">
        <f t="shared" si="7"/>
        <v>0</v>
      </c>
      <c r="R176" s="18" t="str">
        <f>'Filing Information'!$O$2</f>
        <v>_2023</v>
      </c>
      <c r="S176" t="e">
        <f>VLOOKUP('Costs Paid By Provider'!C176,'Filing Information'!$B$47:$C$102,2,0)</f>
        <v>#N/A</v>
      </c>
      <c r="T176">
        <f>IF('Costs Paid By Provider'!D176="Yes", 1, 0)</f>
        <v>0</v>
      </c>
      <c r="U176">
        <f>IF('Costs Paid By Provider'!E176="Yes", 1, 0)</f>
        <v>0</v>
      </c>
      <c r="V176">
        <f>IF('Costs Paid By Provider'!F176="Yes", 1, 0)</f>
        <v>0</v>
      </c>
      <c r="W176" s="7">
        <f>'Costs Paid By Provider'!G176</f>
        <v>0</v>
      </c>
      <c r="X176" s="7">
        <f>'Costs Paid By Provider'!H176</f>
        <v>0</v>
      </c>
      <c r="Y176">
        <f>'Costs Paid By Provider'!O176</f>
        <v>0</v>
      </c>
      <c r="Z176">
        <f t="shared" si="5"/>
        <v>0</v>
      </c>
    </row>
    <row r="177" spans="3:26" x14ac:dyDescent="0.3">
      <c r="C177" s="64"/>
      <c r="D177" s="89"/>
      <c r="E177" s="89"/>
      <c r="F177" s="89"/>
      <c r="G177" s="65"/>
      <c r="H177" s="65"/>
      <c r="I177" s="65"/>
      <c r="J177" s="66"/>
      <c r="K177" s="69"/>
      <c r="N177" s="9">
        <f t="shared" si="6"/>
        <v>1</v>
      </c>
      <c r="O177" s="8">
        <f t="shared" si="7"/>
        <v>0</v>
      </c>
      <c r="R177" s="18" t="str">
        <f>'Filing Information'!$O$2</f>
        <v>_2023</v>
      </c>
      <c r="S177" t="e">
        <f>VLOOKUP('Costs Paid By Provider'!C177,'Filing Information'!$B$47:$C$102,2,0)</f>
        <v>#N/A</v>
      </c>
      <c r="T177">
        <f>IF('Costs Paid By Provider'!D177="Yes", 1, 0)</f>
        <v>0</v>
      </c>
      <c r="U177">
        <f>IF('Costs Paid By Provider'!E177="Yes", 1, 0)</f>
        <v>0</v>
      </c>
      <c r="V177">
        <f>IF('Costs Paid By Provider'!F177="Yes", 1, 0)</f>
        <v>0</v>
      </c>
      <c r="W177" s="7">
        <f>'Costs Paid By Provider'!G177</f>
        <v>0</v>
      </c>
      <c r="X177" s="7">
        <f>'Costs Paid By Provider'!H177</f>
        <v>0</v>
      </c>
      <c r="Y177">
        <f>'Costs Paid By Provider'!O177</f>
        <v>0</v>
      </c>
      <c r="Z177">
        <f t="shared" si="5"/>
        <v>0</v>
      </c>
    </row>
    <row r="178" spans="3:26" x14ac:dyDescent="0.3">
      <c r="C178" s="64"/>
      <c r="D178" s="89"/>
      <c r="E178" s="89"/>
      <c r="F178" s="89"/>
      <c r="G178" s="65"/>
      <c r="H178" s="65"/>
      <c r="I178" s="65"/>
      <c r="J178" s="66"/>
      <c r="K178" s="69"/>
      <c r="N178" s="9">
        <f t="shared" si="6"/>
        <v>1</v>
      </c>
      <c r="O178" s="8">
        <f t="shared" si="7"/>
        <v>0</v>
      </c>
      <c r="R178" s="18" t="str">
        <f>'Filing Information'!$O$2</f>
        <v>_2023</v>
      </c>
      <c r="S178" t="e">
        <f>VLOOKUP('Costs Paid By Provider'!C178,'Filing Information'!$B$47:$C$102,2,0)</f>
        <v>#N/A</v>
      </c>
      <c r="T178">
        <f>IF('Costs Paid By Provider'!D178="Yes", 1, 0)</f>
        <v>0</v>
      </c>
      <c r="U178">
        <f>IF('Costs Paid By Provider'!E178="Yes", 1, 0)</f>
        <v>0</v>
      </c>
      <c r="V178">
        <f>IF('Costs Paid By Provider'!F178="Yes", 1, 0)</f>
        <v>0</v>
      </c>
      <c r="W178" s="7">
        <f>'Costs Paid By Provider'!G178</f>
        <v>0</v>
      </c>
      <c r="X178" s="7">
        <f>'Costs Paid By Provider'!H178</f>
        <v>0</v>
      </c>
      <c r="Y178">
        <f>'Costs Paid By Provider'!O178</f>
        <v>0</v>
      </c>
      <c r="Z178">
        <f t="shared" si="5"/>
        <v>0</v>
      </c>
    </row>
    <row r="179" spans="3:26" x14ac:dyDescent="0.3">
      <c r="C179" s="64"/>
      <c r="D179" s="89"/>
      <c r="E179" s="89"/>
      <c r="F179" s="89"/>
      <c r="G179" s="65"/>
      <c r="H179" s="65"/>
      <c r="I179" s="65"/>
      <c r="J179" s="66"/>
      <c r="K179" s="69"/>
      <c r="N179" s="9">
        <f t="shared" si="6"/>
        <v>1</v>
      </c>
      <c r="O179" s="8">
        <f t="shared" si="7"/>
        <v>0</v>
      </c>
      <c r="R179" s="18" t="str">
        <f>'Filing Information'!$O$2</f>
        <v>_2023</v>
      </c>
      <c r="S179" t="e">
        <f>VLOOKUP('Costs Paid By Provider'!C179,'Filing Information'!$B$47:$C$102,2,0)</f>
        <v>#N/A</v>
      </c>
      <c r="T179">
        <f>IF('Costs Paid By Provider'!D179="Yes", 1, 0)</f>
        <v>0</v>
      </c>
      <c r="U179">
        <f>IF('Costs Paid By Provider'!E179="Yes", 1, 0)</f>
        <v>0</v>
      </c>
      <c r="V179">
        <f>IF('Costs Paid By Provider'!F179="Yes", 1, 0)</f>
        <v>0</v>
      </c>
      <c r="W179" s="7">
        <f>'Costs Paid By Provider'!G179</f>
        <v>0</v>
      </c>
      <c r="X179" s="7">
        <f>'Costs Paid By Provider'!H179</f>
        <v>0</v>
      </c>
      <c r="Y179">
        <f>'Costs Paid By Provider'!O179</f>
        <v>0</v>
      </c>
      <c r="Z179">
        <f t="shared" si="5"/>
        <v>0</v>
      </c>
    </row>
    <row r="180" spans="3:26" x14ac:dyDescent="0.3">
      <c r="C180" s="64"/>
      <c r="D180" s="89"/>
      <c r="E180" s="89"/>
      <c r="F180" s="89"/>
      <c r="G180" s="65"/>
      <c r="H180" s="65"/>
      <c r="I180" s="65"/>
      <c r="J180" s="66"/>
      <c r="K180" s="69"/>
      <c r="N180" s="9">
        <f t="shared" si="6"/>
        <v>1</v>
      </c>
      <c r="O180" s="8">
        <f t="shared" si="7"/>
        <v>0</v>
      </c>
      <c r="R180" s="18" t="str">
        <f>'Filing Information'!$O$2</f>
        <v>_2023</v>
      </c>
      <c r="S180" t="e">
        <f>VLOOKUP('Costs Paid By Provider'!C180,'Filing Information'!$B$47:$C$102,2,0)</f>
        <v>#N/A</v>
      </c>
      <c r="T180">
        <f>IF('Costs Paid By Provider'!D180="Yes", 1, 0)</f>
        <v>0</v>
      </c>
      <c r="U180">
        <f>IF('Costs Paid By Provider'!E180="Yes", 1, 0)</f>
        <v>0</v>
      </c>
      <c r="V180">
        <f>IF('Costs Paid By Provider'!F180="Yes", 1, 0)</f>
        <v>0</v>
      </c>
      <c r="W180" s="7">
        <f>'Costs Paid By Provider'!G180</f>
        <v>0</v>
      </c>
      <c r="X180" s="7">
        <f>'Costs Paid By Provider'!H180</f>
        <v>0</v>
      </c>
      <c r="Y180">
        <f>'Costs Paid By Provider'!O180</f>
        <v>0</v>
      </c>
      <c r="Z180">
        <f t="shared" si="5"/>
        <v>0</v>
      </c>
    </row>
    <row r="181" spans="3:26" x14ac:dyDescent="0.3">
      <c r="C181" s="64"/>
      <c r="D181" s="89"/>
      <c r="E181" s="89"/>
      <c r="F181" s="89"/>
      <c r="G181" s="65"/>
      <c r="H181" s="65"/>
      <c r="I181" s="65"/>
      <c r="J181" s="66"/>
      <c r="K181" s="69"/>
      <c r="N181" s="9">
        <f t="shared" si="6"/>
        <v>1</v>
      </c>
      <c r="O181" s="8">
        <f t="shared" si="7"/>
        <v>0</v>
      </c>
      <c r="R181" s="18" t="str">
        <f>'Filing Information'!$O$2</f>
        <v>_2023</v>
      </c>
      <c r="S181" t="e">
        <f>VLOOKUP('Costs Paid By Provider'!C181,'Filing Information'!$B$47:$C$102,2,0)</f>
        <v>#N/A</v>
      </c>
      <c r="T181">
        <f>IF('Costs Paid By Provider'!D181="Yes", 1, 0)</f>
        <v>0</v>
      </c>
      <c r="U181">
        <f>IF('Costs Paid By Provider'!E181="Yes", 1, 0)</f>
        <v>0</v>
      </c>
      <c r="V181">
        <f>IF('Costs Paid By Provider'!F181="Yes", 1, 0)</f>
        <v>0</v>
      </c>
      <c r="W181" s="7">
        <f>'Costs Paid By Provider'!G181</f>
        <v>0</v>
      </c>
      <c r="X181" s="7">
        <f>'Costs Paid By Provider'!H181</f>
        <v>0</v>
      </c>
      <c r="Y181">
        <f>'Costs Paid By Provider'!O181</f>
        <v>0</v>
      </c>
      <c r="Z181">
        <f t="shared" si="5"/>
        <v>0</v>
      </c>
    </row>
    <row r="182" spans="3:26" x14ac:dyDescent="0.3">
      <c r="C182" s="64"/>
      <c r="D182" s="89"/>
      <c r="E182" s="89"/>
      <c r="F182" s="89"/>
      <c r="G182" s="65"/>
      <c r="H182" s="65"/>
      <c r="I182" s="65"/>
      <c r="J182" s="66"/>
      <c r="K182" s="69"/>
      <c r="N182" s="9">
        <f t="shared" si="6"/>
        <v>1</v>
      </c>
      <c r="O182" s="8">
        <f t="shared" si="7"/>
        <v>0</v>
      </c>
      <c r="R182" s="18" t="str">
        <f>'Filing Information'!$O$2</f>
        <v>_2023</v>
      </c>
      <c r="S182" t="e">
        <f>VLOOKUP('Costs Paid By Provider'!C182,'Filing Information'!$B$47:$C$102,2,0)</f>
        <v>#N/A</v>
      </c>
      <c r="T182">
        <f>IF('Costs Paid By Provider'!D182="Yes", 1, 0)</f>
        <v>0</v>
      </c>
      <c r="U182">
        <f>IF('Costs Paid By Provider'!E182="Yes", 1, 0)</f>
        <v>0</v>
      </c>
      <c r="V182">
        <f>IF('Costs Paid By Provider'!F182="Yes", 1, 0)</f>
        <v>0</v>
      </c>
      <c r="W182" s="7">
        <f>'Costs Paid By Provider'!G182</f>
        <v>0</v>
      </c>
      <c r="X182" s="7">
        <f>'Costs Paid By Provider'!H182</f>
        <v>0</v>
      </c>
      <c r="Y182">
        <f>'Costs Paid By Provider'!O182</f>
        <v>0</v>
      </c>
      <c r="Z182">
        <f t="shared" si="5"/>
        <v>0</v>
      </c>
    </row>
    <row r="183" spans="3:26" x14ac:dyDescent="0.3">
      <c r="C183" s="64"/>
      <c r="D183" s="89"/>
      <c r="E183" s="89"/>
      <c r="F183" s="89"/>
      <c r="G183" s="65"/>
      <c r="H183" s="65"/>
      <c r="I183" s="65"/>
      <c r="J183" s="66"/>
      <c r="K183" s="69"/>
      <c r="N183" s="9">
        <f t="shared" si="6"/>
        <v>1</v>
      </c>
      <c r="O183" s="8">
        <f t="shared" si="7"/>
        <v>0</v>
      </c>
      <c r="R183" s="18" t="str">
        <f>'Filing Information'!$O$2</f>
        <v>_2023</v>
      </c>
      <c r="S183" t="e">
        <f>VLOOKUP('Costs Paid By Provider'!C183,'Filing Information'!$B$47:$C$102,2,0)</f>
        <v>#N/A</v>
      </c>
      <c r="T183">
        <f>IF('Costs Paid By Provider'!D183="Yes", 1, 0)</f>
        <v>0</v>
      </c>
      <c r="U183">
        <f>IF('Costs Paid By Provider'!E183="Yes", 1, 0)</f>
        <v>0</v>
      </c>
      <c r="V183">
        <f>IF('Costs Paid By Provider'!F183="Yes", 1, 0)</f>
        <v>0</v>
      </c>
      <c r="W183" s="7">
        <f>'Costs Paid By Provider'!G183</f>
        <v>0</v>
      </c>
      <c r="X183" s="7">
        <f>'Costs Paid By Provider'!H183</f>
        <v>0</v>
      </c>
      <c r="Y183">
        <f>'Costs Paid By Provider'!O183</f>
        <v>0</v>
      </c>
      <c r="Z183">
        <f t="shared" si="5"/>
        <v>0</v>
      </c>
    </row>
    <row r="184" spans="3:26" x14ac:dyDescent="0.3">
      <c r="C184" s="64"/>
      <c r="D184" s="89"/>
      <c r="E184" s="89"/>
      <c r="F184" s="89"/>
      <c r="G184" s="65"/>
      <c r="H184" s="65"/>
      <c r="I184" s="65"/>
      <c r="J184" s="66"/>
      <c r="K184" s="69"/>
      <c r="N184" s="9">
        <f t="shared" si="6"/>
        <v>1</v>
      </c>
      <c r="O184" s="8">
        <f t="shared" si="7"/>
        <v>0</v>
      </c>
      <c r="R184" s="18" t="str">
        <f>'Filing Information'!$O$2</f>
        <v>_2023</v>
      </c>
      <c r="S184" t="e">
        <f>VLOOKUP('Costs Paid By Provider'!C184,'Filing Information'!$B$47:$C$102,2,0)</f>
        <v>#N/A</v>
      </c>
      <c r="T184">
        <f>IF('Costs Paid By Provider'!D184="Yes", 1, 0)</f>
        <v>0</v>
      </c>
      <c r="U184">
        <f>IF('Costs Paid By Provider'!E184="Yes", 1, 0)</f>
        <v>0</v>
      </c>
      <c r="V184">
        <f>IF('Costs Paid By Provider'!F184="Yes", 1, 0)</f>
        <v>0</v>
      </c>
      <c r="W184" s="7">
        <f>'Costs Paid By Provider'!G184</f>
        <v>0</v>
      </c>
      <c r="X184" s="7">
        <f>'Costs Paid By Provider'!H184</f>
        <v>0</v>
      </c>
      <c r="Y184">
        <f>'Costs Paid By Provider'!O184</f>
        <v>0</v>
      </c>
      <c r="Z184">
        <f t="shared" si="5"/>
        <v>0</v>
      </c>
    </row>
    <row r="185" spans="3:26" x14ac:dyDescent="0.3">
      <c r="C185" s="64"/>
      <c r="D185" s="89"/>
      <c r="E185" s="89"/>
      <c r="F185" s="89"/>
      <c r="G185" s="65"/>
      <c r="H185" s="65"/>
      <c r="I185" s="65"/>
      <c r="J185" s="66"/>
      <c r="K185" s="69"/>
      <c r="N185" s="9">
        <f t="shared" si="6"/>
        <v>1</v>
      </c>
      <c r="O185" s="8">
        <f t="shared" si="7"/>
        <v>0</v>
      </c>
      <c r="R185" s="18" t="str">
        <f>'Filing Information'!$O$2</f>
        <v>_2023</v>
      </c>
      <c r="S185" t="e">
        <f>VLOOKUP('Costs Paid By Provider'!C185,'Filing Information'!$B$47:$C$102,2,0)</f>
        <v>#N/A</v>
      </c>
      <c r="T185">
        <f>IF('Costs Paid By Provider'!D185="Yes", 1, 0)</f>
        <v>0</v>
      </c>
      <c r="U185">
        <f>IF('Costs Paid By Provider'!E185="Yes", 1, 0)</f>
        <v>0</v>
      </c>
      <c r="V185">
        <f>IF('Costs Paid By Provider'!F185="Yes", 1, 0)</f>
        <v>0</v>
      </c>
      <c r="W185" s="7">
        <f>'Costs Paid By Provider'!G185</f>
        <v>0</v>
      </c>
      <c r="X185" s="7">
        <f>'Costs Paid By Provider'!H185</f>
        <v>0</v>
      </c>
      <c r="Y185">
        <f>'Costs Paid By Provider'!O185</f>
        <v>0</v>
      </c>
      <c r="Z185">
        <f t="shared" si="5"/>
        <v>0</v>
      </c>
    </row>
    <row r="186" spans="3:26" x14ac:dyDescent="0.3">
      <c r="C186" s="64"/>
      <c r="D186" s="89"/>
      <c r="E186" s="89"/>
      <c r="F186" s="89"/>
      <c r="G186" s="65"/>
      <c r="H186" s="65"/>
      <c r="I186" s="65"/>
      <c r="J186" s="66"/>
      <c r="K186" s="69"/>
      <c r="N186" s="9">
        <f t="shared" si="6"/>
        <v>1</v>
      </c>
      <c r="O186" s="8">
        <f t="shared" si="7"/>
        <v>0</v>
      </c>
      <c r="R186" s="18" t="str">
        <f>'Filing Information'!$O$2</f>
        <v>_2023</v>
      </c>
      <c r="S186" t="e">
        <f>VLOOKUP('Costs Paid By Provider'!C186,'Filing Information'!$B$47:$C$102,2,0)</f>
        <v>#N/A</v>
      </c>
      <c r="T186">
        <f>IF('Costs Paid By Provider'!D186="Yes", 1, 0)</f>
        <v>0</v>
      </c>
      <c r="U186">
        <f>IF('Costs Paid By Provider'!E186="Yes", 1, 0)</f>
        <v>0</v>
      </c>
      <c r="V186">
        <f>IF('Costs Paid By Provider'!F186="Yes", 1, 0)</f>
        <v>0</v>
      </c>
      <c r="W186" s="7">
        <f>'Costs Paid By Provider'!G186</f>
        <v>0</v>
      </c>
      <c r="X186" s="7">
        <f>'Costs Paid By Provider'!H186</f>
        <v>0</v>
      </c>
      <c r="Y186">
        <f>'Costs Paid By Provider'!O186</f>
        <v>0</v>
      </c>
      <c r="Z186">
        <f t="shared" si="5"/>
        <v>0</v>
      </c>
    </row>
    <row r="187" spans="3:26" x14ac:dyDescent="0.3">
      <c r="C187" s="64"/>
      <c r="D187" s="89"/>
      <c r="E187" s="89"/>
      <c r="F187" s="89"/>
      <c r="G187" s="65"/>
      <c r="H187" s="65"/>
      <c r="I187" s="65"/>
      <c r="J187" s="66"/>
      <c r="K187" s="69"/>
      <c r="N187" s="9">
        <f t="shared" si="6"/>
        <v>1</v>
      </c>
      <c r="O187" s="8">
        <f t="shared" si="7"/>
        <v>0</v>
      </c>
      <c r="R187" s="18" t="str">
        <f>'Filing Information'!$O$2</f>
        <v>_2023</v>
      </c>
      <c r="S187" t="e">
        <f>VLOOKUP('Costs Paid By Provider'!C187,'Filing Information'!$B$47:$C$102,2,0)</f>
        <v>#N/A</v>
      </c>
      <c r="T187">
        <f>IF('Costs Paid By Provider'!D187="Yes", 1, 0)</f>
        <v>0</v>
      </c>
      <c r="U187">
        <f>IF('Costs Paid By Provider'!E187="Yes", 1, 0)</f>
        <v>0</v>
      </c>
      <c r="V187">
        <f>IF('Costs Paid By Provider'!F187="Yes", 1, 0)</f>
        <v>0</v>
      </c>
      <c r="W187" s="7">
        <f>'Costs Paid By Provider'!G187</f>
        <v>0</v>
      </c>
      <c r="X187" s="7">
        <f>'Costs Paid By Provider'!H187</f>
        <v>0</v>
      </c>
      <c r="Y187">
        <f>'Costs Paid By Provider'!O187</f>
        <v>0</v>
      </c>
      <c r="Z187">
        <f t="shared" si="5"/>
        <v>0</v>
      </c>
    </row>
    <row r="188" spans="3:26" x14ac:dyDescent="0.3">
      <c r="C188" s="64"/>
      <c r="D188" s="89"/>
      <c r="E188" s="89"/>
      <c r="F188" s="89"/>
      <c r="G188" s="65"/>
      <c r="H188" s="65"/>
      <c r="I188" s="65"/>
      <c r="J188" s="66"/>
      <c r="K188" s="69"/>
      <c r="N188" s="9">
        <f t="shared" si="6"/>
        <v>1</v>
      </c>
      <c r="O188" s="8">
        <f t="shared" si="7"/>
        <v>0</v>
      </c>
      <c r="R188" s="18" t="str">
        <f>'Filing Information'!$O$2</f>
        <v>_2023</v>
      </c>
      <c r="S188" t="e">
        <f>VLOOKUP('Costs Paid By Provider'!C188,'Filing Information'!$B$47:$C$102,2,0)</f>
        <v>#N/A</v>
      </c>
      <c r="T188">
        <f>IF('Costs Paid By Provider'!D188="Yes", 1, 0)</f>
        <v>0</v>
      </c>
      <c r="U188">
        <f>IF('Costs Paid By Provider'!E188="Yes", 1, 0)</f>
        <v>0</v>
      </c>
      <c r="V188">
        <f>IF('Costs Paid By Provider'!F188="Yes", 1, 0)</f>
        <v>0</v>
      </c>
      <c r="W188" s="7">
        <f>'Costs Paid By Provider'!G188</f>
        <v>0</v>
      </c>
      <c r="X188" s="7">
        <f>'Costs Paid By Provider'!H188</f>
        <v>0</v>
      </c>
      <c r="Y188">
        <f>'Costs Paid By Provider'!O188</f>
        <v>0</v>
      </c>
      <c r="Z188">
        <f t="shared" si="5"/>
        <v>0</v>
      </c>
    </row>
    <row r="189" spans="3:26" x14ac:dyDescent="0.3">
      <c r="C189" s="64"/>
      <c r="D189" s="89"/>
      <c r="E189" s="89"/>
      <c r="F189" s="89"/>
      <c r="G189" s="65"/>
      <c r="H189" s="65"/>
      <c r="I189" s="65"/>
      <c r="J189" s="66"/>
      <c r="K189" s="69"/>
      <c r="N189" s="9">
        <f t="shared" si="6"/>
        <v>1</v>
      </c>
      <c r="O189" s="8">
        <f t="shared" si="7"/>
        <v>0</v>
      </c>
      <c r="R189" s="18" t="str">
        <f>'Filing Information'!$O$2</f>
        <v>_2023</v>
      </c>
      <c r="S189" t="e">
        <f>VLOOKUP('Costs Paid By Provider'!C189,'Filing Information'!$B$47:$C$102,2,0)</f>
        <v>#N/A</v>
      </c>
      <c r="T189">
        <f>IF('Costs Paid By Provider'!D189="Yes", 1, 0)</f>
        <v>0</v>
      </c>
      <c r="U189">
        <f>IF('Costs Paid By Provider'!E189="Yes", 1, 0)</f>
        <v>0</v>
      </c>
      <c r="V189">
        <f>IF('Costs Paid By Provider'!F189="Yes", 1, 0)</f>
        <v>0</v>
      </c>
      <c r="W189" s="7">
        <f>'Costs Paid By Provider'!G189</f>
        <v>0</v>
      </c>
      <c r="X189" s="7">
        <f>'Costs Paid By Provider'!H189</f>
        <v>0</v>
      </c>
      <c r="Y189">
        <f>'Costs Paid By Provider'!O189</f>
        <v>0</v>
      </c>
      <c r="Z189">
        <f t="shared" si="5"/>
        <v>0</v>
      </c>
    </row>
    <row r="190" spans="3:26" x14ac:dyDescent="0.3">
      <c r="C190" s="64"/>
      <c r="D190" s="89"/>
      <c r="E190" s="89"/>
      <c r="F190" s="89"/>
      <c r="G190" s="65"/>
      <c r="H190" s="65"/>
      <c r="I190" s="65"/>
      <c r="J190" s="66"/>
      <c r="K190" s="69"/>
      <c r="N190" s="9">
        <f t="shared" si="6"/>
        <v>1</v>
      </c>
      <c r="O190" s="8">
        <f t="shared" si="7"/>
        <v>0</v>
      </c>
      <c r="R190" s="18" t="str">
        <f>'Filing Information'!$O$2</f>
        <v>_2023</v>
      </c>
      <c r="S190" t="e">
        <f>VLOOKUP('Costs Paid By Provider'!C190,'Filing Information'!$B$47:$C$102,2,0)</f>
        <v>#N/A</v>
      </c>
      <c r="T190">
        <f>IF('Costs Paid By Provider'!D190="Yes", 1, 0)</f>
        <v>0</v>
      </c>
      <c r="U190">
        <f>IF('Costs Paid By Provider'!E190="Yes", 1, 0)</f>
        <v>0</v>
      </c>
      <c r="V190">
        <f>IF('Costs Paid By Provider'!F190="Yes", 1, 0)</f>
        <v>0</v>
      </c>
      <c r="W190" s="7">
        <f>'Costs Paid By Provider'!G190</f>
        <v>0</v>
      </c>
      <c r="X190" s="7">
        <f>'Costs Paid By Provider'!H190</f>
        <v>0</v>
      </c>
      <c r="Y190">
        <f>'Costs Paid By Provider'!O190</f>
        <v>0</v>
      </c>
      <c r="Z190">
        <f t="shared" si="5"/>
        <v>0</v>
      </c>
    </row>
    <row r="191" spans="3:26" x14ac:dyDescent="0.3">
      <c r="C191" s="64"/>
      <c r="D191" s="89"/>
      <c r="E191" s="89"/>
      <c r="F191" s="89"/>
      <c r="G191" s="65"/>
      <c r="H191" s="65"/>
      <c r="I191" s="65"/>
      <c r="J191" s="66"/>
      <c r="K191" s="69"/>
      <c r="N191" s="9">
        <f t="shared" si="6"/>
        <v>1</v>
      </c>
      <c r="O191" s="8">
        <f t="shared" si="7"/>
        <v>0</v>
      </c>
      <c r="R191" s="18" t="str">
        <f>'Filing Information'!$O$2</f>
        <v>_2023</v>
      </c>
      <c r="S191" t="e">
        <f>VLOOKUP('Costs Paid By Provider'!C191,'Filing Information'!$B$47:$C$102,2,0)</f>
        <v>#N/A</v>
      </c>
      <c r="T191">
        <f>IF('Costs Paid By Provider'!D191="Yes", 1, 0)</f>
        <v>0</v>
      </c>
      <c r="U191">
        <f>IF('Costs Paid By Provider'!E191="Yes", 1, 0)</f>
        <v>0</v>
      </c>
      <c r="V191">
        <f>IF('Costs Paid By Provider'!F191="Yes", 1, 0)</f>
        <v>0</v>
      </c>
      <c r="W191" s="7">
        <f>'Costs Paid By Provider'!G191</f>
        <v>0</v>
      </c>
      <c r="X191" s="7">
        <f>'Costs Paid By Provider'!H191</f>
        <v>0</v>
      </c>
      <c r="Y191">
        <f>'Costs Paid By Provider'!O191</f>
        <v>0</v>
      </c>
      <c r="Z191">
        <f t="shared" si="5"/>
        <v>0</v>
      </c>
    </row>
    <row r="192" spans="3:26" x14ac:dyDescent="0.3">
      <c r="C192" s="64"/>
      <c r="D192" s="89"/>
      <c r="E192" s="89"/>
      <c r="F192" s="89"/>
      <c r="G192" s="65"/>
      <c r="H192" s="65"/>
      <c r="I192" s="65"/>
      <c r="J192" s="66"/>
      <c r="K192" s="69"/>
      <c r="N192" s="9">
        <f t="shared" si="6"/>
        <v>1</v>
      </c>
      <c r="O192" s="8">
        <f t="shared" si="7"/>
        <v>0</v>
      </c>
      <c r="R192" s="18" t="str">
        <f>'Filing Information'!$O$2</f>
        <v>_2023</v>
      </c>
      <c r="S192" t="e">
        <f>VLOOKUP('Costs Paid By Provider'!C192,'Filing Information'!$B$47:$C$102,2,0)</f>
        <v>#N/A</v>
      </c>
      <c r="T192">
        <f>IF('Costs Paid By Provider'!D192="Yes", 1, 0)</f>
        <v>0</v>
      </c>
      <c r="U192">
        <f>IF('Costs Paid By Provider'!E192="Yes", 1, 0)</f>
        <v>0</v>
      </c>
      <c r="V192">
        <f>IF('Costs Paid By Provider'!F192="Yes", 1, 0)</f>
        <v>0</v>
      </c>
      <c r="W192" s="7">
        <f>'Costs Paid By Provider'!G192</f>
        <v>0</v>
      </c>
      <c r="X192" s="7">
        <f>'Costs Paid By Provider'!H192</f>
        <v>0</v>
      </c>
      <c r="Y192">
        <f>'Costs Paid By Provider'!O192</f>
        <v>0</v>
      </c>
      <c r="Z192">
        <f t="shared" si="5"/>
        <v>0</v>
      </c>
    </row>
    <row r="193" spans="3:26" x14ac:dyDescent="0.3">
      <c r="C193" s="64"/>
      <c r="D193" s="89"/>
      <c r="E193" s="89"/>
      <c r="F193" s="89"/>
      <c r="G193" s="65"/>
      <c r="H193" s="65"/>
      <c r="I193" s="65"/>
      <c r="J193" s="66"/>
      <c r="K193" s="69"/>
      <c r="N193" s="9">
        <f t="shared" si="6"/>
        <v>1</v>
      </c>
      <c r="O193" s="8">
        <f t="shared" si="7"/>
        <v>0</v>
      </c>
      <c r="R193" s="18" t="str">
        <f>'Filing Information'!$O$2</f>
        <v>_2023</v>
      </c>
      <c r="S193" t="e">
        <f>VLOOKUP('Costs Paid By Provider'!C193,'Filing Information'!$B$47:$C$102,2,0)</f>
        <v>#N/A</v>
      </c>
      <c r="T193">
        <f>IF('Costs Paid By Provider'!D193="Yes", 1, 0)</f>
        <v>0</v>
      </c>
      <c r="U193">
        <f>IF('Costs Paid By Provider'!E193="Yes", 1, 0)</f>
        <v>0</v>
      </c>
      <c r="V193">
        <f>IF('Costs Paid By Provider'!F193="Yes", 1, 0)</f>
        <v>0</v>
      </c>
      <c r="W193" s="7">
        <f>'Costs Paid By Provider'!G193</f>
        <v>0</v>
      </c>
      <c r="X193" s="7">
        <f>'Costs Paid By Provider'!H193</f>
        <v>0</v>
      </c>
      <c r="Y193">
        <f>'Costs Paid By Provider'!O193</f>
        <v>0</v>
      </c>
      <c r="Z193">
        <f t="shared" si="5"/>
        <v>0</v>
      </c>
    </row>
    <row r="194" spans="3:26" x14ac:dyDescent="0.3">
      <c r="C194" s="64"/>
      <c r="D194" s="89"/>
      <c r="E194" s="89"/>
      <c r="F194" s="89"/>
      <c r="G194" s="65"/>
      <c r="H194" s="65"/>
      <c r="I194" s="65"/>
      <c r="J194" s="66"/>
      <c r="K194" s="69"/>
      <c r="N194" s="9">
        <f t="shared" si="6"/>
        <v>1</v>
      </c>
      <c r="O194" s="8">
        <f t="shared" si="7"/>
        <v>0</v>
      </c>
      <c r="R194" s="18" t="str">
        <f>'Filing Information'!$O$2</f>
        <v>_2023</v>
      </c>
      <c r="S194" t="e">
        <f>VLOOKUP('Costs Paid By Provider'!C194,'Filing Information'!$B$47:$C$102,2,0)</f>
        <v>#N/A</v>
      </c>
      <c r="T194">
        <f>IF('Costs Paid By Provider'!D194="Yes", 1, 0)</f>
        <v>0</v>
      </c>
      <c r="U194">
        <f>IF('Costs Paid By Provider'!E194="Yes", 1, 0)</f>
        <v>0</v>
      </c>
      <c r="V194">
        <f>IF('Costs Paid By Provider'!F194="Yes", 1, 0)</f>
        <v>0</v>
      </c>
      <c r="W194" s="7">
        <f>'Costs Paid By Provider'!G194</f>
        <v>0</v>
      </c>
      <c r="X194" s="7">
        <f>'Costs Paid By Provider'!H194</f>
        <v>0</v>
      </c>
      <c r="Y194">
        <f>'Costs Paid By Provider'!O194</f>
        <v>0</v>
      </c>
      <c r="Z194">
        <f t="shared" ref="Z194:Z204" si="8">K194</f>
        <v>0</v>
      </c>
    </row>
    <row r="195" spans="3:26" x14ac:dyDescent="0.3">
      <c r="C195" s="64"/>
      <c r="D195" s="89"/>
      <c r="E195" s="89"/>
      <c r="F195" s="89"/>
      <c r="G195" s="65"/>
      <c r="H195" s="65"/>
      <c r="I195" s="65"/>
      <c r="J195" s="66"/>
      <c r="K195" s="69"/>
      <c r="N195" s="9">
        <f t="shared" si="6"/>
        <v>1</v>
      </c>
      <c r="O195" s="8">
        <f t="shared" si="7"/>
        <v>0</v>
      </c>
      <c r="R195" s="18" t="str">
        <f>'Filing Information'!$O$2</f>
        <v>_2023</v>
      </c>
      <c r="S195" t="e">
        <f>VLOOKUP('Costs Paid By Provider'!C195,'Filing Information'!$B$47:$C$102,2,0)</f>
        <v>#N/A</v>
      </c>
      <c r="T195">
        <f>IF('Costs Paid By Provider'!D195="Yes", 1, 0)</f>
        <v>0</v>
      </c>
      <c r="U195">
        <f>IF('Costs Paid By Provider'!E195="Yes", 1, 0)</f>
        <v>0</v>
      </c>
      <c r="V195">
        <f>IF('Costs Paid By Provider'!F195="Yes", 1, 0)</f>
        <v>0</v>
      </c>
      <c r="W195" s="7">
        <f>'Costs Paid By Provider'!G195</f>
        <v>0</v>
      </c>
      <c r="X195" s="7">
        <f>'Costs Paid By Provider'!H195</f>
        <v>0</v>
      </c>
      <c r="Y195">
        <f>'Costs Paid By Provider'!O195</f>
        <v>0</v>
      </c>
      <c r="Z195">
        <f t="shared" si="8"/>
        <v>0</v>
      </c>
    </row>
    <row r="196" spans="3:26" x14ac:dyDescent="0.3">
      <c r="C196" s="64"/>
      <c r="D196" s="89"/>
      <c r="E196" s="89"/>
      <c r="F196" s="89"/>
      <c r="G196" s="65"/>
      <c r="H196" s="65"/>
      <c r="I196" s="65"/>
      <c r="J196" s="66"/>
      <c r="K196" s="69"/>
      <c r="N196" s="9">
        <f t="shared" si="6"/>
        <v>1</v>
      </c>
      <c r="O196" s="8">
        <f t="shared" si="7"/>
        <v>0</v>
      </c>
      <c r="R196" s="18" t="str">
        <f>'Filing Information'!$O$2</f>
        <v>_2023</v>
      </c>
      <c r="S196" t="e">
        <f>VLOOKUP('Costs Paid By Provider'!C196,'Filing Information'!$B$47:$C$102,2,0)</f>
        <v>#N/A</v>
      </c>
      <c r="T196">
        <f>IF('Costs Paid By Provider'!D196="Yes", 1, 0)</f>
        <v>0</v>
      </c>
      <c r="U196">
        <f>IF('Costs Paid By Provider'!E196="Yes", 1, 0)</f>
        <v>0</v>
      </c>
      <c r="V196">
        <f>IF('Costs Paid By Provider'!F196="Yes", 1, 0)</f>
        <v>0</v>
      </c>
      <c r="W196" s="7">
        <f>'Costs Paid By Provider'!G196</f>
        <v>0</v>
      </c>
      <c r="X196" s="7">
        <f>'Costs Paid By Provider'!H196</f>
        <v>0</v>
      </c>
      <c r="Y196">
        <f>'Costs Paid By Provider'!O196</f>
        <v>0</v>
      </c>
      <c r="Z196">
        <f t="shared" si="8"/>
        <v>0</v>
      </c>
    </row>
    <row r="197" spans="3:26" x14ac:dyDescent="0.3">
      <c r="C197" s="64"/>
      <c r="D197" s="89"/>
      <c r="E197" s="89"/>
      <c r="F197" s="89"/>
      <c r="G197" s="65"/>
      <c r="H197" s="65"/>
      <c r="I197" s="65"/>
      <c r="J197" s="66"/>
      <c r="K197" s="69"/>
      <c r="N197" s="9">
        <f t="shared" si="6"/>
        <v>1</v>
      </c>
      <c r="O197" s="8">
        <f t="shared" si="7"/>
        <v>0</v>
      </c>
      <c r="R197" s="18" t="str">
        <f>'Filing Information'!$O$2</f>
        <v>_2023</v>
      </c>
      <c r="S197" t="e">
        <f>VLOOKUP('Costs Paid By Provider'!C197,'Filing Information'!$B$47:$C$102,2,0)</f>
        <v>#N/A</v>
      </c>
      <c r="T197">
        <f>IF('Costs Paid By Provider'!D197="Yes", 1, 0)</f>
        <v>0</v>
      </c>
      <c r="U197">
        <f>IF('Costs Paid By Provider'!E197="Yes", 1, 0)</f>
        <v>0</v>
      </c>
      <c r="V197">
        <f>IF('Costs Paid By Provider'!F197="Yes", 1, 0)</f>
        <v>0</v>
      </c>
      <c r="W197" s="7">
        <f>'Costs Paid By Provider'!G197</f>
        <v>0</v>
      </c>
      <c r="X197" s="7">
        <f>'Costs Paid By Provider'!H197</f>
        <v>0</v>
      </c>
      <c r="Y197">
        <f>'Costs Paid By Provider'!O197</f>
        <v>0</v>
      </c>
      <c r="Z197">
        <f t="shared" si="8"/>
        <v>0</v>
      </c>
    </row>
    <row r="198" spans="3:26" x14ac:dyDescent="0.3">
      <c r="C198" s="64"/>
      <c r="D198" s="89"/>
      <c r="E198" s="89"/>
      <c r="F198" s="89"/>
      <c r="G198" s="65"/>
      <c r="H198" s="65"/>
      <c r="I198" s="65"/>
      <c r="J198" s="66"/>
      <c r="K198" s="69"/>
      <c r="N198" s="9">
        <f t="shared" si="6"/>
        <v>1</v>
      </c>
      <c r="O198" s="8">
        <f t="shared" si="7"/>
        <v>0</v>
      </c>
      <c r="R198" s="18" t="str">
        <f>'Filing Information'!$O$2</f>
        <v>_2023</v>
      </c>
      <c r="S198" t="e">
        <f>VLOOKUP('Costs Paid By Provider'!C198,'Filing Information'!$B$47:$C$102,2,0)</f>
        <v>#N/A</v>
      </c>
      <c r="T198">
        <f>IF('Costs Paid By Provider'!D198="Yes", 1, 0)</f>
        <v>0</v>
      </c>
      <c r="U198">
        <f>IF('Costs Paid By Provider'!E198="Yes", 1, 0)</f>
        <v>0</v>
      </c>
      <c r="V198">
        <f>IF('Costs Paid By Provider'!F198="Yes", 1, 0)</f>
        <v>0</v>
      </c>
      <c r="W198" s="7">
        <f>'Costs Paid By Provider'!G198</f>
        <v>0</v>
      </c>
      <c r="X198" s="7">
        <f>'Costs Paid By Provider'!H198</f>
        <v>0</v>
      </c>
      <c r="Y198">
        <f>'Costs Paid By Provider'!O198</f>
        <v>0</v>
      </c>
      <c r="Z198">
        <f t="shared" si="8"/>
        <v>0</v>
      </c>
    </row>
    <row r="199" spans="3:26" x14ac:dyDescent="0.3">
      <c r="C199" s="64"/>
      <c r="D199" s="89"/>
      <c r="E199" s="89"/>
      <c r="F199" s="89"/>
      <c r="G199" s="65"/>
      <c r="H199" s="65"/>
      <c r="I199" s="65"/>
      <c r="J199" s="66"/>
      <c r="K199" s="69"/>
      <c r="N199" s="9">
        <f t="shared" si="6"/>
        <v>1</v>
      </c>
      <c r="O199" s="8">
        <f t="shared" si="7"/>
        <v>0</v>
      </c>
      <c r="R199" s="18" t="str">
        <f>'Filing Information'!$O$2</f>
        <v>_2023</v>
      </c>
      <c r="S199" t="e">
        <f>VLOOKUP('Costs Paid By Provider'!C199,'Filing Information'!$B$47:$C$102,2,0)</f>
        <v>#N/A</v>
      </c>
      <c r="T199">
        <f>IF('Costs Paid By Provider'!D199="Yes", 1, 0)</f>
        <v>0</v>
      </c>
      <c r="U199">
        <f>IF('Costs Paid By Provider'!E199="Yes", 1, 0)</f>
        <v>0</v>
      </c>
      <c r="V199">
        <f>IF('Costs Paid By Provider'!F199="Yes", 1, 0)</f>
        <v>0</v>
      </c>
      <c r="W199" s="7">
        <f>'Costs Paid By Provider'!G199</f>
        <v>0</v>
      </c>
      <c r="X199" s="7">
        <f>'Costs Paid By Provider'!H199</f>
        <v>0</v>
      </c>
      <c r="Y199">
        <f>'Costs Paid By Provider'!O199</f>
        <v>0</v>
      </c>
      <c r="Z199">
        <f t="shared" si="8"/>
        <v>0</v>
      </c>
    </row>
    <row r="200" spans="3:26" x14ac:dyDescent="0.3">
      <c r="C200" s="64"/>
      <c r="D200" s="89"/>
      <c r="E200" s="89"/>
      <c r="F200" s="89"/>
      <c r="G200" s="65"/>
      <c r="H200" s="65"/>
      <c r="I200" s="65"/>
      <c r="J200" s="66"/>
      <c r="K200" s="69"/>
      <c r="N200" s="9">
        <f t="shared" si="6"/>
        <v>1</v>
      </c>
      <c r="O200" s="8">
        <f t="shared" si="7"/>
        <v>0</v>
      </c>
      <c r="R200" s="18" t="str">
        <f>'Filing Information'!$O$2</f>
        <v>_2023</v>
      </c>
      <c r="S200" t="e">
        <f>VLOOKUP('Costs Paid By Provider'!C200,'Filing Information'!$B$47:$C$102,2,0)</f>
        <v>#N/A</v>
      </c>
      <c r="T200">
        <f>IF('Costs Paid By Provider'!D200="Yes", 1, 0)</f>
        <v>0</v>
      </c>
      <c r="U200">
        <f>IF('Costs Paid By Provider'!E200="Yes", 1, 0)</f>
        <v>0</v>
      </c>
      <c r="V200">
        <f>IF('Costs Paid By Provider'!F200="Yes", 1, 0)</f>
        <v>0</v>
      </c>
      <c r="W200" s="7">
        <f>'Costs Paid By Provider'!G200</f>
        <v>0</v>
      </c>
      <c r="X200" s="7">
        <f>'Costs Paid By Provider'!H200</f>
        <v>0</v>
      </c>
      <c r="Y200">
        <f>'Costs Paid By Provider'!O200</f>
        <v>0</v>
      </c>
      <c r="Z200">
        <f t="shared" si="8"/>
        <v>0</v>
      </c>
    </row>
    <row r="201" spans="3:26" x14ac:dyDescent="0.3">
      <c r="C201" s="64"/>
      <c r="D201" s="89"/>
      <c r="E201" s="89"/>
      <c r="F201" s="89"/>
      <c r="G201" s="65"/>
      <c r="H201" s="65"/>
      <c r="I201" s="65"/>
      <c r="J201" s="66"/>
      <c r="K201" s="69"/>
      <c r="N201" s="9">
        <f t="shared" si="6"/>
        <v>1</v>
      </c>
      <c r="O201" s="8">
        <f t="shared" si="7"/>
        <v>0</v>
      </c>
      <c r="R201" s="18" t="str">
        <f>'Filing Information'!$O$2</f>
        <v>_2023</v>
      </c>
      <c r="S201" t="e">
        <f>VLOOKUP('Costs Paid By Provider'!C201,'Filing Information'!$B$47:$C$102,2,0)</f>
        <v>#N/A</v>
      </c>
      <c r="T201">
        <f>IF('Costs Paid By Provider'!D201="Yes", 1, 0)</f>
        <v>0</v>
      </c>
      <c r="U201">
        <f>IF('Costs Paid By Provider'!E201="Yes", 1, 0)</f>
        <v>0</v>
      </c>
      <c r="V201">
        <f>IF('Costs Paid By Provider'!F201="Yes", 1, 0)</f>
        <v>0</v>
      </c>
      <c r="W201" s="7">
        <f>'Costs Paid By Provider'!G201</f>
        <v>0</v>
      </c>
      <c r="X201" s="7">
        <f>'Costs Paid By Provider'!H201</f>
        <v>0</v>
      </c>
      <c r="Y201">
        <f>'Costs Paid By Provider'!O201</f>
        <v>0</v>
      </c>
      <c r="Z201">
        <f t="shared" si="8"/>
        <v>0</v>
      </c>
    </row>
    <row r="202" spans="3:26" x14ac:dyDescent="0.3">
      <c r="C202" s="64"/>
      <c r="D202" s="89"/>
      <c r="E202" s="89"/>
      <c r="F202" s="89"/>
      <c r="G202" s="65"/>
      <c r="H202" s="65"/>
      <c r="I202" s="65"/>
      <c r="J202" s="66"/>
      <c r="K202" s="69"/>
      <c r="N202" s="9">
        <f t="shared" si="6"/>
        <v>1</v>
      </c>
      <c r="O202" s="8">
        <f t="shared" si="7"/>
        <v>0</v>
      </c>
      <c r="R202" s="18" t="str">
        <f>'Filing Information'!$O$2</f>
        <v>_2023</v>
      </c>
      <c r="S202" t="e">
        <f>VLOOKUP('Costs Paid By Provider'!C202,'Filing Information'!$B$47:$C$102,2,0)</f>
        <v>#N/A</v>
      </c>
      <c r="T202">
        <f>IF('Costs Paid By Provider'!D202="Yes", 1, 0)</f>
        <v>0</v>
      </c>
      <c r="U202">
        <f>IF('Costs Paid By Provider'!E202="Yes", 1, 0)</f>
        <v>0</v>
      </c>
      <c r="V202">
        <f>IF('Costs Paid By Provider'!F202="Yes", 1, 0)</f>
        <v>0</v>
      </c>
      <c r="W202" s="7">
        <f>'Costs Paid By Provider'!G202</f>
        <v>0</v>
      </c>
      <c r="X202" s="7">
        <f>'Costs Paid By Provider'!H202</f>
        <v>0</v>
      </c>
      <c r="Y202">
        <f>'Costs Paid By Provider'!O202</f>
        <v>0</v>
      </c>
      <c r="Z202">
        <f t="shared" si="8"/>
        <v>0</v>
      </c>
    </row>
    <row r="203" spans="3:26" x14ac:dyDescent="0.3">
      <c r="C203" s="64"/>
      <c r="D203" s="89"/>
      <c r="E203" s="89"/>
      <c r="F203" s="89"/>
      <c r="G203" s="65"/>
      <c r="H203" s="65"/>
      <c r="I203" s="65"/>
      <c r="J203" s="66"/>
      <c r="K203" s="69"/>
      <c r="N203" s="9">
        <f t="shared" si="6"/>
        <v>1</v>
      </c>
      <c r="O203" s="8">
        <f t="shared" si="7"/>
        <v>0</v>
      </c>
      <c r="R203" s="18" t="str">
        <f>'Filing Information'!$O$2</f>
        <v>_2023</v>
      </c>
      <c r="S203" t="e">
        <f>VLOOKUP('Costs Paid By Provider'!C203,'Filing Information'!$B$47:$C$102,2,0)</f>
        <v>#N/A</v>
      </c>
      <c r="T203">
        <f>IF('Costs Paid By Provider'!D203="Yes", 1, 0)</f>
        <v>0</v>
      </c>
      <c r="U203">
        <f>IF('Costs Paid By Provider'!E203="Yes", 1, 0)</f>
        <v>0</v>
      </c>
      <c r="V203">
        <f>IF('Costs Paid By Provider'!F203="Yes", 1, 0)</f>
        <v>0</v>
      </c>
      <c r="W203" s="7">
        <f>'Costs Paid By Provider'!G203</f>
        <v>0</v>
      </c>
      <c r="X203" s="7">
        <f>'Costs Paid By Provider'!H203</f>
        <v>0</v>
      </c>
      <c r="Y203">
        <f>'Costs Paid By Provider'!O203</f>
        <v>0</v>
      </c>
      <c r="Z203">
        <f t="shared" si="8"/>
        <v>0</v>
      </c>
    </row>
    <row r="204" spans="3:26" x14ac:dyDescent="0.3">
      <c r="C204" s="64"/>
      <c r="D204" s="89"/>
      <c r="E204" s="89"/>
      <c r="F204" s="89"/>
      <c r="G204" s="65"/>
      <c r="H204" s="65"/>
      <c r="I204" s="65"/>
      <c r="J204" s="66"/>
      <c r="K204" s="69"/>
      <c r="N204" s="9">
        <f t="shared" si="6"/>
        <v>1</v>
      </c>
      <c r="O204" s="8">
        <f t="shared" si="7"/>
        <v>0</v>
      </c>
      <c r="R204" s="18" t="str">
        <f>'Filing Information'!$O$2</f>
        <v>_2023</v>
      </c>
      <c r="S204" t="e">
        <f>VLOOKUP('Costs Paid By Provider'!C204,'Filing Information'!$B$47:$C$102,2,0)</f>
        <v>#N/A</v>
      </c>
      <c r="T204">
        <f>IF('Costs Paid By Provider'!D204="Yes", 1, 0)</f>
        <v>0</v>
      </c>
      <c r="U204">
        <f>IF('Costs Paid By Provider'!E204="Yes", 1, 0)</f>
        <v>0</v>
      </c>
      <c r="V204">
        <f>IF('Costs Paid By Provider'!F204="Yes", 1, 0)</f>
        <v>0</v>
      </c>
      <c r="W204" s="7">
        <f>'Costs Paid By Provider'!G204</f>
        <v>0</v>
      </c>
      <c r="X204" s="7">
        <f>'Costs Paid By Provider'!H204</f>
        <v>0</v>
      </c>
      <c r="Y204">
        <f>'Costs Paid By Provider'!O204</f>
        <v>0</v>
      </c>
      <c r="Z204">
        <f t="shared" si="8"/>
        <v>0</v>
      </c>
    </row>
    <row r="205" spans="3:26" x14ac:dyDescent="0.3">
      <c r="C205" s="64"/>
      <c r="D205" s="89"/>
      <c r="E205" s="89"/>
      <c r="F205" s="89"/>
      <c r="G205" s="65"/>
      <c r="H205" s="65"/>
      <c r="I205" s="65"/>
      <c r="J205" s="66"/>
      <c r="K205" s="69"/>
      <c r="N205" s="9">
        <f t="shared" si="6"/>
        <v>1</v>
      </c>
      <c r="O205" s="8">
        <f t="shared" si="7"/>
        <v>0</v>
      </c>
      <c r="R205" s="18"/>
      <c r="W205" s="7"/>
      <c r="X205" s="7"/>
    </row>
    <row r="206" spans="3:26" x14ac:dyDescent="0.3">
      <c r="C206" s="13"/>
      <c r="D206" s="19"/>
      <c r="E206" s="19"/>
      <c r="F206" s="19"/>
      <c r="G206" s="13"/>
      <c r="H206" s="13"/>
      <c r="I206" s="13"/>
      <c r="J206" s="14"/>
      <c r="K206" s="13"/>
      <c r="R206" s="18"/>
      <c r="W206" s="7"/>
      <c r="X206" s="7"/>
    </row>
  </sheetData>
  <sheetProtection selectLockedCells="1"/>
  <mergeCells count="10">
    <mergeCell ref="C1:I1"/>
    <mergeCell ref="J1:M1"/>
    <mergeCell ref="K62:K63"/>
    <mergeCell ref="C3:K4"/>
    <mergeCell ref="C62:C63"/>
    <mergeCell ref="D62:F62"/>
    <mergeCell ref="G62:G63"/>
    <mergeCell ref="H62:H63"/>
    <mergeCell ref="I62:I63"/>
    <mergeCell ref="J62:J63"/>
  </mergeCells>
  <dataValidations count="4">
    <dataValidation type="list" allowBlank="1" showInputMessage="1" showErrorMessage="1" sqref="D64:F205" xr:uid="{1396714D-8CA3-4292-9B3F-CF4FC2DEAD6F}">
      <formula1>$P$2:$P$3</formula1>
    </dataValidation>
    <dataValidation type="list" allowBlank="1" showInputMessage="1" showErrorMessage="1" sqref="I64:I205" xr:uid="{9FB892BE-3564-4525-845A-2CD1F64B1455}">
      <formula1>$O$2:$O$3</formula1>
    </dataValidation>
    <dataValidation type="date" allowBlank="1" showInputMessage="1" showErrorMessage="1" sqref="G64:H205" xr:uid="{563A0756-1E7E-4AF9-BBF1-328089387D51}">
      <formula1>36526</formula1>
      <formula2>73415</formula2>
    </dataValidation>
    <dataValidation type="decimal" operator="greaterThanOrEqual" allowBlank="1" showInputMessage="1" showErrorMessage="1" sqref="J64:J205" xr:uid="{816F883D-5C2B-4246-B248-CE1E3A90D61B}">
      <formula1>0</formula1>
    </dataValidation>
  </dataValidation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5F5C4E9-A81E-4762-9650-FFF0376F9FF1}">
          <x14:formula1>
            <xm:f>'Filing Information'!$B$47:$B$102</xm:f>
          </x14:formula1>
          <xm:sqref>C64:C205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FD34C5FD59EE7408BAD95939099F0A7" ma:contentTypeVersion="7" ma:contentTypeDescription="Create a new document." ma:contentTypeScope="" ma:versionID="e5bc387288808402d41682bbc8394650">
  <xsd:schema xmlns:xsd="http://www.w3.org/2001/XMLSchema" xmlns:xs="http://www.w3.org/2001/XMLSchema" xmlns:p="http://schemas.microsoft.com/office/2006/metadata/properties" xmlns:ns2="63c33e73-5588-42f7-966c-cb7a1f47b0a1" xmlns:ns3="d00cdf67-04a4-4598-bd6a-ccc926f69d25" targetNamespace="http://schemas.microsoft.com/office/2006/metadata/properties" ma:root="true" ma:fieldsID="8f2b52feaed74d6dc152c05dda319786" ns2:_="" ns3:_="">
    <xsd:import namespace="63c33e73-5588-42f7-966c-cb7a1f47b0a1"/>
    <xsd:import namespace="d00cdf67-04a4-4598-bd6a-ccc926f69d2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c33e73-5588-42f7-966c-cb7a1f47b0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0cdf67-04a4-4598-bd6a-ccc926f69d2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C87F2A-FE32-4BE4-8931-A5B6B8265599}">
  <ds:schemaRefs>
    <ds:schemaRef ds:uri="http://schemas.microsoft.com/sharepoint/v3/contenttype/forms"/>
  </ds:schemaRefs>
</ds:datastoreItem>
</file>

<file path=customXml/itemProps2.xml><?xml version="1.0" encoding="utf-8"?>
<ds:datastoreItem xmlns:ds="http://schemas.openxmlformats.org/officeDocument/2006/customXml" ds:itemID="{8E6BA0DB-4E33-4A6A-9EAC-3CBA989E305B}">
  <ds:schemaRefs>
    <ds:schemaRef ds:uri="http://schemas.openxmlformats.org/package/2006/metadata/core-properties"/>
    <ds:schemaRef ds:uri="http://www.w3.org/XML/1998/namespace"/>
    <ds:schemaRef ds:uri="http://schemas.microsoft.com/office/2006/documentManagement/types"/>
    <ds:schemaRef ds:uri="http://schemas.microsoft.com/office/2006/metadata/properties"/>
    <ds:schemaRef ds:uri="http://purl.org/dc/elements/1.1/"/>
    <ds:schemaRef ds:uri="http://purl.org/dc/dcmitype/"/>
    <ds:schemaRef ds:uri="http://schemas.microsoft.com/office/infopath/2007/PartnerControls"/>
    <ds:schemaRef ds:uri="d00cdf67-04a4-4598-bd6a-ccc926f69d25"/>
    <ds:schemaRef ds:uri="63c33e73-5588-42f7-966c-cb7a1f47b0a1"/>
    <ds:schemaRef ds:uri="http://purl.org/dc/terms/"/>
  </ds:schemaRefs>
</ds:datastoreItem>
</file>

<file path=customXml/itemProps3.xml><?xml version="1.0" encoding="utf-8"?>
<ds:datastoreItem xmlns:ds="http://schemas.openxmlformats.org/officeDocument/2006/customXml" ds:itemID="{1C95BE59-7693-41DE-9BA2-690C24F143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c33e73-5588-42f7-966c-cb7a1f47b0a1"/>
    <ds:schemaRef ds:uri="d00cdf67-04a4-4598-bd6a-ccc926f69d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14</vt:i4>
      </vt:variant>
    </vt:vector>
  </HeadingPairs>
  <TitlesOfParts>
    <vt:vector size="29" baseType="lpstr">
      <vt:lpstr>PRA</vt:lpstr>
      <vt:lpstr>Instructions</vt:lpstr>
      <vt:lpstr>Appendix Instructions</vt:lpstr>
      <vt:lpstr>Filing Information</vt:lpstr>
      <vt:lpstr>Filing Notes</vt:lpstr>
      <vt:lpstr>Flat Rate Revenue</vt:lpstr>
      <vt:lpstr>Per Minute Revenue</vt:lpstr>
      <vt:lpstr>Add. Revenue Paid To Provider</vt:lpstr>
      <vt:lpstr>Costs Paid By Provider</vt:lpstr>
      <vt:lpstr>Demand</vt:lpstr>
      <vt:lpstr>VRS Expenses</vt:lpstr>
      <vt:lpstr>IP Relay Expenses</vt:lpstr>
      <vt:lpstr>IP CTS CA Expenses</vt:lpstr>
      <vt:lpstr>IP CTS ASR Expenses</vt:lpstr>
      <vt:lpstr>CA Stats</vt:lpstr>
      <vt:lpstr>AdditionalCosts</vt:lpstr>
      <vt:lpstr>CAStats</vt:lpstr>
      <vt:lpstr>Demand</vt:lpstr>
      <vt:lpstr>FilingInformation</vt:lpstr>
      <vt:lpstr>FilingNotes</vt:lpstr>
      <vt:lpstr>FlatRate_CTS</vt:lpstr>
      <vt:lpstr>FlatRate_STS</vt:lpstr>
      <vt:lpstr>FlatRate_TTY</vt:lpstr>
      <vt:lpstr>IPCTSASRCost</vt:lpstr>
      <vt:lpstr>IPCTSCACosts</vt:lpstr>
      <vt:lpstr>IPRelayCosts</vt:lpstr>
      <vt:lpstr>PerMinuteRevenue</vt:lpstr>
      <vt:lpstr>ProviderCostsPaid</vt:lpstr>
      <vt:lpstr>VRSCosts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Amanda Coby</dc:creator>
  <cp:keywords/>
  <dc:description/>
  <cp:lastModifiedBy>Amanda Coby</cp:lastModifiedBy>
  <cp:revision/>
  <dcterms:created xsi:type="dcterms:W3CDTF">2021-03-15T15:17:41Z</dcterms:created>
  <dcterms:modified xsi:type="dcterms:W3CDTF">2023-11-15T13:41:06Z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0x010100EFD34C5FD59EE7408BAD95939099F0A7</vt:lpwstr>
  </property>
</Properties>
</file>