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Aapmdrd3fpmr\info\Maryland\Riverdale\ITD\IMC\ICS - VS\0393\2024\IMB\"/>
    </mc:Choice>
  </mc:AlternateContent>
  <xr:revisionPtr revIDLastSave="0" documentId="13_ncr:1_{C8738637-9FC3-4EC1-B8B2-D14BBD97632A}" xr6:coauthVersionLast="47" xr6:coauthVersionMax="47" xr10:uidLastSave="{00000000-0000-0000-0000-000000000000}"/>
  <bookViews>
    <workbookView xWindow="57480" yWindow="-120" windowWidth="25440" windowHeight="1599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1" l="1"/>
  <c r="L6" i="1" l="1"/>
  <c r="L5" i="1"/>
  <c r="L52" i="1"/>
  <c r="L51" i="1"/>
  <c r="L50" i="1"/>
  <c r="L49" i="1"/>
  <c r="L48" i="1"/>
  <c r="L47" i="1"/>
  <c r="L46" i="1"/>
  <c r="L45" i="1"/>
  <c r="L44" i="1"/>
  <c r="L43" i="1"/>
  <c r="L42" i="1"/>
  <c r="L41" i="1"/>
  <c r="L40" i="1"/>
  <c r="L39" i="1"/>
  <c r="L38" i="1"/>
  <c r="L37" i="1"/>
  <c r="L8" i="1" l="1"/>
  <c r="L26" i="1"/>
  <c r="L27" i="1"/>
  <c r="L28" i="1"/>
  <c r="L29" i="1"/>
  <c r="L30" i="1"/>
  <c r="L31" i="1"/>
  <c r="L32" i="1"/>
  <c r="L33" i="1"/>
  <c r="L34" i="1"/>
  <c r="L35" i="1"/>
  <c r="L36" i="1"/>
  <c r="L21" i="1"/>
  <c r="L23" i="1"/>
  <c r="L24" i="1"/>
  <c r="L25" i="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<sst xmlns="http://schemas.openxmlformats.org/spreadsheetml/2006/main" count="293" uniqueCount="117">
  <si>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</si>
  <si>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</si>
  <si>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</si>
  <si>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</si>
  <si>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</si>
  <si>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</si>
  <si>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</si>
  <si>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</si>
  <si>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</si>
  <si>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</si>
  <si>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</si>
  <si>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</si>
  <si>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</si>
  <si>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</si>
  <si>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</si>
  <si>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</si>
  <si>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</si>
  <si>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</si>
  <si>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</si>
  <si>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</si>
  <si>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</si>
  <si>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</si>
  <si>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</si>
  <si>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</si>
  <si>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</si>
  <si>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</si>
  <si>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</si>
  <si>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</si>
  <si>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</si>
  <si>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</si>
  <si>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</si>
  <si>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</si>
  <si>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0579-0393</t>
  </si>
  <si>
    <t>Blood and Blood Products Certification</t>
  </si>
  <si>
    <t>9 CFR 95.12(c )</t>
  </si>
  <si>
    <t>None</t>
  </si>
  <si>
    <t>info system</t>
  </si>
  <si>
    <t>E</t>
  </si>
  <si>
    <t>P1</t>
  </si>
  <si>
    <t>I</t>
  </si>
  <si>
    <t>FG</t>
  </si>
  <si>
    <t>Official Identification</t>
  </si>
  <si>
    <t>9 CFR 93.401(c ), 9 CFR 93.419(c ), 9 CFR 93.420(b)(2), 9 CFR 93.427(c, d, e)</t>
  </si>
  <si>
    <t>paper</t>
  </si>
  <si>
    <t>R</t>
  </si>
  <si>
    <t>Request for Classification as Negligble or Controlled Risk</t>
  </si>
  <si>
    <t>9 CFR 92.5(a,b)</t>
  </si>
  <si>
    <t>Retention of Classification as Either Negligble Risk or Controlled Risk</t>
  </si>
  <si>
    <t>Enforcement of a Ruminant-to-Ruminant Feed Ban</t>
  </si>
  <si>
    <t>9 CFR 92.5(c )</t>
  </si>
  <si>
    <t>9 CFR 92.6</t>
  </si>
  <si>
    <t>Declaration of Importation</t>
  </si>
  <si>
    <t>9 CFR 93.418(d); 9 CFR 93.422; 9 CFR 93.427(e)</t>
  </si>
  <si>
    <t>VS 17-29</t>
  </si>
  <si>
    <t>Written Notification of Transit of Articles</t>
  </si>
  <si>
    <t>Export Certificate from Canada</t>
  </si>
  <si>
    <t>9 CFR 93.405, 9 CFR 93.418, 9 CFR 93.420</t>
  </si>
  <si>
    <t>Bovine Exports from Mexico</t>
  </si>
  <si>
    <t>9 CFR 93.427</t>
  </si>
  <si>
    <t>Bovine Export Health Certificate: Risk Classification</t>
  </si>
  <si>
    <t>9 CFR 93.405; 9 CFR 93.406; 9 CFR 93.407; 9 CFR 93.420; 9 CFR 93.436</t>
  </si>
  <si>
    <t>Commodities Export Health Certificate: Risk Classification</t>
  </si>
  <si>
    <t>9 CFR 94.19; 9 CFR 94.20; 9 CFR 94.21</t>
  </si>
  <si>
    <t>Export Health Certificate: Gelatin</t>
  </si>
  <si>
    <t>9 CFR 94.23(e ); 9 CFR 94.26</t>
  </si>
  <si>
    <t>Application for U.S. Veterinary Permit for Importation and Transportation of Controlled Materials and Organisms and Vectors</t>
  </si>
  <si>
    <t>9 CFR 95.4 et al</t>
  </si>
  <si>
    <t>VS 16-3</t>
  </si>
  <si>
    <t>Proof of Legally Harvested Meat or Dressed Carcass</t>
  </si>
  <si>
    <t>9 CFR 94.22</t>
  </si>
  <si>
    <t>Permit for the Import of Serum</t>
  </si>
  <si>
    <t>9 CFR 95.4 (c )(6)</t>
  </si>
  <si>
    <t>Original Certificate for Processed Animal Protein, Offal, Tankage, Fat, Glands, Certain Tallow Other than Certain Tallow Derivatives, and Serum</t>
  </si>
  <si>
    <t>9 CFR 95.4</t>
  </si>
  <si>
    <t>Certificate to Import Ruminant-Derived Processed Animal Protein</t>
  </si>
  <si>
    <t>9 CFR 95.5(c )</t>
  </si>
  <si>
    <t>Certificate to Import Collagen Derived from Bovines</t>
  </si>
  <si>
    <t>9 CFR 95.7(e )</t>
  </si>
  <si>
    <t>Certificate to Import Tallow and Deriviates of Tallow Derived from Bovines</t>
  </si>
  <si>
    <t>9 CFR 95.8(e ); 9 CFR 95.9(f)</t>
  </si>
  <si>
    <t>Certificate to Import Dicalcium Phosphate Derived from Bovines</t>
  </si>
  <si>
    <t>9 CFR 95.10(e )</t>
  </si>
  <si>
    <t>Certificate to Import Processed Animal Protein Derived from Animals Other Than Ruminants From BSE-Negligble Risk Risk or Controlled Risk Regions</t>
  </si>
  <si>
    <t>9 CFR 95.13(b), 9 CFR 95.14(g)</t>
  </si>
  <si>
    <t>Certificate for Inedible Processed Ovine/Caprine Origin Materials and Products from a Region Not Listed in 9 CFR 95.4</t>
  </si>
  <si>
    <t>Cooperative Service Agreement</t>
  </si>
  <si>
    <t>9 CFR 95.4(c )(3)</t>
  </si>
  <si>
    <t xml:space="preserve">Certification Statement for Ovine/Caprine Products from Regions Listed in 9 CFR 95.4 and for Inedible Processed Animal Proteins Derived from Ovines/Caprines </t>
  </si>
  <si>
    <t>Health Certification and Seals</t>
  </si>
  <si>
    <t>9 CFR 93.405(b), 9 CFR 93.418(d)(3), 9 CFR 93.420(a)(2), (b)(3), 9 CFR 93.435</t>
  </si>
  <si>
    <t>9 CFR 95.435</t>
  </si>
  <si>
    <t>Notification of Designation of Persons Authorized to Break Seals</t>
  </si>
  <si>
    <t>Agreement with Slaughter Facilities Concerning the Use of Seals on Conveyances Transporting Animals from Canada</t>
  </si>
  <si>
    <t>9 CFR 93.420</t>
  </si>
  <si>
    <t>Notification of Conditions of Sealed Shipments</t>
  </si>
  <si>
    <t>9 CFR 9.420</t>
  </si>
  <si>
    <t>9 CFR 93.405; 9 CFR 93.420(a)(3); 9 CFR 93.436</t>
  </si>
  <si>
    <t>Animals Imported for Immediate Slaughter</t>
  </si>
  <si>
    <t>VS 17-33</t>
  </si>
  <si>
    <t>Certification Statement for Sheep and Goats from Canada</t>
  </si>
  <si>
    <t>9 CFR 93.435; 9 CFR 9.436</t>
  </si>
  <si>
    <t>Ruminants Imported to Designated/Approved Feedlots</t>
  </si>
  <si>
    <t>VS 17-130</t>
  </si>
  <si>
    <t>9 CFR 93.435(c )(6)</t>
  </si>
  <si>
    <t>9 CFR 93.435(c )</t>
  </si>
  <si>
    <t>Permit for Movement of Restricted Animals</t>
  </si>
  <si>
    <t>VS 1-27</t>
  </si>
  <si>
    <t>Notice of Transfer - Animal Products</t>
  </si>
  <si>
    <t>9 CFR 94.15(e )</t>
  </si>
  <si>
    <t>D</t>
  </si>
  <si>
    <t>9 CFR 95.5</t>
  </si>
  <si>
    <t>Renewal</t>
  </si>
  <si>
    <t>Bovine Spongiform Encephalopathy; Importation of Animals and Animal Products</t>
  </si>
  <si>
    <t>Dr Alexandra MacKenzie</t>
  </si>
  <si>
    <t>APHIS 2023-0056</t>
  </si>
  <si>
    <t>88 FR 54566</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</si>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</sst>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xf numFmtId="43" fontId="1" fillId="0" borderId="0" applyFont="0" applyFill="0" applyBorder="0" applyAlignment="0" applyProtection="0"/>
    <xf numFmtId="0" fontId="5" fillId="0" borderId="0"/>
  </cellStyleXfs>
  <cellXfs count="83">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0" fontId="0" fillId="0" borderId="17" xfId="0" applyBorder="1" applyAlignment="1">
      <alignment horizontal="center"/>
    </xf>
    <xf numFmtId="0" fontId="2" fillId="0" borderId="18" xfId="0" applyFont="1" applyBorder="1" applyAlignment="1">
      <alignment horizontal="right"/>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10" fillId="0" borderId="11" xfId="0" applyFont="1" applyBorder="1"/>
    <xf numFmtId="0" fontId="10"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0" fillId="0" borderId="18" xfId="0" applyBorder="1" applyAlignment="1">
      <alignment horizontal="left" indent="1"/>
    </xf>
    <xf numFmtId="0" fontId="11" fillId="2" borderId="4" xfId="0" applyFont="1" applyFill="1" applyBorder="1" applyAlignment="1">
      <alignment horizontal="left"/>
    </xf>
    <xf numFmtId="0" fontId="11" fillId="2" borderId="5" xfId="0" applyFont="1" applyFill="1" applyBorder="1" applyAlignment="1">
      <alignment horizontal="center"/>
    </xf>
    <xf numFmtId="0" fontId="11" fillId="2" borderId="5" xfId="0" applyFont="1" applyFill="1" applyBorder="1"/>
    <xf numFmtId="0" fontId="11" fillId="2" borderId="11" xfId="0" applyFont="1" applyFill="1" applyBorder="1"/>
    <xf numFmtId="0" fontId="10" fillId="2" borderId="10" xfId="0" applyFont="1" applyFill="1" applyBorder="1" applyAlignment="1">
      <alignment horizontal="center"/>
    </xf>
    <xf numFmtId="0" fontId="11" fillId="2" borderId="11" xfId="0" applyFont="1" applyFill="1" applyBorder="1" applyAlignment="1">
      <alignment horizontal="center"/>
    </xf>
    <xf numFmtId="0" fontId="10" fillId="2" borderId="13" xfId="0" applyFont="1" applyFill="1" applyBorder="1" applyAlignment="1">
      <alignment horizontal="center"/>
    </xf>
    <xf numFmtId="0" fontId="11" fillId="2" borderId="10" xfId="0" applyFont="1" applyFill="1" applyBorder="1"/>
    <xf numFmtId="0" fontId="10" fillId="2" borderId="11" xfId="0" applyFont="1" applyFill="1" applyBorder="1"/>
    <xf numFmtId="0" fontId="10" fillId="2" borderId="11" xfId="0" applyFont="1" applyFill="1" applyBorder="1" applyAlignment="1">
      <alignment horizontal="center"/>
    </xf>
    <xf numFmtId="0" fontId="10"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0" xfId="0" applyFont="1"/>
    <xf numFmtId="0" fontId="4" fillId="0" borderId="0" xfId="0" applyFont="1"/>
    <xf numFmtId="0" fontId="4" fillId="0" borderId="0" xfId="0" applyFont="1" applyAlignment="1">
      <alignment horizontal="center"/>
    </xf>
    <xf numFmtId="0" fontId="11" fillId="0" borderId="1" xfId="0" applyFont="1" applyBorder="1" applyAlignment="1">
      <alignment horizontal="left" vertical="center" wrapText="1"/>
    </xf>
    <xf numFmtId="0" fontId="13" fillId="0" borderId="4" xfId="0" applyFont="1" applyBorder="1" applyAlignment="1">
      <alignment horizontal="left" vertical="center" wrapText="1"/>
    </xf>
    <xf numFmtId="0" fontId="14" fillId="0" borderId="0" xfId="0" applyFont="1" applyAlignment="1">
      <alignmen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4" fillId="0" borderId="0" xfId="0" applyFont="1" applyAlignment="1">
      <alignment wrapText="1"/>
    </xf>
    <xf numFmtId="0" fontId="15" fillId="0" borderId="9" xfId="0" applyFont="1" applyBorder="1" applyAlignment="1">
      <alignment horizontal="center" wrapText="1"/>
    </xf>
    <xf numFmtId="0" fontId="10" fillId="0" borderId="11" xfId="0" applyFont="1" applyBorder="1" applyAlignment="1">
      <alignment horizontal="left" vertical="center" indent="1"/>
    </xf>
    <xf numFmtId="14" fontId="10" fillId="0" borderId="12" xfId="0" applyNumberFormat="1" applyFont="1" applyBorder="1" applyAlignment="1">
      <alignment horizontal="left" vertical="center" indent="1"/>
    </xf>
    <xf numFmtId="0" fontId="10" fillId="0" borderId="2" xfId="0" applyFont="1" applyBorder="1" applyAlignment="1">
      <alignment horizontal="left"/>
    </xf>
    <xf numFmtId="0" fontId="11" fillId="0" borderId="2" xfId="0" applyFont="1" applyBorder="1" applyAlignment="1">
      <alignment horizontal="right"/>
    </xf>
    <xf numFmtId="0" fontId="10" fillId="0" borderId="3" xfId="0" applyFont="1" applyBorder="1" applyAlignment="1">
      <alignment horizontal="left"/>
    </xf>
    <xf numFmtId="0" fontId="10" fillId="0" borderId="5" xfId="0" applyFont="1" applyBorder="1" applyAlignment="1">
      <alignment horizontal="left" vertical="center" wrapText="1"/>
    </xf>
    <xf numFmtId="0" fontId="10" fillId="0" borderId="5" xfId="0" applyFont="1" applyBorder="1" applyAlignment="1">
      <alignment vertical="center"/>
    </xf>
    <xf numFmtId="0" fontId="10" fillId="0" borderId="5" xfId="0" applyFont="1" applyBorder="1"/>
    <xf numFmtId="0" fontId="11" fillId="0" borderId="5" xfId="0" applyFont="1" applyBorder="1" applyAlignment="1">
      <alignment horizontal="right"/>
    </xf>
    <xf numFmtId="0" fontId="10" fillId="0" borderId="5" xfId="0" applyFont="1" applyBorder="1" applyAlignment="1">
      <alignment horizontal="center"/>
    </xf>
    <xf numFmtId="14" fontId="10" fillId="0" borderId="6" xfId="0" applyNumberFormat="1" applyFont="1" applyBorder="1" applyAlignment="1">
      <alignment horizontal="left"/>
    </xf>
    <xf numFmtId="14" fontId="0" fillId="0" borderId="21" xfId="0" applyNumberFormat="1" applyBorder="1" applyAlignment="1">
      <alignment horizontal="left" indent="1"/>
    </xf>
    <xf numFmtId="0" fontId="0" fillId="0" borderId="15" xfId="0" applyBorder="1" applyAlignment="1">
      <alignment horizontal="left" indent="1"/>
    </xf>
    <xf numFmtId="14" fontId="0" fillId="0" borderId="18" xfId="0" applyNumberFormat="1" applyBorder="1" applyAlignment="1">
      <alignment horizontal="left" indent="1"/>
    </xf>
    <xf numFmtId="3" fontId="0" fillId="0" borderId="16" xfId="0" applyNumberFormat="1" applyBorder="1" applyAlignment="1">
      <alignment horizontal="center"/>
    </xf>
    <xf numFmtId="3" fontId="0" fillId="0" borderId="19" xfId="0" applyNumberFormat="1" applyBorder="1" applyAlignment="1">
      <alignment horizontal="center"/>
    </xf>
    <xf numFmtId="168" fontId="0" fillId="0" borderId="19" xfId="0" applyNumberFormat="1" applyBorder="1" applyAlignment="1">
      <alignment horizontal="center"/>
    </xf>
    <xf numFmtId="3" fontId="0" fillId="0" borderId="19" xfId="7" applyNumberFormat="1" applyFont="1" applyFill="1" applyBorder="1" applyAlignment="1">
      <alignment horizontal="center"/>
    </xf>
    <xf numFmtId="164" fontId="4" fillId="0" borderId="8" xfId="0" applyNumberFormat="1" applyFont="1" applyBorder="1" applyAlignment="1">
      <alignment horizontal="center" vertical="center"/>
    </xf>
    <xf numFmtId="164" fontId="4" fillId="0" borderId="7" xfId="0" applyNumberFormat="1" applyFont="1" applyBorder="1" applyAlignment="1">
      <alignment horizontal="center" vertical="center"/>
    </xf>
    <xf numFmtId="1" fontId="4" fillId="0" borderId="7" xfId="0" applyNumberFormat="1" applyFont="1" applyBorder="1" applyAlignment="1">
      <alignment horizontal="center" vertical="center"/>
    </xf>
    <xf numFmtId="0" fontId="12" fillId="0" borderId="0" xfId="0" applyFont="1"/>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3" fontId="8" fillId="0" borderId="7" xfId="0" applyNumberFormat="1" applyFont="1" applyBorder="1" applyAlignment="1">
      <alignment horizontal="center" vertical="center"/>
    </xf>
    <xf numFmtId="164" fontId="8" fillId="0" borderId="7" xfId="0" applyNumberFormat="1" applyFont="1" applyBorder="1" applyAlignment="1">
      <alignment horizontal="center" vertical="center"/>
    </xf>
    <xf numFmtId="3" fontId="8" fillId="0" borderId="8" xfId="0" applyNumberFormat="1" applyFont="1" applyBorder="1" applyAlignment="1">
      <alignment horizontal="center" vertical="center"/>
    </xf>
    <xf numFmtId="9" fontId="12" fillId="0" borderId="22" xfId="1" applyFont="1" applyFill="1" applyBorder="1" applyAlignment="1">
      <alignment horizontal="center"/>
    </xf>
    <xf numFmtId="0" fontId="10" fillId="0" borderId="2" xfId="0" applyFont="1" applyBorder="1" applyAlignment="1">
      <alignment horizontal="left" vertical="center" wrapText="1"/>
    </xf>
    <xf numFmtId="9" fontId="12" fillId="0" borderId="19" xfId="1" applyFont="1" applyFill="1" applyBorder="1" applyAlignment="1">
      <alignment horizontal="center"/>
    </xf>
  </cellXfs>
  <cellStyles count="9">
    <cellStyle name="Comma" xfId="7" builtinId="3"/>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8" xr:uid="{25B102C6-8B74-4AF6-B479-FA91D30ADDC6}"/>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52"/>
  <sheetViews>
    <sheetView tabSelected="1" topLeftCell="A14" zoomScale="80" zoomScaleNormal="80" zoomScaleSheetLayoutView="100" workbookViewId="0">
      <selection activeCell="E50" sqref="E50"/>
    </sheetView>
  </sheetViews>
  <sheetFormatPr defaultRowHeight="14.4" x14ac:dyDescent="0.3"/>
  <cols>
    <col min="1" max="1" width="40.77734375" style="43" customWidth="1"/>
    <col min="2" max="2" width="21.77734375" style="43" customWidth="1"/>
    <col min="3" max="4" width="12.77734375" style="50" customWidth="1"/>
    <col min="5" max="8" width="5.77734375" style="43" customWidth="1"/>
    <col min="9" max="12" width="15.77734375" style="44" customWidth="1"/>
  </cols>
  <sheetData>
    <row r="1" spans="1:14" ht="24" customHeight="1" thickBot="1" x14ac:dyDescent="0.35">
      <c r="A1" s="48" t="s">
        <v>27</v>
      </c>
      <c r="B1" s="52" t="s">
        <v>32</v>
      </c>
      <c r="C1" s="21"/>
      <c r="D1" s="21"/>
      <c r="E1" s="21"/>
      <c r="F1" s="21"/>
      <c r="G1" s="21"/>
      <c r="H1" s="21"/>
      <c r="I1" s="21"/>
      <c r="J1" s="22"/>
      <c r="K1" s="49" t="s">
        <v>3</v>
      </c>
      <c r="L1" s="53">
        <v>45308</v>
      </c>
    </row>
    <row r="2" spans="1:14" ht="45" customHeight="1" x14ac:dyDescent="0.3">
      <c r="A2" s="45" t="s">
        <v>26</v>
      </c>
      <c r="B2" s="81" t="s">
        <v>112</v>
      </c>
      <c r="C2" s="81"/>
      <c r="D2" s="81"/>
      <c r="E2" s="81"/>
      <c r="F2" s="81"/>
      <c r="G2" s="81"/>
      <c r="H2" s="81"/>
      <c r="I2" s="81"/>
      <c r="J2" s="54"/>
      <c r="K2" s="55"/>
      <c r="L2" s="56"/>
      <c r="N2" s="47"/>
    </row>
    <row r="3" spans="1:14" ht="36" customHeight="1" thickBot="1" x14ac:dyDescent="0.35">
      <c r="A3" s="46" t="s">
        <v>30</v>
      </c>
      <c r="B3" s="57"/>
      <c r="C3" s="58"/>
      <c r="D3" s="59"/>
      <c r="E3" s="59"/>
      <c r="F3" s="59"/>
      <c r="G3" s="59"/>
      <c r="H3" s="59"/>
      <c r="I3" s="60"/>
      <c r="J3" s="61"/>
      <c r="K3" s="60"/>
      <c r="L3" s="62"/>
    </row>
    <row r="4" spans="1:14" ht="21" customHeight="1" thickBot="1" x14ac:dyDescent="0.35">
      <c r="A4" s="27" t="s">
        <v>31</v>
      </c>
      <c r="B4" s="28"/>
      <c r="C4" s="29"/>
      <c r="D4" s="29"/>
      <c r="E4" s="30"/>
      <c r="F4" s="30"/>
      <c r="G4" s="30"/>
      <c r="H4" s="30"/>
      <c r="I4" s="30"/>
      <c r="J4" s="31"/>
      <c r="K4" s="32" t="s">
        <v>28</v>
      </c>
      <c r="L4" s="33"/>
      <c r="N4" s="47"/>
    </row>
    <row r="5" spans="1:14" x14ac:dyDescent="0.3">
      <c r="A5" s="24" t="s">
        <v>0</v>
      </c>
      <c r="B5" s="64" t="s">
        <v>111</v>
      </c>
      <c r="C5" s="14"/>
      <c r="D5" s="14"/>
      <c r="E5" s="14"/>
      <c r="F5" s="18"/>
      <c r="G5" s="18"/>
      <c r="H5" s="18"/>
      <c r="I5" s="19"/>
      <c r="J5" s="8"/>
      <c r="K5" s="9" t="s">
        <v>29</v>
      </c>
      <c r="L5" s="66">
        <f>SUMIF(G14:G52,"*X*",I14:I52)</f>
        <v>978</v>
      </c>
      <c r="N5" s="42"/>
    </row>
    <row r="6" spans="1:14" x14ac:dyDescent="0.3">
      <c r="A6" s="23" t="s">
        <v>1</v>
      </c>
      <c r="B6" s="26" t="s">
        <v>113</v>
      </c>
      <c r="C6" s="15"/>
      <c r="D6" s="15"/>
      <c r="E6" s="15"/>
      <c r="F6" s="15"/>
      <c r="G6" s="15"/>
      <c r="H6" s="15"/>
      <c r="I6" s="17"/>
      <c r="J6" s="10"/>
      <c r="K6" s="11" t="s">
        <v>15</v>
      </c>
      <c r="L6" s="67">
        <f>SUM(J14:J52)</f>
        <v>1038337</v>
      </c>
    </row>
    <row r="7" spans="1:14" x14ac:dyDescent="0.3">
      <c r="A7" s="23" t="s">
        <v>2</v>
      </c>
      <c r="B7" s="26">
        <v>3018513411</v>
      </c>
      <c r="C7" s="15"/>
      <c r="D7" s="15"/>
      <c r="E7" s="15"/>
      <c r="F7" s="15"/>
      <c r="G7" s="15"/>
      <c r="H7" s="15"/>
      <c r="I7" s="17"/>
      <c r="J7" s="10"/>
      <c r="K7" s="11" t="s">
        <v>16</v>
      </c>
      <c r="L7" s="82">
        <v>0.5</v>
      </c>
    </row>
    <row r="8" spans="1:14" x14ac:dyDescent="0.3">
      <c r="A8" s="23" t="s">
        <v>3</v>
      </c>
      <c r="B8" s="65">
        <v>45124</v>
      </c>
      <c r="C8" s="15"/>
      <c r="D8" s="15"/>
      <c r="E8" s="15"/>
      <c r="F8" s="15"/>
      <c r="G8" s="15"/>
      <c r="H8" s="15"/>
      <c r="I8" s="17"/>
      <c r="J8" s="10"/>
      <c r="K8" s="11" t="s">
        <v>17</v>
      </c>
      <c r="L8" s="69">
        <f>L6/L5</f>
        <v>1061.6942740286299</v>
      </c>
    </row>
    <row r="9" spans="1:14" x14ac:dyDescent="0.3">
      <c r="A9" s="23" t="s">
        <v>4</v>
      </c>
      <c r="B9" s="26" t="s">
        <v>114</v>
      </c>
      <c r="C9" s="15"/>
      <c r="D9" s="15"/>
      <c r="E9" s="15"/>
      <c r="F9" s="15"/>
      <c r="G9" s="15"/>
      <c r="H9" s="15"/>
      <c r="I9" s="17"/>
      <c r="J9" s="10"/>
      <c r="K9" s="11" t="s">
        <v>18</v>
      </c>
      <c r="L9" s="67">
        <f>SUM(L14:L52)</f>
        <v>663779</v>
      </c>
    </row>
    <row r="10" spans="1:14" x14ac:dyDescent="0.3">
      <c r="A10" s="23" t="s">
        <v>5</v>
      </c>
      <c r="B10" s="26" t="s">
        <v>115</v>
      </c>
      <c r="C10" s="15"/>
      <c r="D10" s="15"/>
      <c r="E10" s="15"/>
      <c r="F10" s="15"/>
      <c r="G10" s="15"/>
      <c r="H10" s="15"/>
      <c r="I10" s="17"/>
      <c r="J10" s="10"/>
      <c r="K10" s="11" t="s">
        <v>19</v>
      </c>
      <c r="L10" s="68">
        <f>L9/L6</f>
        <v>0.63927125779010086</v>
      </c>
    </row>
    <row r="11" spans="1:14" ht="15" thickBot="1" x14ac:dyDescent="0.35">
      <c r="A11" s="25" t="s">
        <v>6</v>
      </c>
      <c r="B11" s="63">
        <v>45149</v>
      </c>
      <c r="C11" s="16"/>
      <c r="D11" s="16"/>
      <c r="E11" s="16"/>
      <c r="F11" s="16"/>
      <c r="G11" s="16"/>
      <c r="H11" s="16"/>
      <c r="I11" s="20"/>
      <c r="J11" s="12"/>
      <c r="K11" s="13" t="s">
        <v>20</v>
      </c>
      <c r="L11" s="80">
        <v>0.7</v>
      </c>
    </row>
    <row r="12" spans="1:14" ht="21" customHeight="1" thickBot="1" x14ac:dyDescent="0.35">
      <c r="A12" s="34" t="s">
        <v>25</v>
      </c>
      <c r="B12" s="35"/>
      <c r="C12" s="35"/>
      <c r="D12" s="35"/>
      <c r="E12" s="35"/>
      <c r="F12" s="35"/>
      <c r="G12" s="35"/>
      <c r="H12" s="35"/>
      <c r="I12" s="36"/>
      <c r="J12" s="36"/>
      <c r="K12" s="36"/>
      <c r="L12" s="37"/>
    </row>
    <row r="13" spans="1:14" ht="107.25" customHeight="1" thickBot="1" x14ac:dyDescent="0.35">
      <c r="A13" s="6" t="s">
        <v>7</v>
      </c>
      <c r="B13" s="6" t="s">
        <v>8</v>
      </c>
      <c r="C13" s="6" t="s">
        <v>13</v>
      </c>
      <c r="D13" s="6" t="s">
        <v>14</v>
      </c>
      <c r="E13" s="7" t="s">
        <v>9</v>
      </c>
      <c r="F13" s="7" t="s">
        <v>12</v>
      </c>
      <c r="G13" s="7" t="s">
        <v>11</v>
      </c>
      <c r="H13" s="7" t="s">
        <v>10</v>
      </c>
      <c r="I13" s="51" t="s">
        <v>24</v>
      </c>
      <c r="J13" s="6" t="s">
        <v>21</v>
      </c>
      <c r="K13" s="51" t="s">
        <v>22</v>
      </c>
      <c r="L13" s="6" t="s">
        <v>23</v>
      </c>
      <c r="M13" s="1"/>
    </row>
    <row r="14" spans="1:14" ht="40.049999999999997" customHeight="1" x14ac:dyDescent="0.3">
      <c r="A14" s="38" t="s">
        <v>33</v>
      </c>
      <c r="B14" s="39" t="s">
        <v>34</v>
      </c>
      <c r="C14" s="4" t="s">
        <v>35</v>
      </c>
      <c r="D14" s="4" t="s">
        <v>36</v>
      </c>
      <c r="E14" s="4" t="s">
        <v>37</v>
      </c>
      <c r="F14" s="4" t="s">
        <v>38</v>
      </c>
      <c r="G14" s="4"/>
      <c r="H14" s="4" t="s">
        <v>39</v>
      </c>
      <c r="I14" s="5">
        <v>19</v>
      </c>
      <c r="J14" s="5">
        <v>304</v>
      </c>
      <c r="K14" s="70">
        <v>0.5</v>
      </c>
      <c r="L14" s="5">
        <f>ROUNDUP(J14*K14,0)</f>
        <v>152</v>
      </c>
    </row>
    <row r="15" spans="1:14" ht="40.049999999999997" customHeight="1" x14ac:dyDescent="0.3">
      <c r="A15" s="38" t="s">
        <v>33</v>
      </c>
      <c r="B15" s="41" t="s">
        <v>34</v>
      </c>
      <c r="C15" s="41" t="s">
        <v>35</v>
      </c>
      <c r="D15" s="41" t="s">
        <v>36</v>
      </c>
      <c r="E15" s="2" t="s">
        <v>37</v>
      </c>
      <c r="F15" s="2" t="s">
        <v>40</v>
      </c>
      <c r="G15" s="2"/>
      <c r="H15" s="2" t="s">
        <v>39</v>
      </c>
      <c r="I15" s="3">
        <v>19</v>
      </c>
      <c r="J15" s="3">
        <v>304</v>
      </c>
      <c r="K15" s="71">
        <v>0.5</v>
      </c>
      <c r="L15" s="5">
        <f t="shared" ref="L15:L20" si="0">ROUNDUP(J15*K15,0)</f>
        <v>152</v>
      </c>
    </row>
    <row r="16" spans="1:14" ht="40.049999999999997" customHeight="1" x14ac:dyDescent="0.3">
      <c r="A16" s="38" t="s">
        <v>41</v>
      </c>
      <c r="B16" s="41" t="s">
        <v>42</v>
      </c>
      <c r="C16" s="41" t="s">
        <v>35</v>
      </c>
      <c r="D16" s="41" t="s">
        <v>43</v>
      </c>
      <c r="E16" s="2"/>
      <c r="F16" s="2" t="s">
        <v>38</v>
      </c>
      <c r="G16" s="2"/>
      <c r="H16" s="2" t="s">
        <v>39</v>
      </c>
      <c r="I16" s="3">
        <v>105</v>
      </c>
      <c r="J16" s="3">
        <v>105</v>
      </c>
      <c r="K16" s="72">
        <v>2</v>
      </c>
      <c r="L16" s="5">
        <f t="shared" si="0"/>
        <v>210</v>
      </c>
    </row>
    <row r="17" spans="1:12" ht="40.049999999999997" customHeight="1" x14ac:dyDescent="0.3">
      <c r="A17" s="40" t="s">
        <v>41</v>
      </c>
      <c r="B17" s="41" t="s">
        <v>42</v>
      </c>
      <c r="C17" s="41" t="s">
        <v>35</v>
      </c>
      <c r="D17" s="41" t="s">
        <v>43</v>
      </c>
      <c r="E17" s="2"/>
      <c r="F17" s="2" t="s">
        <v>40</v>
      </c>
      <c r="G17" s="2"/>
      <c r="H17" s="2" t="s">
        <v>39</v>
      </c>
      <c r="I17" s="3">
        <v>10</v>
      </c>
      <c r="J17" s="3">
        <v>100</v>
      </c>
      <c r="K17" s="72">
        <v>2</v>
      </c>
      <c r="L17" s="5">
        <f t="shared" si="0"/>
        <v>200</v>
      </c>
    </row>
    <row r="18" spans="1:12" ht="40.049999999999997" customHeight="1" x14ac:dyDescent="0.3">
      <c r="A18" s="40" t="s">
        <v>41</v>
      </c>
      <c r="B18" s="41" t="s">
        <v>42</v>
      </c>
      <c r="C18" s="41" t="s">
        <v>35</v>
      </c>
      <c r="D18" s="41" t="s">
        <v>43</v>
      </c>
      <c r="E18" s="2"/>
      <c r="F18" s="2" t="s">
        <v>38</v>
      </c>
      <c r="G18" s="2"/>
      <c r="H18" s="2" t="s">
        <v>44</v>
      </c>
      <c r="I18" s="3">
        <v>105</v>
      </c>
      <c r="J18" s="3">
        <v>105</v>
      </c>
      <c r="K18" s="71">
        <v>0.5</v>
      </c>
      <c r="L18" s="5">
        <f t="shared" si="0"/>
        <v>53</v>
      </c>
    </row>
    <row r="19" spans="1:12" ht="40.049999999999997" customHeight="1" x14ac:dyDescent="0.3">
      <c r="A19" s="40" t="s">
        <v>41</v>
      </c>
      <c r="B19" s="41" t="s">
        <v>42</v>
      </c>
      <c r="C19" s="41" t="s">
        <v>35</v>
      </c>
      <c r="D19" s="41" t="s">
        <v>43</v>
      </c>
      <c r="E19" s="2"/>
      <c r="F19" s="2" t="s">
        <v>40</v>
      </c>
      <c r="G19" s="2"/>
      <c r="H19" s="2" t="s">
        <v>44</v>
      </c>
      <c r="I19" s="3">
        <v>10</v>
      </c>
      <c r="J19" s="3">
        <v>10</v>
      </c>
      <c r="K19" s="71">
        <v>0.5</v>
      </c>
      <c r="L19" s="5">
        <f t="shared" si="0"/>
        <v>5</v>
      </c>
    </row>
    <row r="20" spans="1:12" ht="40.049999999999997" customHeight="1" x14ac:dyDescent="0.3">
      <c r="A20" s="40" t="s">
        <v>45</v>
      </c>
      <c r="B20" s="41" t="s">
        <v>46</v>
      </c>
      <c r="C20" s="41" t="s">
        <v>35</v>
      </c>
      <c r="D20" s="41" t="s">
        <v>43</v>
      </c>
      <c r="E20" s="2"/>
      <c r="F20" s="2" t="s">
        <v>40</v>
      </c>
      <c r="G20" s="2"/>
      <c r="H20" s="2" t="s">
        <v>39</v>
      </c>
      <c r="I20" s="3">
        <v>7</v>
      </c>
      <c r="J20" s="3">
        <v>7</v>
      </c>
      <c r="K20" s="72">
        <v>40</v>
      </c>
      <c r="L20" s="5">
        <f t="shared" si="0"/>
        <v>280</v>
      </c>
    </row>
    <row r="21" spans="1:12" ht="40.049999999999997" customHeight="1" x14ac:dyDescent="0.3">
      <c r="A21" s="40" t="s">
        <v>47</v>
      </c>
      <c r="B21" s="41" t="s">
        <v>49</v>
      </c>
      <c r="C21" s="41" t="s">
        <v>35</v>
      </c>
      <c r="D21" s="41" t="s">
        <v>43</v>
      </c>
      <c r="E21" s="2"/>
      <c r="F21" s="2" t="s">
        <v>40</v>
      </c>
      <c r="G21" s="2"/>
      <c r="H21" s="2" t="s">
        <v>39</v>
      </c>
      <c r="I21" s="3">
        <v>7</v>
      </c>
      <c r="J21" s="3">
        <v>7</v>
      </c>
      <c r="K21" s="72">
        <v>10</v>
      </c>
      <c r="L21" s="5">
        <f t="shared" ref="L21:L27" si="1">ROUNDUP(J21*K21,0)</f>
        <v>70</v>
      </c>
    </row>
    <row r="22" spans="1:12" s="73" customFormat="1" ht="40.049999999999997" customHeight="1" x14ac:dyDescent="0.3">
      <c r="A22" s="74" t="s">
        <v>48</v>
      </c>
      <c r="B22" s="75" t="s">
        <v>50</v>
      </c>
      <c r="C22" s="75" t="s">
        <v>35</v>
      </c>
      <c r="D22" s="75" t="s">
        <v>43</v>
      </c>
      <c r="E22" s="76"/>
      <c r="F22" s="76" t="s">
        <v>40</v>
      </c>
      <c r="G22" s="76"/>
      <c r="H22" s="76" t="s">
        <v>39</v>
      </c>
      <c r="I22" s="77">
        <v>1</v>
      </c>
      <c r="J22" s="77">
        <v>1</v>
      </c>
      <c r="K22" s="78">
        <v>0.5</v>
      </c>
      <c r="L22" s="79">
        <f t="shared" ref="L22" si="2">ROUNDUP(J22*K22,0)</f>
        <v>1</v>
      </c>
    </row>
    <row r="23" spans="1:12" ht="40.049999999999997" customHeight="1" x14ac:dyDescent="0.3">
      <c r="A23" s="40" t="s">
        <v>48</v>
      </c>
      <c r="B23" s="41" t="s">
        <v>50</v>
      </c>
      <c r="C23" s="41" t="s">
        <v>35</v>
      </c>
      <c r="D23" s="41" t="s">
        <v>43</v>
      </c>
      <c r="E23" s="2"/>
      <c r="F23" s="2" t="s">
        <v>40</v>
      </c>
      <c r="G23" s="2"/>
      <c r="H23" s="2" t="s">
        <v>44</v>
      </c>
      <c r="I23" s="3">
        <v>1</v>
      </c>
      <c r="J23" s="3">
        <v>1</v>
      </c>
      <c r="K23" s="71">
        <v>0.5</v>
      </c>
      <c r="L23" s="5">
        <f t="shared" si="1"/>
        <v>1</v>
      </c>
    </row>
    <row r="24" spans="1:12" ht="40.049999999999997" customHeight="1" x14ac:dyDescent="0.3">
      <c r="A24" s="40" t="s">
        <v>51</v>
      </c>
      <c r="B24" s="41" t="s">
        <v>52</v>
      </c>
      <c r="C24" s="41" t="s">
        <v>53</v>
      </c>
      <c r="D24" s="41" t="s">
        <v>36</v>
      </c>
      <c r="E24" s="2" t="s">
        <v>37</v>
      </c>
      <c r="F24" s="2" t="s">
        <v>38</v>
      </c>
      <c r="G24" s="2"/>
      <c r="H24" s="2" t="s">
        <v>39</v>
      </c>
      <c r="I24" s="3">
        <v>100</v>
      </c>
      <c r="J24" s="3">
        <v>177400</v>
      </c>
      <c r="K24" s="71">
        <v>0.5</v>
      </c>
      <c r="L24" s="5">
        <f t="shared" si="1"/>
        <v>88700</v>
      </c>
    </row>
    <row r="25" spans="1:12" ht="40.049999999999997" customHeight="1" x14ac:dyDescent="0.3">
      <c r="A25" s="40" t="s">
        <v>54</v>
      </c>
      <c r="B25" s="41"/>
      <c r="C25" s="41" t="s">
        <v>35</v>
      </c>
      <c r="D25" s="41" t="s">
        <v>43</v>
      </c>
      <c r="E25" s="2"/>
      <c r="F25" s="2" t="s">
        <v>38</v>
      </c>
      <c r="G25" s="2"/>
      <c r="H25" s="2" t="s">
        <v>39</v>
      </c>
      <c r="I25" s="3">
        <v>40</v>
      </c>
      <c r="J25" s="3">
        <v>115440</v>
      </c>
      <c r="K25" s="71">
        <v>0.16</v>
      </c>
      <c r="L25" s="5">
        <f t="shared" si="1"/>
        <v>18471</v>
      </c>
    </row>
    <row r="26" spans="1:12" ht="40.049999999999997" customHeight="1" x14ac:dyDescent="0.3">
      <c r="A26" s="40" t="s">
        <v>55</v>
      </c>
      <c r="B26" s="41" t="s">
        <v>56</v>
      </c>
      <c r="C26" s="41" t="s">
        <v>35</v>
      </c>
      <c r="D26" s="41" t="s">
        <v>43</v>
      </c>
      <c r="E26" s="2" t="s">
        <v>37</v>
      </c>
      <c r="F26" s="2" t="s">
        <v>38</v>
      </c>
      <c r="G26" s="2"/>
      <c r="H26" s="2" t="s">
        <v>39</v>
      </c>
      <c r="I26" s="3">
        <v>100</v>
      </c>
      <c r="J26" s="3">
        <v>177400</v>
      </c>
      <c r="K26" s="71">
        <v>0.5</v>
      </c>
      <c r="L26" s="5">
        <f t="shared" si="1"/>
        <v>88700</v>
      </c>
    </row>
    <row r="27" spans="1:12" ht="40.049999999999997" customHeight="1" x14ac:dyDescent="0.3">
      <c r="A27" s="40" t="s">
        <v>57</v>
      </c>
      <c r="B27" s="41" t="s">
        <v>58</v>
      </c>
      <c r="C27" s="41" t="s">
        <v>35</v>
      </c>
      <c r="D27" s="41" t="s">
        <v>43</v>
      </c>
      <c r="E27" s="2" t="s">
        <v>37</v>
      </c>
      <c r="F27" s="2" t="s">
        <v>38</v>
      </c>
      <c r="G27" s="2"/>
      <c r="H27" s="2" t="s">
        <v>39</v>
      </c>
      <c r="I27" s="3">
        <v>100</v>
      </c>
      <c r="J27" s="3">
        <v>278000</v>
      </c>
      <c r="K27" s="71">
        <v>0.33</v>
      </c>
      <c r="L27" s="5">
        <f t="shared" si="1"/>
        <v>91740</v>
      </c>
    </row>
    <row r="28" spans="1:12" ht="40.049999999999997" customHeight="1" x14ac:dyDescent="0.3">
      <c r="A28" s="40" t="s">
        <v>59</v>
      </c>
      <c r="B28" s="41" t="s">
        <v>60</v>
      </c>
      <c r="C28" s="41" t="s">
        <v>35</v>
      </c>
      <c r="D28" s="41" t="s">
        <v>43</v>
      </c>
      <c r="E28" s="2"/>
      <c r="F28" s="2" t="s">
        <v>40</v>
      </c>
      <c r="G28" s="2"/>
      <c r="H28" s="2" t="s">
        <v>39</v>
      </c>
      <c r="I28" s="3">
        <v>10</v>
      </c>
      <c r="J28" s="3">
        <v>120</v>
      </c>
      <c r="K28" s="72">
        <v>4</v>
      </c>
      <c r="L28" s="5">
        <f t="shared" ref="L28:L36" si="3">ROUNDUP(J28*K28,0)</f>
        <v>480</v>
      </c>
    </row>
    <row r="29" spans="1:12" ht="40.049999999999997" customHeight="1" x14ac:dyDescent="0.3">
      <c r="A29" s="40" t="s">
        <v>61</v>
      </c>
      <c r="B29" s="41" t="s">
        <v>62</v>
      </c>
      <c r="C29" s="41" t="s">
        <v>35</v>
      </c>
      <c r="D29" s="41" t="s">
        <v>43</v>
      </c>
      <c r="E29" s="2" t="s">
        <v>37</v>
      </c>
      <c r="F29" s="2" t="s">
        <v>40</v>
      </c>
      <c r="G29" s="2"/>
      <c r="H29" s="2" t="s">
        <v>39</v>
      </c>
      <c r="I29" s="3">
        <v>18</v>
      </c>
      <c r="J29" s="3">
        <v>27000</v>
      </c>
      <c r="K29" s="71">
        <v>0.5</v>
      </c>
      <c r="L29" s="5">
        <f t="shared" si="3"/>
        <v>13500</v>
      </c>
    </row>
    <row r="30" spans="1:12" ht="40.049999999999997" customHeight="1" x14ac:dyDescent="0.3">
      <c r="A30" s="40" t="s">
        <v>63</v>
      </c>
      <c r="B30" s="41" t="s">
        <v>64</v>
      </c>
      <c r="C30" s="41" t="s">
        <v>35</v>
      </c>
      <c r="D30" s="41" t="s">
        <v>43</v>
      </c>
      <c r="E30" s="2" t="s">
        <v>37</v>
      </c>
      <c r="F30" s="2" t="s">
        <v>40</v>
      </c>
      <c r="G30" s="2" t="s">
        <v>116</v>
      </c>
      <c r="H30" s="2" t="s">
        <v>39</v>
      </c>
      <c r="I30" s="3">
        <v>28</v>
      </c>
      <c r="J30" s="3">
        <v>1508</v>
      </c>
      <c r="K30" s="71">
        <v>0.5</v>
      </c>
      <c r="L30" s="5">
        <f t="shared" si="3"/>
        <v>754</v>
      </c>
    </row>
    <row r="31" spans="1:12" ht="40.049999999999997" customHeight="1" x14ac:dyDescent="0.3">
      <c r="A31" s="40" t="s">
        <v>65</v>
      </c>
      <c r="B31" s="41" t="s">
        <v>66</v>
      </c>
      <c r="C31" s="41" t="s">
        <v>67</v>
      </c>
      <c r="D31" s="41" t="s">
        <v>36</v>
      </c>
      <c r="E31" s="2"/>
      <c r="F31" s="2" t="s">
        <v>38</v>
      </c>
      <c r="G31" s="2" t="s">
        <v>116</v>
      </c>
      <c r="H31" s="2" t="s">
        <v>39</v>
      </c>
      <c r="I31" s="3">
        <v>800</v>
      </c>
      <c r="J31" s="3">
        <v>800</v>
      </c>
      <c r="K31" s="72">
        <v>1</v>
      </c>
      <c r="L31" s="5">
        <f t="shared" si="3"/>
        <v>800</v>
      </c>
    </row>
    <row r="32" spans="1:12" ht="40.049999999999997" customHeight="1" x14ac:dyDescent="0.3">
      <c r="A32" s="40" t="s">
        <v>68</v>
      </c>
      <c r="B32" s="41" t="s">
        <v>69</v>
      </c>
      <c r="C32" s="41" t="s">
        <v>35</v>
      </c>
      <c r="D32" s="41" t="s">
        <v>43</v>
      </c>
      <c r="E32" s="2"/>
      <c r="F32" s="2" t="s">
        <v>39</v>
      </c>
      <c r="G32" s="2" t="s">
        <v>116</v>
      </c>
      <c r="H32" s="2" t="s">
        <v>44</v>
      </c>
      <c r="I32" s="3">
        <v>150</v>
      </c>
      <c r="J32" s="3">
        <v>150</v>
      </c>
      <c r="K32" s="71">
        <v>0.16</v>
      </c>
      <c r="L32" s="5">
        <f t="shared" si="3"/>
        <v>24</v>
      </c>
    </row>
    <row r="33" spans="1:12" ht="40.049999999999997" customHeight="1" x14ac:dyDescent="0.3">
      <c r="A33" s="40" t="s">
        <v>70</v>
      </c>
      <c r="B33" s="41" t="s">
        <v>71</v>
      </c>
      <c r="C33" s="41" t="s">
        <v>35</v>
      </c>
      <c r="D33" s="41" t="s">
        <v>36</v>
      </c>
      <c r="E33" s="2"/>
      <c r="F33" s="2" t="s">
        <v>38</v>
      </c>
      <c r="G33" s="2"/>
      <c r="H33" s="2" t="s">
        <v>39</v>
      </c>
      <c r="I33" s="3">
        <v>70</v>
      </c>
      <c r="J33" s="3">
        <v>70</v>
      </c>
      <c r="K33" s="72">
        <v>1</v>
      </c>
      <c r="L33" s="5">
        <f t="shared" si="3"/>
        <v>70</v>
      </c>
    </row>
    <row r="34" spans="1:12" ht="40.049999999999997" customHeight="1" x14ac:dyDescent="0.3">
      <c r="A34" s="40" t="s">
        <v>72</v>
      </c>
      <c r="B34" s="41" t="s">
        <v>73</v>
      </c>
      <c r="C34" s="41" t="s">
        <v>35</v>
      </c>
      <c r="D34" s="41" t="s">
        <v>36</v>
      </c>
      <c r="E34" s="2"/>
      <c r="F34" s="2" t="s">
        <v>40</v>
      </c>
      <c r="G34" s="2"/>
      <c r="H34" s="2" t="s">
        <v>39</v>
      </c>
      <c r="I34" s="3">
        <v>3</v>
      </c>
      <c r="J34" s="3">
        <v>18</v>
      </c>
      <c r="K34" s="72">
        <v>1</v>
      </c>
      <c r="L34" s="5">
        <f t="shared" si="3"/>
        <v>18</v>
      </c>
    </row>
    <row r="35" spans="1:12" ht="40.049999999999997" customHeight="1" x14ac:dyDescent="0.3">
      <c r="A35" s="40" t="s">
        <v>74</v>
      </c>
      <c r="B35" s="41" t="s">
        <v>75</v>
      </c>
      <c r="C35" s="41" t="s">
        <v>35</v>
      </c>
      <c r="D35" s="41" t="s">
        <v>36</v>
      </c>
      <c r="E35" s="2" t="s">
        <v>37</v>
      </c>
      <c r="F35" s="2" t="s">
        <v>40</v>
      </c>
      <c r="G35" s="2"/>
      <c r="H35" s="2" t="s">
        <v>39</v>
      </c>
      <c r="I35" s="3">
        <v>4</v>
      </c>
      <c r="J35" s="3">
        <v>500</v>
      </c>
      <c r="K35" s="72">
        <v>1</v>
      </c>
      <c r="L35" s="5">
        <f t="shared" si="3"/>
        <v>500</v>
      </c>
    </row>
    <row r="36" spans="1:12" ht="40.049999999999997" customHeight="1" x14ac:dyDescent="0.3">
      <c r="A36" s="40" t="s">
        <v>76</v>
      </c>
      <c r="B36" s="41" t="s">
        <v>77</v>
      </c>
      <c r="C36" s="41" t="s">
        <v>35</v>
      </c>
      <c r="D36" s="41" t="s">
        <v>36</v>
      </c>
      <c r="E36" s="2" t="s">
        <v>37</v>
      </c>
      <c r="F36" s="2" t="s">
        <v>40</v>
      </c>
      <c r="G36" s="2"/>
      <c r="H36" s="2" t="s">
        <v>39</v>
      </c>
      <c r="I36" s="3">
        <v>25</v>
      </c>
      <c r="J36" s="3">
        <v>150</v>
      </c>
      <c r="K36" s="72">
        <v>1</v>
      </c>
      <c r="L36" s="5">
        <f t="shared" si="3"/>
        <v>150</v>
      </c>
    </row>
    <row r="37" spans="1:12" ht="49.95" customHeight="1" x14ac:dyDescent="0.3">
      <c r="A37" s="40" t="s">
        <v>78</v>
      </c>
      <c r="B37" s="41" t="s">
        <v>79</v>
      </c>
      <c r="C37" s="41" t="s">
        <v>35</v>
      </c>
      <c r="D37" s="41" t="s">
        <v>36</v>
      </c>
      <c r="E37" s="2" t="s">
        <v>37</v>
      </c>
      <c r="F37" s="2" t="s">
        <v>40</v>
      </c>
      <c r="G37" s="2"/>
      <c r="H37" s="2" t="s">
        <v>39</v>
      </c>
      <c r="I37" s="3">
        <v>6</v>
      </c>
      <c r="J37" s="3">
        <v>4998</v>
      </c>
      <c r="K37" s="72">
        <v>1</v>
      </c>
      <c r="L37" s="5">
        <f t="shared" ref="L37:L52" si="4">ROUNDUP(J37*K37,0)</f>
        <v>4998</v>
      </c>
    </row>
    <row r="38" spans="1:12" ht="49.95" customHeight="1" x14ac:dyDescent="0.3">
      <c r="A38" s="40" t="s">
        <v>80</v>
      </c>
      <c r="B38" s="41" t="s">
        <v>81</v>
      </c>
      <c r="C38" s="41" t="s">
        <v>35</v>
      </c>
      <c r="D38" s="41" t="s">
        <v>36</v>
      </c>
      <c r="E38" s="2" t="s">
        <v>37</v>
      </c>
      <c r="F38" s="2" t="s">
        <v>40</v>
      </c>
      <c r="G38" s="2"/>
      <c r="H38" s="2" t="s">
        <v>39</v>
      </c>
      <c r="I38" s="3">
        <v>5</v>
      </c>
      <c r="J38" s="3">
        <v>25</v>
      </c>
      <c r="K38" s="72">
        <v>1</v>
      </c>
      <c r="L38" s="5">
        <f t="shared" si="4"/>
        <v>25</v>
      </c>
    </row>
    <row r="39" spans="1:12" ht="49.95" customHeight="1" x14ac:dyDescent="0.3">
      <c r="A39" s="40" t="s">
        <v>82</v>
      </c>
      <c r="B39" s="41" t="s">
        <v>83</v>
      </c>
      <c r="C39" s="41" t="s">
        <v>35</v>
      </c>
      <c r="D39" s="41" t="s">
        <v>36</v>
      </c>
      <c r="E39" s="2" t="s">
        <v>37</v>
      </c>
      <c r="F39" s="2" t="s">
        <v>40</v>
      </c>
      <c r="G39" s="2"/>
      <c r="H39" s="2" t="s">
        <v>39</v>
      </c>
      <c r="I39" s="3">
        <v>13</v>
      </c>
      <c r="J39" s="3">
        <v>1300</v>
      </c>
      <c r="K39" s="72">
        <v>1</v>
      </c>
      <c r="L39" s="5">
        <f t="shared" si="4"/>
        <v>1300</v>
      </c>
    </row>
    <row r="40" spans="1:12" ht="49.95" customHeight="1" x14ac:dyDescent="0.3">
      <c r="A40" s="40" t="s">
        <v>84</v>
      </c>
      <c r="B40" s="41" t="s">
        <v>110</v>
      </c>
      <c r="C40" s="41" t="s">
        <v>35</v>
      </c>
      <c r="D40" s="41" t="s">
        <v>36</v>
      </c>
      <c r="E40" s="2" t="s">
        <v>37</v>
      </c>
      <c r="F40" s="2" t="s">
        <v>40</v>
      </c>
      <c r="G40" s="2"/>
      <c r="H40" s="2" t="s">
        <v>39</v>
      </c>
      <c r="I40" s="3">
        <v>1</v>
      </c>
      <c r="J40" s="3">
        <v>1</v>
      </c>
      <c r="K40" s="72">
        <v>1</v>
      </c>
      <c r="L40" s="5">
        <f t="shared" si="4"/>
        <v>1</v>
      </c>
    </row>
    <row r="41" spans="1:12" ht="49.95" customHeight="1" x14ac:dyDescent="0.3">
      <c r="A41" s="40" t="s">
        <v>85</v>
      </c>
      <c r="B41" s="41" t="s">
        <v>86</v>
      </c>
      <c r="C41" s="41" t="s">
        <v>35</v>
      </c>
      <c r="D41" s="41" t="s">
        <v>43</v>
      </c>
      <c r="E41" s="2"/>
      <c r="F41" s="2" t="s">
        <v>38</v>
      </c>
      <c r="G41" s="2"/>
      <c r="H41" s="2" t="s">
        <v>39</v>
      </c>
      <c r="I41" s="3">
        <v>1</v>
      </c>
      <c r="J41" s="3">
        <v>1</v>
      </c>
      <c r="K41" s="72">
        <v>1</v>
      </c>
      <c r="L41" s="5">
        <f t="shared" si="4"/>
        <v>1</v>
      </c>
    </row>
    <row r="42" spans="1:12" ht="49.95" customHeight="1" x14ac:dyDescent="0.3">
      <c r="A42" s="40" t="s">
        <v>87</v>
      </c>
      <c r="B42" s="41" t="s">
        <v>73</v>
      </c>
      <c r="C42" s="41" t="s">
        <v>35</v>
      </c>
      <c r="D42" s="41" t="s">
        <v>43</v>
      </c>
      <c r="E42" s="2"/>
      <c r="F42" s="2" t="s">
        <v>40</v>
      </c>
      <c r="G42" s="2"/>
      <c r="H42" s="2" t="s">
        <v>39</v>
      </c>
      <c r="I42" s="3">
        <v>10</v>
      </c>
      <c r="J42" s="3">
        <v>69350</v>
      </c>
      <c r="K42" s="72">
        <v>1</v>
      </c>
      <c r="L42" s="5">
        <f t="shared" si="4"/>
        <v>69350</v>
      </c>
    </row>
    <row r="43" spans="1:12" ht="49.95" customHeight="1" x14ac:dyDescent="0.3">
      <c r="A43" s="40" t="s">
        <v>88</v>
      </c>
      <c r="B43" s="41" t="s">
        <v>89</v>
      </c>
      <c r="C43" s="41" t="s">
        <v>35</v>
      </c>
      <c r="D43" s="41" t="s">
        <v>43</v>
      </c>
      <c r="E43" s="2"/>
      <c r="F43" s="2" t="s">
        <v>40</v>
      </c>
      <c r="G43" s="2"/>
      <c r="H43" s="2" t="s">
        <v>39</v>
      </c>
      <c r="I43" s="3">
        <v>1</v>
      </c>
      <c r="J43" s="3">
        <v>60000</v>
      </c>
      <c r="K43" s="72">
        <v>1</v>
      </c>
      <c r="L43" s="5">
        <f t="shared" si="4"/>
        <v>60000</v>
      </c>
    </row>
    <row r="44" spans="1:12" ht="49.95" customHeight="1" x14ac:dyDescent="0.3">
      <c r="A44" s="40" t="s">
        <v>91</v>
      </c>
      <c r="B44" s="41" t="s">
        <v>90</v>
      </c>
      <c r="C44" s="41" t="s">
        <v>35</v>
      </c>
      <c r="D44" s="41" t="s">
        <v>43</v>
      </c>
      <c r="E44" s="2" t="s">
        <v>109</v>
      </c>
      <c r="F44" s="2" t="s">
        <v>38</v>
      </c>
      <c r="G44" s="2"/>
      <c r="H44" s="2" t="s">
        <v>39</v>
      </c>
      <c r="I44" s="3">
        <v>41</v>
      </c>
      <c r="J44" s="3">
        <v>246</v>
      </c>
      <c r="K44" s="71">
        <v>0.25</v>
      </c>
      <c r="L44" s="5">
        <f t="shared" si="4"/>
        <v>62</v>
      </c>
    </row>
    <row r="45" spans="1:12" ht="49.95" customHeight="1" x14ac:dyDescent="0.3">
      <c r="A45" s="40" t="s">
        <v>92</v>
      </c>
      <c r="B45" s="41" t="s">
        <v>93</v>
      </c>
      <c r="C45" s="41" t="s">
        <v>35</v>
      </c>
      <c r="D45" s="41" t="s">
        <v>43</v>
      </c>
      <c r="E45" s="2" t="s">
        <v>37</v>
      </c>
      <c r="F45" s="2" t="s">
        <v>38</v>
      </c>
      <c r="G45" s="2"/>
      <c r="H45" s="2" t="s">
        <v>39</v>
      </c>
      <c r="I45" s="3">
        <v>41</v>
      </c>
      <c r="J45" s="3">
        <v>41</v>
      </c>
      <c r="K45" s="72">
        <v>1</v>
      </c>
      <c r="L45" s="5">
        <f t="shared" si="4"/>
        <v>41</v>
      </c>
    </row>
    <row r="46" spans="1:12" ht="49.95" customHeight="1" x14ac:dyDescent="0.3">
      <c r="A46" s="40" t="s">
        <v>94</v>
      </c>
      <c r="B46" s="41" t="s">
        <v>95</v>
      </c>
      <c r="C46" s="41" t="s">
        <v>35</v>
      </c>
      <c r="D46" s="41" t="s">
        <v>43</v>
      </c>
      <c r="E46" s="2" t="s">
        <v>37</v>
      </c>
      <c r="F46" s="2" t="s">
        <v>38</v>
      </c>
      <c r="G46" s="2"/>
      <c r="H46" s="2" t="s">
        <v>39</v>
      </c>
      <c r="I46" s="3">
        <v>41</v>
      </c>
      <c r="J46" s="3">
        <v>82</v>
      </c>
      <c r="K46" s="72">
        <v>1</v>
      </c>
      <c r="L46" s="5">
        <f t="shared" si="4"/>
        <v>82</v>
      </c>
    </row>
    <row r="47" spans="1:12" ht="49.95" customHeight="1" x14ac:dyDescent="0.3">
      <c r="A47" s="40" t="s">
        <v>97</v>
      </c>
      <c r="B47" s="41" t="s">
        <v>96</v>
      </c>
      <c r="C47" s="41" t="s">
        <v>98</v>
      </c>
      <c r="D47" s="41" t="s">
        <v>36</v>
      </c>
      <c r="E47" s="2" t="s">
        <v>37</v>
      </c>
      <c r="F47" s="2" t="s">
        <v>38</v>
      </c>
      <c r="G47" s="2"/>
      <c r="H47" s="2" t="s">
        <v>39</v>
      </c>
      <c r="I47" s="3">
        <v>41</v>
      </c>
      <c r="J47" s="3">
        <v>14391</v>
      </c>
      <c r="K47" s="71">
        <v>0.5</v>
      </c>
      <c r="L47" s="5">
        <f t="shared" si="4"/>
        <v>7196</v>
      </c>
    </row>
    <row r="48" spans="1:12" ht="49.95" customHeight="1" x14ac:dyDescent="0.3">
      <c r="A48" s="40" t="s">
        <v>99</v>
      </c>
      <c r="B48" s="41" t="s">
        <v>100</v>
      </c>
      <c r="C48" s="41" t="s">
        <v>35</v>
      </c>
      <c r="D48" s="41" t="s">
        <v>43</v>
      </c>
      <c r="E48" s="2"/>
      <c r="F48" s="2" t="s">
        <v>40</v>
      </c>
      <c r="G48" s="2"/>
      <c r="H48" s="2" t="s">
        <v>39</v>
      </c>
      <c r="I48" s="3">
        <v>1</v>
      </c>
      <c r="J48" s="3">
        <v>1</v>
      </c>
      <c r="K48" s="72">
        <v>1</v>
      </c>
      <c r="L48" s="5">
        <f t="shared" si="4"/>
        <v>1</v>
      </c>
    </row>
    <row r="49" spans="1:12" ht="49.95" customHeight="1" x14ac:dyDescent="0.3">
      <c r="A49" s="40" t="s">
        <v>101</v>
      </c>
      <c r="B49" s="41" t="s">
        <v>103</v>
      </c>
      <c r="C49" s="41" t="s">
        <v>102</v>
      </c>
      <c r="D49" s="41" t="s">
        <v>36</v>
      </c>
      <c r="E49" s="2" t="s">
        <v>109</v>
      </c>
      <c r="F49" s="2" t="s">
        <v>38</v>
      </c>
      <c r="G49" s="2"/>
      <c r="H49" s="2" t="s">
        <v>39</v>
      </c>
      <c r="I49" s="3">
        <v>40</v>
      </c>
      <c r="J49" s="3">
        <v>107760</v>
      </c>
      <c r="K49" s="72">
        <v>2</v>
      </c>
      <c r="L49" s="5">
        <f t="shared" si="4"/>
        <v>215520</v>
      </c>
    </row>
    <row r="50" spans="1:12" ht="49.95" customHeight="1" x14ac:dyDescent="0.3">
      <c r="A50" s="40" t="s">
        <v>101</v>
      </c>
      <c r="B50" s="41" t="s">
        <v>104</v>
      </c>
      <c r="C50" s="41" t="s">
        <v>102</v>
      </c>
      <c r="D50" s="41" t="s">
        <v>36</v>
      </c>
      <c r="E50" s="2"/>
      <c r="F50" s="2" t="s">
        <v>38</v>
      </c>
      <c r="G50" s="2"/>
      <c r="H50" s="2" t="s">
        <v>44</v>
      </c>
      <c r="I50" s="3">
        <v>40</v>
      </c>
      <c r="J50" s="3">
        <v>40</v>
      </c>
      <c r="K50" s="71">
        <v>0.5</v>
      </c>
      <c r="L50" s="5">
        <f t="shared" si="4"/>
        <v>20</v>
      </c>
    </row>
    <row r="51" spans="1:12" ht="49.95" customHeight="1" x14ac:dyDescent="0.3">
      <c r="A51" s="40" t="s">
        <v>105</v>
      </c>
      <c r="B51" s="41" t="s">
        <v>104</v>
      </c>
      <c r="C51" s="41" t="s">
        <v>106</v>
      </c>
      <c r="D51" s="41" t="s">
        <v>36</v>
      </c>
      <c r="E51" s="2"/>
      <c r="F51" s="2" t="s">
        <v>38</v>
      </c>
      <c r="G51" s="2"/>
      <c r="H51" s="2" t="s">
        <v>39</v>
      </c>
      <c r="I51" s="3">
        <v>20</v>
      </c>
      <c r="J51" s="3">
        <v>600</v>
      </c>
      <c r="K51" s="71">
        <v>0.25</v>
      </c>
      <c r="L51" s="5">
        <f t="shared" si="4"/>
        <v>150</v>
      </c>
    </row>
    <row r="52" spans="1:12" ht="49.95" customHeight="1" x14ac:dyDescent="0.3">
      <c r="A52" s="40" t="s">
        <v>107</v>
      </c>
      <c r="B52" s="41" t="s">
        <v>108</v>
      </c>
      <c r="C52" s="41" t="s">
        <v>35</v>
      </c>
      <c r="D52" s="41" t="s">
        <v>36</v>
      </c>
      <c r="E52" s="2"/>
      <c r="F52" s="2" t="s">
        <v>38</v>
      </c>
      <c r="G52" s="2"/>
      <c r="H52" s="2" t="s">
        <v>39</v>
      </c>
      <c r="I52" s="3">
        <v>1</v>
      </c>
      <c r="J52" s="3">
        <v>1</v>
      </c>
      <c r="K52" s="72">
        <v>1</v>
      </c>
      <c r="L52" s="5">
        <f t="shared" si="4"/>
        <v>1</v>
      </c>
    </row>
  </sheetData>
  <mergeCells count="1">
    <mergeCell ref="B2:I2"/>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2022-04-25T18:52:28Z</cp:lastPrinted>
  <dcterms:created xsi:type="dcterms:W3CDTF">2021-07-01T18:06:57Z</dcterms:created>
  <dcterms:modified xsi:type="dcterms:W3CDTF">2024-01-22T10:39:31Z</dcterms:modified>
</cp:coreProperties>
</file>