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62F9E958-00F4-224C-1CEB-3A4BEE276A53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00 - OLA\"/>
    </mc:Choice>
  </mc:AlternateContent>
  <xr:revisionPtr revIDLastSave="0" documentId="13_ncr:1_{07084375-3C26-4A83-BC42-7DB345911FEE}" xr6:coauthVersionLast="47" xr6:coauthVersionMax="47" xr10:uidLastSave="{00000000-0000-0000-0000-000000000000}"/>
  <workbookProtection workbookPassword="CA59" lockStructure="1"/>
  <bookViews>
    <workbookView xWindow="574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9" l="1"/>
  <c r="B35" i="19"/>
  <c r="B34" i="19"/>
  <c r="B36" i="19" l="1"/>
  <c r="B38" i="19" s="1"/>
  <c r="J20" i="19" l="1"/>
  <c r="J29" i="19" l="1"/>
  <c r="J30" i="19" s="1"/>
  <c r="M20" i="19"/>
  <c r="P29" i="19"/>
  <c r="P30" i="19" s="1"/>
  <c r="L29" i="19" l="1"/>
  <c r="L30" i="19" s="1"/>
  <c r="M29" i="19"/>
  <c r="M30" i="19" s="1"/>
  <c r="M31" i="19" s="1"/>
  <c r="R20" i="19"/>
  <c r="R29" i="19" s="1"/>
  <c r="R30" i="19" s="1"/>
  <c r="J31" i="19"/>
</calcChain>
</file>

<file path=xl/sharedStrings.xml><?xml version="1.0" encoding="utf-8"?>
<sst xmlns="http://schemas.openxmlformats.org/spreadsheetml/2006/main" count="74" uniqueCount="69">
  <si>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</si>
  <si>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</si>
  <si>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</si>
  <si>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</si>
  <si>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</si>
  <si>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</si>
  <si>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</si>
  <si>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</si>
  <si>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</si>
  <si>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</si>
  <si>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</si>
  <si>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</si>
  <si>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</si>
  <si>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</si>
  <si>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</si>
  <si>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</si>
  <si>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</si>
  <si>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</si>
  <si>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</si>
  <si>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</si>
  <si>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</si>
  <si>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</si>
  <si>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</si>
  <si>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</si>
  <si>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</si>
  <si>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</si>
  <si>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</si>
  <si>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</si>
  <si>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</si>
  <si>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</si>
  <si>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</si>
  <si>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</si>
  <si>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</si>
  <si>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</si>
  <si>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</si>
  <si>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</si>
  <si>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</si>
  <si>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</si>
  <si>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</si>
  <si>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</si>
  <si>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</si>
  <si>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</si>
  <si>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</si>
  <si>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</si>
  <si>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</si>
  <si>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</si>
  <si>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</si>
  <si>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</si>
  <si>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</si>
  <si>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</si>
  <si>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</si>
  <si>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</si>
  <si>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</si>
  <si>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</si>
  <si>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</si>
  <si>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</si>
  <si>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</si>
  <si>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</si>
  <si>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</si>
  <si>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Est Respondents</t>
  </si>
  <si>
    <t>Resp/Respondent</t>
  </si>
  <si>
    <t>Est Total Resp</t>
  </si>
  <si>
    <t>Avg Time/Resp</t>
  </si>
  <si>
    <t>Est Total Burden</t>
  </si>
  <si>
    <t xml:space="preserve">764.51(b)
766.102(a)(2)
</t>
  </si>
  <si>
    <t>FSA Online Loan Application (Direct Loan Making applications received from all applicant types &amp; Primary Loan Servicing applications received from all applicant types)</t>
  </si>
  <si>
    <t>Electronic (FSA-2001)</t>
  </si>
  <si>
    <t>0560-NEW</t>
  </si>
  <si>
    <t>FSA Online Loan Application (OLA) - Loan Making &amp; Loan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</si>
</sst>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mmmm\ d\,\ yyyy"/>
    <numFmt numFmtId="167" formatCode="&quot;$&quot;#,##0.00"/>
    <numFmt numFmtId="168" formatCode="#,##0.0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/>
    <xf numFmtId="1" fontId="1" fillId="0" borderId="0" xfId="0" applyNumberFormat="1" applyFont="1"/>
    <xf numFmtId="3" fontId="17" fillId="0" borderId="28" xfId="0" applyNumberFormat="1" applyFont="1" applyBorder="1" applyAlignment="1">
      <alignment horizontal="center" vertical="center"/>
    </xf>
    <xf numFmtId="168" fontId="14" fillId="0" borderId="28" xfId="0" applyNumberFormat="1" applyFont="1" applyBorder="1" applyAlignment="1" applyProtection="1">
      <alignment horizontal="center" vertical="center"/>
      <protection locked="0"/>
    </xf>
    <xf numFmtId="3" fontId="14" fillId="0" borderId="28" xfId="0" applyNumberFormat="1" applyFont="1" applyBorder="1" applyAlignment="1">
      <alignment vertical="center"/>
    </xf>
    <xf numFmtId="2" fontId="14" fillId="0" borderId="28" xfId="0" applyNumberFormat="1" applyFont="1" applyBorder="1" applyAlignment="1" applyProtection="1">
      <alignment vertical="center"/>
      <protection locked="0"/>
    </xf>
    <xf numFmtId="3" fontId="14" fillId="0" borderId="28" xfId="0" applyNumberFormat="1" applyFont="1" applyBorder="1"/>
    <xf numFmtId="3" fontId="14" fillId="0" borderId="28" xfId="0" applyNumberFormat="1" applyFont="1" applyBorder="1" applyAlignment="1" applyProtection="1">
      <alignment vertical="center"/>
      <protection locked="0"/>
    </xf>
    <xf numFmtId="164" fontId="14" fillId="0" borderId="28" xfId="0" applyNumberFormat="1" applyFont="1" applyBorder="1" applyAlignment="1" applyProtection="1">
      <alignment vertical="center"/>
      <protection locked="0"/>
    </xf>
    <xf numFmtId="4" fontId="14" fillId="0" borderId="28" xfId="0" applyNumberFormat="1" applyFont="1" applyBorder="1" applyAlignment="1" applyProtection="1">
      <alignment vertical="center"/>
      <protection locked="0"/>
    </xf>
    <xf numFmtId="167" fontId="14" fillId="0" borderId="28" xfId="0" applyNumberFormat="1" applyFont="1" applyBorder="1" applyAlignment="1" applyProtection="1">
      <alignment vertical="center"/>
      <protection locked="0"/>
    </xf>
    <xf numFmtId="0" fontId="17" fillId="0" borderId="28" xfId="0" applyFont="1" applyBorder="1" applyAlignment="1">
      <alignment horizontal="center" vertical="center" wrapText="1"/>
    </xf>
    <xf numFmtId="49" fontId="14" fillId="0" borderId="28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14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/>
    <xf numFmtId="0" fontId="5" fillId="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8"/>
  <sheetViews>
    <sheetView tabSelected="1" zoomScaleNormal="100" zoomScaleSheetLayoutView="75" workbookViewId="0">
      <selection activeCell="I21" sqref="I21:R25"/>
    </sheetView>
  </sheetViews>
  <sheetFormatPr defaultColWidth="9.140625" defaultRowHeight="8.25" x14ac:dyDescent="0.15"/>
  <cols>
    <col min="1" max="1" width="14.42578125" style="1" customWidth="1"/>
    <col min="2" max="6" width="7.85546875" style="1" customWidth="1"/>
    <col min="7" max="7" width="10.140625" style="25" customWidth="1"/>
    <col min="8" max="8" width="9.42578125" style="4" customWidth="1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85546875" style="31" customWidth="1"/>
    <col min="19" max="16384" width="9.140625" style="1"/>
  </cols>
  <sheetData>
    <row r="1" spans="1:21" ht="11.1" customHeight="1" x14ac:dyDescent="0.2">
      <c r="A1" s="163" t="s">
        <v>46</v>
      </c>
      <c r="B1" s="164"/>
      <c r="C1" s="164"/>
      <c r="D1" s="164"/>
      <c r="E1" s="164"/>
      <c r="F1" s="164"/>
      <c r="G1" s="164"/>
      <c r="H1" s="165"/>
      <c r="I1" s="172" t="s">
        <v>44</v>
      </c>
      <c r="J1" s="173"/>
      <c r="K1" s="173"/>
      <c r="L1" s="173"/>
      <c r="M1" s="173"/>
      <c r="N1" s="174"/>
      <c r="O1" s="36" t="s">
        <v>1</v>
      </c>
      <c r="P1" s="179" t="s">
        <v>67</v>
      </c>
      <c r="Q1" s="47"/>
      <c r="R1" s="48"/>
      <c r="S1" s="38"/>
      <c r="T1" s="38"/>
      <c r="U1" s="38"/>
    </row>
    <row r="2" spans="1:21" ht="8.25" customHeight="1" x14ac:dyDescent="0.15">
      <c r="A2" s="166"/>
      <c r="B2" s="167"/>
      <c r="C2" s="167"/>
      <c r="D2" s="167"/>
      <c r="E2" s="167"/>
      <c r="F2" s="167"/>
      <c r="G2" s="167"/>
      <c r="H2" s="168"/>
      <c r="I2" s="18"/>
      <c r="K2" s="1"/>
      <c r="N2" s="11"/>
      <c r="O2" s="1"/>
      <c r="P2" s="180"/>
      <c r="Q2" s="39"/>
      <c r="R2" s="40"/>
    </row>
    <row r="3" spans="1:21" ht="12.75" customHeight="1" x14ac:dyDescent="0.15">
      <c r="A3" s="166"/>
      <c r="B3" s="167"/>
      <c r="C3" s="167"/>
      <c r="D3" s="167"/>
      <c r="E3" s="167"/>
      <c r="F3" s="167"/>
      <c r="G3" s="167"/>
      <c r="H3" s="168"/>
      <c r="I3" s="156" t="s">
        <v>68</v>
      </c>
      <c r="J3" s="157"/>
      <c r="K3" s="157"/>
      <c r="L3" s="157"/>
      <c r="M3" s="157"/>
      <c r="N3" s="158"/>
      <c r="Q3" s="39"/>
      <c r="R3" s="40"/>
    </row>
    <row r="4" spans="1:21" ht="11.45" customHeight="1" x14ac:dyDescent="0.15">
      <c r="A4" s="166"/>
      <c r="B4" s="167"/>
      <c r="C4" s="167"/>
      <c r="D4" s="167"/>
      <c r="E4" s="167"/>
      <c r="F4" s="167"/>
      <c r="G4" s="167"/>
      <c r="H4" s="168"/>
      <c r="I4" s="159"/>
      <c r="J4" s="157"/>
      <c r="K4" s="157"/>
      <c r="L4" s="157"/>
      <c r="M4" s="157"/>
      <c r="N4" s="158"/>
      <c r="O4" s="9" t="s">
        <v>2</v>
      </c>
      <c r="Q4" s="39"/>
      <c r="R4" s="40"/>
    </row>
    <row r="5" spans="1:21" ht="8.25" customHeight="1" x14ac:dyDescent="0.15">
      <c r="A5" s="166"/>
      <c r="B5" s="167"/>
      <c r="C5" s="167"/>
      <c r="D5" s="167"/>
      <c r="E5" s="167"/>
      <c r="F5" s="167"/>
      <c r="G5" s="167"/>
      <c r="H5" s="168"/>
      <c r="I5" s="159"/>
      <c r="J5" s="157"/>
      <c r="K5" s="157"/>
      <c r="L5" s="157"/>
      <c r="M5" s="157"/>
      <c r="N5" s="158"/>
      <c r="O5" s="175">
        <v>45190</v>
      </c>
      <c r="P5" s="176"/>
      <c r="Q5" s="39"/>
      <c r="R5" s="40"/>
    </row>
    <row r="6" spans="1:21" ht="9" customHeight="1" x14ac:dyDescent="0.15">
      <c r="A6" s="166"/>
      <c r="B6" s="167"/>
      <c r="C6" s="167"/>
      <c r="D6" s="167"/>
      <c r="E6" s="167"/>
      <c r="F6" s="167"/>
      <c r="G6" s="167"/>
      <c r="H6" s="168"/>
      <c r="I6" s="159"/>
      <c r="J6" s="157"/>
      <c r="K6" s="157"/>
      <c r="L6" s="157"/>
      <c r="M6" s="157"/>
      <c r="N6" s="158"/>
      <c r="O6" s="177"/>
      <c r="P6" s="178"/>
      <c r="Q6" s="39"/>
      <c r="R6" s="40"/>
    </row>
    <row r="7" spans="1:21" ht="8.25" customHeight="1" x14ac:dyDescent="0.15">
      <c r="A7" s="166"/>
      <c r="B7" s="167"/>
      <c r="C7" s="167"/>
      <c r="D7" s="167"/>
      <c r="E7" s="167"/>
      <c r="F7" s="167"/>
      <c r="G7" s="167"/>
      <c r="H7" s="168"/>
      <c r="I7" s="159"/>
      <c r="J7" s="157"/>
      <c r="K7" s="157"/>
      <c r="L7" s="157"/>
      <c r="M7" s="157"/>
      <c r="N7" s="158"/>
      <c r="O7" s="1"/>
      <c r="Q7" s="39"/>
      <c r="R7" s="40"/>
    </row>
    <row r="8" spans="1:21" ht="4.5" customHeight="1" x14ac:dyDescent="0.15">
      <c r="A8" s="166"/>
      <c r="B8" s="167"/>
      <c r="C8" s="167"/>
      <c r="D8" s="167"/>
      <c r="E8" s="167"/>
      <c r="F8" s="167"/>
      <c r="G8" s="167"/>
      <c r="H8" s="168"/>
      <c r="I8" s="159"/>
      <c r="J8" s="157"/>
      <c r="K8" s="157"/>
      <c r="L8" s="157"/>
      <c r="M8" s="157"/>
      <c r="N8" s="158"/>
      <c r="Q8" s="41"/>
      <c r="R8" s="42"/>
    </row>
    <row r="9" spans="1:21" ht="8.25" hidden="1" customHeight="1" x14ac:dyDescent="0.15">
      <c r="A9" s="169"/>
      <c r="B9" s="170"/>
      <c r="C9" s="170"/>
      <c r="D9" s="170"/>
      <c r="E9" s="170"/>
      <c r="F9" s="170"/>
      <c r="G9" s="170"/>
      <c r="H9" s="171"/>
      <c r="I9" s="160"/>
      <c r="J9" s="161"/>
      <c r="K9" s="161"/>
      <c r="L9" s="161"/>
      <c r="M9" s="161"/>
      <c r="N9" s="162"/>
      <c r="Q9" s="41"/>
      <c r="R9" s="42"/>
    </row>
    <row r="10" spans="1:21" x14ac:dyDescent="0.15">
      <c r="A10" s="135" t="s">
        <v>0</v>
      </c>
      <c r="B10" s="136"/>
      <c r="C10" s="136"/>
      <c r="D10" s="136"/>
      <c r="E10" s="136"/>
      <c r="F10" s="137"/>
      <c r="G10" s="56"/>
      <c r="H10" s="141" t="s">
        <v>3</v>
      </c>
      <c r="I10" s="142"/>
      <c r="J10" s="142"/>
      <c r="K10" s="142"/>
      <c r="L10" s="142"/>
      <c r="M10" s="142"/>
      <c r="N10" s="142"/>
      <c r="O10" s="142"/>
      <c r="P10" s="143"/>
      <c r="Q10" s="43"/>
      <c r="R10" s="44"/>
    </row>
    <row r="11" spans="1:21" x14ac:dyDescent="0.15">
      <c r="A11" s="138"/>
      <c r="B11" s="139"/>
      <c r="C11" s="139"/>
      <c r="D11" s="139"/>
      <c r="E11" s="139"/>
      <c r="F11" s="140"/>
      <c r="G11" s="26"/>
      <c r="H11" s="144"/>
      <c r="I11" s="145"/>
      <c r="J11" s="145"/>
      <c r="K11" s="145"/>
      <c r="L11" s="145"/>
      <c r="M11" s="145"/>
      <c r="N11" s="145"/>
      <c r="O11" s="145"/>
      <c r="P11" s="146"/>
      <c r="Q11" s="43"/>
      <c r="R11" s="44"/>
    </row>
    <row r="12" spans="1:21" x14ac:dyDescent="0.15">
      <c r="A12" s="10"/>
      <c r="F12" s="11"/>
      <c r="G12" s="26"/>
      <c r="H12" s="129" t="s">
        <v>4</v>
      </c>
      <c r="I12" s="130"/>
      <c r="J12" s="130"/>
      <c r="K12" s="130"/>
      <c r="L12" s="131"/>
      <c r="M12" s="61"/>
      <c r="N12" s="152" t="s">
        <v>5</v>
      </c>
      <c r="O12" s="142"/>
      <c r="P12" s="143"/>
      <c r="Q12" s="152" t="s">
        <v>47</v>
      </c>
      <c r="R12" s="153"/>
    </row>
    <row r="13" spans="1:21" x14ac:dyDescent="0.15">
      <c r="A13" s="12"/>
      <c r="F13" s="11"/>
      <c r="G13" s="26"/>
      <c r="H13" s="132"/>
      <c r="I13" s="133"/>
      <c r="J13" s="133"/>
      <c r="K13" s="133"/>
      <c r="L13" s="134"/>
      <c r="M13" s="62"/>
      <c r="N13" s="144"/>
      <c r="O13" s="145"/>
      <c r="P13" s="146"/>
      <c r="Q13" s="154"/>
      <c r="R13" s="155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47" t="s">
        <v>55</v>
      </c>
      <c r="M14" s="148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26" t="s">
        <v>56</v>
      </c>
      <c r="M15" s="149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75" x14ac:dyDescent="0.2">
      <c r="A16" s="14" t="s">
        <v>13</v>
      </c>
      <c r="B16" s="126" t="s">
        <v>12</v>
      </c>
      <c r="C16" s="127"/>
      <c r="D16" s="127"/>
      <c r="E16" s="127"/>
      <c r="F16" s="128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50" t="s">
        <v>28</v>
      </c>
      <c r="M16" s="151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3"/>
      <c r="Q18" s="45"/>
      <c r="R18" s="51"/>
      <c r="Y18" s="3"/>
    </row>
    <row r="19" spans="1:27" ht="18.600000000000001" customHeight="1" x14ac:dyDescent="0.15">
      <c r="A19" s="16" t="s">
        <v>10</v>
      </c>
      <c r="B19" s="126" t="s">
        <v>11</v>
      </c>
      <c r="C19" s="127"/>
      <c r="D19" s="127"/>
      <c r="E19" s="127"/>
      <c r="F19" s="128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69" customHeight="1" x14ac:dyDescent="0.2">
      <c r="A20" s="104" t="s">
        <v>64</v>
      </c>
      <c r="B20" s="125" t="s">
        <v>65</v>
      </c>
      <c r="C20" s="125"/>
      <c r="D20" s="125"/>
      <c r="E20" s="125"/>
      <c r="F20" s="125"/>
      <c r="G20" s="105" t="s">
        <v>66</v>
      </c>
      <c r="H20" s="95">
        <v>21610</v>
      </c>
      <c r="I20" s="96">
        <v>1.82</v>
      </c>
      <c r="J20" s="97">
        <f t="shared" ref="J20:J24" si="0">SUM(H20*I20)</f>
        <v>39330.200000000004</v>
      </c>
      <c r="K20" s="98">
        <v>1.51</v>
      </c>
      <c r="L20" s="99"/>
      <c r="M20" s="97">
        <f t="shared" ref="M20:M22" si="1">SUM(J20*K20)</f>
        <v>59388.602000000006</v>
      </c>
      <c r="N20" s="100"/>
      <c r="O20" s="101"/>
      <c r="P20" s="102"/>
      <c r="Q20" s="103">
        <v>98.21</v>
      </c>
      <c r="R20" s="100">
        <f t="shared" ref="R20:R24" si="2">SUM(M20*Q20)</f>
        <v>5832554.6024200004</v>
      </c>
      <c r="T20" s="1"/>
      <c r="W20" s="1"/>
      <c r="X20" s="1"/>
      <c r="Y20" s="3"/>
      <c r="Z20" s="1"/>
      <c r="AA20" s="1"/>
    </row>
    <row r="21" spans="1:27" s="2" customFormat="1" ht="30" customHeight="1" x14ac:dyDescent="0.2">
      <c r="A21" s="81"/>
      <c r="B21" s="109"/>
      <c r="C21" s="117"/>
      <c r="D21" s="117"/>
      <c r="E21" s="117"/>
      <c r="F21" s="118"/>
      <c r="G21" s="82"/>
      <c r="H21" s="83"/>
      <c r="I21" s="84"/>
      <c r="J21" s="85"/>
      <c r="K21" s="86"/>
      <c r="L21" s="87"/>
      <c r="M21" s="88"/>
      <c r="N21" s="84"/>
      <c r="O21" s="89"/>
      <c r="P21" s="90"/>
      <c r="Q21" s="91"/>
      <c r="R21" s="92"/>
      <c r="T21" s="1"/>
      <c r="U21" s="1"/>
      <c r="V21" s="1"/>
      <c r="W21" s="1"/>
      <c r="X21" s="1"/>
      <c r="Y21" s="3"/>
      <c r="Z21" s="1"/>
      <c r="AA21" s="1"/>
    </row>
    <row r="22" spans="1:27" s="2" customFormat="1" ht="30" customHeight="1" x14ac:dyDescent="0.2">
      <c r="A22" s="81"/>
      <c r="B22" s="109"/>
      <c r="C22" s="114"/>
      <c r="D22" s="114"/>
      <c r="E22" s="114"/>
      <c r="F22" s="115"/>
      <c r="G22" s="82"/>
      <c r="H22" s="5"/>
      <c r="I22" s="6"/>
      <c r="J22" s="85"/>
      <c r="K22" s="54"/>
      <c r="L22" s="73"/>
      <c r="M22" s="88"/>
      <c r="N22" s="6"/>
      <c r="O22" s="7"/>
      <c r="P22" s="37"/>
      <c r="Q22" s="91"/>
      <c r="R22" s="92"/>
      <c r="T22" s="1"/>
      <c r="U22" s="1"/>
      <c r="V22" s="1"/>
      <c r="W22" s="1"/>
      <c r="X22" s="1"/>
      <c r="Y22" s="3"/>
      <c r="Z22" s="1"/>
      <c r="AA22" s="1"/>
    </row>
    <row r="23" spans="1:27" s="2" customFormat="1" ht="40.35" customHeight="1" x14ac:dyDescent="0.2">
      <c r="A23" s="8"/>
      <c r="B23" s="116"/>
      <c r="C23" s="114"/>
      <c r="D23" s="114"/>
      <c r="E23" s="114"/>
      <c r="F23" s="115"/>
      <c r="G23" s="19"/>
      <c r="H23" s="5"/>
      <c r="I23" s="6"/>
      <c r="J23" s="85"/>
      <c r="K23" s="54"/>
      <c r="L23" s="74"/>
      <c r="M23" s="74"/>
      <c r="N23" s="6"/>
      <c r="O23" s="7"/>
      <c r="P23" s="37"/>
      <c r="Q23" s="91"/>
      <c r="R23" s="92"/>
      <c r="T23" s="1"/>
      <c r="U23" s="1"/>
      <c r="V23" s="1"/>
      <c r="W23" s="1"/>
      <c r="X23" s="1"/>
      <c r="Y23" s="3"/>
      <c r="Z23" s="1"/>
      <c r="AA23" s="1"/>
    </row>
    <row r="24" spans="1:27" s="2" customFormat="1" ht="42.75" customHeight="1" x14ac:dyDescent="0.2">
      <c r="A24" s="8"/>
      <c r="B24" s="116"/>
      <c r="C24" s="114"/>
      <c r="D24" s="114"/>
      <c r="E24" s="114"/>
      <c r="F24" s="115"/>
      <c r="G24" s="19"/>
      <c r="H24" s="5"/>
      <c r="I24" s="6"/>
      <c r="J24" s="85"/>
      <c r="K24" s="54"/>
      <c r="L24" s="74"/>
      <c r="M24" s="74"/>
      <c r="N24" s="6"/>
      <c r="O24" s="7"/>
      <c r="P24" s="37"/>
      <c r="Q24" s="55"/>
      <c r="R24" s="77"/>
      <c r="T24" s="1"/>
      <c r="U24" s="1"/>
      <c r="V24" s="1"/>
      <c r="W24" s="1"/>
      <c r="X24" s="1"/>
      <c r="Y24" s="3"/>
      <c r="Z24" s="1"/>
      <c r="AA24" s="1"/>
    </row>
    <row r="25" spans="1:27" s="2" customFormat="1" ht="12.75" x14ac:dyDescent="0.2">
      <c r="A25" s="8"/>
      <c r="B25" s="109"/>
      <c r="C25" s="112"/>
      <c r="D25" s="112"/>
      <c r="E25" s="112"/>
      <c r="F25" s="113"/>
      <c r="G25" s="19"/>
      <c r="H25" s="5"/>
      <c r="I25" s="6"/>
      <c r="J25" s="57"/>
      <c r="K25" s="54"/>
      <c r="L25" s="74"/>
      <c r="M25" s="74"/>
      <c r="N25" s="6"/>
      <c r="O25" s="7"/>
      <c r="P25" s="37"/>
      <c r="Q25" s="55"/>
      <c r="R25" s="77"/>
      <c r="T25" s="1"/>
      <c r="U25" s="1"/>
      <c r="V25" s="1"/>
      <c r="W25" s="1"/>
      <c r="X25" s="1"/>
      <c r="Y25" s="3"/>
      <c r="Z25" s="1"/>
      <c r="AA25" s="1"/>
    </row>
    <row r="26" spans="1:27" s="2" customFormat="1" ht="35.1" customHeight="1" x14ac:dyDescent="0.2">
      <c r="A26" s="8"/>
      <c r="B26" s="109"/>
      <c r="C26" s="112"/>
      <c r="D26" s="112"/>
      <c r="E26" s="112"/>
      <c r="F26" s="113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35.1" customHeight="1" x14ac:dyDescent="0.2">
      <c r="A27" s="8"/>
      <c r="B27" s="109"/>
      <c r="C27" s="110"/>
      <c r="D27" s="110"/>
      <c r="E27" s="110"/>
      <c r="F27" s="111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109"/>
      <c r="C28" s="110"/>
      <c r="D28" s="110"/>
      <c r="E28" s="110"/>
      <c r="F28" s="111"/>
      <c r="G28" s="19"/>
      <c r="H28" s="5"/>
      <c r="I28" s="6"/>
      <c r="J28" s="57"/>
      <c r="K28" s="54"/>
      <c r="L28" s="75"/>
      <c r="M28" s="75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ht="20.100000000000001" customHeight="1" thickBot="1" x14ac:dyDescent="0.25">
      <c r="A29" s="22"/>
      <c r="B29" s="122" t="s">
        <v>41</v>
      </c>
      <c r="C29" s="123"/>
      <c r="D29" s="123"/>
      <c r="E29" s="123"/>
      <c r="F29" s="124"/>
      <c r="G29" s="63"/>
      <c r="H29" s="64"/>
      <c r="I29" s="65"/>
      <c r="J29" s="58">
        <f>SUM(J20:J28)</f>
        <v>39330.200000000004</v>
      </c>
      <c r="K29" s="69"/>
      <c r="L29" s="58">
        <f>SUM(L20:L22)</f>
        <v>0</v>
      </c>
      <c r="M29" s="58">
        <f>SUM(M20:M22)</f>
        <v>59388.602000000006</v>
      </c>
      <c r="N29" s="69"/>
      <c r="O29" s="69"/>
      <c r="P29" s="20">
        <f>SUM(P20:P28)</f>
        <v>0</v>
      </c>
      <c r="Q29" s="71"/>
      <c r="R29" s="78">
        <f>SUM(R20:R28)</f>
        <v>5832554.6024200004</v>
      </c>
      <c r="T29" s="2"/>
      <c r="U29" s="2"/>
      <c r="V29" s="2"/>
      <c r="W29" s="2"/>
      <c r="X29" s="2"/>
      <c r="Y29" s="23"/>
      <c r="Z29" s="2"/>
    </row>
    <row r="30" spans="1:27" ht="19.5" customHeight="1" thickBot="1" x14ac:dyDescent="0.2">
      <c r="A30" s="24"/>
      <c r="B30" s="119" t="s">
        <v>45</v>
      </c>
      <c r="C30" s="120"/>
      <c r="D30" s="120"/>
      <c r="E30" s="120"/>
      <c r="F30" s="121"/>
      <c r="G30" s="66"/>
      <c r="H30" s="67"/>
      <c r="I30" s="68"/>
      <c r="J30" s="59">
        <f>SUM(J29)</f>
        <v>39330.200000000004</v>
      </c>
      <c r="K30" s="70"/>
      <c r="L30" s="59">
        <f>SUM(L29)</f>
        <v>0</v>
      </c>
      <c r="M30" s="59">
        <f>SUM(M29)</f>
        <v>59388.602000000006</v>
      </c>
      <c r="N30" s="69"/>
      <c r="O30" s="70"/>
      <c r="P30" s="21">
        <f>SUM(P29)</f>
        <v>0</v>
      </c>
      <c r="Q30" s="72"/>
      <c r="R30" s="79">
        <f>SUM(R29)</f>
        <v>5832554.6024200004</v>
      </c>
      <c r="Y30" s="3"/>
    </row>
    <row r="31" spans="1:27" ht="50.1" customHeight="1" thickBot="1" x14ac:dyDescent="0.2">
      <c r="A31" s="106" t="s">
        <v>54</v>
      </c>
      <c r="B31" s="107"/>
      <c r="C31" s="107"/>
      <c r="D31" s="107"/>
      <c r="E31" s="107"/>
      <c r="F31" s="108"/>
      <c r="G31" s="66"/>
      <c r="H31" s="67"/>
      <c r="I31" s="68"/>
      <c r="J31" s="60">
        <f>SUM(J30+N30)</f>
        <v>39330.200000000004</v>
      </c>
      <c r="K31" s="70"/>
      <c r="L31" s="76"/>
      <c r="M31" s="60">
        <f>SUM(M30+P30)</f>
        <v>59388.602000000006</v>
      </c>
      <c r="N31" s="69"/>
      <c r="O31" s="70"/>
      <c r="P31" s="21"/>
      <c r="Q31" s="70"/>
      <c r="R31" s="80"/>
    </row>
    <row r="32" spans="1:27" x14ac:dyDescent="0.15">
      <c r="J32" s="1">
        <v>1.82</v>
      </c>
      <c r="M32" s="1">
        <v>1.51</v>
      </c>
    </row>
    <row r="34" spans="1:2" x14ac:dyDescent="0.15">
      <c r="A34" s="1" t="s">
        <v>59</v>
      </c>
      <c r="B34" s="93">
        <f>H20</f>
        <v>21610</v>
      </c>
    </row>
    <row r="35" spans="1:2" x14ac:dyDescent="0.15">
      <c r="A35" s="1" t="s">
        <v>60</v>
      </c>
      <c r="B35" s="1">
        <f>J32</f>
        <v>1.82</v>
      </c>
    </row>
    <row r="36" spans="1:2" x14ac:dyDescent="0.15">
      <c r="A36" s="1" t="s">
        <v>61</v>
      </c>
      <c r="B36" s="94">
        <f>B34*B35</f>
        <v>39330.200000000004</v>
      </c>
    </row>
    <row r="37" spans="1:2" x14ac:dyDescent="0.15">
      <c r="A37" s="1" t="s">
        <v>62</v>
      </c>
      <c r="B37" s="31">
        <f>M32</f>
        <v>1.51</v>
      </c>
    </row>
    <row r="38" spans="1:2" x14ac:dyDescent="0.15">
      <c r="A38" s="1" t="s">
        <v>63</v>
      </c>
      <c r="B38" s="94">
        <f>B36*B37</f>
        <v>59388.602000000006</v>
      </c>
    </row>
  </sheetData>
  <mergeCells count="27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1:F31"/>
    <mergeCell ref="B28:F28"/>
    <mergeCell ref="B26:F26"/>
    <mergeCell ref="B27:F27"/>
    <mergeCell ref="B22:F22"/>
    <mergeCell ref="B23:F23"/>
    <mergeCell ref="B24:F24"/>
    <mergeCell ref="B21:F21"/>
    <mergeCell ref="B30:F30"/>
    <mergeCell ref="B29:F29"/>
    <mergeCell ref="B25:F25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2019-06-19T18:03:08Z</cp:lastPrinted>
  <dcterms:created xsi:type="dcterms:W3CDTF">2000-01-10T18:54:20Z</dcterms:created>
  <dcterms:modified xsi:type="dcterms:W3CDTF">2023-09-26T14:37:09Z</dcterms:modified>
</cp:coreProperties>
</file>