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usepa-my.sharepoint.com/personal/sleasman_katherine_epa_gov/Documents/Documents/K.Sleasman my documents/PSRB/OPPT ICRs/P2 Grant/"/>
    </mc:Choice>
  </mc:AlternateContent>
  <xr:revisionPtr revIDLastSave="0" documentId="8_{B4777257-6AF2-430C-B474-D4AF588F6866}" xr6:coauthVersionLast="47" xr6:coauthVersionMax="47" xr10:uidLastSave="{00000000-0000-0000-0000-000000000000}"/>
  <workbookProtection workbookAlgorithmName="SHA-512" workbookHashValue="ZAn/9EMUJJEy+ExuaGJsdQ49rjZQ+Ax1oT34WR7gZNhkgQ92P3HO4mD1YJhf16tEqczkVE0T2Q3Hde+KsNg5qA==" workbookSaltValue="R+Zpg9H/e4glavor17GLXQ==" workbookSpinCount="100000" lockStructure="1"/>
  <bookViews>
    <workbookView xWindow="-110" yWindow="-110" windowWidth="19420" windowHeight="10300" tabRatio="692" xr2:uid="{00000000-000D-0000-FFFF-FFFF00000000}"/>
  </bookViews>
  <sheets>
    <sheet name="Getting Started" sheetId="61" r:id="rId1"/>
    <sheet name="Grant Project Data" sheetId="191" r:id="rId2"/>
    <sheet name="Results Summary" sheetId="6" r:id="rId3"/>
    <sheet name="Partners" sheetId="185" r:id="rId4"/>
    <sheet name="Outreach Activities" sheetId="125" r:id="rId5"/>
    <sheet name="Sample Business Establishment" sheetId="192" r:id="rId6"/>
    <sheet name="1" sheetId="193" r:id="rId7"/>
    <sheet name="2" sheetId="194" r:id="rId8"/>
    <sheet name="3" sheetId="195" r:id="rId9"/>
    <sheet name="4" sheetId="196" r:id="rId10"/>
    <sheet name="5" sheetId="197" r:id="rId11"/>
    <sheet name="6" sheetId="198" r:id="rId12"/>
    <sheet name="7" sheetId="199" r:id="rId13"/>
    <sheet name="8" sheetId="200" r:id="rId14"/>
    <sheet name="9" sheetId="201" r:id="rId15"/>
    <sheet name="10" sheetId="202" r:id="rId16"/>
    <sheet name="11" sheetId="203" r:id="rId17"/>
    <sheet name="12" sheetId="204" r:id="rId18"/>
    <sheet name="13" sheetId="205" r:id="rId19"/>
    <sheet name="14" sheetId="206" r:id="rId20"/>
    <sheet name="15" sheetId="207" r:id="rId21"/>
    <sheet name="16" sheetId="208" r:id="rId22"/>
    <sheet name="17" sheetId="209" r:id="rId23"/>
    <sheet name="18" sheetId="210" r:id="rId24"/>
    <sheet name="19" sheetId="211" r:id="rId25"/>
    <sheet name="20" sheetId="212" r:id="rId26"/>
    <sheet name="21" sheetId="213" r:id="rId27"/>
    <sheet name="22" sheetId="214" r:id="rId28"/>
    <sheet name="23" sheetId="215" r:id="rId29"/>
    <sheet name="24" sheetId="216" r:id="rId30"/>
    <sheet name="25" sheetId="217" r:id="rId31"/>
    <sheet name="26" sheetId="218" r:id="rId32"/>
    <sheet name="27" sheetId="219" r:id="rId33"/>
    <sheet name="28" sheetId="220" r:id="rId34"/>
    <sheet name="29" sheetId="221" r:id="rId35"/>
    <sheet name="30" sheetId="222" r:id="rId36"/>
    <sheet name="31" sheetId="223" r:id="rId37"/>
    <sheet name="32" sheetId="224" r:id="rId38"/>
    <sheet name="33" sheetId="225" r:id="rId39"/>
    <sheet name="34" sheetId="226" r:id="rId40"/>
    <sheet name="35" sheetId="227" r:id="rId41"/>
    <sheet name="36" sheetId="228" r:id="rId42"/>
    <sheet name="37" sheetId="229" r:id="rId43"/>
    <sheet name="38" sheetId="230" r:id="rId44"/>
    <sheet name="39" sheetId="231" r:id="rId45"/>
    <sheet name="40" sheetId="232" r:id="rId46"/>
    <sheet name="41" sheetId="233" r:id="rId47"/>
    <sheet name="42" sheetId="234" r:id="rId48"/>
    <sheet name="43" sheetId="235" r:id="rId49"/>
    <sheet name="44" sheetId="236" r:id="rId50"/>
    <sheet name="45" sheetId="237" r:id="rId51"/>
    <sheet name="46" sheetId="238" r:id="rId52"/>
    <sheet name="47" sheetId="239" r:id="rId53"/>
    <sheet name="48" sheetId="240" r:id="rId54"/>
    <sheet name="49" sheetId="241" r:id="rId55"/>
    <sheet name="50" sheetId="242" r:id="rId56"/>
    <sheet name="51" sheetId="243" r:id="rId57"/>
    <sheet name="52" sheetId="244" r:id="rId58"/>
    <sheet name="53" sheetId="245" r:id="rId59"/>
    <sheet name="54" sheetId="246" r:id="rId60"/>
    <sheet name="55" sheetId="247" r:id="rId61"/>
    <sheet name="56" sheetId="248" r:id="rId62"/>
    <sheet name="57" sheetId="249" r:id="rId63"/>
    <sheet name="58" sheetId="250" r:id="rId64"/>
    <sheet name="59" sheetId="251" r:id="rId65"/>
    <sheet name="60" sheetId="252" r:id="rId66"/>
    <sheet name="61" sheetId="253" r:id="rId67"/>
    <sheet name="62" sheetId="254" r:id="rId68"/>
    <sheet name="63" sheetId="255" r:id="rId69"/>
    <sheet name="64" sheetId="256" r:id="rId70"/>
    <sheet name="65" sheetId="257" r:id="rId71"/>
    <sheet name="66" sheetId="258" r:id="rId72"/>
    <sheet name="67" sheetId="259" r:id="rId73"/>
    <sheet name="68" sheetId="260" r:id="rId74"/>
    <sheet name="69" sheetId="261" r:id="rId75"/>
    <sheet name="70" sheetId="262" r:id="rId76"/>
    <sheet name="71" sheetId="263" r:id="rId77"/>
    <sheet name="72" sheetId="264" r:id="rId78"/>
    <sheet name="73" sheetId="265" r:id="rId79"/>
    <sheet name="74" sheetId="266" r:id="rId80"/>
    <sheet name="75" sheetId="267" r:id="rId81"/>
    <sheet name="Lookups" sheetId="62" state="hidden" r:id="rId82"/>
  </sheets>
  <definedNames>
    <definedName name="_xlnm._FilterDatabase" localSheetId="6" hidden="1">'1'!$B$24:$Y$53</definedName>
    <definedName name="_xlnm._FilterDatabase" localSheetId="15" hidden="1">'10'!$B$24:$Y$53</definedName>
    <definedName name="_xlnm._FilterDatabase" localSheetId="16" hidden="1">'11'!$B$24:$Y$53</definedName>
    <definedName name="_xlnm._FilterDatabase" localSheetId="17" hidden="1">'12'!$B$24:$Y$53</definedName>
    <definedName name="_xlnm._FilterDatabase" localSheetId="18" hidden="1">'13'!$B$24:$Y$53</definedName>
    <definedName name="_xlnm._FilterDatabase" localSheetId="19" hidden="1">'14'!$B$24:$Y$53</definedName>
    <definedName name="_xlnm._FilterDatabase" localSheetId="20" hidden="1">'15'!$B$24:$Y$53</definedName>
    <definedName name="_xlnm._FilterDatabase" localSheetId="21" hidden="1">'16'!$B$24:$Y$53</definedName>
    <definedName name="_xlnm._FilterDatabase" localSheetId="22" hidden="1">'17'!$B$24:$Y$53</definedName>
    <definedName name="_xlnm._FilterDatabase" localSheetId="23" hidden="1">'18'!$B$24:$Y$53</definedName>
    <definedName name="_xlnm._FilterDatabase" localSheetId="24" hidden="1">'19'!$B$24:$Y$53</definedName>
    <definedName name="_xlnm._FilterDatabase" localSheetId="7" hidden="1">'2'!$B$24:$Y$53</definedName>
    <definedName name="_xlnm._FilterDatabase" localSheetId="25" hidden="1">'20'!$B$24:$Y$53</definedName>
    <definedName name="_xlnm._FilterDatabase" localSheetId="26" hidden="1">'21'!$B$24:$Y$53</definedName>
    <definedName name="_xlnm._FilterDatabase" localSheetId="27" hidden="1">'22'!$B$24:$Y$53</definedName>
    <definedName name="_xlnm._FilterDatabase" localSheetId="28" hidden="1">'23'!$B$24:$Y$53</definedName>
    <definedName name="_xlnm._FilterDatabase" localSheetId="29" hidden="1">'24'!$B$24:$Y$53</definedName>
    <definedName name="_xlnm._FilterDatabase" localSheetId="30" hidden="1">'25'!$B$24:$Y$53</definedName>
    <definedName name="_xlnm._FilterDatabase" localSheetId="31" hidden="1">'26'!$B$24:$Y$53</definedName>
    <definedName name="_xlnm._FilterDatabase" localSheetId="32" hidden="1">'27'!$B$24:$Y$53</definedName>
    <definedName name="_xlnm._FilterDatabase" localSheetId="33" hidden="1">'28'!$B$24:$Y$53</definedName>
    <definedName name="_xlnm._FilterDatabase" localSheetId="34" hidden="1">'29'!$B$24:$Y$53</definedName>
    <definedName name="_xlnm._FilterDatabase" localSheetId="8" hidden="1">'3'!$B$24:$Y$53</definedName>
    <definedName name="_xlnm._FilterDatabase" localSheetId="35" hidden="1">'30'!$B$24:$Y$53</definedName>
    <definedName name="_xlnm._FilterDatabase" localSheetId="36" hidden="1">'31'!$B$24:$Y$53</definedName>
    <definedName name="_xlnm._FilterDatabase" localSheetId="37" hidden="1">'32'!$B$24:$Y$53</definedName>
    <definedName name="_xlnm._FilterDatabase" localSheetId="38" hidden="1">'33'!$B$24:$Y$53</definedName>
    <definedName name="_xlnm._FilterDatabase" localSheetId="39" hidden="1">'34'!$B$24:$Y$53</definedName>
    <definedName name="_xlnm._FilterDatabase" localSheetId="40" hidden="1">'35'!$B$24:$Y$53</definedName>
    <definedName name="_xlnm._FilterDatabase" localSheetId="41" hidden="1">'36'!$B$24:$Y$53</definedName>
    <definedName name="_xlnm._FilterDatabase" localSheetId="42" hidden="1">'37'!$B$24:$Y$53</definedName>
    <definedName name="_xlnm._FilterDatabase" localSheetId="43" hidden="1">'38'!$B$24:$Y$53</definedName>
    <definedName name="_xlnm._FilterDatabase" localSheetId="44" hidden="1">'39'!$B$24:$Y$53</definedName>
    <definedName name="_xlnm._FilterDatabase" localSheetId="9" hidden="1">'4'!$B$24:$Y$53</definedName>
    <definedName name="_xlnm._FilterDatabase" localSheetId="45" hidden="1">'40'!$B$24:$Y$53</definedName>
    <definedName name="_xlnm._FilterDatabase" localSheetId="46" hidden="1">'41'!$B$24:$Y$53</definedName>
    <definedName name="_xlnm._FilterDatabase" localSheetId="47" hidden="1">'42'!$B$24:$Y$53</definedName>
    <definedName name="_xlnm._FilterDatabase" localSheetId="48" hidden="1">'43'!$B$24:$Y$53</definedName>
    <definedName name="_xlnm._FilterDatabase" localSheetId="49" hidden="1">'44'!$B$24:$Y$53</definedName>
    <definedName name="_xlnm._FilterDatabase" localSheetId="50" hidden="1">'45'!$B$24:$Y$53</definedName>
    <definedName name="_xlnm._FilterDatabase" localSheetId="51" hidden="1">'46'!$B$24:$Y$53</definedName>
    <definedName name="_xlnm._FilterDatabase" localSheetId="52" hidden="1">'47'!$B$24:$Y$53</definedName>
    <definedName name="_xlnm._FilterDatabase" localSheetId="53" hidden="1">'48'!$B$24:$Y$53</definedName>
    <definedName name="_xlnm._FilterDatabase" localSheetId="54" hidden="1">'49'!$B$24:$Y$53</definedName>
    <definedName name="_xlnm._FilterDatabase" localSheetId="10" hidden="1">'5'!$B$24:$Y$53</definedName>
    <definedName name="_xlnm._FilterDatabase" localSheetId="55" hidden="1">'50'!$B$24:$Y$53</definedName>
    <definedName name="_xlnm._FilterDatabase" localSheetId="56" hidden="1">'51'!$B$24:$Y$53</definedName>
    <definedName name="_xlnm._FilterDatabase" localSheetId="57" hidden="1">'52'!$B$24:$Y$53</definedName>
    <definedName name="_xlnm._FilterDatabase" localSheetId="58" hidden="1">'53'!$B$24:$Y$53</definedName>
    <definedName name="_xlnm._FilterDatabase" localSheetId="59" hidden="1">'54'!$B$24:$Y$53</definedName>
    <definedName name="_xlnm._FilterDatabase" localSheetId="60" hidden="1">'55'!$B$24:$Y$53</definedName>
    <definedName name="_xlnm._FilterDatabase" localSheetId="61" hidden="1">'56'!$B$24:$Y$53</definedName>
    <definedName name="_xlnm._FilterDatabase" localSheetId="62" hidden="1">'57'!$B$24:$Y$53</definedName>
    <definedName name="_xlnm._FilterDatabase" localSheetId="63" hidden="1">'58'!$B$24:$Y$53</definedName>
    <definedName name="_xlnm._FilterDatabase" localSheetId="64" hidden="1">'59'!$B$24:$Y$53</definedName>
    <definedName name="_xlnm._FilterDatabase" localSheetId="11" hidden="1">'6'!$B$24:$Y$53</definedName>
    <definedName name="_xlnm._FilterDatabase" localSheetId="65" hidden="1">'60'!$B$24:$Y$53</definedName>
    <definedName name="_xlnm._FilterDatabase" localSheetId="66" hidden="1">'61'!$B$24:$Y$53</definedName>
    <definedName name="_xlnm._FilterDatabase" localSheetId="67" hidden="1">'62'!$B$24:$Y$53</definedName>
    <definedName name="_xlnm._FilterDatabase" localSheetId="68" hidden="1">'63'!$B$24:$Y$53</definedName>
    <definedName name="_xlnm._FilterDatabase" localSheetId="69" hidden="1">'64'!$B$24:$Y$53</definedName>
    <definedName name="_xlnm._FilterDatabase" localSheetId="70" hidden="1">'65'!$B$24:$Y$53</definedName>
    <definedName name="_xlnm._FilterDatabase" localSheetId="71" hidden="1">'66'!$B$24:$Y$53</definedName>
    <definedName name="_xlnm._FilterDatabase" localSheetId="72" hidden="1">'67'!$B$24:$Y$53</definedName>
    <definedName name="_xlnm._FilterDatabase" localSheetId="73" hidden="1">'68'!$B$24:$Y$53</definedName>
    <definedName name="_xlnm._FilterDatabase" localSheetId="74" hidden="1">'69'!$B$24:$Y$53</definedName>
    <definedName name="_xlnm._FilterDatabase" localSheetId="12" hidden="1">'7'!$B$24:$Y$53</definedName>
    <definedName name="_xlnm._FilterDatabase" localSheetId="75" hidden="1">'70'!$B$24:$Y$53</definedName>
    <definedName name="_xlnm._FilterDatabase" localSheetId="76" hidden="1">'71'!$B$24:$Y$53</definedName>
    <definedName name="_xlnm._FilterDatabase" localSheetId="77" hidden="1">'72'!$B$24:$Y$53</definedName>
    <definedName name="_xlnm._FilterDatabase" localSheetId="78" hidden="1">'73'!$B$24:$Y$53</definedName>
    <definedName name="_xlnm._FilterDatabase" localSheetId="79" hidden="1">'74'!$B$24:$Y$53</definedName>
    <definedName name="_xlnm._FilterDatabase" localSheetId="80" hidden="1">'75'!$B$24:$Y$53</definedName>
    <definedName name="_xlnm._FilterDatabase" localSheetId="13" hidden="1">'8'!$B$24:$Y$53</definedName>
    <definedName name="_xlnm._FilterDatabase" localSheetId="14" hidden="1">'9'!$B$24:$Y$53</definedName>
    <definedName name="_xlnm._FilterDatabase" localSheetId="4" hidden="1">'Outreach Activities'!$A$9:$G$12</definedName>
    <definedName name="_xlnm._FilterDatabase" localSheetId="3" hidden="1">Partners!$B$10:$H$11</definedName>
    <definedName name="_xlnm._FilterDatabase" localSheetId="5" hidden="1">'Sample Business Establishment'!$B$24:$Y$53</definedName>
    <definedName name="Aggr_Assisted">'Results Summary'!$O$29</definedName>
    <definedName name="Aggr_CaseStudies">'Results Summary'!$O$35</definedName>
    <definedName name="Aggr_FollowUp">'Results Summary'!$O$31</definedName>
    <definedName name="Aggr_Implemented">'Results Summary'!$O$33</definedName>
    <definedName name="Count_Assisted" localSheetId="6">'1'!$C$23</definedName>
    <definedName name="Count_Assisted" localSheetId="15">'10'!$C$23</definedName>
    <definedName name="Count_Assisted" localSheetId="16">'11'!$C$23</definedName>
    <definedName name="Count_Assisted" localSheetId="17">'12'!$C$23</definedName>
    <definedName name="Count_Assisted" localSheetId="18">'13'!$C$23</definedName>
    <definedName name="Count_Assisted" localSheetId="19">'14'!$C$23</definedName>
    <definedName name="Count_Assisted" localSheetId="20">'15'!$C$23</definedName>
    <definedName name="Count_Assisted" localSheetId="21">'16'!$C$23</definedName>
    <definedName name="Count_Assisted" localSheetId="22">'17'!$C$23</definedName>
    <definedName name="Count_Assisted" localSheetId="23">'18'!$C$23</definedName>
    <definedName name="Count_Assisted" localSheetId="24">'19'!$C$23</definedName>
    <definedName name="Count_Assisted" localSheetId="7">'2'!$C$23</definedName>
    <definedName name="Count_Assisted" localSheetId="25">'20'!$C$23</definedName>
    <definedName name="Count_Assisted" localSheetId="26">'21'!$C$23</definedName>
    <definedName name="Count_Assisted" localSheetId="27">'22'!$C$23</definedName>
    <definedName name="Count_Assisted" localSheetId="28">'23'!$C$23</definedName>
    <definedName name="Count_Assisted" localSheetId="29">'24'!$C$23</definedName>
    <definedName name="Count_Assisted" localSheetId="30">'25'!$C$23</definedName>
    <definedName name="Count_Assisted" localSheetId="31">'26'!$C$23</definedName>
    <definedName name="Count_Assisted" localSheetId="32">'27'!$C$23</definedName>
    <definedName name="Count_Assisted" localSheetId="33">'28'!$C$23</definedName>
    <definedName name="Count_Assisted" localSheetId="34">'29'!$C$23</definedName>
    <definedName name="Count_Assisted" localSheetId="8">'3'!$C$23</definedName>
    <definedName name="Count_Assisted" localSheetId="35">'30'!$C$23</definedName>
    <definedName name="Count_Assisted" localSheetId="36">'31'!$C$23</definedName>
    <definedName name="Count_Assisted" localSheetId="37">'32'!$C$23</definedName>
    <definedName name="Count_Assisted" localSheetId="38">'33'!$C$23</definedName>
    <definedName name="Count_Assisted" localSheetId="39">'34'!$C$23</definedName>
    <definedName name="Count_Assisted" localSheetId="40">'35'!$C$23</definedName>
    <definedName name="Count_Assisted" localSheetId="41">'36'!$C$23</definedName>
    <definedName name="Count_Assisted" localSheetId="42">'37'!$C$23</definedName>
    <definedName name="Count_Assisted" localSheetId="43">'38'!$C$23</definedName>
    <definedName name="Count_Assisted" localSheetId="44">'39'!$C$23</definedName>
    <definedName name="Count_Assisted" localSheetId="9">'4'!$C$23</definedName>
    <definedName name="Count_Assisted" localSheetId="45">'40'!$C$23</definedName>
    <definedName name="Count_Assisted" localSheetId="46">'41'!$C$23</definedName>
    <definedName name="Count_Assisted" localSheetId="47">'42'!$C$23</definedName>
    <definedName name="Count_Assisted" localSheetId="48">'43'!$C$23</definedName>
    <definedName name="Count_Assisted" localSheetId="49">'44'!$C$23</definedName>
    <definedName name="Count_Assisted" localSheetId="50">'45'!$C$23</definedName>
    <definedName name="Count_Assisted" localSheetId="51">'46'!$C$23</definedName>
    <definedName name="Count_Assisted" localSheetId="52">'47'!$C$23</definedName>
    <definedName name="Count_Assisted" localSheetId="53">'48'!$C$23</definedName>
    <definedName name="Count_Assisted" localSheetId="54">'49'!$C$23</definedName>
    <definedName name="Count_Assisted" localSheetId="10">'5'!$C$23</definedName>
    <definedName name="Count_Assisted" localSheetId="55">'50'!$C$23</definedName>
    <definedName name="Count_Assisted" localSheetId="56">'51'!$C$23</definedName>
    <definedName name="Count_Assisted" localSheetId="57">'52'!$C$23</definedName>
    <definedName name="Count_Assisted" localSheetId="58">'53'!$C$23</definedName>
    <definedName name="Count_Assisted" localSheetId="59">'54'!$C$23</definedName>
    <definedName name="Count_Assisted" localSheetId="60">'55'!$C$23</definedName>
    <definedName name="Count_Assisted" localSheetId="61">'56'!$C$23</definedName>
    <definedName name="Count_Assisted" localSheetId="62">'57'!$C$23</definedName>
    <definedName name="Count_Assisted" localSheetId="63">'58'!$C$23</definedName>
    <definedName name="Count_Assisted" localSheetId="64">'59'!$C$23</definedName>
    <definedName name="Count_Assisted" localSheetId="11">'6'!$C$23</definedName>
    <definedName name="Count_Assisted" localSheetId="65">'60'!$C$23</definedName>
    <definedName name="Count_Assisted" localSheetId="66">'61'!$C$23</definedName>
    <definedName name="Count_Assisted" localSheetId="67">'62'!$C$23</definedName>
    <definedName name="Count_Assisted" localSheetId="68">'63'!$C$23</definedName>
    <definedName name="Count_Assisted" localSheetId="69">'64'!$C$23</definedName>
    <definedName name="Count_Assisted" localSheetId="70">'65'!$C$23</definedName>
    <definedName name="Count_Assisted" localSheetId="71">'66'!$C$23</definedName>
    <definedName name="Count_Assisted" localSheetId="72">'67'!$C$23</definedName>
    <definedName name="Count_Assisted" localSheetId="73">'68'!$C$23</definedName>
    <definedName name="Count_Assisted" localSheetId="74">'69'!$C$23</definedName>
    <definedName name="Count_Assisted" localSheetId="12">'7'!$C$23</definedName>
    <definedName name="Count_Assisted" localSheetId="75">'70'!$C$23</definedName>
    <definedName name="Count_Assisted" localSheetId="76">'71'!$C$23</definedName>
    <definedName name="Count_Assisted" localSheetId="77">'72'!$C$23</definedName>
    <definedName name="Count_Assisted" localSheetId="78">'73'!$C$23</definedName>
    <definedName name="Count_Assisted" localSheetId="79">'74'!$C$23</definedName>
    <definedName name="Count_Assisted" localSheetId="80">'75'!$C$23</definedName>
    <definedName name="Count_Assisted" localSheetId="13">'8'!$C$23</definedName>
    <definedName name="Count_Assisted" localSheetId="14">'9'!$C$23</definedName>
    <definedName name="Count_CaseStudies" localSheetId="6">'1'!$AA$53</definedName>
    <definedName name="Count_CaseStudies" localSheetId="15">'10'!$AA$53</definedName>
    <definedName name="Count_CaseStudies" localSheetId="16">'11'!$AA$53</definedName>
    <definedName name="Count_CaseStudies" localSheetId="17">'12'!$AA$53</definedName>
    <definedName name="Count_CaseStudies" localSheetId="18">'13'!$AA$53</definedName>
    <definedName name="Count_CaseStudies" localSheetId="19">'14'!$AA$53</definedName>
    <definedName name="Count_CaseStudies" localSheetId="20">'15'!$AA$53</definedName>
    <definedName name="Count_CaseStudies" localSheetId="21">'16'!$AA$53</definedName>
    <definedName name="Count_CaseStudies" localSheetId="22">'17'!$AA$53</definedName>
    <definedName name="Count_CaseStudies" localSheetId="23">'18'!$AA$53</definedName>
    <definedName name="Count_CaseStudies" localSheetId="24">'19'!$AA$53</definedName>
    <definedName name="Count_CaseStudies" localSheetId="7">'2'!$AA$53</definedName>
    <definedName name="Count_CaseStudies" localSheetId="25">'20'!$AA$53</definedName>
    <definedName name="Count_CaseStudies" localSheetId="26">'21'!$AA$53</definedName>
    <definedName name="Count_CaseStudies" localSheetId="27">'22'!$AA$53</definedName>
    <definedName name="Count_CaseStudies" localSheetId="28">'23'!$AA$53</definedName>
    <definedName name="Count_CaseStudies" localSheetId="29">'24'!$AA$53</definedName>
    <definedName name="Count_CaseStudies" localSheetId="30">'25'!$AA$53</definedName>
    <definedName name="Count_CaseStudies" localSheetId="31">'26'!$AA$53</definedName>
    <definedName name="Count_CaseStudies" localSheetId="32">'27'!$AA$53</definedName>
    <definedName name="Count_CaseStudies" localSheetId="33">'28'!$AA$53</definedName>
    <definedName name="Count_CaseStudies" localSheetId="34">'29'!$AA$53</definedName>
    <definedName name="Count_CaseStudies" localSheetId="8">'3'!$AA$53</definedName>
    <definedName name="Count_CaseStudies" localSheetId="35">'30'!$AA$53</definedName>
    <definedName name="Count_CaseStudies" localSheetId="36">'31'!$AA$53</definedName>
    <definedName name="Count_CaseStudies" localSheetId="37">'32'!$AA$53</definedName>
    <definedName name="Count_CaseStudies" localSheetId="38">'33'!$AA$53</definedName>
    <definedName name="Count_CaseStudies" localSheetId="39">'34'!$AA$53</definedName>
    <definedName name="Count_CaseStudies" localSheetId="40">'35'!$AA$53</definedName>
    <definedName name="Count_CaseStudies" localSheetId="41">'36'!$AA$53</definedName>
    <definedName name="Count_CaseStudies" localSheetId="42">'37'!$AA$53</definedName>
    <definedName name="Count_CaseStudies" localSheetId="43">'38'!$AA$53</definedName>
    <definedName name="Count_CaseStudies" localSheetId="44">'39'!$AA$53</definedName>
    <definedName name="Count_CaseStudies" localSheetId="9">'4'!$AA$53</definedName>
    <definedName name="Count_CaseStudies" localSheetId="45">'40'!$AA$53</definedName>
    <definedName name="Count_CaseStudies" localSheetId="46">'41'!$AA$53</definedName>
    <definedName name="Count_CaseStudies" localSheetId="47">'42'!$AA$53</definedName>
    <definedName name="Count_CaseStudies" localSheetId="48">'43'!$AA$53</definedName>
    <definedName name="Count_CaseStudies" localSheetId="49">'44'!$AA$53</definedName>
    <definedName name="Count_CaseStudies" localSheetId="50">'45'!$AA$53</definedName>
    <definedName name="Count_CaseStudies" localSheetId="51">'46'!$AA$53</definedName>
    <definedName name="Count_CaseStudies" localSheetId="52">'47'!$AA$53</definedName>
    <definedName name="Count_CaseStudies" localSheetId="53">'48'!$AA$53</definedName>
    <definedName name="Count_CaseStudies" localSheetId="54">'49'!$AA$53</definedName>
    <definedName name="Count_CaseStudies" localSheetId="10">'5'!$AA$53</definedName>
    <definedName name="Count_CaseStudies" localSheetId="55">'50'!$AA$53</definedName>
    <definedName name="Count_CaseStudies" localSheetId="56">'51'!$AA$53</definedName>
    <definedName name="Count_CaseStudies" localSheetId="57">'52'!$AA$53</definedName>
    <definedName name="Count_CaseStudies" localSheetId="58">'53'!$AA$53</definedName>
    <definedName name="Count_CaseStudies" localSheetId="59">'54'!$AA$53</definedName>
    <definedName name="Count_CaseStudies" localSheetId="60">'55'!$AA$53</definedName>
    <definedName name="Count_CaseStudies" localSheetId="61">'56'!$AA$53</definedName>
    <definedName name="Count_CaseStudies" localSheetId="62">'57'!$AA$53</definedName>
    <definedName name="Count_CaseStudies" localSheetId="63">'58'!$AA$53</definedName>
    <definedName name="Count_CaseStudies" localSheetId="64">'59'!$AA$53</definedName>
    <definedName name="Count_CaseStudies" localSheetId="11">'6'!$AA$53</definedName>
    <definedName name="Count_CaseStudies" localSheetId="65">'60'!$AA$53</definedName>
    <definedName name="Count_CaseStudies" localSheetId="66">'61'!$AA$53</definedName>
    <definedName name="Count_CaseStudies" localSheetId="67">'62'!$AA$53</definedName>
    <definedName name="Count_CaseStudies" localSheetId="68">'63'!$AA$53</definedName>
    <definedName name="Count_CaseStudies" localSheetId="69">'64'!$AA$53</definedName>
    <definedName name="Count_CaseStudies" localSheetId="70">'65'!$AA$53</definedName>
    <definedName name="Count_CaseStudies" localSheetId="71">'66'!$AA$53</definedName>
    <definedName name="Count_CaseStudies" localSheetId="72">'67'!$AA$53</definedName>
    <definedName name="Count_CaseStudies" localSheetId="73">'68'!$AA$53</definedName>
    <definedName name="Count_CaseStudies" localSheetId="74">'69'!$AA$53</definedName>
    <definedName name="Count_CaseStudies" localSheetId="12">'7'!$AA$53</definedName>
    <definedName name="Count_CaseStudies" localSheetId="75">'70'!$AA$53</definedName>
    <definedName name="Count_CaseStudies" localSheetId="76">'71'!$AA$53</definedName>
    <definedName name="Count_CaseStudies" localSheetId="77">'72'!$AA$53</definedName>
    <definedName name="Count_CaseStudies" localSheetId="78">'73'!$AA$53</definedName>
    <definedName name="Count_CaseStudies" localSheetId="79">'74'!$AA$53</definedName>
    <definedName name="Count_CaseStudies" localSheetId="80">'75'!$AA$53</definedName>
    <definedName name="Count_CaseStudies" localSheetId="13">'8'!$AA$53</definedName>
    <definedName name="Count_CaseStudies" localSheetId="14">'9'!$AA$53</definedName>
    <definedName name="Count_FollowUp" localSheetId="6">'1'!$D$23</definedName>
    <definedName name="Count_FollowUp" localSheetId="15">'10'!$D$23</definedName>
    <definedName name="Count_FollowUp" localSheetId="16">'11'!$D$23</definedName>
    <definedName name="Count_FollowUp" localSheetId="17">'12'!$D$23</definedName>
    <definedName name="Count_FollowUp" localSheetId="18">'13'!$D$23</definedName>
    <definedName name="Count_FollowUp" localSheetId="19">'14'!$D$23</definedName>
    <definedName name="Count_FollowUp" localSheetId="20">'15'!$D$23</definedName>
    <definedName name="Count_FollowUp" localSheetId="21">'16'!$D$23</definedName>
    <definedName name="Count_FollowUp" localSheetId="22">'17'!$D$23</definedName>
    <definedName name="Count_FollowUp" localSheetId="23">'18'!$D$23</definedName>
    <definedName name="Count_FollowUp" localSheetId="24">'19'!$D$23</definedName>
    <definedName name="Count_FollowUp" localSheetId="7">'2'!$D$23</definedName>
    <definedName name="Count_FollowUp" localSheetId="25">'20'!$D$23</definedName>
    <definedName name="Count_FollowUp" localSheetId="26">'21'!$D$23</definedName>
    <definedName name="Count_FollowUp" localSheetId="27">'22'!$D$23</definedName>
    <definedName name="Count_FollowUp" localSheetId="28">'23'!$D$23</definedName>
    <definedName name="Count_FollowUp" localSheetId="29">'24'!$D$23</definedName>
    <definedName name="Count_FollowUp" localSheetId="30">'25'!$D$23</definedName>
    <definedName name="Count_FollowUp" localSheetId="31">'26'!$D$23</definedName>
    <definedName name="Count_FollowUp" localSheetId="32">'27'!$D$23</definedName>
    <definedName name="Count_FollowUp" localSheetId="33">'28'!$D$23</definedName>
    <definedName name="Count_FollowUp" localSheetId="34">'29'!$D$23</definedName>
    <definedName name="Count_FollowUp" localSheetId="8">'3'!$D$23</definedName>
    <definedName name="Count_FollowUp" localSheetId="35">'30'!$D$23</definedName>
    <definedName name="Count_FollowUp" localSheetId="36">'31'!$D$23</definedName>
    <definedName name="Count_FollowUp" localSheetId="37">'32'!$D$23</definedName>
    <definedName name="Count_FollowUp" localSheetId="38">'33'!$D$23</definedName>
    <definedName name="Count_FollowUp" localSheetId="39">'34'!$D$23</definedName>
    <definedName name="Count_FollowUp" localSheetId="40">'35'!$D$23</definedName>
    <definedName name="Count_FollowUp" localSheetId="41">'36'!$D$23</definedName>
    <definedName name="Count_FollowUp" localSheetId="42">'37'!$D$23</definedName>
    <definedName name="Count_FollowUp" localSheetId="43">'38'!$D$23</definedName>
    <definedName name="Count_FollowUp" localSheetId="44">'39'!$D$23</definedName>
    <definedName name="Count_FollowUp" localSheetId="9">'4'!$D$23</definedName>
    <definedName name="Count_FollowUp" localSheetId="45">'40'!$D$23</definedName>
    <definedName name="Count_FollowUp" localSheetId="46">'41'!$D$23</definedName>
    <definedName name="Count_FollowUp" localSheetId="47">'42'!$D$23</definedName>
    <definedName name="Count_FollowUp" localSheetId="48">'43'!$D$23</definedName>
    <definedName name="Count_FollowUp" localSheetId="49">'44'!$D$23</definedName>
    <definedName name="Count_FollowUp" localSheetId="50">'45'!$D$23</definedName>
    <definedName name="Count_FollowUp" localSheetId="51">'46'!$D$23</definedName>
    <definedName name="Count_FollowUp" localSheetId="52">'47'!$D$23</definedName>
    <definedName name="Count_FollowUp" localSheetId="53">'48'!$D$23</definedName>
    <definedName name="Count_FollowUp" localSheetId="54">'49'!$D$23</definedName>
    <definedName name="Count_FollowUp" localSheetId="10">'5'!$D$23</definedName>
    <definedName name="Count_FollowUp" localSheetId="55">'50'!$D$23</definedName>
    <definedName name="Count_FollowUp" localSheetId="56">'51'!$D$23</definedName>
    <definedName name="Count_FollowUp" localSheetId="57">'52'!$D$23</definedName>
    <definedName name="Count_FollowUp" localSheetId="58">'53'!$D$23</definedName>
    <definedName name="Count_FollowUp" localSheetId="59">'54'!$D$23</definedName>
    <definedName name="Count_FollowUp" localSheetId="60">'55'!$D$23</definedName>
    <definedName name="Count_FollowUp" localSheetId="61">'56'!$D$23</definedName>
    <definedName name="Count_FollowUp" localSheetId="62">'57'!$D$23</definedName>
    <definedName name="Count_FollowUp" localSheetId="63">'58'!$D$23</definedName>
    <definedName name="Count_FollowUp" localSheetId="64">'59'!$D$23</definedName>
    <definedName name="Count_FollowUp" localSheetId="11">'6'!$D$23</definedName>
    <definedName name="Count_FollowUp" localSheetId="65">'60'!$D$23</definedName>
    <definedName name="Count_FollowUp" localSheetId="66">'61'!$D$23</definedName>
    <definedName name="Count_FollowUp" localSheetId="67">'62'!$D$23</definedName>
    <definedName name="Count_FollowUp" localSheetId="68">'63'!$D$23</definedName>
    <definedName name="Count_FollowUp" localSheetId="69">'64'!$D$23</definedName>
    <definedName name="Count_FollowUp" localSheetId="70">'65'!$D$23</definedName>
    <definedName name="Count_FollowUp" localSheetId="71">'66'!$D$23</definedName>
    <definedName name="Count_FollowUp" localSheetId="72">'67'!$D$23</definedName>
    <definedName name="Count_FollowUp" localSheetId="73">'68'!$D$23</definedName>
    <definedName name="Count_FollowUp" localSheetId="74">'69'!$D$23</definedName>
    <definedName name="Count_FollowUp" localSheetId="12">'7'!$D$23</definedName>
    <definedName name="Count_FollowUp" localSheetId="75">'70'!$D$23</definedName>
    <definedName name="Count_FollowUp" localSheetId="76">'71'!$D$23</definedName>
    <definedName name="Count_FollowUp" localSheetId="77">'72'!$D$23</definedName>
    <definedName name="Count_FollowUp" localSheetId="78">'73'!$D$23</definedName>
    <definedName name="Count_FollowUp" localSheetId="79">'74'!$D$23</definedName>
    <definedName name="Count_FollowUp" localSheetId="80">'75'!$D$23</definedName>
    <definedName name="Count_FollowUp" localSheetId="13">'8'!$D$23</definedName>
    <definedName name="Count_FollowUp" localSheetId="14">'9'!$D$23</definedName>
    <definedName name="Count_Implemented" localSheetId="6">'1'!$E$23</definedName>
    <definedName name="Count_Implemented" localSheetId="15">'10'!$E$23</definedName>
    <definedName name="Count_Implemented" localSheetId="16">'11'!$E$23</definedName>
    <definedName name="Count_Implemented" localSheetId="17">'12'!$E$23</definedName>
    <definedName name="Count_Implemented" localSheetId="18">'13'!$E$23</definedName>
    <definedName name="Count_Implemented" localSheetId="19">'14'!$E$23</definedName>
    <definedName name="Count_Implemented" localSheetId="20">'15'!$E$23</definedName>
    <definedName name="Count_Implemented" localSheetId="21">'16'!$E$23</definedName>
    <definedName name="Count_Implemented" localSheetId="22">'17'!$E$23</definedName>
    <definedName name="Count_Implemented" localSheetId="23">'18'!$E$23</definedName>
    <definedName name="Count_Implemented" localSheetId="24">'19'!$E$23</definedName>
    <definedName name="Count_Implemented" localSheetId="7">'2'!$E$23</definedName>
    <definedName name="Count_Implemented" localSheetId="25">'20'!$E$23</definedName>
    <definedName name="Count_Implemented" localSheetId="26">'21'!$E$23</definedName>
    <definedName name="Count_Implemented" localSheetId="27">'22'!$E$23</definedName>
    <definedName name="Count_Implemented" localSheetId="28">'23'!$E$23</definedName>
    <definedName name="Count_Implemented" localSheetId="29">'24'!$E$23</definedName>
    <definedName name="Count_Implemented" localSheetId="30">'25'!$E$23</definedName>
    <definedName name="Count_Implemented" localSheetId="31">'26'!$E$23</definedName>
    <definedName name="Count_Implemented" localSheetId="32">'27'!$E$23</definedName>
    <definedName name="Count_Implemented" localSheetId="33">'28'!$E$23</definedName>
    <definedName name="Count_Implemented" localSheetId="34">'29'!$E$23</definedName>
    <definedName name="Count_Implemented" localSheetId="8">'3'!$E$23</definedName>
    <definedName name="Count_Implemented" localSheetId="35">'30'!$E$23</definedName>
    <definedName name="Count_Implemented" localSheetId="36">'31'!$E$23</definedName>
    <definedName name="Count_Implemented" localSheetId="37">'32'!$E$23</definedName>
    <definedName name="Count_Implemented" localSheetId="38">'33'!$E$23</definedName>
    <definedName name="Count_Implemented" localSheetId="39">'34'!$E$23</definedName>
    <definedName name="Count_Implemented" localSheetId="40">'35'!$E$23</definedName>
    <definedName name="Count_Implemented" localSheetId="41">'36'!$E$23</definedName>
    <definedName name="Count_Implemented" localSheetId="42">'37'!$E$23</definedName>
    <definedName name="Count_Implemented" localSheetId="43">'38'!$E$23</definedName>
    <definedName name="Count_Implemented" localSheetId="44">'39'!$E$23</definedName>
    <definedName name="Count_Implemented" localSheetId="9">'4'!$E$23</definedName>
    <definedName name="Count_Implemented" localSheetId="45">'40'!$E$23</definedName>
    <definedName name="Count_Implemented" localSheetId="46">'41'!$E$23</definedName>
    <definedName name="Count_Implemented" localSheetId="47">'42'!$E$23</definedName>
    <definedName name="Count_Implemented" localSheetId="48">'43'!$E$23</definedName>
    <definedName name="Count_Implemented" localSheetId="49">'44'!$E$23</definedName>
    <definedName name="Count_Implemented" localSheetId="50">'45'!$E$23</definedName>
    <definedName name="Count_Implemented" localSheetId="51">'46'!$E$23</definedName>
    <definedName name="Count_Implemented" localSheetId="52">'47'!$E$23</definedName>
    <definedName name="Count_Implemented" localSheetId="53">'48'!$E$23</definedName>
    <definedName name="Count_Implemented" localSheetId="54">'49'!$E$23</definedName>
    <definedName name="Count_Implemented" localSheetId="10">'5'!$E$23</definedName>
    <definedName name="Count_Implemented" localSheetId="55">'50'!$E$23</definedName>
    <definedName name="Count_Implemented" localSheetId="56">'51'!$E$23</definedName>
    <definedName name="Count_Implemented" localSheetId="57">'52'!$E$23</definedName>
    <definedName name="Count_Implemented" localSheetId="58">'53'!$E$23</definedName>
    <definedName name="Count_Implemented" localSheetId="59">'54'!$E$23</definedName>
    <definedName name="Count_Implemented" localSheetId="60">'55'!$E$23</definedName>
    <definedName name="Count_Implemented" localSheetId="61">'56'!$E$23</definedName>
    <definedName name="Count_Implemented" localSheetId="62">'57'!$E$23</definedName>
    <definedName name="Count_Implemented" localSheetId="63">'58'!$E$23</definedName>
    <definedName name="Count_Implemented" localSheetId="64">'59'!$E$23</definedName>
    <definedName name="Count_Implemented" localSheetId="11">'6'!$E$23</definedName>
    <definedName name="Count_Implemented" localSheetId="65">'60'!$E$23</definedName>
    <definedName name="Count_Implemented" localSheetId="66">'61'!$E$23</definedName>
    <definedName name="Count_Implemented" localSheetId="67">'62'!$E$23</definedName>
    <definedName name="Count_Implemented" localSheetId="68">'63'!$E$23</definedName>
    <definedName name="Count_Implemented" localSheetId="69">'64'!$E$23</definedName>
    <definedName name="Count_Implemented" localSheetId="70">'65'!$E$23</definedName>
    <definedName name="Count_Implemented" localSheetId="71">'66'!$E$23</definedName>
    <definedName name="Count_Implemented" localSheetId="72">'67'!$E$23</definedName>
    <definedName name="Count_Implemented" localSheetId="73">'68'!$E$23</definedName>
    <definedName name="Count_Implemented" localSheetId="74">'69'!$E$23</definedName>
    <definedName name="Count_Implemented" localSheetId="12">'7'!$E$23</definedName>
    <definedName name="Count_Implemented" localSheetId="75">'70'!$E$23</definedName>
    <definedName name="Count_Implemented" localSheetId="76">'71'!$E$23</definedName>
    <definedName name="Count_Implemented" localSheetId="77">'72'!$E$23</definedName>
    <definedName name="Count_Implemented" localSheetId="78">'73'!$E$23</definedName>
    <definedName name="Count_Implemented" localSheetId="79">'74'!$E$23</definedName>
    <definedName name="Count_Implemented" localSheetId="80">'75'!$E$23</definedName>
    <definedName name="Count_Implemented" localSheetId="13">'8'!$E$23</definedName>
    <definedName name="Count_Implemented" localSheetId="14">'9'!$E$23</definedName>
    <definedName name="Lookup_CertificationStatus">Lookups!$T$2:$T$3</definedName>
    <definedName name="Lookup_Outreach_Activity_Types">Lookups!$A$2:$A$12</definedName>
    <definedName name="Lookup_PartnerType">Lookups!$C$2:$C$4</definedName>
    <definedName name="Lookup_Region">Lookups!$E$2:$F$55</definedName>
    <definedName name="Lookup_Role">Lookups!$N$2:$N$6</definedName>
    <definedName name="Lookup_SaleStatus">Lookups!$V$2:$V$4</definedName>
    <definedName name="Lookup_States">Lookups!$E$2:$E$55</definedName>
    <definedName name="Lookup_Type">Lookups!$R$2:$R$3</definedName>
    <definedName name="Lookup_Units">Lookups!$P$2:$P$4</definedName>
    <definedName name="Lookup_Units_Sales">Lookups!$P$6:$P$7</definedName>
    <definedName name="Lookup_YesNo">Lookups!$H$2:$H$3</definedName>
    <definedName name="Lookup_YesNoUnknown">Lookups!$L$2:$L$4</definedName>
    <definedName name="Lookup_YesOrBlank">Lookups!$J$2:$J$2</definedName>
    <definedName name="Outreach_Activities">'Outreach Activities'!$B$15:$B$64</definedName>
    <definedName name="Outreach_Activities_Sorted">Lookups!$X$2:$X$51</definedName>
    <definedName name="Partner_Organizations">Partners!$B$11:$B$20</definedName>
    <definedName name="_xlnm.Print_Area" localSheetId="6">'1'!$A$1:$AB$53</definedName>
    <definedName name="_xlnm.Print_Area" localSheetId="15">'10'!$A$1:$AB$53</definedName>
    <definedName name="_xlnm.Print_Area" localSheetId="16">'11'!$A$1:$AB$53</definedName>
    <definedName name="_xlnm.Print_Area" localSheetId="17">'12'!$A$1:$AB$53</definedName>
    <definedName name="_xlnm.Print_Area" localSheetId="18">'13'!$A$1:$AB$53</definedName>
    <definedName name="_xlnm.Print_Area" localSheetId="19">'14'!$A$1:$AB$53</definedName>
    <definedName name="_xlnm.Print_Area" localSheetId="20">'15'!$A$1:$AB$53</definedName>
    <definedName name="_xlnm.Print_Area" localSheetId="21">'16'!$A$1:$AB$53</definedName>
    <definedName name="_xlnm.Print_Area" localSheetId="22">'17'!$A$1:$AB$53</definedName>
    <definedName name="_xlnm.Print_Area" localSheetId="23">'18'!$A$1:$AB$53</definedName>
    <definedName name="_xlnm.Print_Area" localSheetId="24">'19'!$A$1:$AB$53</definedName>
    <definedName name="_xlnm.Print_Area" localSheetId="7">'2'!$A$1:$AB$53</definedName>
    <definedName name="_xlnm.Print_Area" localSheetId="25">'20'!$A$1:$AB$53</definedName>
    <definedName name="_xlnm.Print_Area" localSheetId="26">'21'!$A$1:$AB$53</definedName>
    <definedName name="_xlnm.Print_Area" localSheetId="27">'22'!$A$1:$AB$53</definedName>
    <definedName name="_xlnm.Print_Area" localSheetId="28">'23'!$A$1:$AB$53</definedName>
    <definedName name="_xlnm.Print_Area" localSheetId="29">'24'!$A$1:$AB$53</definedName>
    <definedName name="_xlnm.Print_Area" localSheetId="30">'25'!$A$1:$AB$53</definedName>
    <definedName name="_xlnm.Print_Area" localSheetId="31">'26'!$A$1:$AB$53</definedName>
    <definedName name="_xlnm.Print_Area" localSheetId="32">'27'!$A$1:$AB$53</definedName>
    <definedName name="_xlnm.Print_Area" localSheetId="33">'28'!$A$1:$AB$53</definedName>
    <definedName name="_xlnm.Print_Area" localSheetId="34">'29'!$A$1:$AB$53</definedName>
    <definedName name="_xlnm.Print_Area" localSheetId="8">'3'!$A$1:$AB$53</definedName>
    <definedName name="_xlnm.Print_Area" localSheetId="35">'30'!$A$1:$AB$53</definedName>
    <definedName name="_xlnm.Print_Area" localSheetId="36">'31'!$A$1:$AB$53</definedName>
    <definedName name="_xlnm.Print_Area" localSheetId="37">'32'!$A$1:$AB$53</definedName>
    <definedName name="_xlnm.Print_Area" localSheetId="38">'33'!$A$1:$AB$53</definedName>
    <definedName name="_xlnm.Print_Area" localSheetId="39">'34'!$A$1:$AB$53</definedName>
    <definedName name="_xlnm.Print_Area" localSheetId="40">'35'!$A$1:$AB$53</definedName>
    <definedName name="_xlnm.Print_Area" localSheetId="41">'36'!$A$1:$AB$53</definedName>
    <definedName name="_xlnm.Print_Area" localSheetId="42">'37'!$A$1:$AB$53</definedName>
    <definedName name="_xlnm.Print_Area" localSheetId="43">'38'!$A$1:$AB$53</definedName>
    <definedName name="_xlnm.Print_Area" localSheetId="44">'39'!$A$1:$AB$53</definedName>
    <definedName name="_xlnm.Print_Area" localSheetId="9">'4'!$A$1:$AB$53</definedName>
    <definedName name="_xlnm.Print_Area" localSheetId="45">'40'!$A$1:$AB$53</definedName>
    <definedName name="_xlnm.Print_Area" localSheetId="46">'41'!$A$1:$AB$53</definedName>
    <definedName name="_xlnm.Print_Area" localSheetId="47">'42'!$A$1:$AB$53</definedName>
    <definedName name="_xlnm.Print_Area" localSheetId="48">'43'!$A$1:$AB$53</definedName>
    <definedName name="_xlnm.Print_Area" localSheetId="49">'44'!$A$1:$AB$53</definedName>
    <definedName name="_xlnm.Print_Area" localSheetId="50">'45'!$A$1:$AB$53</definedName>
    <definedName name="_xlnm.Print_Area" localSheetId="51">'46'!$A$1:$AB$53</definedName>
    <definedName name="_xlnm.Print_Area" localSheetId="52">'47'!$A$1:$AB$53</definedName>
    <definedName name="_xlnm.Print_Area" localSheetId="53">'48'!$A$1:$AB$53</definedName>
    <definedName name="_xlnm.Print_Area" localSheetId="54">'49'!$A$1:$AB$53</definedName>
    <definedName name="_xlnm.Print_Area" localSheetId="10">'5'!$A$1:$AB$53</definedName>
    <definedName name="_xlnm.Print_Area" localSheetId="55">'50'!$A$1:$AB$53</definedName>
    <definedName name="_xlnm.Print_Area" localSheetId="56">'51'!$A$1:$AB$53</definedName>
    <definedName name="_xlnm.Print_Area" localSheetId="57">'52'!$A$1:$AB$53</definedName>
    <definedName name="_xlnm.Print_Area" localSheetId="58">'53'!$A$1:$AB$53</definedName>
    <definedName name="_xlnm.Print_Area" localSheetId="59">'54'!$A$1:$AB$53</definedName>
    <definedName name="_xlnm.Print_Area" localSheetId="60">'55'!$A$1:$AB$53</definedName>
    <definedName name="_xlnm.Print_Area" localSheetId="61">'56'!$A$1:$AB$53</definedName>
    <definedName name="_xlnm.Print_Area" localSheetId="62">'57'!$A$1:$AB$53</definedName>
    <definedName name="_xlnm.Print_Area" localSheetId="63">'58'!$A$1:$AB$53</definedName>
    <definedName name="_xlnm.Print_Area" localSheetId="64">'59'!$A$1:$AB$53</definedName>
    <definedName name="_xlnm.Print_Area" localSheetId="11">'6'!$A$1:$AB$53</definedName>
    <definedName name="_xlnm.Print_Area" localSheetId="65">'60'!$A$1:$AB$53</definedName>
    <definedName name="_xlnm.Print_Area" localSheetId="66">'61'!$A$1:$AB$53</definedName>
    <definedName name="_xlnm.Print_Area" localSheetId="67">'62'!$A$1:$AB$53</definedName>
    <definedName name="_xlnm.Print_Area" localSheetId="68">'63'!$A$1:$AB$53</definedName>
    <definedName name="_xlnm.Print_Area" localSheetId="69">'64'!$A$1:$AB$53</definedName>
    <definedName name="_xlnm.Print_Area" localSheetId="70">'65'!$A$1:$AB$53</definedName>
    <definedName name="_xlnm.Print_Area" localSheetId="71">'66'!$A$1:$AB$53</definedName>
    <definedName name="_xlnm.Print_Area" localSheetId="72">'67'!$A$1:$AB$53</definedName>
    <definedName name="_xlnm.Print_Area" localSheetId="73">'68'!$A$1:$AB$53</definedName>
    <definedName name="_xlnm.Print_Area" localSheetId="74">'69'!$A$1:$AB$53</definedName>
    <definedName name="_xlnm.Print_Area" localSheetId="12">'7'!$A$1:$AB$53</definedName>
    <definedName name="_xlnm.Print_Area" localSheetId="75">'70'!$A$1:$AB$53</definedName>
    <definedName name="_xlnm.Print_Area" localSheetId="76">'71'!$A$1:$AB$53</definedName>
    <definedName name="_xlnm.Print_Area" localSheetId="77">'72'!$A$1:$AB$53</definedName>
    <definedName name="_xlnm.Print_Area" localSheetId="78">'73'!$A$1:$AB$53</definedName>
    <definedName name="_xlnm.Print_Area" localSheetId="79">'74'!$A$1:$AB$53</definedName>
    <definedName name="_xlnm.Print_Area" localSheetId="80">'75'!$A$1:$AB$53</definedName>
    <definedName name="_xlnm.Print_Area" localSheetId="13">'8'!$A$1:$AB$53</definedName>
    <definedName name="_xlnm.Print_Area" localSheetId="14">'9'!$A$1:$AB$53</definedName>
    <definedName name="_xlnm.Print_Area" localSheetId="5">'Sample Business Establishment'!$A$1:$AB$53</definedName>
    <definedName name="_xlnm.Print_Titles" localSheetId="4">'Outreach Activities'!$9:$10</definedName>
    <definedName name="_xlnm.Print_Titles" localSheetId="3">Partners!$10:$10</definedName>
    <definedName name="TemplateTitle">'Getting Started'!$B$2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35" i="6" l="1"/>
  <c r="O33" i="6"/>
  <c r="O31" i="6"/>
  <c r="O29" i="6"/>
  <c r="D13" i="6"/>
  <c r="E13" i="6"/>
  <c r="F13" i="6"/>
  <c r="G13" i="6"/>
  <c r="H13" i="6"/>
  <c r="I13" i="6"/>
  <c r="J13" i="6"/>
  <c r="K13" i="6"/>
  <c r="L13" i="6"/>
  <c r="M13" i="6"/>
  <c r="N13" i="6"/>
  <c r="O13" i="6"/>
  <c r="P13" i="6"/>
  <c r="Q13" i="6"/>
  <c r="R13" i="6"/>
  <c r="S13" i="6"/>
  <c r="T13" i="6"/>
  <c r="U13" i="6"/>
  <c r="V13" i="6"/>
  <c r="W13" i="6"/>
  <c r="D14" i="6"/>
  <c r="E14" i="6"/>
  <c r="F14" i="6"/>
  <c r="G14" i="6"/>
  <c r="H14" i="6"/>
  <c r="I14" i="6"/>
  <c r="J14" i="6"/>
  <c r="K14" i="6"/>
  <c r="L14" i="6"/>
  <c r="M14" i="6"/>
  <c r="N14" i="6"/>
  <c r="O14" i="6"/>
  <c r="P14" i="6"/>
  <c r="Q14" i="6"/>
  <c r="R14" i="6"/>
  <c r="S14" i="6"/>
  <c r="T14" i="6"/>
  <c r="U14" i="6"/>
  <c r="V14" i="6"/>
  <c r="W14" i="6"/>
  <c r="D15" i="6"/>
  <c r="E15" i="6"/>
  <c r="F15" i="6"/>
  <c r="G15" i="6"/>
  <c r="H15" i="6"/>
  <c r="I15" i="6"/>
  <c r="J15" i="6"/>
  <c r="K15" i="6"/>
  <c r="L15" i="6"/>
  <c r="M15" i="6"/>
  <c r="N15" i="6"/>
  <c r="O15" i="6"/>
  <c r="P15" i="6"/>
  <c r="Q15" i="6"/>
  <c r="R15" i="6"/>
  <c r="S15" i="6"/>
  <c r="T15" i="6"/>
  <c r="U15" i="6"/>
  <c r="V15" i="6"/>
  <c r="W15" i="6"/>
  <c r="D16" i="6"/>
  <c r="E16" i="6"/>
  <c r="F16" i="6"/>
  <c r="G16" i="6"/>
  <c r="H16" i="6"/>
  <c r="I16" i="6"/>
  <c r="J16" i="6"/>
  <c r="K16" i="6"/>
  <c r="L16" i="6"/>
  <c r="M16" i="6"/>
  <c r="N16" i="6"/>
  <c r="O16" i="6"/>
  <c r="P16" i="6"/>
  <c r="Q16" i="6"/>
  <c r="R16" i="6"/>
  <c r="S16" i="6"/>
  <c r="T16" i="6"/>
  <c r="U16" i="6"/>
  <c r="V16" i="6"/>
  <c r="W16" i="6"/>
  <c r="D17" i="6"/>
  <c r="E17" i="6"/>
  <c r="F17" i="6"/>
  <c r="G17" i="6"/>
  <c r="H17" i="6"/>
  <c r="I17" i="6"/>
  <c r="J17" i="6"/>
  <c r="K17" i="6"/>
  <c r="L17" i="6"/>
  <c r="M17" i="6"/>
  <c r="N17" i="6"/>
  <c r="O17" i="6"/>
  <c r="P17" i="6"/>
  <c r="Q17" i="6"/>
  <c r="R17" i="6"/>
  <c r="S17" i="6"/>
  <c r="T17" i="6"/>
  <c r="U17" i="6"/>
  <c r="V17" i="6"/>
  <c r="W17" i="6"/>
  <c r="D18" i="6"/>
  <c r="E18" i="6"/>
  <c r="F18" i="6"/>
  <c r="G18" i="6"/>
  <c r="H18" i="6"/>
  <c r="I18" i="6"/>
  <c r="J18" i="6"/>
  <c r="K18" i="6"/>
  <c r="L18" i="6"/>
  <c r="M18" i="6"/>
  <c r="N18" i="6"/>
  <c r="O18" i="6"/>
  <c r="P18" i="6"/>
  <c r="Q18" i="6"/>
  <c r="R18" i="6"/>
  <c r="S18" i="6"/>
  <c r="T18" i="6"/>
  <c r="U18" i="6"/>
  <c r="V18" i="6"/>
  <c r="W18" i="6"/>
  <c r="B59" i="267"/>
  <c r="B58" i="267"/>
  <c r="B57" i="267"/>
  <c r="Q56" i="267"/>
  <c r="B56" i="267"/>
  <c r="Y55" i="267"/>
  <c r="B55" i="267"/>
  <c r="B54" i="267"/>
  <c r="AA53" i="267"/>
  <c r="G52" i="267"/>
  <c r="G51" i="267"/>
  <c r="G50" i="267"/>
  <c r="G49" i="267"/>
  <c r="G48" i="267"/>
  <c r="G47" i="267"/>
  <c r="G46" i="267"/>
  <c r="G45" i="267"/>
  <c r="G44" i="267"/>
  <c r="G43" i="267"/>
  <c r="G42" i="267"/>
  <c r="G41" i="267"/>
  <c r="G40" i="267"/>
  <c r="G39" i="267"/>
  <c r="G38" i="267"/>
  <c r="G37" i="267"/>
  <c r="G36" i="267"/>
  <c r="G35" i="267"/>
  <c r="G34" i="267"/>
  <c r="G33" i="267"/>
  <c r="G32" i="267"/>
  <c r="G31" i="267"/>
  <c r="G30" i="267"/>
  <c r="G29" i="267"/>
  <c r="G28" i="267"/>
  <c r="E23" i="267"/>
  <c r="G53" i="267" s="1"/>
  <c r="D23" i="267"/>
  <c r="AA59" i="267" s="1"/>
  <c r="C23" i="267"/>
  <c r="G18" i="267"/>
  <c r="C8" i="267"/>
  <c r="C7" i="267"/>
  <c r="B1" i="267"/>
  <c r="P59" i="266"/>
  <c r="B59" i="266"/>
  <c r="V58" i="266"/>
  <c r="L58" i="266"/>
  <c r="B58" i="266"/>
  <c r="R57" i="266"/>
  <c r="B57" i="266"/>
  <c r="AA56" i="266"/>
  <c r="O56" i="266"/>
  <c r="B56" i="266"/>
  <c r="T55" i="266"/>
  <c r="H55" i="266"/>
  <c r="B55" i="266"/>
  <c r="Q54" i="266"/>
  <c r="B54" i="266"/>
  <c r="AA53" i="266"/>
  <c r="G52" i="266"/>
  <c r="G51" i="266"/>
  <c r="G50" i="266"/>
  <c r="G49" i="266"/>
  <c r="G48" i="266"/>
  <c r="G47" i="266"/>
  <c r="G46" i="266"/>
  <c r="G45" i="266"/>
  <c r="G44" i="266"/>
  <c r="G43" i="266"/>
  <c r="G42" i="266"/>
  <c r="G41" i="266"/>
  <c r="G40" i="266"/>
  <c r="G39" i="266"/>
  <c r="G38" i="266"/>
  <c r="G37" i="266"/>
  <c r="G36" i="266"/>
  <c r="G35" i="266"/>
  <c r="G34" i="266"/>
  <c r="G33" i="266"/>
  <c r="G32" i="266"/>
  <c r="G31" i="266"/>
  <c r="G30" i="266"/>
  <c r="G29" i="266"/>
  <c r="G28" i="266"/>
  <c r="E23" i="266"/>
  <c r="G53" i="266" s="1"/>
  <c r="D23" i="266"/>
  <c r="AA59" i="266" s="1"/>
  <c r="C23" i="266"/>
  <c r="G18" i="266"/>
  <c r="C8" i="266"/>
  <c r="C7" i="266"/>
  <c r="B1" i="266"/>
  <c r="AA59" i="265"/>
  <c r="V59" i="265"/>
  <c r="P59" i="265"/>
  <c r="O59" i="265"/>
  <c r="L59" i="265"/>
  <c r="B59" i="265"/>
  <c r="V58" i="265"/>
  <c r="T58" i="265"/>
  <c r="R58" i="265"/>
  <c r="L58" i="265"/>
  <c r="H58" i="265"/>
  <c r="B58" i="265"/>
  <c r="AA57" i="265"/>
  <c r="R57" i="265"/>
  <c r="Q57" i="265"/>
  <c r="O57" i="265"/>
  <c r="B57" i="265"/>
  <c r="AA56" i="265"/>
  <c r="Y56" i="265"/>
  <c r="T56" i="265"/>
  <c r="O56" i="265"/>
  <c r="N56" i="265"/>
  <c r="H56" i="265"/>
  <c r="B56" i="265"/>
  <c r="T55" i="265"/>
  <c r="S55" i="265"/>
  <c r="Q55" i="265"/>
  <c r="H55" i="265"/>
  <c r="B55" i="265"/>
  <c r="Y54" i="265"/>
  <c r="Q54" i="265"/>
  <c r="P54" i="265"/>
  <c r="N54" i="265"/>
  <c r="B54" i="265"/>
  <c r="AA53" i="265"/>
  <c r="G53" i="265"/>
  <c r="G52" i="265"/>
  <c r="G51" i="265"/>
  <c r="G50" i="265"/>
  <c r="G49" i="265"/>
  <c r="G48" i="265"/>
  <c r="G47" i="265"/>
  <c r="G46" i="265"/>
  <c r="G45" i="265"/>
  <c r="G44" i="265"/>
  <c r="G43" i="265"/>
  <c r="G42" i="265"/>
  <c r="G41" i="265"/>
  <c r="G40" i="265"/>
  <c r="G39" i="265"/>
  <c r="G38" i="265"/>
  <c r="G37" i="265"/>
  <c r="G36" i="265"/>
  <c r="G35" i="265"/>
  <c r="G34" i="265"/>
  <c r="G33" i="265"/>
  <c r="G32" i="265"/>
  <c r="G31" i="265"/>
  <c r="G30" i="265"/>
  <c r="G29" i="265"/>
  <c r="G28" i="265"/>
  <c r="E23" i="265"/>
  <c r="D23" i="265"/>
  <c r="Y59" i="265" s="1"/>
  <c r="C23" i="265"/>
  <c r="G18" i="265"/>
  <c r="C8" i="265"/>
  <c r="C7" i="265"/>
  <c r="B1" i="265"/>
  <c r="P59" i="264"/>
  <c r="B59" i="264"/>
  <c r="V58" i="264"/>
  <c r="L58" i="264"/>
  <c r="B58" i="264"/>
  <c r="R57" i="264"/>
  <c r="B57" i="264"/>
  <c r="AA56" i="264"/>
  <c r="O56" i="264"/>
  <c r="B56" i="264"/>
  <c r="T55" i="264"/>
  <c r="H55" i="264"/>
  <c r="B55" i="264"/>
  <c r="Q54" i="264"/>
  <c r="B54" i="264"/>
  <c r="AA53" i="264"/>
  <c r="G52" i="264"/>
  <c r="G51" i="264"/>
  <c r="G50" i="264"/>
  <c r="G49" i="264"/>
  <c r="G48" i="264"/>
  <c r="G47" i="264"/>
  <c r="G46" i="264"/>
  <c r="G45" i="264"/>
  <c r="G44" i="264"/>
  <c r="G43" i="264"/>
  <c r="G42" i="264"/>
  <c r="G41" i="264"/>
  <c r="G40" i="264"/>
  <c r="G39" i="264"/>
  <c r="G38" i="264"/>
  <c r="G37" i="264"/>
  <c r="G36" i="264"/>
  <c r="G35" i="264"/>
  <c r="G34" i="264"/>
  <c r="G33" i="264"/>
  <c r="G32" i="264"/>
  <c r="G31" i="264"/>
  <c r="G30" i="264"/>
  <c r="G29" i="264"/>
  <c r="G28" i="264"/>
  <c r="E23" i="264"/>
  <c r="G53" i="264" s="1"/>
  <c r="D23" i="264"/>
  <c r="AA59" i="264" s="1"/>
  <c r="C23" i="264"/>
  <c r="G18" i="264"/>
  <c r="C8" i="264"/>
  <c r="C7" i="264"/>
  <c r="B1" i="264"/>
  <c r="O59" i="263"/>
  <c r="H59" i="263"/>
  <c r="B59" i="263"/>
  <c r="T58" i="263"/>
  <c r="Q58" i="263"/>
  <c r="P58" i="263"/>
  <c r="H58" i="263"/>
  <c r="B58" i="263"/>
  <c r="Y57" i="263"/>
  <c r="V57" i="263"/>
  <c r="Q57" i="263"/>
  <c r="N57" i="263"/>
  <c r="L57" i="263"/>
  <c r="B57" i="263"/>
  <c r="Y56" i="263"/>
  <c r="S56" i="263"/>
  <c r="R56" i="263"/>
  <c r="P56" i="263"/>
  <c r="N56" i="263"/>
  <c r="B56" i="263"/>
  <c r="AA55" i="263"/>
  <c r="V55" i="263"/>
  <c r="S55" i="263"/>
  <c r="P55" i="263"/>
  <c r="O55" i="263"/>
  <c r="L55" i="263"/>
  <c r="B55" i="263"/>
  <c r="V54" i="263"/>
  <c r="T54" i="263"/>
  <c r="R54" i="263"/>
  <c r="P54" i="263"/>
  <c r="L54" i="263"/>
  <c r="H54" i="263"/>
  <c r="B54" i="263"/>
  <c r="AA53" i="263"/>
  <c r="G52" i="263"/>
  <c r="G51" i="263"/>
  <c r="G50" i="263"/>
  <c r="G49" i="263"/>
  <c r="G48" i="263"/>
  <c r="G47" i="263"/>
  <c r="G46" i="263"/>
  <c r="G45" i="263"/>
  <c r="G44" i="263"/>
  <c r="G43" i="263"/>
  <c r="G42" i="263"/>
  <c r="G41" i="263"/>
  <c r="G40" i="263"/>
  <c r="G39" i="263"/>
  <c r="G38" i="263"/>
  <c r="G37" i="263"/>
  <c r="G36" i="263"/>
  <c r="G35" i="263"/>
  <c r="G34" i="263"/>
  <c r="G33" i="263"/>
  <c r="G32" i="263"/>
  <c r="G31" i="263"/>
  <c r="G30" i="263"/>
  <c r="G29" i="263"/>
  <c r="G28" i="263"/>
  <c r="E23" i="263"/>
  <c r="G53" i="263" s="1"/>
  <c r="D23" i="263"/>
  <c r="AA59" i="263" s="1"/>
  <c r="C23" i="263"/>
  <c r="C8" i="263"/>
  <c r="C7" i="263"/>
  <c r="B1" i="263"/>
  <c r="B59" i="262"/>
  <c r="O58" i="262"/>
  <c r="B58" i="262"/>
  <c r="B57" i="262"/>
  <c r="B56" i="262"/>
  <c r="B55" i="262"/>
  <c r="B54" i="262"/>
  <c r="AA53" i="262"/>
  <c r="G52" i="262"/>
  <c r="G51" i="262"/>
  <c r="G50" i="262"/>
  <c r="G49" i="262"/>
  <c r="G48" i="262"/>
  <c r="G47" i="262"/>
  <c r="G46" i="262"/>
  <c r="G45" i="262"/>
  <c r="G44" i="262"/>
  <c r="G43" i="262"/>
  <c r="G42" i="262"/>
  <c r="G41" i="262"/>
  <c r="G40" i="262"/>
  <c r="G39" i="262"/>
  <c r="G38" i="262"/>
  <c r="G37" i="262"/>
  <c r="G36" i="262"/>
  <c r="G35" i="262"/>
  <c r="G34" i="262"/>
  <c r="G33" i="262"/>
  <c r="G32" i="262"/>
  <c r="G31" i="262"/>
  <c r="G30" i="262"/>
  <c r="G29" i="262"/>
  <c r="G28" i="262"/>
  <c r="E23" i="262"/>
  <c r="G53" i="262" s="1"/>
  <c r="D23" i="262"/>
  <c r="AA59" i="262" s="1"/>
  <c r="C23" i="262"/>
  <c r="G18" i="262"/>
  <c r="C8" i="262"/>
  <c r="C7" i="262"/>
  <c r="B1" i="262"/>
  <c r="P59" i="261"/>
  <c r="B59" i="261"/>
  <c r="V58" i="261"/>
  <c r="L58" i="261"/>
  <c r="B58" i="261"/>
  <c r="R57" i="261"/>
  <c r="B57" i="261"/>
  <c r="AA56" i="261"/>
  <c r="O56" i="261"/>
  <c r="B56" i="261"/>
  <c r="T55" i="261"/>
  <c r="H55" i="261"/>
  <c r="B55" i="261"/>
  <c r="Q54" i="261"/>
  <c r="B54" i="261"/>
  <c r="AA53" i="261"/>
  <c r="G52" i="261"/>
  <c r="G51" i="261"/>
  <c r="G50" i="261"/>
  <c r="G49" i="261"/>
  <c r="G48" i="261"/>
  <c r="G47" i="261"/>
  <c r="G46" i="261"/>
  <c r="G45" i="261"/>
  <c r="G44" i="261"/>
  <c r="G43" i="261"/>
  <c r="G42" i="261"/>
  <c r="G41" i="261"/>
  <c r="G40" i="261"/>
  <c r="G39" i="261"/>
  <c r="G38" i="261"/>
  <c r="G37" i="261"/>
  <c r="G36" i="261"/>
  <c r="G35" i="261"/>
  <c r="G34" i="261"/>
  <c r="G33" i="261"/>
  <c r="G32" i="261"/>
  <c r="G31" i="261"/>
  <c r="G30" i="261"/>
  <c r="G29" i="261"/>
  <c r="G28" i="261"/>
  <c r="E23" i="261"/>
  <c r="G53" i="261" s="1"/>
  <c r="D23" i="261"/>
  <c r="AA59" i="261" s="1"/>
  <c r="C23" i="261"/>
  <c r="G18" i="261"/>
  <c r="C8" i="261"/>
  <c r="C7" i="261"/>
  <c r="B1" i="261"/>
  <c r="P59" i="260"/>
  <c r="B59" i="260"/>
  <c r="V58" i="260"/>
  <c r="L58" i="260"/>
  <c r="B58" i="260"/>
  <c r="R57" i="260"/>
  <c r="B57" i="260"/>
  <c r="AA56" i="260"/>
  <c r="O56" i="260"/>
  <c r="B56" i="260"/>
  <c r="T55" i="260"/>
  <c r="H55" i="260"/>
  <c r="B55" i="260"/>
  <c r="Q54" i="260"/>
  <c r="B54" i="260"/>
  <c r="AA53" i="260"/>
  <c r="G52" i="260"/>
  <c r="G51" i="260"/>
  <c r="G50" i="260"/>
  <c r="G49" i="260"/>
  <c r="G48" i="260"/>
  <c r="G47" i="260"/>
  <c r="G46" i="260"/>
  <c r="G45" i="260"/>
  <c r="G44" i="260"/>
  <c r="G43" i="260"/>
  <c r="G42" i="260"/>
  <c r="G41" i="260"/>
  <c r="G40" i="260"/>
  <c r="G39" i="260"/>
  <c r="G38" i="260"/>
  <c r="G37" i="260"/>
  <c r="G36" i="260"/>
  <c r="G35" i="260"/>
  <c r="G34" i="260"/>
  <c r="G33" i="260"/>
  <c r="G32" i="260"/>
  <c r="G31" i="260"/>
  <c r="G30" i="260"/>
  <c r="G29" i="260"/>
  <c r="G28" i="260"/>
  <c r="E23" i="260"/>
  <c r="G53" i="260" s="1"/>
  <c r="D23" i="260"/>
  <c r="AA59" i="260" s="1"/>
  <c r="C23" i="260"/>
  <c r="G18" i="260"/>
  <c r="C8" i="260"/>
  <c r="C7" i="260"/>
  <c r="B1" i="260"/>
  <c r="AA59" i="259"/>
  <c r="Y59" i="259"/>
  <c r="P59" i="259"/>
  <c r="O59" i="259"/>
  <c r="N59" i="259"/>
  <c r="B59" i="259"/>
  <c r="V58" i="259"/>
  <c r="T58" i="259"/>
  <c r="S58" i="259"/>
  <c r="L58" i="259"/>
  <c r="H58" i="259"/>
  <c r="B58" i="259"/>
  <c r="R57" i="259"/>
  <c r="Q57" i="259"/>
  <c r="P57" i="259"/>
  <c r="B57" i="259"/>
  <c r="AA56" i="259"/>
  <c r="Y56" i="259"/>
  <c r="V56" i="259"/>
  <c r="O56" i="259"/>
  <c r="N56" i="259"/>
  <c r="L56" i="259"/>
  <c r="B56" i="259"/>
  <c r="T55" i="259"/>
  <c r="S55" i="259"/>
  <c r="R55" i="259"/>
  <c r="H55" i="259"/>
  <c r="B55" i="259"/>
  <c r="AA54" i="259"/>
  <c r="Q54" i="259"/>
  <c r="P54" i="259"/>
  <c r="O54" i="259"/>
  <c r="B54" i="259"/>
  <c r="AA53" i="259"/>
  <c r="G52" i="259"/>
  <c r="G51" i="259"/>
  <c r="G50" i="259"/>
  <c r="G49" i="259"/>
  <c r="G48" i="259"/>
  <c r="G47" i="259"/>
  <c r="G46" i="259"/>
  <c r="G45" i="259"/>
  <c r="G44" i="259"/>
  <c r="G43" i="259"/>
  <c r="G42" i="259"/>
  <c r="G41" i="259"/>
  <c r="G40" i="259"/>
  <c r="G39" i="259"/>
  <c r="G38" i="259"/>
  <c r="G37" i="259"/>
  <c r="G36" i="259"/>
  <c r="G35" i="259"/>
  <c r="G34" i="259"/>
  <c r="G33" i="259"/>
  <c r="G32" i="259"/>
  <c r="G31" i="259"/>
  <c r="G30" i="259"/>
  <c r="G29" i="259"/>
  <c r="G28" i="259"/>
  <c r="E23" i="259"/>
  <c r="G53" i="259" s="1"/>
  <c r="D23" i="259"/>
  <c r="V59" i="259" s="1"/>
  <c r="C23" i="259"/>
  <c r="G18" i="259"/>
  <c r="C8" i="259"/>
  <c r="C7" i="259"/>
  <c r="B1" i="259"/>
  <c r="P59" i="258"/>
  <c r="B59" i="258"/>
  <c r="V58" i="258"/>
  <c r="L58" i="258"/>
  <c r="B58" i="258"/>
  <c r="R57" i="258"/>
  <c r="B57" i="258"/>
  <c r="AA56" i="258"/>
  <c r="O56" i="258"/>
  <c r="B56" i="258"/>
  <c r="T55" i="258"/>
  <c r="H55" i="258"/>
  <c r="B55" i="258"/>
  <c r="Q54" i="258"/>
  <c r="B54" i="258"/>
  <c r="AA53" i="258"/>
  <c r="G52" i="258"/>
  <c r="G51" i="258"/>
  <c r="G50" i="258"/>
  <c r="G49" i="258"/>
  <c r="G48" i="258"/>
  <c r="G47" i="258"/>
  <c r="G46" i="258"/>
  <c r="G45" i="258"/>
  <c r="G44" i="258"/>
  <c r="G43" i="258"/>
  <c r="G42" i="258"/>
  <c r="G41" i="258"/>
  <c r="G40" i="258"/>
  <c r="G39" i="258"/>
  <c r="G38" i="258"/>
  <c r="G37" i="258"/>
  <c r="G36" i="258"/>
  <c r="G35" i="258"/>
  <c r="G34" i="258"/>
  <c r="G33" i="258"/>
  <c r="G32" i="258"/>
  <c r="G31" i="258"/>
  <c r="G30" i="258"/>
  <c r="G29" i="258"/>
  <c r="G28" i="258"/>
  <c r="E23" i="258"/>
  <c r="G53" i="258" s="1"/>
  <c r="D23" i="258"/>
  <c r="AA59" i="258" s="1"/>
  <c r="C23" i="258"/>
  <c r="G18" i="258"/>
  <c r="C8" i="258"/>
  <c r="C7" i="258"/>
  <c r="B1" i="258"/>
  <c r="B59" i="257"/>
  <c r="B58" i="257"/>
  <c r="B57" i="257"/>
  <c r="B56" i="257"/>
  <c r="B55" i="257"/>
  <c r="B54" i="257"/>
  <c r="AA53" i="257"/>
  <c r="G52" i="257"/>
  <c r="G51" i="257"/>
  <c r="G50" i="257"/>
  <c r="G49" i="257"/>
  <c r="G48" i="257"/>
  <c r="G47" i="257"/>
  <c r="G46" i="257"/>
  <c r="G45" i="257"/>
  <c r="G44" i="257"/>
  <c r="G43" i="257"/>
  <c r="G42" i="257"/>
  <c r="G41" i="257"/>
  <c r="G40" i="257"/>
  <c r="G39" i="257"/>
  <c r="G38" i="257"/>
  <c r="G37" i="257"/>
  <c r="G36" i="257"/>
  <c r="G35" i="257"/>
  <c r="G34" i="257"/>
  <c r="G33" i="257"/>
  <c r="G32" i="257"/>
  <c r="G31" i="257"/>
  <c r="G30" i="257"/>
  <c r="G29" i="257"/>
  <c r="G28" i="257"/>
  <c r="E23" i="257"/>
  <c r="G53" i="257" s="1"/>
  <c r="D23" i="257"/>
  <c r="AA59" i="257" s="1"/>
  <c r="C23" i="257"/>
  <c r="C8" i="257"/>
  <c r="C7" i="257"/>
  <c r="B1" i="257"/>
  <c r="B59" i="256"/>
  <c r="B58" i="256"/>
  <c r="B57" i="256"/>
  <c r="B56" i="256"/>
  <c r="B55" i="256"/>
  <c r="B54" i="256"/>
  <c r="AA53" i="256"/>
  <c r="G52" i="256"/>
  <c r="G51" i="256"/>
  <c r="G50" i="256"/>
  <c r="G49" i="256"/>
  <c r="G48" i="256"/>
  <c r="G47" i="256"/>
  <c r="G46" i="256"/>
  <c r="G45" i="256"/>
  <c r="G44" i="256"/>
  <c r="G43" i="256"/>
  <c r="G42" i="256"/>
  <c r="G41" i="256"/>
  <c r="G40" i="256"/>
  <c r="G39" i="256"/>
  <c r="G38" i="256"/>
  <c r="G37" i="256"/>
  <c r="G36" i="256"/>
  <c r="G35" i="256"/>
  <c r="G34" i="256"/>
  <c r="G33" i="256"/>
  <c r="G32" i="256"/>
  <c r="G31" i="256"/>
  <c r="G30" i="256"/>
  <c r="G29" i="256"/>
  <c r="G28" i="256"/>
  <c r="E23" i="256"/>
  <c r="G53" i="256" s="1"/>
  <c r="D23" i="256"/>
  <c r="AA59" i="256" s="1"/>
  <c r="C23" i="256"/>
  <c r="C8" i="256"/>
  <c r="C7" i="256"/>
  <c r="B1" i="256"/>
  <c r="Q59" i="255"/>
  <c r="P59" i="255"/>
  <c r="B59" i="255"/>
  <c r="Y58" i="255"/>
  <c r="V58" i="255"/>
  <c r="N58" i="255"/>
  <c r="L58" i="255"/>
  <c r="B58" i="255"/>
  <c r="S57" i="255"/>
  <c r="R57" i="255"/>
  <c r="B57" i="255"/>
  <c r="AA56" i="255"/>
  <c r="P56" i="255"/>
  <c r="O56" i="255"/>
  <c r="B56" i="255"/>
  <c r="V55" i="255"/>
  <c r="T55" i="255"/>
  <c r="L55" i="255"/>
  <c r="H55" i="255"/>
  <c r="B55" i="255"/>
  <c r="R54" i="255"/>
  <c r="Q54" i="255"/>
  <c r="B54" i="255"/>
  <c r="AA53" i="255"/>
  <c r="G52" i="255"/>
  <c r="G51" i="255"/>
  <c r="G50" i="255"/>
  <c r="G49" i="255"/>
  <c r="G48" i="255"/>
  <c r="G47" i="255"/>
  <c r="G46" i="255"/>
  <c r="G45" i="255"/>
  <c r="G44" i="255"/>
  <c r="G43" i="255"/>
  <c r="G42" i="255"/>
  <c r="G41" i="255"/>
  <c r="G40" i="255"/>
  <c r="G39" i="255"/>
  <c r="G38" i="255"/>
  <c r="G37" i="255"/>
  <c r="G36" i="255"/>
  <c r="G35" i="255"/>
  <c r="G34" i="255"/>
  <c r="G33" i="255"/>
  <c r="G32" i="255"/>
  <c r="G31" i="255"/>
  <c r="G30" i="255"/>
  <c r="G29" i="255"/>
  <c r="G28" i="255"/>
  <c r="E23" i="255"/>
  <c r="G53" i="255" s="1"/>
  <c r="D23" i="255"/>
  <c r="AA59" i="255" s="1"/>
  <c r="C23" i="255"/>
  <c r="G18" i="255"/>
  <c r="C8" i="255"/>
  <c r="C7" i="255"/>
  <c r="B1" i="255"/>
  <c r="AA59" i="254"/>
  <c r="V59" i="254"/>
  <c r="P59" i="254"/>
  <c r="O59" i="254"/>
  <c r="L59" i="254"/>
  <c r="B59" i="254"/>
  <c r="V58" i="254"/>
  <c r="T58" i="254"/>
  <c r="R58" i="254"/>
  <c r="L58" i="254"/>
  <c r="H58" i="254"/>
  <c r="B58" i="254"/>
  <c r="AA57" i="254"/>
  <c r="R57" i="254"/>
  <c r="Q57" i="254"/>
  <c r="O57" i="254"/>
  <c r="B57" i="254"/>
  <c r="AA56" i="254"/>
  <c r="Y56" i="254"/>
  <c r="T56" i="254"/>
  <c r="O56" i="254"/>
  <c r="N56" i="254"/>
  <c r="H56" i="254"/>
  <c r="B56" i="254"/>
  <c r="T55" i="254"/>
  <c r="S55" i="254"/>
  <c r="Q55" i="254"/>
  <c r="H55" i="254"/>
  <c r="B55" i="254"/>
  <c r="Y54" i="254"/>
  <c r="Q54" i="254"/>
  <c r="P54" i="254"/>
  <c r="N54" i="254"/>
  <c r="B54" i="254"/>
  <c r="AA53" i="254"/>
  <c r="G53" i="254"/>
  <c r="G52" i="254"/>
  <c r="G51" i="254"/>
  <c r="G50" i="254"/>
  <c r="G49" i="254"/>
  <c r="G48" i="254"/>
  <c r="G47" i="254"/>
  <c r="G46" i="254"/>
  <c r="G45" i="254"/>
  <c r="G44" i="254"/>
  <c r="G43" i="254"/>
  <c r="G42" i="254"/>
  <c r="G41" i="254"/>
  <c r="G40" i="254"/>
  <c r="G39" i="254"/>
  <c r="G38" i="254"/>
  <c r="G37" i="254"/>
  <c r="G36" i="254"/>
  <c r="G35" i="254"/>
  <c r="G34" i="254"/>
  <c r="G33" i="254"/>
  <c r="G32" i="254"/>
  <c r="G31" i="254"/>
  <c r="G30" i="254"/>
  <c r="G29" i="254"/>
  <c r="G28" i="254"/>
  <c r="E23" i="254"/>
  <c r="D23" i="254"/>
  <c r="Y59" i="254" s="1"/>
  <c r="C23" i="254"/>
  <c r="G18" i="254"/>
  <c r="C8" i="254"/>
  <c r="C7" i="254"/>
  <c r="B1" i="254"/>
  <c r="P59" i="253"/>
  <c r="B59" i="253"/>
  <c r="V58" i="253"/>
  <c r="L58" i="253"/>
  <c r="B58" i="253"/>
  <c r="R57" i="253"/>
  <c r="B57" i="253"/>
  <c r="AA56" i="253"/>
  <c r="O56" i="253"/>
  <c r="B56" i="253"/>
  <c r="T55" i="253"/>
  <c r="H55" i="253"/>
  <c r="B55" i="253"/>
  <c r="Q54" i="253"/>
  <c r="B54" i="253"/>
  <c r="AA53" i="253"/>
  <c r="G52" i="253"/>
  <c r="G51" i="253"/>
  <c r="G50" i="253"/>
  <c r="G49" i="253"/>
  <c r="G48" i="253"/>
  <c r="G47" i="253"/>
  <c r="G46" i="253"/>
  <c r="G45" i="253"/>
  <c r="G44" i="253"/>
  <c r="G43" i="253"/>
  <c r="G42" i="253"/>
  <c r="G41" i="253"/>
  <c r="G40" i="253"/>
  <c r="G39" i="253"/>
  <c r="G38" i="253"/>
  <c r="G37" i="253"/>
  <c r="G36" i="253"/>
  <c r="G35" i="253"/>
  <c r="G34" i="253"/>
  <c r="G33" i="253"/>
  <c r="G32" i="253"/>
  <c r="G31" i="253"/>
  <c r="G30" i="253"/>
  <c r="G29" i="253"/>
  <c r="G28" i="253"/>
  <c r="E23" i="253"/>
  <c r="G53" i="253" s="1"/>
  <c r="D23" i="253"/>
  <c r="AA59" i="253" s="1"/>
  <c r="C23" i="253"/>
  <c r="G18" i="253"/>
  <c r="C8" i="253"/>
  <c r="C7" i="253"/>
  <c r="B1" i="253"/>
  <c r="B59" i="252"/>
  <c r="B58" i="252"/>
  <c r="B57" i="252"/>
  <c r="Q56" i="252"/>
  <c r="B56" i="252"/>
  <c r="Y55" i="252"/>
  <c r="B55" i="252"/>
  <c r="B54" i="252"/>
  <c r="AA53" i="252"/>
  <c r="G52" i="252"/>
  <c r="G51" i="252"/>
  <c r="G50" i="252"/>
  <c r="G49" i="252"/>
  <c r="G48" i="252"/>
  <c r="G47" i="252"/>
  <c r="G46" i="252"/>
  <c r="G45" i="252"/>
  <c r="G44" i="252"/>
  <c r="G43" i="252"/>
  <c r="G42" i="252"/>
  <c r="G41" i="252"/>
  <c r="G40" i="252"/>
  <c r="G39" i="252"/>
  <c r="G38" i="252"/>
  <c r="G37" i="252"/>
  <c r="G36" i="252"/>
  <c r="G35" i="252"/>
  <c r="G34" i="252"/>
  <c r="G33" i="252"/>
  <c r="G32" i="252"/>
  <c r="G31" i="252"/>
  <c r="G30" i="252"/>
  <c r="G29" i="252"/>
  <c r="G28" i="252"/>
  <c r="E23" i="252"/>
  <c r="G53" i="252" s="1"/>
  <c r="D23" i="252"/>
  <c r="AA59" i="252" s="1"/>
  <c r="C23" i="252"/>
  <c r="G18" i="252"/>
  <c r="C8" i="252"/>
  <c r="C7" i="252"/>
  <c r="B1" i="252"/>
  <c r="AA59" i="251"/>
  <c r="V59" i="251"/>
  <c r="P59" i="251"/>
  <c r="O59" i="251"/>
  <c r="L59" i="251"/>
  <c r="B59" i="251"/>
  <c r="V58" i="251"/>
  <c r="T58" i="251"/>
  <c r="R58" i="251"/>
  <c r="L58" i="251"/>
  <c r="H58" i="251"/>
  <c r="B58" i="251"/>
  <c r="AA57" i="251"/>
  <c r="R57" i="251"/>
  <c r="Q57" i="251"/>
  <c r="O57" i="251"/>
  <c r="B57" i="251"/>
  <c r="AA56" i="251"/>
  <c r="Y56" i="251"/>
  <c r="T56" i="251"/>
  <c r="O56" i="251"/>
  <c r="N56" i="251"/>
  <c r="H56" i="251"/>
  <c r="B56" i="251"/>
  <c r="T55" i="251"/>
  <c r="S55" i="251"/>
  <c r="Q55" i="251"/>
  <c r="H55" i="251"/>
  <c r="B55" i="251"/>
  <c r="Y54" i="251"/>
  <c r="Q54" i="251"/>
  <c r="P54" i="251"/>
  <c r="N54" i="251"/>
  <c r="B54" i="251"/>
  <c r="AA53" i="251"/>
  <c r="G53" i="251"/>
  <c r="G52" i="251"/>
  <c r="G51" i="251"/>
  <c r="G50" i="251"/>
  <c r="G49" i="251"/>
  <c r="G48" i="251"/>
  <c r="G47" i="251"/>
  <c r="G46" i="251"/>
  <c r="G45" i="251"/>
  <c r="G44" i="251"/>
  <c r="G43" i="251"/>
  <c r="G42" i="251"/>
  <c r="G41" i="251"/>
  <c r="G40" i="251"/>
  <c r="G39" i="251"/>
  <c r="G38" i="251"/>
  <c r="G37" i="251"/>
  <c r="G36" i="251"/>
  <c r="G35" i="251"/>
  <c r="G34" i="251"/>
  <c r="G33" i="251"/>
  <c r="G32" i="251"/>
  <c r="G31" i="251"/>
  <c r="G30" i="251"/>
  <c r="G29" i="251"/>
  <c r="G28" i="251"/>
  <c r="E23" i="251"/>
  <c r="D23" i="251"/>
  <c r="Y59" i="251" s="1"/>
  <c r="C23" i="251"/>
  <c r="G18" i="251"/>
  <c r="C8" i="251"/>
  <c r="C7" i="251"/>
  <c r="B1" i="251"/>
  <c r="R59" i="250"/>
  <c r="B59" i="250"/>
  <c r="B58" i="250"/>
  <c r="T57" i="250"/>
  <c r="B57" i="250"/>
  <c r="B56" i="250"/>
  <c r="Y55" i="250"/>
  <c r="B55" i="250"/>
  <c r="B54" i="250"/>
  <c r="AA53" i="250"/>
  <c r="G52" i="250"/>
  <c r="G51" i="250"/>
  <c r="G50" i="250"/>
  <c r="G49" i="250"/>
  <c r="G48" i="250"/>
  <c r="G47" i="250"/>
  <c r="G46" i="250"/>
  <c r="G45" i="250"/>
  <c r="G44" i="250"/>
  <c r="G43" i="250"/>
  <c r="G42" i="250"/>
  <c r="G41" i="250"/>
  <c r="G40" i="250"/>
  <c r="G39" i="250"/>
  <c r="G38" i="250"/>
  <c r="G37" i="250"/>
  <c r="G36" i="250"/>
  <c r="G35" i="250"/>
  <c r="G34" i="250"/>
  <c r="G33" i="250"/>
  <c r="G32" i="250"/>
  <c r="G31" i="250"/>
  <c r="G30" i="250"/>
  <c r="G29" i="250"/>
  <c r="G28" i="250"/>
  <c r="E23" i="250"/>
  <c r="G53" i="250" s="1"/>
  <c r="D23" i="250"/>
  <c r="AA59" i="250" s="1"/>
  <c r="C23" i="250"/>
  <c r="C8" i="250"/>
  <c r="C7" i="250"/>
  <c r="B1" i="250"/>
  <c r="P59" i="249"/>
  <c r="B59" i="249"/>
  <c r="V58" i="249"/>
  <c r="L58" i="249"/>
  <c r="B58" i="249"/>
  <c r="R57" i="249"/>
  <c r="B57" i="249"/>
  <c r="AA56" i="249"/>
  <c r="O56" i="249"/>
  <c r="B56" i="249"/>
  <c r="T55" i="249"/>
  <c r="H55" i="249"/>
  <c r="B55" i="249"/>
  <c r="Q54" i="249"/>
  <c r="B54" i="249"/>
  <c r="AA53" i="249"/>
  <c r="G52" i="249"/>
  <c r="G51" i="249"/>
  <c r="G50" i="249"/>
  <c r="G49" i="249"/>
  <c r="G48" i="249"/>
  <c r="G47" i="249"/>
  <c r="G46" i="249"/>
  <c r="G45" i="249"/>
  <c r="G44" i="249"/>
  <c r="G43" i="249"/>
  <c r="G42" i="249"/>
  <c r="G41" i="249"/>
  <c r="G40" i="249"/>
  <c r="G39" i="249"/>
  <c r="G38" i="249"/>
  <c r="G37" i="249"/>
  <c r="G36" i="249"/>
  <c r="G35" i="249"/>
  <c r="G34" i="249"/>
  <c r="G33" i="249"/>
  <c r="G32" i="249"/>
  <c r="G31" i="249"/>
  <c r="G30" i="249"/>
  <c r="G29" i="249"/>
  <c r="G28" i="249"/>
  <c r="E23" i="249"/>
  <c r="G53" i="249" s="1"/>
  <c r="D23" i="249"/>
  <c r="AA59" i="249" s="1"/>
  <c r="C23" i="249"/>
  <c r="G18" i="249"/>
  <c r="C8" i="249"/>
  <c r="C7" i="249"/>
  <c r="B1" i="249"/>
  <c r="B59" i="248"/>
  <c r="B58" i="248"/>
  <c r="B57" i="248"/>
  <c r="Q56" i="248"/>
  <c r="B56" i="248"/>
  <c r="Y55" i="248"/>
  <c r="B55" i="248"/>
  <c r="B54" i="248"/>
  <c r="AA53" i="248"/>
  <c r="G52" i="248"/>
  <c r="G51" i="248"/>
  <c r="G50" i="248"/>
  <c r="G49" i="248"/>
  <c r="G48" i="248"/>
  <c r="G47" i="248"/>
  <c r="G46" i="248"/>
  <c r="G45" i="248"/>
  <c r="G44" i="248"/>
  <c r="G43" i="248"/>
  <c r="G42" i="248"/>
  <c r="G41" i="248"/>
  <c r="G40" i="248"/>
  <c r="G39" i="248"/>
  <c r="G38" i="248"/>
  <c r="G37" i="248"/>
  <c r="G36" i="248"/>
  <c r="G35" i="248"/>
  <c r="G34" i="248"/>
  <c r="G33" i="248"/>
  <c r="G32" i="248"/>
  <c r="G31" i="248"/>
  <c r="G30" i="248"/>
  <c r="G29" i="248"/>
  <c r="G28" i="248"/>
  <c r="E23" i="248"/>
  <c r="G53" i="248" s="1"/>
  <c r="D23" i="248"/>
  <c r="AA59" i="248" s="1"/>
  <c r="C23" i="248"/>
  <c r="C8" i="248"/>
  <c r="C7" i="248"/>
  <c r="B1" i="248"/>
  <c r="AA59" i="247"/>
  <c r="V59" i="247"/>
  <c r="P59" i="247"/>
  <c r="O59" i="247"/>
  <c r="L59" i="247"/>
  <c r="B59" i="247"/>
  <c r="V58" i="247"/>
  <c r="T58" i="247"/>
  <c r="R58" i="247"/>
  <c r="L58" i="247"/>
  <c r="H58" i="247"/>
  <c r="B58" i="247"/>
  <c r="AA57" i="247"/>
  <c r="R57" i="247"/>
  <c r="Q57" i="247"/>
  <c r="O57" i="247"/>
  <c r="B57" i="247"/>
  <c r="AA56" i="247"/>
  <c r="Y56" i="247"/>
  <c r="T56" i="247"/>
  <c r="O56" i="247"/>
  <c r="N56" i="247"/>
  <c r="H56" i="247"/>
  <c r="B56" i="247"/>
  <c r="T55" i="247"/>
  <c r="S55" i="247"/>
  <c r="Q55" i="247"/>
  <c r="H55" i="247"/>
  <c r="B55" i="247"/>
  <c r="Y54" i="247"/>
  <c r="Q54" i="247"/>
  <c r="P54" i="247"/>
  <c r="N54" i="247"/>
  <c r="B54" i="247"/>
  <c r="AA53" i="247"/>
  <c r="G53" i="247"/>
  <c r="G52" i="247"/>
  <c r="G51" i="247"/>
  <c r="G50" i="247"/>
  <c r="G49" i="247"/>
  <c r="G48" i="247"/>
  <c r="G47" i="247"/>
  <c r="G46" i="247"/>
  <c r="G45" i="247"/>
  <c r="G44" i="247"/>
  <c r="G43" i="247"/>
  <c r="G42" i="247"/>
  <c r="G41" i="247"/>
  <c r="G40" i="247"/>
  <c r="G39" i="247"/>
  <c r="G38" i="247"/>
  <c r="G37" i="247"/>
  <c r="G36" i="247"/>
  <c r="G35" i="247"/>
  <c r="G34" i="247"/>
  <c r="G33" i="247"/>
  <c r="G32" i="247"/>
  <c r="G31" i="247"/>
  <c r="G30" i="247"/>
  <c r="G29" i="247"/>
  <c r="G28" i="247"/>
  <c r="E23" i="247"/>
  <c r="D23" i="247"/>
  <c r="Y59" i="247" s="1"/>
  <c r="C23" i="247"/>
  <c r="G18" i="247"/>
  <c r="C8" i="247"/>
  <c r="C7" i="247"/>
  <c r="B1" i="247"/>
  <c r="Q59" i="246"/>
  <c r="P59" i="246"/>
  <c r="B59" i="246"/>
  <c r="Y58" i="246"/>
  <c r="V58" i="246"/>
  <c r="N58" i="246"/>
  <c r="L58" i="246"/>
  <c r="B58" i="246"/>
  <c r="S57" i="246"/>
  <c r="R57" i="246"/>
  <c r="B57" i="246"/>
  <c r="AA56" i="246"/>
  <c r="P56" i="246"/>
  <c r="O56" i="246"/>
  <c r="B56" i="246"/>
  <c r="V55" i="246"/>
  <c r="T55" i="246"/>
  <c r="L55" i="246"/>
  <c r="H55" i="246"/>
  <c r="B55" i="246"/>
  <c r="R54" i="246"/>
  <c r="Q54" i="246"/>
  <c r="B54" i="246"/>
  <c r="AA53" i="246"/>
  <c r="G52" i="246"/>
  <c r="G51" i="246"/>
  <c r="G50" i="246"/>
  <c r="G49" i="246"/>
  <c r="G48" i="246"/>
  <c r="G47" i="246"/>
  <c r="G46" i="246"/>
  <c r="G45" i="246"/>
  <c r="G44" i="246"/>
  <c r="G43" i="246"/>
  <c r="G42" i="246"/>
  <c r="G41" i="246"/>
  <c r="G40" i="246"/>
  <c r="G39" i="246"/>
  <c r="G38" i="246"/>
  <c r="G37" i="246"/>
  <c r="G36" i="246"/>
  <c r="G35" i="246"/>
  <c r="G34" i="246"/>
  <c r="G33" i="246"/>
  <c r="G32" i="246"/>
  <c r="G31" i="246"/>
  <c r="G30" i="246"/>
  <c r="G29" i="246"/>
  <c r="G28" i="246"/>
  <c r="E23" i="246"/>
  <c r="G53" i="246" s="1"/>
  <c r="D23" i="246"/>
  <c r="AA59" i="246" s="1"/>
  <c r="C23" i="246"/>
  <c r="G18" i="246"/>
  <c r="C8" i="246"/>
  <c r="C7" i="246"/>
  <c r="B1" i="246"/>
  <c r="Q59" i="245"/>
  <c r="P59" i="245"/>
  <c r="B59" i="245"/>
  <c r="Y58" i="245"/>
  <c r="V58" i="245"/>
  <c r="N58" i="245"/>
  <c r="L58" i="245"/>
  <c r="B58" i="245"/>
  <c r="S57" i="245"/>
  <c r="R57" i="245"/>
  <c r="B57" i="245"/>
  <c r="AA56" i="245"/>
  <c r="P56" i="245"/>
  <c r="O56" i="245"/>
  <c r="B56" i="245"/>
  <c r="V55" i="245"/>
  <c r="T55" i="245"/>
  <c r="L55" i="245"/>
  <c r="H55" i="245"/>
  <c r="B55" i="245"/>
  <c r="R54" i="245"/>
  <c r="Q54" i="245"/>
  <c r="P54" i="245"/>
  <c r="B54" i="245"/>
  <c r="AA53" i="245"/>
  <c r="G52" i="245"/>
  <c r="G51" i="245"/>
  <c r="G50" i="245"/>
  <c r="G49" i="245"/>
  <c r="G48" i="245"/>
  <c r="G47" i="245"/>
  <c r="G46" i="245"/>
  <c r="G45" i="245"/>
  <c r="G44" i="245"/>
  <c r="G43" i="245"/>
  <c r="G42" i="245"/>
  <c r="G41" i="245"/>
  <c r="G40" i="245"/>
  <c r="G39" i="245"/>
  <c r="G38" i="245"/>
  <c r="G37" i="245"/>
  <c r="G36" i="245"/>
  <c r="G35" i="245"/>
  <c r="G34" i="245"/>
  <c r="G33" i="245"/>
  <c r="G32" i="245"/>
  <c r="G31" i="245"/>
  <c r="G30" i="245"/>
  <c r="G29" i="245"/>
  <c r="G28" i="245"/>
  <c r="E23" i="245"/>
  <c r="G53" i="245" s="1"/>
  <c r="D23" i="245"/>
  <c r="AA59" i="245" s="1"/>
  <c r="C23" i="245"/>
  <c r="G18" i="245"/>
  <c r="C8" i="245"/>
  <c r="C7" i="245"/>
  <c r="B1" i="245"/>
  <c r="P59" i="244"/>
  <c r="B59" i="244"/>
  <c r="V58" i="244"/>
  <c r="L58" i="244"/>
  <c r="B58" i="244"/>
  <c r="R57" i="244"/>
  <c r="B57" i="244"/>
  <c r="AA56" i="244"/>
  <c r="O56" i="244"/>
  <c r="B56" i="244"/>
  <c r="T55" i="244"/>
  <c r="H55" i="244"/>
  <c r="B55" i="244"/>
  <c r="Q54" i="244"/>
  <c r="B54" i="244"/>
  <c r="AA53" i="244"/>
  <c r="G52" i="244"/>
  <c r="G51" i="244"/>
  <c r="G50" i="244"/>
  <c r="G49" i="244"/>
  <c r="G48" i="244"/>
  <c r="G47" i="244"/>
  <c r="G46" i="244"/>
  <c r="G45" i="244"/>
  <c r="G44" i="244"/>
  <c r="G43" i="244"/>
  <c r="G42" i="244"/>
  <c r="G41" i="244"/>
  <c r="G40" i="244"/>
  <c r="G39" i="244"/>
  <c r="G38" i="244"/>
  <c r="G37" i="244"/>
  <c r="G36" i="244"/>
  <c r="G35" i="244"/>
  <c r="G34" i="244"/>
  <c r="G33" i="244"/>
  <c r="G32" i="244"/>
  <c r="G31" i="244"/>
  <c r="G30" i="244"/>
  <c r="G29" i="244"/>
  <c r="G28" i="244"/>
  <c r="E23" i="244"/>
  <c r="G53" i="244" s="1"/>
  <c r="D23" i="244"/>
  <c r="AA59" i="244" s="1"/>
  <c r="C23" i="244"/>
  <c r="G18" i="244"/>
  <c r="C8" i="244"/>
  <c r="C7" i="244"/>
  <c r="B1" i="244"/>
  <c r="AA59" i="243"/>
  <c r="S59" i="243"/>
  <c r="P59" i="243"/>
  <c r="O59" i="243"/>
  <c r="B59" i="243"/>
  <c r="V58" i="243"/>
  <c r="T58" i="243"/>
  <c r="P58" i="243"/>
  <c r="L58" i="243"/>
  <c r="H58" i="243"/>
  <c r="B58" i="243"/>
  <c r="V57" i="243"/>
  <c r="R57" i="243"/>
  <c r="Q57" i="243"/>
  <c r="L57" i="243"/>
  <c r="B57" i="243"/>
  <c r="AA56" i="243"/>
  <c r="Y56" i="243"/>
  <c r="R56" i="243"/>
  <c r="O56" i="243"/>
  <c r="N56" i="243"/>
  <c r="B56" i="243"/>
  <c r="AA55" i="243"/>
  <c r="T55" i="243"/>
  <c r="S55" i="243"/>
  <c r="O55" i="243"/>
  <c r="H55" i="243"/>
  <c r="B55" i="243"/>
  <c r="T54" i="243"/>
  <c r="Q54" i="243"/>
  <c r="P54" i="243"/>
  <c r="H54" i="243"/>
  <c r="B54" i="243"/>
  <c r="AA53" i="243"/>
  <c r="G52" i="243"/>
  <c r="G51" i="243"/>
  <c r="G50" i="243"/>
  <c r="G49" i="243"/>
  <c r="G48" i="243"/>
  <c r="G47" i="243"/>
  <c r="G46" i="243"/>
  <c r="G45" i="243"/>
  <c r="G44" i="243"/>
  <c r="G43" i="243"/>
  <c r="G42" i="243"/>
  <c r="G41" i="243"/>
  <c r="G40" i="243"/>
  <c r="G39" i="243"/>
  <c r="G38" i="243"/>
  <c r="G37" i="243"/>
  <c r="G36" i="243"/>
  <c r="G35" i="243"/>
  <c r="G34" i="243"/>
  <c r="G33" i="243"/>
  <c r="G32" i="243"/>
  <c r="G31" i="243"/>
  <c r="G30" i="243"/>
  <c r="G29" i="243"/>
  <c r="G28" i="243"/>
  <c r="E23" i="243"/>
  <c r="G53" i="243" s="1"/>
  <c r="D23" i="243"/>
  <c r="Y59" i="243" s="1"/>
  <c r="C23" i="243"/>
  <c r="G18" i="243"/>
  <c r="C8" i="243"/>
  <c r="C7" i="243"/>
  <c r="B1" i="243"/>
  <c r="AA59" i="242"/>
  <c r="S59" i="242"/>
  <c r="P59" i="242"/>
  <c r="O59" i="242"/>
  <c r="B59" i="242"/>
  <c r="V58" i="242"/>
  <c r="T58" i="242"/>
  <c r="P58" i="242"/>
  <c r="L58" i="242"/>
  <c r="H58" i="242"/>
  <c r="B58" i="242"/>
  <c r="V57" i="242"/>
  <c r="R57" i="242"/>
  <c r="Q57" i="242"/>
  <c r="L57" i="242"/>
  <c r="B57" i="242"/>
  <c r="AA56" i="242"/>
  <c r="Y56" i="242"/>
  <c r="R56" i="242"/>
  <c r="O56" i="242"/>
  <c r="N56" i="242"/>
  <c r="B56" i="242"/>
  <c r="AA55" i="242"/>
  <c r="T55" i="242"/>
  <c r="S55" i="242"/>
  <c r="O55" i="242"/>
  <c r="H55" i="242"/>
  <c r="B55" i="242"/>
  <c r="T54" i="242"/>
  <c r="Q54" i="242"/>
  <c r="P54" i="242"/>
  <c r="H54" i="242"/>
  <c r="B54" i="242"/>
  <c r="AA53" i="242"/>
  <c r="G52" i="242"/>
  <c r="G51" i="242"/>
  <c r="G50" i="242"/>
  <c r="G49" i="242"/>
  <c r="G48" i="242"/>
  <c r="G47" i="242"/>
  <c r="G46" i="242"/>
  <c r="G45" i="242"/>
  <c r="G44" i="242"/>
  <c r="G43" i="242"/>
  <c r="G42" i="242"/>
  <c r="G41" i="242"/>
  <c r="G40" i="242"/>
  <c r="G39" i="242"/>
  <c r="G38" i="242"/>
  <c r="G37" i="242"/>
  <c r="G36" i="242"/>
  <c r="G35" i="242"/>
  <c r="G34" i="242"/>
  <c r="G33" i="242"/>
  <c r="G32" i="242"/>
  <c r="G31" i="242"/>
  <c r="G30" i="242"/>
  <c r="G29" i="242"/>
  <c r="G28" i="242"/>
  <c r="E23" i="242"/>
  <c r="G53" i="242" s="1"/>
  <c r="D23" i="242"/>
  <c r="Y59" i="242" s="1"/>
  <c r="C23" i="242"/>
  <c r="G18" i="242"/>
  <c r="C8" i="242"/>
  <c r="C7" i="242"/>
  <c r="B1" i="242"/>
  <c r="AA59" i="241"/>
  <c r="S59" i="241"/>
  <c r="P59" i="241"/>
  <c r="O59" i="241"/>
  <c r="B59" i="241"/>
  <c r="V58" i="241"/>
  <c r="T58" i="241"/>
  <c r="P58" i="241"/>
  <c r="L58" i="241"/>
  <c r="H58" i="241"/>
  <c r="B58" i="241"/>
  <c r="V57" i="241"/>
  <c r="R57" i="241"/>
  <c r="Q57" i="241"/>
  <c r="L57" i="241"/>
  <c r="B57" i="241"/>
  <c r="AA56" i="241"/>
  <c r="Y56" i="241"/>
  <c r="R56" i="241"/>
  <c r="O56" i="241"/>
  <c r="N56" i="241"/>
  <c r="B56" i="241"/>
  <c r="AA55" i="241"/>
  <c r="T55" i="241"/>
  <c r="S55" i="241"/>
  <c r="O55" i="241"/>
  <c r="H55" i="241"/>
  <c r="B55" i="241"/>
  <c r="T54" i="241"/>
  <c r="Q54" i="241"/>
  <c r="P54" i="241"/>
  <c r="H54" i="241"/>
  <c r="B54" i="241"/>
  <c r="AA53" i="241"/>
  <c r="G52" i="241"/>
  <c r="G51" i="241"/>
  <c r="G50" i="241"/>
  <c r="G49" i="241"/>
  <c r="G48" i="241"/>
  <c r="G47" i="241"/>
  <c r="G46" i="241"/>
  <c r="G45" i="241"/>
  <c r="G44" i="241"/>
  <c r="G43" i="241"/>
  <c r="G42" i="241"/>
  <c r="G41" i="241"/>
  <c r="G40" i="241"/>
  <c r="G39" i="241"/>
  <c r="G38" i="241"/>
  <c r="G37" i="241"/>
  <c r="G36" i="241"/>
  <c r="G35" i="241"/>
  <c r="G34" i="241"/>
  <c r="G33" i="241"/>
  <c r="G32" i="241"/>
  <c r="G31" i="241"/>
  <c r="G30" i="241"/>
  <c r="G29" i="241"/>
  <c r="G28" i="241"/>
  <c r="E23" i="241"/>
  <c r="G53" i="241" s="1"/>
  <c r="D23" i="241"/>
  <c r="Y59" i="241" s="1"/>
  <c r="C23" i="241"/>
  <c r="G18" i="241"/>
  <c r="C8" i="241"/>
  <c r="C7" i="241"/>
  <c r="B1" i="241"/>
  <c r="AA59" i="240"/>
  <c r="Y59" i="240"/>
  <c r="V59" i="240"/>
  <c r="S59" i="240"/>
  <c r="Q59" i="240"/>
  <c r="P59" i="240"/>
  <c r="O59" i="240"/>
  <c r="N59" i="240"/>
  <c r="L59" i="240"/>
  <c r="B59" i="240"/>
  <c r="Y58" i="240"/>
  <c r="V58" i="240"/>
  <c r="T58" i="240"/>
  <c r="S58" i="240"/>
  <c r="R58" i="240"/>
  <c r="P58" i="240"/>
  <c r="N58" i="240"/>
  <c r="L58" i="240"/>
  <c r="H58" i="240"/>
  <c r="B58" i="240"/>
  <c r="AA57" i="240"/>
  <c r="V57" i="240"/>
  <c r="S57" i="240"/>
  <c r="R57" i="240"/>
  <c r="Q57" i="240"/>
  <c r="P57" i="240"/>
  <c r="O57" i="240"/>
  <c r="L57" i="240"/>
  <c r="B57" i="240"/>
  <c r="AA56" i="240"/>
  <c r="Y56" i="240"/>
  <c r="V56" i="240"/>
  <c r="T56" i="240"/>
  <c r="R56" i="240"/>
  <c r="P56" i="240"/>
  <c r="O56" i="240"/>
  <c r="N56" i="240"/>
  <c r="L56" i="240"/>
  <c r="H56" i="240"/>
  <c r="B56" i="240"/>
  <c r="AA55" i="240"/>
  <c r="V55" i="240"/>
  <c r="T55" i="240"/>
  <c r="S55" i="240"/>
  <c r="R55" i="240"/>
  <c r="Q55" i="240"/>
  <c r="O55" i="240"/>
  <c r="L55" i="240"/>
  <c r="H55" i="240"/>
  <c r="B55" i="240"/>
  <c r="AA54" i="240"/>
  <c r="Y54" i="240"/>
  <c r="T54" i="240"/>
  <c r="R54" i="240"/>
  <c r="Q54" i="240"/>
  <c r="P54" i="240"/>
  <c r="O54" i="240"/>
  <c r="N54" i="240"/>
  <c r="H54" i="240"/>
  <c r="B54" i="240"/>
  <c r="AA53" i="240"/>
  <c r="G52" i="240"/>
  <c r="G51" i="240"/>
  <c r="G50" i="240"/>
  <c r="G49" i="240"/>
  <c r="G48" i="240"/>
  <c r="G47" i="240"/>
  <c r="G46" i="240"/>
  <c r="G45" i="240"/>
  <c r="G44" i="240"/>
  <c r="G43" i="240"/>
  <c r="G42" i="240"/>
  <c r="G41" i="240"/>
  <c r="G40" i="240"/>
  <c r="G39" i="240"/>
  <c r="G38" i="240"/>
  <c r="G37" i="240"/>
  <c r="G36" i="240"/>
  <c r="G35" i="240"/>
  <c r="G34" i="240"/>
  <c r="G33" i="240"/>
  <c r="G32" i="240"/>
  <c r="G31" i="240"/>
  <c r="G30" i="240"/>
  <c r="G29" i="240"/>
  <c r="G28" i="240"/>
  <c r="E23" i="240"/>
  <c r="G53" i="240" s="1"/>
  <c r="D23" i="240"/>
  <c r="T59" i="240" s="1"/>
  <c r="C23" i="240"/>
  <c r="G18" i="240"/>
  <c r="C8" i="240"/>
  <c r="C7" i="240"/>
  <c r="B1" i="240"/>
  <c r="B59" i="239"/>
  <c r="B58" i="239"/>
  <c r="B57" i="239"/>
  <c r="B56" i="239"/>
  <c r="B55" i="239"/>
  <c r="B54" i="239"/>
  <c r="AA53" i="239"/>
  <c r="G52" i="239"/>
  <c r="G51" i="239"/>
  <c r="G50" i="239"/>
  <c r="G49" i="239"/>
  <c r="G48" i="239"/>
  <c r="G47" i="239"/>
  <c r="G46" i="239"/>
  <c r="G45" i="239"/>
  <c r="G44" i="239"/>
  <c r="G43" i="239"/>
  <c r="G42" i="239"/>
  <c r="G41" i="239"/>
  <c r="G40" i="239"/>
  <c r="G39" i="239"/>
  <c r="G38" i="239"/>
  <c r="G37" i="239"/>
  <c r="G36" i="239"/>
  <c r="G35" i="239"/>
  <c r="G34" i="239"/>
  <c r="G33" i="239"/>
  <c r="G32" i="239"/>
  <c r="G31" i="239"/>
  <c r="G30" i="239"/>
  <c r="G29" i="239"/>
  <c r="G28" i="239"/>
  <c r="E23" i="239"/>
  <c r="G53" i="239" s="1"/>
  <c r="D23" i="239"/>
  <c r="AA59" i="239" s="1"/>
  <c r="C23" i="239"/>
  <c r="C8" i="239"/>
  <c r="C7" i="239"/>
  <c r="B1" i="239"/>
  <c r="Q59" i="238"/>
  <c r="P59" i="238"/>
  <c r="B59" i="238"/>
  <c r="Y58" i="238"/>
  <c r="V58" i="238"/>
  <c r="N58" i="238"/>
  <c r="L58" i="238"/>
  <c r="B58" i="238"/>
  <c r="T57" i="238"/>
  <c r="S57" i="238"/>
  <c r="R57" i="238"/>
  <c r="H57" i="238"/>
  <c r="B57" i="238"/>
  <c r="AA56" i="238"/>
  <c r="P56" i="238"/>
  <c r="O56" i="238"/>
  <c r="B56" i="238"/>
  <c r="V55" i="238"/>
  <c r="T55" i="238"/>
  <c r="L55" i="238"/>
  <c r="H55" i="238"/>
  <c r="B55" i="238"/>
  <c r="R54" i="238"/>
  <c r="Q54" i="238"/>
  <c r="B54" i="238"/>
  <c r="AA53" i="238"/>
  <c r="G52" i="238"/>
  <c r="G51" i="238"/>
  <c r="G50" i="238"/>
  <c r="G49" i="238"/>
  <c r="G48" i="238"/>
  <c r="G47" i="238"/>
  <c r="G46" i="238"/>
  <c r="G45" i="238"/>
  <c r="G44" i="238"/>
  <c r="G43" i="238"/>
  <c r="G42" i="238"/>
  <c r="G41" i="238"/>
  <c r="G40" i="238"/>
  <c r="G39" i="238"/>
  <c r="G38" i="238"/>
  <c r="G37" i="238"/>
  <c r="G36" i="238"/>
  <c r="G35" i="238"/>
  <c r="G34" i="238"/>
  <c r="G33" i="238"/>
  <c r="G32" i="238"/>
  <c r="G31" i="238"/>
  <c r="G30" i="238"/>
  <c r="G29" i="238"/>
  <c r="G28" i="238"/>
  <c r="E23" i="238"/>
  <c r="G53" i="238" s="1"/>
  <c r="D23" i="238"/>
  <c r="AA59" i="238" s="1"/>
  <c r="C23" i="238"/>
  <c r="G18" i="238"/>
  <c r="C8" i="238"/>
  <c r="C7" i="238"/>
  <c r="B1" i="238"/>
  <c r="AA59" i="237"/>
  <c r="V59" i="237"/>
  <c r="P59" i="237"/>
  <c r="O59" i="237"/>
  <c r="L59" i="237"/>
  <c r="B59" i="237"/>
  <c r="V58" i="237"/>
  <c r="T58" i="237"/>
  <c r="R58" i="237"/>
  <c r="L58" i="237"/>
  <c r="H58" i="237"/>
  <c r="B58" i="237"/>
  <c r="AA57" i="237"/>
  <c r="R57" i="237"/>
  <c r="Q57" i="237"/>
  <c r="O57" i="237"/>
  <c r="B57" i="237"/>
  <c r="AA56" i="237"/>
  <c r="Y56" i="237"/>
  <c r="T56" i="237"/>
  <c r="O56" i="237"/>
  <c r="N56" i="237"/>
  <c r="H56" i="237"/>
  <c r="B56" i="237"/>
  <c r="T55" i="237"/>
  <c r="S55" i="237"/>
  <c r="Q55" i="237"/>
  <c r="H55" i="237"/>
  <c r="B55" i="237"/>
  <c r="Y54" i="237"/>
  <c r="Q54" i="237"/>
  <c r="P54" i="237"/>
  <c r="N54" i="237"/>
  <c r="B54" i="237"/>
  <c r="AA53" i="237"/>
  <c r="G53" i="237"/>
  <c r="G52" i="237"/>
  <c r="G51" i="237"/>
  <c r="G50" i="237"/>
  <c r="G49" i="237"/>
  <c r="G48" i="237"/>
  <c r="G47" i="237"/>
  <c r="G46" i="237"/>
  <c r="G45" i="237"/>
  <c r="G44" i="237"/>
  <c r="G43" i="237"/>
  <c r="G42" i="237"/>
  <c r="G41" i="237"/>
  <c r="G40" i="237"/>
  <c r="G39" i="237"/>
  <c r="G38" i="237"/>
  <c r="G37" i="237"/>
  <c r="G36" i="237"/>
  <c r="G35" i="237"/>
  <c r="G34" i="237"/>
  <c r="G33" i="237"/>
  <c r="G32" i="237"/>
  <c r="G31" i="237"/>
  <c r="G30" i="237"/>
  <c r="G29" i="237"/>
  <c r="G28" i="237"/>
  <c r="E23" i="237"/>
  <c r="D23" i="237"/>
  <c r="Y59" i="237" s="1"/>
  <c r="C23" i="237"/>
  <c r="G18" i="237"/>
  <c r="C8" i="237"/>
  <c r="C7" i="237"/>
  <c r="B1" i="237"/>
  <c r="AA59" i="236"/>
  <c r="Y59" i="236"/>
  <c r="P59" i="236"/>
  <c r="O59" i="236"/>
  <c r="N59" i="236"/>
  <c r="B59" i="236"/>
  <c r="V58" i="236"/>
  <c r="T58" i="236"/>
  <c r="S58" i="236"/>
  <c r="L58" i="236"/>
  <c r="H58" i="236"/>
  <c r="B58" i="236"/>
  <c r="R57" i="236"/>
  <c r="Q57" i="236"/>
  <c r="P57" i="236"/>
  <c r="B57" i="236"/>
  <c r="AA56" i="236"/>
  <c r="Y56" i="236"/>
  <c r="V56" i="236"/>
  <c r="O56" i="236"/>
  <c r="N56" i="236"/>
  <c r="L56" i="236"/>
  <c r="B56" i="236"/>
  <c r="T55" i="236"/>
  <c r="S55" i="236"/>
  <c r="R55" i="236"/>
  <c r="H55" i="236"/>
  <c r="B55" i="236"/>
  <c r="AA54" i="236"/>
  <c r="Q54" i="236"/>
  <c r="P54" i="236"/>
  <c r="O54" i="236"/>
  <c r="B54" i="236"/>
  <c r="AA53" i="236"/>
  <c r="G52" i="236"/>
  <c r="G51" i="236"/>
  <c r="G50" i="236"/>
  <c r="G49" i="236"/>
  <c r="G48" i="236"/>
  <c r="G47" i="236"/>
  <c r="G46" i="236"/>
  <c r="G45" i="236"/>
  <c r="G44" i="236"/>
  <c r="G43" i="236"/>
  <c r="G42" i="236"/>
  <c r="G41" i="236"/>
  <c r="G40" i="236"/>
  <c r="G39" i="236"/>
  <c r="G38" i="236"/>
  <c r="G37" i="236"/>
  <c r="G36" i="236"/>
  <c r="G35" i="236"/>
  <c r="G34" i="236"/>
  <c r="G33" i="236"/>
  <c r="G32" i="236"/>
  <c r="G31" i="236"/>
  <c r="G30" i="236"/>
  <c r="G29" i="236"/>
  <c r="G28" i="236"/>
  <c r="E23" i="236"/>
  <c r="G53" i="236" s="1"/>
  <c r="D23" i="236"/>
  <c r="V59" i="236" s="1"/>
  <c r="C23" i="236"/>
  <c r="G18" i="236"/>
  <c r="C8" i="236"/>
  <c r="C7" i="236"/>
  <c r="B1" i="236"/>
  <c r="B59" i="235"/>
  <c r="B58" i="235"/>
  <c r="B57" i="235"/>
  <c r="B56" i="235"/>
  <c r="B55" i="235"/>
  <c r="B54" i="235"/>
  <c r="AA53" i="235"/>
  <c r="G52" i="235"/>
  <c r="G51" i="235"/>
  <c r="G50" i="235"/>
  <c r="G49" i="235"/>
  <c r="G48" i="235"/>
  <c r="G47" i="235"/>
  <c r="G46" i="235"/>
  <c r="G45" i="235"/>
  <c r="G44" i="235"/>
  <c r="G43" i="235"/>
  <c r="G42" i="235"/>
  <c r="G41" i="235"/>
  <c r="G40" i="235"/>
  <c r="G39" i="235"/>
  <c r="G38" i="235"/>
  <c r="G37" i="235"/>
  <c r="G36" i="235"/>
  <c r="G35" i="235"/>
  <c r="G34" i="235"/>
  <c r="G33" i="235"/>
  <c r="G32" i="235"/>
  <c r="G31" i="235"/>
  <c r="G30" i="235"/>
  <c r="G29" i="235"/>
  <c r="G28" i="235"/>
  <c r="E23" i="235"/>
  <c r="G53" i="235" s="1"/>
  <c r="D23" i="235"/>
  <c r="AA59" i="235" s="1"/>
  <c r="C23" i="235"/>
  <c r="G18" i="235"/>
  <c r="C8" i="235"/>
  <c r="C7" i="235"/>
  <c r="B1" i="235"/>
  <c r="B59" i="234"/>
  <c r="B58" i="234"/>
  <c r="B57" i="234"/>
  <c r="B56" i="234"/>
  <c r="B55" i="234"/>
  <c r="B54" i="234"/>
  <c r="AA53" i="234"/>
  <c r="G52" i="234"/>
  <c r="G51" i="234"/>
  <c r="G50" i="234"/>
  <c r="G49" i="234"/>
  <c r="G48" i="234"/>
  <c r="G47" i="234"/>
  <c r="G46" i="234"/>
  <c r="G45" i="234"/>
  <c r="G44" i="234"/>
  <c r="G43" i="234"/>
  <c r="G42" i="234"/>
  <c r="G41" i="234"/>
  <c r="G40" i="234"/>
  <c r="G39" i="234"/>
  <c r="G38" i="234"/>
  <c r="G37" i="234"/>
  <c r="G36" i="234"/>
  <c r="G35" i="234"/>
  <c r="G34" i="234"/>
  <c r="G33" i="234"/>
  <c r="G32" i="234"/>
  <c r="G31" i="234"/>
  <c r="G30" i="234"/>
  <c r="G29" i="234"/>
  <c r="G28" i="234"/>
  <c r="E23" i="234"/>
  <c r="G53" i="234" s="1"/>
  <c r="D23" i="234"/>
  <c r="AA59" i="234" s="1"/>
  <c r="C23" i="234"/>
  <c r="G18" i="234"/>
  <c r="C8" i="234"/>
  <c r="C7" i="234"/>
  <c r="B1" i="234"/>
  <c r="Y59" i="233"/>
  <c r="V59" i="233"/>
  <c r="P59" i="233"/>
  <c r="N59" i="233"/>
  <c r="L59" i="233"/>
  <c r="B59" i="233"/>
  <c r="V58" i="233"/>
  <c r="S58" i="233"/>
  <c r="R58" i="233"/>
  <c r="L58" i="233"/>
  <c r="B58" i="233"/>
  <c r="AA57" i="233"/>
  <c r="R57" i="233"/>
  <c r="P57" i="233"/>
  <c r="O57" i="233"/>
  <c r="B57" i="233"/>
  <c r="AA56" i="233"/>
  <c r="V56" i="233"/>
  <c r="T56" i="233"/>
  <c r="O56" i="233"/>
  <c r="L56" i="233"/>
  <c r="H56" i="233"/>
  <c r="B56" i="233"/>
  <c r="T55" i="233"/>
  <c r="R55" i="233"/>
  <c r="Q55" i="233"/>
  <c r="H55" i="233"/>
  <c r="B55" i="233"/>
  <c r="AA54" i="233"/>
  <c r="Y54" i="233"/>
  <c r="Q54" i="233"/>
  <c r="O54" i="233"/>
  <c r="N54" i="233"/>
  <c r="B54" i="233"/>
  <c r="AA53" i="233"/>
  <c r="G53" i="233"/>
  <c r="G52" i="233"/>
  <c r="G51" i="233"/>
  <c r="G50" i="233"/>
  <c r="G49" i="233"/>
  <c r="G48" i="233"/>
  <c r="G47" i="233"/>
  <c r="G46" i="233"/>
  <c r="G45" i="233"/>
  <c r="G44" i="233"/>
  <c r="G43" i="233"/>
  <c r="G42" i="233"/>
  <c r="G41" i="233"/>
  <c r="G40" i="233"/>
  <c r="G39" i="233"/>
  <c r="G38" i="233"/>
  <c r="G37" i="233"/>
  <c r="G36" i="233"/>
  <c r="G35" i="233"/>
  <c r="G34" i="233"/>
  <c r="G33" i="233"/>
  <c r="G32" i="233"/>
  <c r="G31" i="233"/>
  <c r="G30" i="233"/>
  <c r="G29" i="233"/>
  <c r="G28" i="233"/>
  <c r="E23" i="233"/>
  <c r="D23" i="233"/>
  <c r="AA59" i="233" s="1"/>
  <c r="C23" i="233"/>
  <c r="G18" i="233"/>
  <c r="C8" i="233"/>
  <c r="C7" i="233"/>
  <c r="B1" i="233"/>
  <c r="AA59" i="232"/>
  <c r="Y59" i="232"/>
  <c r="P59" i="232"/>
  <c r="O59" i="232"/>
  <c r="N59" i="232"/>
  <c r="B59" i="232"/>
  <c r="V58" i="232"/>
  <c r="T58" i="232"/>
  <c r="S58" i="232"/>
  <c r="L58" i="232"/>
  <c r="H58" i="232"/>
  <c r="B58" i="232"/>
  <c r="R57" i="232"/>
  <c r="Q57" i="232"/>
  <c r="P57" i="232"/>
  <c r="B57" i="232"/>
  <c r="AA56" i="232"/>
  <c r="Y56" i="232"/>
  <c r="V56" i="232"/>
  <c r="O56" i="232"/>
  <c r="N56" i="232"/>
  <c r="L56" i="232"/>
  <c r="B56" i="232"/>
  <c r="T55" i="232"/>
  <c r="S55" i="232"/>
  <c r="R55" i="232"/>
  <c r="H55" i="232"/>
  <c r="B55" i="232"/>
  <c r="AA54" i="232"/>
  <c r="Q54" i="232"/>
  <c r="P54" i="232"/>
  <c r="O54" i="232"/>
  <c r="B54" i="232"/>
  <c r="AA53" i="232"/>
  <c r="G52" i="232"/>
  <c r="G51" i="232"/>
  <c r="G50" i="232"/>
  <c r="G49" i="232"/>
  <c r="G48" i="232"/>
  <c r="G47" i="232"/>
  <c r="G46" i="232"/>
  <c r="G45" i="232"/>
  <c r="G44" i="232"/>
  <c r="G43" i="232"/>
  <c r="G42" i="232"/>
  <c r="G41" i="232"/>
  <c r="G40" i="232"/>
  <c r="G39" i="232"/>
  <c r="G38" i="232"/>
  <c r="G37" i="232"/>
  <c r="G36" i="232"/>
  <c r="G35" i="232"/>
  <c r="G34" i="232"/>
  <c r="G33" i="232"/>
  <c r="G32" i="232"/>
  <c r="G31" i="232"/>
  <c r="G30" i="232"/>
  <c r="G29" i="232"/>
  <c r="G28" i="232"/>
  <c r="E23" i="232"/>
  <c r="G53" i="232" s="1"/>
  <c r="D23" i="232"/>
  <c r="V59" i="232" s="1"/>
  <c r="C23" i="232"/>
  <c r="G18" i="232"/>
  <c r="C8" i="232"/>
  <c r="C7" i="232"/>
  <c r="B1" i="232"/>
  <c r="Y59" i="231"/>
  <c r="P59" i="231"/>
  <c r="N59" i="231"/>
  <c r="B59" i="231"/>
  <c r="V58" i="231"/>
  <c r="S58" i="231"/>
  <c r="L58" i="231"/>
  <c r="B58" i="231"/>
  <c r="R57" i="231"/>
  <c r="P57" i="231"/>
  <c r="B57" i="231"/>
  <c r="AA56" i="231"/>
  <c r="V56" i="231"/>
  <c r="O56" i="231"/>
  <c r="L56" i="231"/>
  <c r="B56" i="231"/>
  <c r="T55" i="231"/>
  <c r="R55" i="231"/>
  <c r="H55" i="231"/>
  <c r="B55" i="231"/>
  <c r="AA54" i="231"/>
  <c r="Q54" i="231"/>
  <c r="O54" i="231"/>
  <c r="B54" i="231"/>
  <c r="AA53" i="231"/>
  <c r="G53" i="231"/>
  <c r="G52" i="231"/>
  <c r="G51" i="231"/>
  <c r="G50" i="231"/>
  <c r="G49" i="231"/>
  <c r="G48" i="231"/>
  <c r="G47" i="231"/>
  <c r="G46" i="231"/>
  <c r="G45" i="231"/>
  <c r="G44" i="231"/>
  <c r="G43" i="231"/>
  <c r="G42" i="231"/>
  <c r="G41" i="231"/>
  <c r="G40" i="231"/>
  <c r="G39" i="231"/>
  <c r="G38" i="231"/>
  <c r="G37" i="231"/>
  <c r="G36" i="231"/>
  <c r="G35" i="231"/>
  <c r="G34" i="231"/>
  <c r="G33" i="231"/>
  <c r="G32" i="231"/>
  <c r="G31" i="231"/>
  <c r="G30" i="231"/>
  <c r="G29" i="231"/>
  <c r="G28" i="231"/>
  <c r="E23" i="231"/>
  <c r="D23" i="231"/>
  <c r="AA59" i="231" s="1"/>
  <c r="C23" i="231"/>
  <c r="G18" i="231"/>
  <c r="C8" i="231"/>
  <c r="C7" i="231"/>
  <c r="B1" i="231"/>
  <c r="P59" i="230"/>
  <c r="B59" i="230"/>
  <c r="V58" i="230"/>
  <c r="L58" i="230"/>
  <c r="B58" i="230"/>
  <c r="R57" i="230"/>
  <c r="B57" i="230"/>
  <c r="AA56" i="230"/>
  <c r="O56" i="230"/>
  <c r="B56" i="230"/>
  <c r="T55" i="230"/>
  <c r="H55" i="230"/>
  <c r="B55" i="230"/>
  <c r="Q54" i="230"/>
  <c r="B54" i="230"/>
  <c r="AA53" i="230"/>
  <c r="G52" i="230"/>
  <c r="G51" i="230"/>
  <c r="G50" i="230"/>
  <c r="G49" i="230"/>
  <c r="G48" i="230"/>
  <c r="G47" i="230"/>
  <c r="G46" i="230"/>
  <c r="G45" i="230"/>
  <c r="G44" i="230"/>
  <c r="G43" i="230"/>
  <c r="G42" i="230"/>
  <c r="G41" i="230"/>
  <c r="G40" i="230"/>
  <c r="G39" i="230"/>
  <c r="G38" i="230"/>
  <c r="G37" i="230"/>
  <c r="G36" i="230"/>
  <c r="G35" i="230"/>
  <c r="G34" i="230"/>
  <c r="G33" i="230"/>
  <c r="G32" i="230"/>
  <c r="G31" i="230"/>
  <c r="G30" i="230"/>
  <c r="G29" i="230"/>
  <c r="G28" i="230"/>
  <c r="E23" i="230"/>
  <c r="G53" i="230" s="1"/>
  <c r="D23" i="230"/>
  <c r="AA59" i="230" s="1"/>
  <c r="C23" i="230"/>
  <c r="G18" i="230"/>
  <c r="C8" i="230"/>
  <c r="C7" i="230"/>
  <c r="B1" i="230"/>
  <c r="Q59" i="229"/>
  <c r="P59" i="229"/>
  <c r="B59" i="229"/>
  <c r="Y58" i="229"/>
  <c r="V58" i="229"/>
  <c r="N58" i="229"/>
  <c r="L58" i="229"/>
  <c r="B58" i="229"/>
  <c r="S57" i="229"/>
  <c r="R57" i="229"/>
  <c r="B57" i="229"/>
  <c r="AA56" i="229"/>
  <c r="Q56" i="229"/>
  <c r="P56" i="229"/>
  <c r="O56" i="229"/>
  <c r="B56" i="229"/>
  <c r="V55" i="229"/>
  <c r="T55" i="229"/>
  <c r="L55" i="229"/>
  <c r="H55" i="229"/>
  <c r="B55" i="229"/>
  <c r="R54" i="229"/>
  <c r="Q54" i="229"/>
  <c r="B54" i="229"/>
  <c r="AA53" i="229"/>
  <c r="G52" i="229"/>
  <c r="G51" i="229"/>
  <c r="G50" i="229"/>
  <c r="G49" i="229"/>
  <c r="G48" i="229"/>
  <c r="G47" i="229"/>
  <c r="G46" i="229"/>
  <c r="G45" i="229"/>
  <c r="G44" i="229"/>
  <c r="G43" i="229"/>
  <c r="G42" i="229"/>
  <c r="G41" i="229"/>
  <c r="G40" i="229"/>
  <c r="G39" i="229"/>
  <c r="G38" i="229"/>
  <c r="G37" i="229"/>
  <c r="G36" i="229"/>
  <c r="G35" i="229"/>
  <c r="G34" i="229"/>
  <c r="G33" i="229"/>
  <c r="G32" i="229"/>
  <c r="G31" i="229"/>
  <c r="G30" i="229"/>
  <c r="G29" i="229"/>
  <c r="G28" i="229"/>
  <c r="E23" i="229"/>
  <c r="G53" i="229" s="1"/>
  <c r="D23" i="229"/>
  <c r="AA59" i="229" s="1"/>
  <c r="C23" i="229"/>
  <c r="G18" i="229"/>
  <c r="C8" i="229"/>
  <c r="C7" i="229"/>
  <c r="B1" i="229"/>
  <c r="P59" i="228"/>
  <c r="B59" i="228"/>
  <c r="V58" i="228"/>
  <c r="O58" i="228"/>
  <c r="L58" i="228"/>
  <c r="B58" i="228"/>
  <c r="T57" i="228"/>
  <c r="R57" i="228"/>
  <c r="H57" i="228"/>
  <c r="B57" i="228"/>
  <c r="AA56" i="228"/>
  <c r="O56" i="228"/>
  <c r="B56" i="228"/>
  <c r="T55" i="228"/>
  <c r="H55" i="228"/>
  <c r="B55" i="228"/>
  <c r="Q54" i="228"/>
  <c r="B54" i="228"/>
  <c r="AA53" i="228"/>
  <c r="G52" i="228"/>
  <c r="G51" i="228"/>
  <c r="G50" i="228"/>
  <c r="G49" i="228"/>
  <c r="G48" i="228"/>
  <c r="G47" i="228"/>
  <c r="G46" i="228"/>
  <c r="G45" i="228"/>
  <c r="G44" i="228"/>
  <c r="G43" i="228"/>
  <c r="G42" i="228"/>
  <c r="G41" i="228"/>
  <c r="G40" i="228"/>
  <c r="G39" i="228"/>
  <c r="G38" i="228"/>
  <c r="G37" i="228"/>
  <c r="G36" i="228"/>
  <c r="G35" i="228"/>
  <c r="G34" i="228"/>
  <c r="G33" i="228"/>
  <c r="G32" i="228"/>
  <c r="G31" i="228"/>
  <c r="G30" i="228"/>
  <c r="G29" i="228"/>
  <c r="G28" i="228"/>
  <c r="E23" i="228"/>
  <c r="G53" i="228" s="1"/>
  <c r="D23" i="228"/>
  <c r="AA59" i="228" s="1"/>
  <c r="C23" i="228"/>
  <c r="G18" i="228"/>
  <c r="C8" i="228"/>
  <c r="C7" i="228"/>
  <c r="B1" i="228"/>
  <c r="P59" i="227"/>
  <c r="B59" i="227"/>
  <c r="V58" i="227"/>
  <c r="L58" i="227"/>
  <c r="B58" i="227"/>
  <c r="R57" i="227"/>
  <c r="B57" i="227"/>
  <c r="AA56" i="227"/>
  <c r="O56" i="227"/>
  <c r="B56" i="227"/>
  <c r="T55" i="227"/>
  <c r="H55" i="227"/>
  <c r="B55" i="227"/>
  <c r="Q54" i="227"/>
  <c r="B54" i="227"/>
  <c r="AA53" i="227"/>
  <c r="G52" i="227"/>
  <c r="G51" i="227"/>
  <c r="G50" i="227"/>
  <c r="G49" i="227"/>
  <c r="G48" i="227"/>
  <c r="G47" i="227"/>
  <c r="G46" i="227"/>
  <c r="G45" i="227"/>
  <c r="G44" i="227"/>
  <c r="G43" i="227"/>
  <c r="G42" i="227"/>
  <c r="G41" i="227"/>
  <c r="G40" i="227"/>
  <c r="G39" i="227"/>
  <c r="G38" i="227"/>
  <c r="G37" i="227"/>
  <c r="G36" i="227"/>
  <c r="G35" i="227"/>
  <c r="G34" i="227"/>
  <c r="G33" i="227"/>
  <c r="G32" i="227"/>
  <c r="G31" i="227"/>
  <c r="G30" i="227"/>
  <c r="G29" i="227"/>
  <c r="G28" i="227"/>
  <c r="E23" i="227"/>
  <c r="G53" i="227" s="1"/>
  <c r="D23" i="227"/>
  <c r="AA59" i="227" s="1"/>
  <c r="C23" i="227"/>
  <c r="G18" i="227"/>
  <c r="C8" i="227"/>
  <c r="C7" i="227"/>
  <c r="B1" i="227"/>
  <c r="Y59" i="226"/>
  <c r="S59" i="226"/>
  <c r="P59" i="226"/>
  <c r="N59" i="226"/>
  <c r="B59" i="226"/>
  <c r="V58" i="226"/>
  <c r="S58" i="226"/>
  <c r="P58" i="226"/>
  <c r="L58" i="226"/>
  <c r="B58" i="226"/>
  <c r="V57" i="226"/>
  <c r="R57" i="226"/>
  <c r="P57" i="226"/>
  <c r="L57" i="226"/>
  <c r="B57" i="226"/>
  <c r="AA56" i="226"/>
  <c r="V56" i="226"/>
  <c r="R56" i="226"/>
  <c r="O56" i="226"/>
  <c r="L56" i="226"/>
  <c r="B56" i="226"/>
  <c r="AA55" i="226"/>
  <c r="T55" i="226"/>
  <c r="R55" i="226"/>
  <c r="O55" i="226"/>
  <c r="H55" i="226"/>
  <c r="B55" i="226"/>
  <c r="AA54" i="226"/>
  <c r="T54" i="226"/>
  <c r="Q54" i="226"/>
  <c r="O54" i="226"/>
  <c r="H54" i="226"/>
  <c r="B54" i="226"/>
  <c r="AA53" i="226"/>
  <c r="G52" i="226"/>
  <c r="G51" i="226"/>
  <c r="G50" i="226"/>
  <c r="G49" i="226"/>
  <c r="G48" i="226"/>
  <c r="G47" i="226"/>
  <c r="G46" i="226"/>
  <c r="G45" i="226"/>
  <c r="G44" i="226"/>
  <c r="G43" i="226"/>
  <c r="G42" i="226"/>
  <c r="G41" i="226"/>
  <c r="G40" i="226"/>
  <c r="G39" i="226"/>
  <c r="G38" i="226"/>
  <c r="G37" i="226"/>
  <c r="G36" i="226"/>
  <c r="G35" i="226"/>
  <c r="G34" i="226"/>
  <c r="G33" i="226"/>
  <c r="G32" i="226"/>
  <c r="G31" i="226"/>
  <c r="G30" i="226"/>
  <c r="G29" i="226"/>
  <c r="G28" i="226"/>
  <c r="E23" i="226"/>
  <c r="G53" i="226" s="1"/>
  <c r="D23" i="226"/>
  <c r="AA59" i="226" s="1"/>
  <c r="C23" i="226"/>
  <c r="G18" i="226"/>
  <c r="C8" i="226"/>
  <c r="C7" i="226"/>
  <c r="B1" i="226"/>
  <c r="B59" i="225"/>
  <c r="B58" i="225"/>
  <c r="H57" i="225"/>
  <c r="B57" i="225"/>
  <c r="Q56" i="225"/>
  <c r="B56" i="225"/>
  <c r="B55" i="225"/>
  <c r="B54" i="225"/>
  <c r="AA53" i="225"/>
  <c r="G52" i="225"/>
  <c r="G51" i="225"/>
  <c r="G50" i="225"/>
  <c r="G49" i="225"/>
  <c r="G48" i="225"/>
  <c r="G47" i="225"/>
  <c r="G46" i="225"/>
  <c r="G45" i="225"/>
  <c r="G44" i="225"/>
  <c r="G43" i="225"/>
  <c r="G42" i="225"/>
  <c r="G41" i="225"/>
  <c r="G40" i="225"/>
  <c r="G39" i="225"/>
  <c r="G38" i="225"/>
  <c r="G37" i="225"/>
  <c r="G36" i="225"/>
  <c r="G35" i="225"/>
  <c r="G34" i="225"/>
  <c r="G33" i="225"/>
  <c r="G32" i="225"/>
  <c r="G31" i="225"/>
  <c r="G30" i="225"/>
  <c r="G29" i="225"/>
  <c r="G28" i="225"/>
  <c r="E23" i="225"/>
  <c r="G53" i="225" s="1"/>
  <c r="D23" i="225"/>
  <c r="AA59" i="225" s="1"/>
  <c r="C23" i="225"/>
  <c r="C8" i="225"/>
  <c r="C7" i="225"/>
  <c r="B1" i="225"/>
  <c r="AA59" i="224"/>
  <c r="V59" i="224"/>
  <c r="P59" i="224"/>
  <c r="O59" i="224"/>
  <c r="L59" i="224"/>
  <c r="B59" i="224"/>
  <c r="V58" i="224"/>
  <c r="T58" i="224"/>
  <c r="R58" i="224"/>
  <c r="L58" i="224"/>
  <c r="H58" i="224"/>
  <c r="B58" i="224"/>
  <c r="AA57" i="224"/>
  <c r="R57" i="224"/>
  <c r="Q57" i="224"/>
  <c r="O57" i="224"/>
  <c r="B57" i="224"/>
  <c r="AA56" i="224"/>
  <c r="Y56" i="224"/>
  <c r="T56" i="224"/>
  <c r="O56" i="224"/>
  <c r="N56" i="224"/>
  <c r="H56" i="224"/>
  <c r="B56" i="224"/>
  <c r="T55" i="224"/>
  <c r="S55" i="224"/>
  <c r="Q55" i="224"/>
  <c r="H55" i="224"/>
  <c r="B55" i="224"/>
  <c r="Y54" i="224"/>
  <c r="Q54" i="224"/>
  <c r="P54" i="224"/>
  <c r="N54" i="224"/>
  <c r="B54" i="224"/>
  <c r="AA53" i="224"/>
  <c r="G53" i="224"/>
  <c r="G52" i="224"/>
  <c r="G51" i="224"/>
  <c r="G50" i="224"/>
  <c r="G49" i="224"/>
  <c r="G48" i="224"/>
  <c r="G47" i="224"/>
  <c r="G46" i="224"/>
  <c r="G45" i="224"/>
  <c r="G44" i="224"/>
  <c r="G43" i="224"/>
  <c r="G42" i="224"/>
  <c r="G41" i="224"/>
  <c r="G40" i="224"/>
  <c r="G39" i="224"/>
  <c r="G38" i="224"/>
  <c r="G37" i="224"/>
  <c r="G36" i="224"/>
  <c r="G35" i="224"/>
  <c r="G34" i="224"/>
  <c r="G33" i="224"/>
  <c r="G32" i="224"/>
  <c r="G31" i="224"/>
  <c r="G30" i="224"/>
  <c r="G29" i="224"/>
  <c r="G28" i="224"/>
  <c r="E23" i="224"/>
  <c r="D23" i="224"/>
  <c r="Y59" i="224" s="1"/>
  <c r="C23" i="224"/>
  <c r="G18" i="224"/>
  <c r="C8" i="224"/>
  <c r="C7" i="224"/>
  <c r="B1" i="224"/>
  <c r="AA59" i="223"/>
  <c r="Y59" i="223"/>
  <c r="V59" i="223"/>
  <c r="O59" i="223"/>
  <c r="N59" i="223"/>
  <c r="L59" i="223"/>
  <c r="B59" i="223"/>
  <c r="T58" i="223"/>
  <c r="S58" i="223"/>
  <c r="R58" i="223"/>
  <c r="H58" i="223"/>
  <c r="B58" i="223"/>
  <c r="AA57" i="223"/>
  <c r="Q57" i="223"/>
  <c r="P57" i="223"/>
  <c r="O57" i="223"/>
  <c r="B57" i="223"/>
  <c r="Y56" i="223"/>
  <c r="V56" i="223"/>
  <c r="T56" i="223"/>
  <c r="N56" i="223"/>
  <c r="L56" i="223"/>
  <c r="H56" i="223"/>
  <c r="B56" i="223"/>
  <c r="S55" i="223"/>
  <c r="R55" i="223"/>
  <c r="Q55" i="223"/>
  <c r="B55" i="223"/>
  <c r="AA54" i="223"/>
  <c r="Y54" i="223"/>
  <c r="P54" i="223"/>
  <c r="O54" i="223"/>
  <c r="N54" i="223"/>
  <c r="B54" i="223"/>
  <c r="AA53" i="223"/>
  <c r="G53" i="223"/>
  <c r="G52" i="223"/>
  <c r="G51" i="223"/>
  <c r="G50" i="223"/>
  <c r="G49" i="223"/>
  <c r="G48" i="223"/>
  <c r="G47" i="223"/>
  <c r="G46" i="223"/>
  <c r="G45" i="223"/>
  <c r="G44" i="223"/>
  <c r="G43" i="223"/>
  <c r="G42" i="223"/>
  <c r="G41" i="223"/>
  <c r="G40" i="223"/>
  <c r="G39" i="223"/>
  <c r="G38" i="223"/>
  <c r="G37" i="223"/>
  <c r="G36" i="223"/>
  <c r="G35" i="223"/>
  <c r="G34" i="223"/>
  <c r="G33" i="223"/>
  <c r="G32" i="223"/>
  <c r="G31" i="223"/>
  <c r="G30" i="223"/>
  <c r="G29" i="223"/>
  <c r="G28" i="223"/>
  <c r="E23" i="223"/>
  <c r="D23" i="223"/>
  <c r="T59" i="223" s="1"/>
  <c r="C23" i="223"/>
  <c r="G18" i="223"/>
  <c r="C8" i="223"/>
  <c r="C7" i="223"/>
  <c r="B1" i="223"/>
  <c r="AA59" i="222"/>
  <c r="V59" i="222"/>
  <c r="P59" i="222"/>
  <c r="O59" i="222"/>
  <c r="L59" i="222"/>
  <c r="B59" i="222"/>
  <c r="V58" i="222"/>
  <c r="T58" i="222"/>
  <c r="R58" i="222"/>
  <c r="L58" i="222"/>
  <c r="H58" i="222"/>
  <c r="B58" i="222"/>
  <c r="AA57" i="222"/>
  <c r="R57" i="222"/>
  <c r="Q57" i="222"/>
  <c r="O57" i="222"/>
  <c r="B57" i="222"/>
  <c r="AA56" i="222"/>
  <c r="Y56" i="222"/>
  <c r="T56" i="222"/>
  <c r="O56" i="222"/>
  <c r="N56" i="222"/>
  <c r="H56" i="222"/>
  <c r="B56" i="222"/>
  <c r="T55" i="222"/>
  <c r="S55" i="222"/>
  <c r="Q55" i="222"/>
  <c r="H55" i="222"/>
  <c r="B55" i="222"/>
  <c r="Y54" i="222"/>
  <c r="Q54" i="222"/>
  <c r="P54" i="222"/>
  <c r="N54" i="222"/>
  <c r="B54" i="222"/>
  <c r="AA53" i="222"/>
  <c r="G53" i="222"/>
  <c r="G52" i="222"/>
  <c r="G51" i="222"/>
  <c r="G50" i="222"/>
  <c r="G49" i="222"/>
  <c r="G48" i="222"/>
  <c r="G47" i="222"/>
  <c r="G46" i="222"/>
  <c r="G45" i="222"/>
  <c r="G44" i="222"/>
  <c r="G43" i="222"/>
  <c r="G42" i="222"/>
  <c r="G41" i="222"/>
  <c r="G40" i="222"/>
  <c r="G39" i="222"/>
  <c r="G38" i="222"/>
  <c r="G37" i="222"/>
  <c r="G36" i="222"/>
  <c r="G35" i="222"/>
  <c r="G34" i="222"/>
  <c r="G33" i="222"/>
  <c r="G32" i="222"/>
  <c r="G31" i="222"/>
  <c r="G30" i="222"/>
  <c r="G29" i="222"/>
  <c r="G28" i="222"/>
  <c r="E23" i="222"/>
  <c r="D23" i="222"/>
  <c r="Y59" i="222" s="1"/>
  <c r="C23" i="222"/>
  <c r="G18" i="222"/>
  <c r="C8" i="222"/>
  <c r="C7" i="222"/>
  <c r="B1" i="222"/>
  <c r="B59" i="221"/>
  <c r="B58" i="221"/>
  <c r="T57" i="221"/>
  <c r="B57" i="221"/>
  <c r="B56" i="221"/>
  <c r="B55" i="221"/>
  <c r="B54" i="221"/>
  <c r="AA53" i="221"/>
  <c r="G52" i="221"/>
  <c r="G51" i="221"/>
  <c r="G50" i="221"/>
  <c r="G49" i="221"/>
  <c r="G48" i="221"/>
  <c r="G47" i="221"/>
  <c r="G46" i="221"/>
  <c r="G45" i="221"/>
  <c r="G44" i="221"/>
  <c r="G43" i="221"/>
  <c r="G42" i="221"/>
  <c r="G41" i="221"/>
  <c r="G40" i="221"/>
  <c r="G39" i="221"/>
  <c r="G38" i="221"/>
  <c r="G37" i="221"/>
  <c r="G36" i="221"/>
  <c r="G35" i="221"/>
  <c r="G34" i="221"/>
  <c r="G33" i="221"/>
  <c r="G32" i="221"/>
  <c r="G31" i="221"/>
  <c r="G30" i="221"/>
  <c r="G29" i="221"/>
  <c r="G28" i="221"/>
  <c r="E23" i="221"/>
  <c r="G53" i="221" s="1"/>
  <c r="D23" i="221"/>
  <c r="AA59" i="221" s="1"/>
  <c r="C23" i="221"/>
  <c r="G18" i="221"/>
  <c r="C8" i="221"/>
  <c r="C7" i="221"/>
  <c r="B1" i="221"/>
  <c r="B59" i="220"/>
  <c r="B58" i="220"/>
  <c r="H57" i="220"/>
  <c r="B57" i="220"/>
  <c r="B56" i="220"/>
  <c r="B55" i="220"/>
  <c r="B54" i="220"/>
  <c r="AA53" i="220"/>
  <c r="G52" i="220"/>
  <c r="G51" i="220"/>
  <c r="G50" i="220"/>
  <c r="G49" i="220"/>
  <c r="G48" i="220"/>
  <c r="G47" i="220"/>
  <c r="G46" i="220"/>
  <c r="G45" i="220"/>
  <c r="G44" i="220"/>
  <c r="G43" i="220"/>
  <c r="G42" i="220"/>
  <c r="G41" i="220"/>
  <c r="G40" i="220"/>
  <c r="G39" i="220"/>
  <c r="G38" i="220"/>
  <c r="G37" i="220"/>
  <c r="G36" i="220"/>
  <c r="G35" i="220"/>
  <c r="G34" i="220"/>
  <c r="G33" i="220"/>
  <c r="G32" i="220"/>
  <c r="G31" i="220"/>
  <c r="G30" i="220"/>
  <c r="G29" i="220"/>
  <c r="G28" i="220"/>
  <c r="E23" i="220"/>
  <c r="G53" i="220" s="1"/>
  <c r="D23" i="220"/>
  <c r="AA59" i="220" s="1"/>
  <c r="C23" i="220"/>
  <c r="G18" i="220"/>
  <c r="C8" i="220"/>
  <c r="C7" i="220"/>
  <c r="B1" i="220"/>
  <c r="N59" i="219"/>
  <c r="B59" i="219"/>
  <c r="B58" i="219"/>
  <c r="B57" i="219"/>
  <c r="V56" i="219"/>
  <c r="L56" i="219"/>
  <c r="B56" i="219"/>
  <c r="R55" i="219"/>
  <c r="B55" i="219"/>
  <c r="AA54" i="219"/>
  <c r="O54" i="219"/>
  <c r="B54" i="219"/>
  <c r="AA53" i="219"/>
  <c r="G52" i="219"/>
  <c r="G51" i="219"/>
  <c r="G50" i="219"/>
  <c r="G49" i="219"/>
  <c r="G48" i="219"/>
  <c r="G47" i="219"/>
  <c r="G46" i="219"/>
  <c r="G45" i="219"/>
  <c r="G44" i="219"/>
  <c r="G43" i="219"/>
  <c r="G42" i="219"/>
  <c r="G41" i="219"/>
  <c r="G40" i="219"/>
  <c r="G39" i="219"/>
  <c r="G38" i="219"/>
  <c r="G37" i="219"/>
  <c r="G36" i="219"/>
  <c r="G35" i="219"/>
  <c r="G34" i="219"/>
  <c r="G33" i="219"/>
  <c r="G32" i="219"/>
  <c r="G31" i="219"/>
  <c r="G30" i="219"/>
  <c r="G29" i="219"/>
  <c r="G28" i="219"/>
  <c r="E23" i="219"/>
  <c r="G53" i="219" s="1"/>
  <c r="D23" i="219"/>
  <c r="AA59" i="219" s="1"/>
  <c r="C23" i="219"/>
  <c r="G18" i="219"/>
  <c r="C8" i="219"/>
  <c r="C7" i="219"/>
  <c r="B1" i="219"/>
  <c r="B59" i="218"/>
  <c r="B58" i="218"/>
  <c r="H57" i="218"/>
  <c r="B57" i="218"/>
  <c r="AA56" i="218"/>
  <c r="O56" i="218"/>
  <c r="B56" i="218"/>
  <c r="T55" i="218"/>
  <c r="H55" i="218"/>
  <c r="B55" i="218"/>
  <c r="Q54" i="218"/>
  <c r="B54" i="218"/>
  <c r="AA53" i="218"/>
  <c r="G52" i="218"/>
  <c r="G51" i="218"/>
  <c r="G50" i="218"/>
  <c r="G49" i="218"/>
  <c r="G48" i="218"/>
  <c r="G47" i="218"/>
  <c r="G46" i="218"/>
  <c r="G45" i="218"/>
  <c r="G44" i="218"/>
  <c r="G43" i="218"/>
  <c r="G42" i="218"/>
  <c r="G41" i="218"/>
  <c r="G40" i="218"/>
  <c r="G39" i="218"/>
  <c r="G38" i="218"/>
  <c r="G37" i="218"/>
  <c r="G36" i="218"/>
  <c r="G35" i="218"/>
  <c r="G34" i="218"/>
  <c r="G33" i="218"/>
  <c r="G32" i="218"/>
  <c r="G31" i="218"/>
  <c r="G30" i="218"/>
  <c r="G29" i="218"/>
  <c r="G28" i="218"/>
  <c r="E23" i="218"/>
  <c r="G53" i="218" s="1"/>
  <c r="D23" i="218"/>
  <c r="AA59" i="218" s="1"/>
  <c r="C23" i="218"/>
  <c r="G18" i="218"/>
  <c r="C8" i="218"/>
  <c r="C7" i="218"/>
  <c r="B1" i="218"/>
  <c r="AA59" i="217"/>
  <c r="S59" i="217"/>
  <c r="P59" i="217"/>
  <c r="O59" i="217"/>
  <c r="B59" i="217"/>
  <c r="V58" i="217"/>
  <c r="T58" i="217"/>
  <c r="P58" i="217"/>
  <c r="L58" i="217"/>
  <c r="H58" i="217"/>
  <c r="B58" i="217"/>
  <c r="V57" i="217"/>
  <c r="R57" i="217"/>
  <c r="Q57" i="217"/>
  <c r="L57" i="217"/>
  <c r="B57" i="217"/>
  <c r="AA56" i="217"/>
  <c r="Y56" i="217"/>
  <c r="R56" i="217"/>
  <c r="O56" i="217"/>
  <c r="N56" i="217"/>
  <c r="B56" i="217"/>
  <c r="AA55" i="217"/>
  <c r="T55" i="217"/>
  <c r="S55" i="217"/>
  <c r="O55" i="217"/>
  <c r="H55" i="217"/>
  <c r="B55" i="217"/>
  <c r="T54" i="217"/>
  <c r="Q54" i="217"/>
  <c r="P54" i="217"/>
  <c r="H54" i="217"/>
  <c r="B54" i="217"/>
  <c r="AA53" i="217"/>
  <c r="G52" i="217"/>
  <c r="G51" i="217"/>
  <c r="G50" i="217"/>
  <c r="G49" i="217"/>
  <c r="G48" i="217"/>
  <c r="G47" i="217"/>
  <c r="G46" i="217"/>
  <c r="G45" i="217"/>
  <c r="G44" i="217"/>
  <c r="G43" i="217"/>
  <c r="G42" i="217"/>
  <c r="G41" i="217"/>
  <c r="G40" i="217"/>
  <c r="G39" i="217"/>
  <c r="G38" i="217"/>
  <c r="G37" i="217"/>
  <c r="G36" i="217"/>
  <c r="G35" i="217"/>
  <c r="G34" i="217"/>
  <c r="G33" i="217"/>
  <c r="G32" i="217"/>
  <c r="G31" i="217"/>
  <c r="G30" i="217"/>
  <c r="G29" i="217"/>
  <c r="G28" i="217"/>
  <c r="E23" i="217"/>
  <c r="G53" i="217" s="1"/>
  <c r="D23" i="217"/>
  <c r="Y59" i="217" s="1"/>
  <c r="C23" i="217"/>
  <c r="C8" i="217"/>
  <c r="C7" i="217"/>
  <c r="B1" i="217"/>
  <c r="B59" i="216"/>
  <c r="B58" i="216"/>
  <c r="T57" i="216"/>
  <c r="B57" i="216"/>
  <c r="B56" i="216"/>
  <c r="B55" i="216"/>
  <c r="B54" i="216"/>
  <c r="AA53" i="216"/>
  <c r="G52" i="216"/>
  <c r="G51" i="216"/>
  <c r="G50" i="216"/>
  <c r="G49" i="216"/>
  <c r="G48" i="216"/>
  <c r="G47" i="216"/>
  <c r="G46" i="216"/>
  <c r="G45" i="216"/>
  <c r="G44" i="216"/>
  <c r="G43" i="216"/>
  <c r="G42" i="216"/>
  <c r="G41" i="216"/>
  <c r="G40" i="216"/>
  <c r="G39" i="216"/>
  <c r="G38" i="216"/>
  <c r="G37" i="216"/>
  <c r="G36" i="216"/>
  <c r="G35" i="216"/>
  <c r="G34" i="216"/>
  <c r="G33" i="216"/>
  <c r="G32" i="216"/>
  <c r="G31" i="216"/>
  <c r="G30" i="216"/>
  <c r="G29" i="216"/>
  <c r="G28" i="216"/>
  <c r="E23" i="216"/>
  <c r="G53" i="216" s="1"/>
  <c r="D23" i="216"/>
  <c r="AA59" i="216" s="1"/>
  <c r="C23" i="216"/>
  <c r="G18" i="216"/>
  <c r="C8" i="216"/>
  <c r="C7" i="216"/>
  <c r="B1" i="216"/>
  <c r="B59" i="215"/>
  <c r="B58" i="215"/>
  <c r="B57" i="215"/>
  <c r="B56" i="215"/>
  <c r="Y55" i="215"/>
  <c r="B55" i="215"/>
  <c r="B54" i="215"/>
  <c r="AA53" i="215"/>
  <c r="G52" i="215"/>
  <c r="G51" i="215"/>
  <c r="G50" i="215"/>
  <c r="G49" i="215"/>
  <c r="G48" i="215"/>
  <c r="G47" i="215"/>
  <c r="G46" i="215"/>
  <c r="G45" i="215"/>
  <c r="G44" i="215"/>
  <c r="G43" i="215"/>
  <c r="G42" i="215"/>
  <c r="G41" i="215"/>
  <c r="G40" i="215"/>
  <c r="G39" i="215"/>
  <c r="G38" i="215"/>
  <c r="G37" i="215"/>
  <c r="G36" i="215"/>
  <c r="G35" i="215"/>
  <c r="G34" i="215"/>
  <c r="G33" i="215"/>
  <c r="G32" i="215"/>
  <c r="G31" i="215"/>
  <c r="G30" i="215"/>
  <c r="G29" i="215"/>
  <c r="G28" i="215"/>
  <c r="E23" i="215"/>
  <c r="G53" i="215" s="1"/>
  <c r="D23" i="215"/>
  <c r="AA59" i="215" s="1"/>
  <c r="C23" i="215"/>
  <c r="G18" i="215"/>
  <c r="C8" i="215"/>
  <c r="C7" i="215"/>
  <c r="B1" i="215"/>
  <c r="AA59" i="214"/>
  <c r="Y59" i="214"/>
  <c r="P59" i="214"/>
  <c r="O59" i="214"/>
  <c r="N59" i="214"/>
  <c r="B59" i="214"/>
  <c r="V58" i="214"/>
  <c r="T58" i="214"/>
  <c r="S58" i="214"/>
  <c r="L58" i="214"/>
  <c r="H58" i="214"/>
  <c r="B58" i="214"/>
  <c r="R57" i="214"/>
  <c r="Q57" i="214"/>
  <c r="P57" i="214"/>
  <c r="B57" i="214"/>
  <c r="AA56" i="214"/>
  <c r="Y56" i="214"/>
  <c r="V56" i="214"/>
  <c r="O56" i="214"/>
  <c r="N56" i="214"/>
  <c r="L56" i="214"/>
  <c r="B56" i="214"/>
  <c r="T55" i="214"/>
  <c r="S55" i="214"/>
  <c r="R55" i="214"/>
  <c r="H55" i="214"/>
  <c r="B55" i="214"/>
  <c r="AA54" i="214"/>
  <c r="Q54" i="214"/>
  <c r="P54" i="214"/>
  <c r="O54" i="214"/>
  <c r="B54" i="214"/>
  <c r="AA53" i="214"/>
  <c r="G52" i="214"/>
  <c r="G51" i="214"/>
  <c r="G50" i="214"/>
  <c r="G49" i="214"/>
  <c r="G48" i="214"/>
  <c r="G47" i="214"/>
  <c r="G46" i="214"/>
  <c r="G45" i="214"/>
  <c r="G44" i="214"/>
  <c r="G43" i="214"/>
  <c r="G42" i="214"/>
  <c r="G41" i="214"/>
  <c r="G40" i="214"/>
  <c r="G39" i="214"/>
  <c r="G38" i="214"/>
  <c r="G37" i="214"/>
  <c r="G36" i="214"/>
  <c r="G35" i="214"/>
  <c r="G34" i="214"/>
  <c r="G33" i="214"/>
  <c r="G32" i="214"/>
  <c r="G31" i="214"/>
  <c r="G30" i="214"/>
  <c r="G29" i="214"/>
  <c r="G28" i="214"/>
  <c r="E23" i="214"/>
  <c r="G53" i="214" s="1"/>
  <c r="D23" i="214"/>
  <c r="V59" i="214" s="1"/>
  <c r="C23" i="214"/>
  <c r="G18" i="214"/>
  <c r="C8" i="214"/>
  <c r="C7" i="214"/>
  <c r="B1" i="214"/>
  <c r="P59" i="213"/>
  <c r="B59" i="213"/>
  <c r="V58" i="213"/>
  <c r="L58" i="213"/>
  <c r="B58" i="213"/>
  <c r="R57" i="213"/>
  <c r="B57" i="213"/>
  <c r="AA56" i="213"/>
  <c r="O56" i="213"/>
  <c r="B56" i="213"/>
  <c r="T55" i="213"/>
  <c r="H55" i="213"/>
  <c r="B55" i="213"/>
  <c r="Q54" i="213"/>
  <c r="B54" i="213"/>
  <c r="AA53" i="213"/>
  <c r="G53" i="213"/>
  <c r="G52" i="213"/>
  <c r="G51" i="213"/>
  <c r="G50" i="213"/>
  <c r="G49" i="213"/>
  <c r="G48" i="213"/>
  <c r="G47" i="213"/>
  <c r="G46" i="213"/>
  <c r="G45" i="213"/>
  <c r="G44" i="213"/>
  <c r="G43" i="213"/>
  <c r="G42" i="213"/>
  <c r="G41" i="213"/>
  <c r="G40" i="213"/>
  <c r="G39" i="213"/>
  <c r="G38" i="213"/>
  <c r="G37" i="213"/>
  <c r="G36" i="213"/>
  <c r="G35" i="213"/>
  <c r="G34" i="213"/>
  <c r="G33" i="213"/>
  <c r="G32" i="213"/>
  <c r="G31" i="213"/>
  <c r="G30" i="213"/>
  <c r="G29" i="213"/>
  <c r="G28" i="213"/>
  <c r="E23" i="213"/>
  <c r="D23" i="213"/>
  <c r="AA59" i="213" s="1"/>
  <c r="C23" i="213"/>
  <c r="G18" i="213"/>
  <c r="C8" i="213"/>
  <c r="C7" i="213"/>
  <c r="B1" i="213"/>
  <c r="Y59" i="212"/>
  <c r="N59" i="212"/>
  <c r="B59" i="212"/>
  <c r="S58" i="212"/>
  <c r="B58" i="212"/>
  <c r="P57" i="212"/>
  <c r="B57" i="212"/>
  <c r="V56" i="212"/>
  <c r="L56" i="212"/>
  <c r="B56" i="212"/>
  <c r="R55" i="212"/>
  <c r="B55" i="212"/>
  <c r="AA54" i="212"/>
  <c r="O54" i="212"/>
  <c r="B54" i="212"/>
  <c r="AA53" i="212"/>
  <c r="G52" i="212"/>
  <c r="G51" i="212"/>
  <c r="G50" i="212"/>
  <c r="G49" i="212"/>
  <c r="G48" i="212"/>
  <c r="G47" i="212"/>
  <c r="G46" i="212"/>
  <c r="G45" i="212"/>
  <c r="G44" i="212"/>
  <c r="G43" i="212"/>
  <c r="G42" i="212"/>
  <c r="G41" i="212"/>
  <c r="G40" i="212"/>
  <c r="G39" i="212"/>
  <c r="G38" i="212"/>
  <c r="G37" i="212"/>
  <c r="G36" i="212"/>
  <c r="G35" i="212"/>
  <c r="G34" i="212"/>
  <c r="G33" i="212"/>
  <c r="G32" i="212"/>
  <c r="G31" i="212"/>
  <c r="G30" i="212"/>
  <c r="G29" i="212"/>
  <c r="G28" i="212"/>
  <c r="E23" i="212"/>
  <c r="G53" i="212" s="1"/>
  <c r="D23" i="212"/>
  <c r="AA59" i="212" s="1"/>
  <c r="C23" i="212"/>
  <c r="C8" i="212"/>
  <c r="C7" i="212"/>
  <c r="B1" i="212"/>
  <c r="AA59" i="211"/>
  <c r="Y59" i="211"/>
  <c r="V59" i="211"/>
  <c r="P59" i="211"/>
  <c r="O59" i="211"/>
  <c r="N59" i="211"/>
  <c r="L59" i="211"/>
  <c r="B59" i="211"/>
  <c r="V58" i="211"/>
  <c r="T58" i="211"/>
  <c r="S58" i="211"/>
  <c r="R58" i="211"/>
  <c r="L58" i="211"/>
  <c r="H58" i="211"/>
  <c r="B58" i="211"/>
  <c r="AA57" i="211"/>
  <c r="R57" i="211"/>
  <c r="Q57" i="211"/>
  <c r="P57" i="211"/>
  <c r="O57" i="211"/>
  <c r="B57" i="211"/>
  <c r="AA56" i="211"/>
  <c r="Y56" i="211"/>
  <c r="V56" i="211"/>
  <c r="T56" i="211"/>
  <c r="Q56" i="211"/>
  <c r="O56" i="211"/>
  <c r="N56" i="211"/>
  <c r="L56" i="211"/>
  <c r="H56" i="211"/>
  <c r="B56" i="211"/>
  <c r="T55" i="211"/>
  <c r="S55" i="211"/>
  <c r="R55" i="211"/>
  <c r="Q55" i="211"/>
  <c r="H55" i="211"/>
  <c r="B55" i="211"/>
  <c r="AA54" i="211"/>
  <c r="Y54" i="211"/>
  <c r="Q54" i="211"/>
  <c r="P54" i="211"/>
  <c r="O54" i="211"/>
  <c r="N54" i="211"/>
  <c r="B54" i="211"/>
  <c r="AA53" i="211"/>
  <c r="G53" i="211"/>
  <c r="G52" i="211"/>
  <c r="G51" i="211"/>
  <c r="G50" i="211"/>
  <c r="G49" i="211"/>
  <c r="G48" i="211"/>
  <c r="G47" i="211"/>
  <c r="G46" i="211"/>
  <c r="G45" i="211"/>
  <c r="G44" i="211"/>
  <c r="G43" i="211"/>
  <c r="G42" i="211"/>
  <c r="G41" i="211"/>
  <c r="G40" i="211"/>
  <c r="G39" i="211"/>
  <c r="G38" i="211"/>
  <c r="G37" i="211"/>
  <c r="G36" i="211"/>
  <c r="G35" i="211"/>
  <c r="G34" i="211"/>
  <c r="G33" i="211"/>
  <c r="G32" i="211"/>
  <c r="G31" i="211"/>
  <c r="G30" i="211"/>
  <c r="G29" i="211"/>
  <c r="G28" i="211"/>
  <c r="E23" i="211"/>
  <c r="D23" i="211"/>
  <c r="T59" i="211" s="1"/>
  <c r="C23" i="211"/>
  <c r="G18" i="211"/>
  <c r="C8" i="211"/>
  <c r="C7" i="211"/>
  <c r="B1" i="211"/>
  <c r="O59" i="210"/>
  <c r="N59" i="210"/>
  <c r="B59" i="210"/>
  <c r="T58" i="210"/>
  <c r="S58" i="210"/>
  <c r="H58" i="210"/>
  <c r="B58" i="210"/>
  <c r="Q57" i="210"/>
  <c r="P57" i="210"/>
  <c r="B57" i="210"/>
  <c r="Y56" i="210"/>
  <c r="V56" i="210"/>
  <c r="N56" i="210"/>
  <c r="L56" i="210"/>
  <c r="B56" i="210"/>
  <c r="S55" i="210"/>
  <c r="R55" i="210"/>
  <c r="B55" i="210"/>
  <c r="AA54" i="210"/>
  <c r="P54" i="210"/>
  <c r="O54" i="210"/>
  <c r="B54" i="210"/>
  <c r="AA53" i="210"/>
  <c r="G52" i="210"/>
  <c r="G51" i="210"/>
  <c r="G50" i="210"/>
  <c r="G49" i="210"/>
  <c r="G48" i="210"/>
  <c r="G47" i="210"/>
  <c r="G46" i="210"/>
  <c r="G45" i="210"/>
  <c r="G44" i="210"/>
  <c r="G43" i="210"/>
  <c r="G42" i="210"/>
  <c r="G41" i="210"/>
  <c r="G40" i="210"/>
  <c r="G39" i="210"/>
  <c r="G38" i="210"/>
  <c r="G37" i="210"/>
  <c r="G36" i="210"/>
  <c r="G35" i="210"/>
  <c r="G34" i="210"/>
  <c r="G33" i="210"/>
  <c r="G32" i="210"/>
  <c r="G31" i="210"/>
  <c r="G30" i="210"/>
  <c r="G29" i="210"/>
  <c r="G28" i="210"/>
  <c r="E23" i="210"/>
  <c r="G53" i="210" s="1"/>
  <c r="D23" i="210"/>
  <c r="AA59" i="210" s="1"/>
  <c r="C23" i="210"/>
  <c r="G18" i="210"/>
  <c r="C8" i="210"/>
  <c r="C7" i="210"/>
  <c r="B1" i="210"/>
  <c r="AA59" i="209"/>
  <c r="Y59" i="209"/>
  <c r="V59" i="209"/>
  <c r="P59" i="209"/>
  <c r="O59" i="209"/>
  <c r="N59" i="209"/>
  <c r="L59" i="209"/>
  <c r="B59" i="209"/>
  <c r="V58" i="209"/>
  <c r="T58" i="209"/>
  <c r="S58" i="209"/>
  <c r="R58" i="209"/>
  <c r="L58" i="209"/>
  <c r="H58" i="209"/>
  <c r="B58" i="209"/>
  <c r="AA57" i="209"/>
  <c r="R57" i="209"/>
  <c r="Q57" i="209"/>
  <c r="P57" i="209"/>
  <c r="O57" i="209"/>
  <c r="B57" i="209"/>
  <c r="AA56" i="209"/>
  <c r="Y56" i="209"/>
  <c r="V56" i="209"/>
  <c r="T56" i="209"/>
  <c r="O56" i="209"/>
  <c r="N56" i="209"/>
  <c r="L56" i="209"/>
  <c r="H56" i="209"/>
  <c r="B56" i="209"/>
  <c r="T55" i="209"/>
  <c r="S55" i="209"/>
  <c r="R55" i="209"/>
  <c r="Q55" i="209"/>
  <c r="H55" i="209"/>
  <c r="B55" i="209"/>
  <c r="AA54" i="209"/>
  <c r="Y54" i="209"/>
  <c r="Q54" i="209"/>
  <c r="P54" i="209"/>
  <c r="O54" i="209"/>
  <c r="N54" i="209"/>
  <c r="B54" i="209"/>
  <c r="AA53" i="209"/>
  <c r="G53" i="209"/>
  <c r="G52" i="209"/>
  <c r="G51" i="209"/>
  <c r="G50" i="209"/>
  <c r="G49" i="209"/>
  <c r="G48" i="209"/>
  <c r="G47" i="209"/>
  <c r="G46" i="209"/>
  <c r="G45" i="209"/>
  <c r="G44" i="209"/>
  <c r="G43" i="209"/>
  <c r="G42" i="209"/>
  <c r="G41" i="209"/>
  <c r="G40" i="209"/>
  <c r="G39" i="209"/>
  <c r="G38" i="209"/>
  <c r="G37" i="209"/>
  <c r="G36" i="209"/>
  <c r="G35" i="209"/>
  <c r="G34" i="209"/>
  <c r="G33" i="209"/>
  <c r="G32" i="209"/>
  <c r="G31" i="209"/>
  <c r="G30" i="209"/>
  <c r="G29" i="209"/>
  <c r="G28" i="209"/>
  <c r="E23" i="209"/>
  <c r="D23" i="209"/>
  <c r="T59" i="209" s="1"/>
  <c r="C23" i="209"/>
  <c r="G18" i="209"/>
  <c r="C8" i="209"/>
  <c r="C7" i="209"/>
  <c r="B1" i="209"/>
  <c r="AA59" i="208"/>
  <c r="O59" i="208"/>
  <c r="B59" i="208"/>
  <c r="T58" i="208"/>
  <c r="H58" i="208"/>
  <c r="B58" i="208"/>
  <c r="Q57" i="208"/>
  <c r="B57" i="208"/>
  <c r="Y56" i="208"/>
  <c r="N56" i="208"/>
  <c r="B56" i="208"/>
  <c r="S55" i="208"/>
  <c r="B55" i="208"/>
  <c r="P54" i="208"/>
  <c r="B54" i="208"/>
  <c r="AA53" i="208"/>
  <c r="G53" i="208"/>
  <c r="G52" i="208"/>
  <c r="G51" i="208"/>
  <c r="G50" i="208"/>
  <c r="G49" i="208"/>
  <c r="G48" i="208"/>
  <c r="G47" i="208"/>
  <c r="G46" i="208"/>
  <c r="G45" i="208"/>
  <c r="G44" i="208"/>
  <c r="G43" i="208"/>
  <c r="G42" i="208"/>
  <c r="G41" i="208"/>
  <c r="G40" i="208"/>
  <c r="G39" i="208"/>
  <c r="G38" i="208"/>
  <c r="G37" i="208"/>
  <c r="G36" i="208"/>
  <c r="G35" i="208"/>
  <c r="G34" i="208"/>
  <c r="G33" i="208"/>
  <c r="G32" i="208"/>
  <c r="G31" i="208"/>
  <c r="G30" i="208"/>
  <c r="G29" i="208"/>
  <c r="G28" i="208"/>
  <c r="E23" i="208"/>
  <c r="D23" i="208"/>
  <c r="Y59" i="208" s="1"/>
  <c r="C23" i="208"/>
  <c r="G18" i="208"/>
  <c r="C8" i="208"/>
  <c r="C7" i="208"/>
  <c r="B1" i="208"/>
  <c r="AA59" i="207"/>
  <c r="T59" i="207"/>
  <c r="P59" i="207"/>
  <c r="O59" i="207"/>
  <c r="H59" i="207"/>
  <c r="B59" i="207"/>
  <c r="V58" i="207"/>
  <c r="T58" i="207"/>
  <c r="Q58" i="207"/>
  <c r="L58" i="207"/>
  <c r="H58" i="207"/>
  <c r="B58" i="207"/>
  <c r="Y57" i="207"/>
  <c r="R57" i="207"/>
  <c r="Q57" i="207"/>
  <c r="N57" i="207"/>
  <c r="B57" i="207"/>
  <c r="AA56" i="207"/>
  <c r="Y56" i="207"/>
  <c r="S56" i="207"/>
  <c r="O56" i="207"/>
  <c r="N56" i="207"/>
  <c r="L56" i="207"/>
  <c r="B56" i="207"/>
  <c r="T55" i="207"/>
  <c r="S55" i="207"/>
  <c r="R55" i="207"/>
  <c r="P55" i="207"/>
  <c r="H55" i="207"/>
  <c r="B55" i="207"/>
  <c r="AA54" i="207"/>
  <c r="V54" i="207"/>
  <c r="Q54" i="207"/>
  <c r="P54" i="207"/>
  <c r="O54" i="207"/>
  <c r="L54" i="207"/>
  <c r="B54" i="207"/>
  <c r="AA53" i="207"/>
  <c r="G52" i="207"/>
  <c r="G51" i="207"/>
  <c r="G50" i="207"/>
  <c r="G49" i="207"/>
  <c r="G48" i="207"/>
  <c r="G47" i="207"/>
  <c r="G46" i="207"/>
  <c r="G45" i="207"/>
  <c r="G44" i="207"/>
  <c r="G43" i="207"/>
  <c r="G42" i="207"/>
  <c r="G41" i="207"/>
  <c r="G40" i="207"/>
  <c r="G39" i="207"/>
  <c r="G38" i="207"/>
  <c r="G37" i="207"/>
  <c r="G36" i="207"/>
  <c r="G35" i="207"/>
  <c r="G34" i="207"/>
  <c r="G33" i="207"/>
  <c r="G32" i="207"/>
  <c r="G31" i="207"/>
  <c r="G30" i="207"/>
  <c r="G29" i="207"/>
  <c r="G28" i="207"/>
  <c r="E23" i="207"/>
  <c r="G53" i="207" s="1"/>
  <c r="D23" i="207"/>
  <c r="Y59" i="207" s="1"/>
  <c r="C23" i="207"/>
  <c r="G18" i="207"/>
  <c r="C8" i="207"/>
  <c r="C7" i="207"/>
  <c r="B1" i="207"/>
  <c r="AA59" i="206"/>
  <c r="O59" i="206"/>
  <c r="B59" i="206"/>
  <c r="T58" i="206"/>
  <c r="H58" i="206"/>
  <c r="B58" i="206"/>
  <c r="Q57" i="206"/>
  <c r="B57" i="206"/>
  <c r="Y56" i="206"/>
  <c r="N56" i="206"/>
  <c r="B56" i="206"/>
  <c r="S55" i="206"/>
  <c r="B55" i="206"/>
  <c r="P54" i="206"/>
  <c r="B54" i="206"/>
  <c r="AA53" i="206"/>
  <c r="G53" i="206"/>
  <c r="G52" i="206"/>
  <c r="G51" i="206"/>
  <c r="G50" i="206"/>
  <c r="G49" i="206"/>
  <c r="G48" i="206"/>
  <c r="G47" i="206"/>
  <c r="G46" i="206"/>
  <c r="G45" i="206"/>
  <c r="G44" i="206"/>
  <c r="G43" i="206"/>
  <c r="G42" i="206"/>
  <c r="G41" i="206"/>
  <c r="G40" i="206"/>
  <c r="G39" i="206"/>
  <c r="G38" i="206"/>
  <c r="G37" i="206"/>
  <c r="G36" i="206"/>
  <c r="G35" i="206"/>
  <c r="G34" i="206"/>
  <c r="G33" i="206"/>
  <c r="G32" i="206"/>
  <c r="G31" i="206"/>
  <c r="G30" i="206"/>
  <c r="G29" i="206"/>
  <c r="G28" i="206"/>
  <c r="E23" i="206"/>
  <c r="G18" i="206" s="1"/>
  <c r="D23" i="206"/>
  <c r="Y59" i="206" s="1"/>
  <c r="C23" i="206"/>
  <c r="C8" i="206"/>
  <c r="C7" i="206"/>
  <c r="B1" i="206"/>
  <c r="P59" i="205"/>
  <c r="B59" i="205"/>
  <c r="V58" i="205"/>
  <c r="L58" i="205"/>
  <c r="B58" i="205"/>
  <c r="R57" i="205"/>
  <c r="B57" i="205"/>
  <c r="AA56" i="205"/>
  <c r="O56" i="205"/>
  <c r="B56" i="205"/>
  <c r="T55" i="205"/>
  <c r="H55" i="205"/>
  <c r="B55" i="205"/>
  <c r="Q54" i="205"/>
  <c r="B54" i="205"/>
  <c r="AA53" i="205"/>
  <c r="G52" i="205"/>
  <c r="G51" i="205"/>
  <c r="G50" i="205"/>
  <c r="G49" i="205"/>
  <c r="G48" i="205"/>
  <c r="G47" i="205"/>
  <c r="G46" i="205"/>
  <c r="G45" i="205"/>
  <c r="G44" i="205"/>
  <c r="G43" i="205"/>
  <c r="G42" i="205"/>
  <c r="G41" i="205"/>
  <c r="G40" i="205"/>
  <c r="G39" i="205"/>
  <c r="G38" i="205"/>
  <c r="G37" i="205"/>
  <c r="G36" i="205"/>
  <c r="G35" i="205"/>
  <c r="G34" i="205"/>
  <c r="G33" i="205"/>
  <c r="G32" i="205"/>
  <c r="G31" i="205"/>
  <c r="G30" i="205"/>
  <c r="G29" i="205"/>
  <c r="G28" i="205"/>
  <c r="E23" i="205"/>
  <c r="G53" i="205" s="1"/>
  <c r="D23" i="205"/>
  <c r="AA59" i="205" s="1"/>
  <c r="C23" i="205"/>
  <c r="G18" i="205"/>
  <c r="C8" i="205"/>
  <c r="C7" i="205"/>
  <c r="B1" i="205"/>
  <c r="P59" i="204"/>
  <c r="B59" i="204"/>
  <c r="V58" i="204"/>
  <c r="L58" i="204"/>
  <c r="B58" i="204"/>
  <c r="R57" i="204"/>
  <c r="B57" i="204"/>
  <c r="AA56" i="204"/>
  <c r="O56" i="204"/>
  <c r="B56" i="204"/>
  <c r="T55" i="204"/>
  <c r="H55" i="204"/>
  <c r="B55" i="204"/>
  <c r="Q54" i="204"/>
  <c r="B54" i="204"/>
  <c r="AA53" i="204"/>
  <c r="G52" i="204"/>
  <c r="G51" i="204"/>
  <c r="G50" i="204"/>
  <c r="G49" i="204"/>
  <c r="G48" i="204"/>
  <c r="G47" i="204"/>
  <c r="G46" i="204"/>
  <c r="G45" i="204"/>
  <c r="G44" i="204"/>
  <c r="G43" i="204"/>
  <c r="G42" i="204"/>
  <c r="G41" i="204"/>
  <c r="G40" i="204"/>
  <c r="G39" i="204"/>
  <c r="G38" i="204"/>
  <c r="G37" i="204"/>
  <c r="G36" i="204"/>
  <c r="G35" i="204"/>
  <c r="G34" i="204"/>
  <c r="G33" i="204"/>
  <c r="G32" i="204"/>
  <c r="G31" i="204"/>
  <c r="G30" i="204"/>
  <c r="G29" i="204"/>
  <c r="G28" i="204"/>
  <c r="E23" i="204"/>
  <c r="G53" i="204" s="1"/>
  <c r="D23" i="204"/>
  <c r="AA59" i="204" s="1"/>
  <c r="C23" i="204"/>
  <c r="G18" i="204"/>
  <c r="C8" i="204"/>
  <c r="C7" i="204"/>
  <c r="B1" i="204"/>
  <c r="Q59" i="203"/>
  <c r="P59" i="203"/>
  <c r="B59" i="203"/>
  <c r="Y58" i="203"/>
  <c r="V58" i="203"/>
  <c r="N58" i="203"/>
  <c r="L58" i="203"/>
  <c r="B58" i="203"/>
  <c r="S57" i="203"/>
  <c r="R57" i="203"/>
  <c r="B57" i="203"/>
  <c r="AA56" i="203"/>
  <c r="P56" i="203"/>
  <c r="O56" i="203"/>
  <c r="B56" i="203"/>
  <c r="V55" i="203"/>
  <c r="T55" i="203"/>
  <c r="L55" i="203"/>
  <c r="H55" i="203"/>
  <c r="B55" i="203"/>
  <c r="R54" i="203"/>
  <c r="Q54" i="203"/>
  <c r="B54" i="203"/>
  <c r="AA53" i="203"/>
  <c r="G52" i="203"/>
  <c r="G51" i="203"/>
  <c r="G50" i="203"/>
  <c r="G49" i="203"/>
  <c r="G48" i="203"/>
  <c r="G47" i="203"/>
  <c r="G46" i="203"/>
  <c r="G45" i="203"/>
  <c r="G44" i="203"/>
  <c r="G43" i="203"/>
  <c r="G42" i="203"/>
  <c r="G41" i="203"/>
  <c r="G40" i="203"/>
  <c r="G39" i="203"/>
  <c r="G38" i="203"/>
  <c r="G37" i="203"/>
  <c r="G36" i="203"/>
  <c r="G35" i="203"/>
  <c r="G34" i="203"/>
  <c r="G33" i="203"/>
  <c r="G32" i="203"/>
  <c r="G31" i="203"/>
  <c r="G30" i="203"/>
  <c r="G29" i="203"/>
  <c r="G28" i="203"/>
  <c r="E23" i="203"/>
  <c r="G53" i="203" s="1"/>
  <c r="D23" i="203"/>
  <c r="AA59" i="203" s="1"/>
  <c r="C23" i="203"/>
  <c r="G18" i="203"/>
  <c r="C8" i="203"/>
  <c r="C7" i="203"/>
  <c r="B1" i="203"/>
  <c r="P59" i="202"/>
  <c r="B59" i="202"/>
  <c r="V58" i="202"/>
  <c r="L58" i="202"/>
  <c r="B58" i="202"/>
  <c r="R57" i="202"/>
  <c r="B57" i="202"/>
  <c r="AA56" i="202"/>
  <c r="O56" i="202"/>
  <c r="B56" i="202"/>
  <c r="T55" i="202"/>
  <c r="H55" i="202"/>
  <c r="B55" i="202"/>
  <c r="Q54" i="202"/>
  <c r="B54" i="202"/>
  <c r="AA53" i="202"/>
  <c r="G52" i="202"/>
  <c r="G51" i="202"/>
  <c r="G50" i="202"/>
  <c r="G49" i="202"/>
  <c r="G48" i="202"/>
  <c r="G47" i="202"/>
  <c r="G46" i="202"/>
  <c r="G45" i="202"/>
  <c r="G44" i="202"/>
  <c r="G43" i="202"/>
  <c r="G42" i="202"/>
  <c r="G41" i="202"/>
  <c r="G40" i="202"/>
  <c r="G39" i="202"/>
  <c r="G38" i="202"/>
  <c r="G37" i="202"/>
  <c r="G36" i="202"/>
  <c r="G35" i="202"/>
  <c r="G34" i="202"/>
  <c r="G33" i="202"/>
  <c r="G32" i="202"/>
  <c r="G31" i="202"/>
  <c r="G30" i="202"/>
  <c r="G29" i="202"/>
  <c r="G28" i="202"/>
  <c r="E23" i="202"/>
  <c r="G53" i="202" s="1"/>
  <c r="D23" i="202"/>
  <c r="AA59" i="202" s="1"/>
  <c r="C23" i="202"/>
  <c r="G18" i="202"/>
  <c r="C8" i="202"/>
  <c r="C7" i="202"/>
  <c r="B1" i="202"/>
  <c r="P59" i="201"/>
  <c r="B59" i="201"/>
  <c r="V58" i="201"/>
  <c r="L58" i="201"/>
  <c r="B58" i="201"/>
  <c r="R57" i="201"/>
  <c r="B57" i="201"/>
  <c r="AA56" i="201"/>
  <c r="O56" i="201"/>
  <c r="B56" i="201"/>
  <c r="T55" i="201"/>
  <c r="H55" i="201"/>
  <c r="B55" i="201"/>
  <c r="Q54" i="201"/>
  <c r="B54" i="201"/>
  <c r="AA53" i="201"/>
  <c r="G53" i="201"/>
  <c r="G52" i="201"/>
  <c r="G51" i="201"/>
  <c r="G50" i="201"/>
  <c r="G49" i="201"/>
  <c r="G48" i="201"/>
  <c r="G47" i="201"/>
  <c r="G46" i="201"/>
  <c r="G45" i="201"/>
  <c r="G44" i="201"/>
  <c r="G43" i="201"/>
  <c r="G42" i="201"/>
  <c r="G41" i="201"/>
  <c r="G40" i="201"/>
  <c r="G39" i="201"/>
  <c r="G38" i="201"/>
  <c r="G37" i="201"/>
  <c r="G36" i="201"/>
  <c r="G35" i="201"/>
  <c r="G34" i="201"/>
  <c r="G33" i="201"/>
  <c r="G32" i="201"/>
  <c r="G31" i="201"/>
  <c r="G30" i="201"/>
  <c r="G29" i="201"/>
  <c r="G28" i="201"/>
  <c r="E23" i="201"/>
  <c r="D23" i="201"/>
  <c r="AA59" i="201" s="1"/>
  <c r="C23" i="201"/>
  <c r="G18" i="201"/>
  <c r="C8" i="201"/>
  <c r="C7" i="201"/>
  <c r="B1" i="201"/>
  <c r="AA59" i="200"/>
  <c r="V59" i="200"/>
  <c r="P59" i="200"/>
  <c r="O59" i="200"/>
  <c r="L59" i="200"/>
  <c r="B59" i="200"/>
  <c r="V58" i="200"/>
  <c r="T58" i="200"/>
  <c r="R58" i="200"/>
  <c r="L58" i="200"/>
  <c r="H58" i="200"/>
  <c r="B58" i="200"/>
  <c r="AA57" i="200"/>
  <c r="R57" i="200"/>
  <c r="Q57" i="200"/>
  <c r="O57" i="200"/>
  <c r="B57" i="200"/>
  <c r="AA56" i="200"/>
  <c r="Y56" i="200"/>
  <c r="T56" i="200"/>
  <c r="O56" i="200"/>
  <c r="N56" i="200"/>
  <c r="H56" i="200"/>
  <c r="B56" i="200"/>
  <c r="T55" i="200"/>
  <c r="S55" i="200"/>
  <c r="Q55" i="200"/>
  <c r="H55" i="200"/>
  <c r="B55" i="200"/>
  <c r="Y54" i="200"/>
  <c r="Q54" i="200"/>
  <c r="P54" i="200"/>
  <c r="N54" i="200"/>
  <c r="B54" i="200"/>
  <c r="AA53" i="200"/>
  <c r="G53" i="200"/>
  <c r="G52" i="200"/>
  <c r="G51" i="200"/>
  <c r="G50" i="200"/>
  <c r="G49" i="200"/>
  <c r="G48" i="200"/>
  <c r="G47" i="200"/>
  <c r="G46" i="200"/>
  <c r="G45" i="200"/>
  <c r="G44" i="200"/>
  <c r="G43" i="200"/>
  <c r="G42" i="200"/>
  <c r="G41" i="200"/>
  <c r="G40" i="200"/>
  <c r="G39" i="200"/>
  <c r="G38" i="200"/>
  <c r="G37" i="200"/>
  <c r="G36" i="200"/>
  <c r="G35" i="200"/>
  <c r="G34" i="200"/>
  <c r="G33" i="200"/>
  <c r="G32" i="200"/>
  <c r="G31" i="200"/>
  <c r="G30" i="200"/>
  <c r="G29" i="200"/>
  <c r="G28" i="200"/>
  <c r="E23" i="200"/>
  <c r="D23" i="200"/>
  <c r="Y59" i="200" s="1"/>
  <c r="C23" i="200"/>
  <c r="G18" i="200"/>
  <c r="C8" i="200"/>
  <c r="C7" i="200"/>
  <c r="B1" i="200"/>
  <c r="AA59" i="199"/>
  <c r="P59" i="199"/>
  <c r="O59" i="199"/>
  <c r="B59" i="199"/>
  <c r="V58" i="199"/>
  <c r="T58" i="199"/>
  <c r="L58" i="199"/>
  <c r="H58" i="199"/>
  <c r="B58" i="199"/>
  <c r="R57" i="199"/>
  <c r="Q57" i="199"/>
  <c r="B57" i="199"/>
  <c r="AA56" i="199"/>
  <c r="Y56" i="199"/>
  <c r="O56" i="199"/>
  <c r="N56" i="199"/>
  <c r="B56" i="199"/>
  <c r="T55" i="199"/>
  <c r="S55" i="199"/>
  <c r="O55" i="199"/>
  <c r="H55" i="199"/>
  <c r="B55" i="199"/>
  <c r="T54" i="199"/>
  <c r="Q54" i="199"/>
  <c r="P54" i="199"/>
  <c r="H54" i="199"/>
  <c r="B54" i="199"/>
  <c r="AA53" i="199"/>
  <c r="G52" i="199"/>
  <c r="G51" i="199"/>
  <c r="G50" i="199"/>
  <c r="G49" i="199"/>
  <c r="G48" i="199"/>
  <c r="G47" i="199"/>
  <c r="G46" i="199"/>
  <c r="G45" i="199"/>
  <c r="G44" i="199"/>
  <c r="G43" i="199"/>
  <c r="G42" i="199"/>
  <c r="G41" i="199"/>
  <c r="G40" i="199"/>
  <c r="G39" i="199"/>
  <c r="G38" i="199"/>
  <c r="G37" i="199"/>
  <c r="G36" i="199"/>
  <c r="G35" i="199"/>
  <c r="G34" i="199"/>
  <c r="G33" i="199"/>
  <c r="G32" i="199"/>
  <c r="G31" i="199"/>
  <c r="G30" i="199"/>
  <c r="G29" i="199"/>
  <c r="G28" i="199"/>
  <c r="E23" i="199"/>
  <c r="G53" i="199" s="1"/>
  <c r="D23" i="199"/>
  <c r="Y59" i="199" s="1"/>
  <c r="C23" i="199"/>
  <c r="G18" i="199"/>
  <c r="C8" i="199"/>
  <c r="C7" i="199"/>
  <c r="B1" i="199"/>
  <c r="B59" i="198"/>
  <c r="B58" i="198"/>
  <c r="B57" i="198"/>
  <c r="B56" i="198"/>
  <c r="B55" i="198"/>
  <c r="B54" i="198"/>
  <c r="AA53" i="198"/>
  <c r="G52" i="198"/>
  <c r="G51" i="198"/>
  <c r="G50" i="198"/>
  <c r="G49" i="198"/>
  <c r="G48" i="198"/>
  <c r="G47" i="198"/>
  <c r="G46" i="198"/>
  <c r="G45" i="198"/>
  <c r="G44" i="198"/>
  <c r="G43" i="198"/>
  <c r="G42" i="198"/>
  <c r="G41" i="198"/>
  <c r="G40" i="198"/>
  <c r="G39" i="198"/>
  <c r="G38" i="198"/>
  <c r="G37" i="198"/>
  <c r="G36" i="198"/>
  <c r="G35" i="198"/>
  <c r="G34" i="198"/>
  <c r="G33" i="198"/>
  <c r="G32" i="198"/>
  <c r="G31" i="198"/>
  <c r="G30" i="198"/>
  <c r="G29" i="198"/>
  <c r="G28" i="198"/>
  <c r="E23" i="198"/>
  <c r="G53" i="198" s="1"/>
  <c r="D23" i="198"/>
  <c r="AA59" i="198" s="1"/>
  <c r="C23" i="198"/>
  <c r="C8" i="198"/>
  <c r="C7" i="198"/>
  <c r="B1" i="198"/>
  <c r="B59" i="197"/>
  <c r="B58" i="197"/>
  <c r="B57" i="197"/>
  <c r="B56" i="197"/>
  <c r="B55" i="197"/>
  <c r="B54" i="197"/>
  <c r="AA53" i="197"/>
  <c r="G52" i="197"/>
  <c r="G51" i="197"/>
  <c r="G50" i="197"/>
  <c r="G49" i="197"/>
  <c r="G48" i="197"/>
  <c r="G47" i="197"/>
  <c r="G46" i="197"/>
  <c r="G45" i="197"/>
  <c r="G44" i="197"/>
  <c r="G43" i="197"/>
  <c r="G42" i="197"/>
  <c r="G41" i="197"/>
  <c r="G40" i="197"/>
  <c r="G39" i="197"/>
  <c r="G38" i="197"/>
  <c r="G37" i="197"/>
  <c r="G36" i="197"/>
  <c r="G35" i="197"/>
  <c r="G34" i="197"/>
  <c r="G33" i="197"/>
  <c r="G32" i="197"/>
  <c r="G31" i="197"/>
  <c r="G30" i="197"/>
  <c r="G29" i="197"/>
  <c r="G28" i="197"/>
  <c r="E23" i="197"/>
  <c r="G53" i="197" s="1"/>
  <c r="D23" i="197"/>
  <c r="AA59" i="197" s="1"/>
  <c r="C23" i="197"/>
  <c r="C8" i="197"/>
  <c r="C7" i="197"/>
  <c r="B1" i="197"/>
  <c r="B59" i="196"/>
  <c r="B58" i="196"/>
  <c r="B57" i="196"/>
  <c r="B56" i="196"/>
  <c r="B55" i="196"/>
  <c r="B54" i="196"/>
  <c r="AA53" i="196"/>
  <c r="G52" i="196"/>
  <c r="G51" i="196"/>
  <c r="G50" i="196"/>
  <c r="G49" i="196"/>
  <c r="G48" i="196"/>
  <c r="G47" i="196"/>
  <c r="G46" i="196"/>
  <c r="G45" i="196"/>
  <c r="G44" i="196"/>
  <c r="G43" i="196"/>
  <c r="G42" i="196"/>
  <c r="G41" i="196"/>
  <c r="G40" i="196"/>
  <c r="G39" i="196"/>
  <c r="G38" i="196"/>
  <c r="G37" i="196"/>
  <c r="G36" i="196"/>
  <c r="G35" i="196"/>
  <c r="G34" i="196"/>
  <c r="G33" i="196"/>
  <c r="G32" i="196"/>
  <c r="G31" i="196"/>
  <c r="G30" i="196"/>
  <c r="G29" i="196"/>
  <c r="G28" i="196"/>
  <c r="E23" i="196"/>
  <c r="G53" i="196" s="1"/>
  <c r="D23" i="196"/>
  <c r="AA59" i="196" s="1"/>
  <c r="C23" i="196"/>
  <c r="G18" i="196"/>
  <c r="C8" i="196"/>
  <c r="C7" i="196"/>
  <c r="B1" i="196"/>
  <c r="Q59" i="195"/>
  <c r="P59" i="195"/>
  <c r="B59" i="195"/>
  <c r="Y58" i="195"/>
  <c r="V58" i="195"/>
  <c r="N58" i="195"/>
  <c r="L58" i="195"/>
  <c r="B58" i="195"/>
  <c r="S57" i="195"/>
  <c r="R57" i="195"/>
  <c r="B57" i="195"/>
  <c r="AA56" i="195"/>
  <c r="P56" i="195"/>
  <c r="O56" i="195"/>
  <c r="B56" i="195"/>
  <c r="V55" i="195"/>
  <c r="T55" i="195"/>
  <c r="L55" i="195"/>
  <c r="H55" i="195"/>
  <c r="B55" i="195"/>
  <c r="R54" i="195"/>
  <c r="Q54" i="195"/>
  <c r="B54" i="195"/>
  <c r="AA53" i="195"/>
  <c r="G52" i="195"/>
  <c r="G51" i="195"/>
  <c r="G50" i="195"/>
  <c r="G49" i="195"/>
  <c r="G48" i="195"/>
  <c r="G47" i="195"/>
  <c r="G46" i="195"/>
  <c r="G45" i="195"/>
  <c r="G44" i="195"/>
  <c r="G43" i="195"/>
  <c r="G42" i="195"/>
  <c r="G41" i="195"/>
  <c r="G40" i="195"/>
  <c r="G39" i="195"/>
  <c r="G38" i="195"/>
  <c r="G37" i="195"/>
  <c r="G36" i="195"/>
  <c r="G35" i="195"/>
  <c r="G34" i="195"/>
  <c r="G33" i="195"/>
  <c r="G32" i="195"/>
  <c r="G31" i="195"/>
  <c r="G30" i="195"/>
  <c r="G29" i="195"/>
  <c r="G28" i="195"/>
  <c r="E23" i="195"/>
  <c r="G53" i="195" s="1"/>
  <c r="D23" i="195"/>
  <c r="AA59" i="195" s="1"/>
  <c r="C23" i="195"/>
  <c r="G18" i="195"/>
  <c r="C8" i="195"/>
  <c r="C7" i="195"/>
  <c r="B1" i="195"/>
  <c r="P59" i="194"/>
  <c r="B59" i="194"/>
  <c r="V58" i="194"/>
  <c r="L58" i="194"/>
  <c r="B58" i="194"/>
  <c r="R57" i="194"/>
  <c r="B57" i="194"/>
  <c r="AA56" i="194"/>
  <c r="O56" i="194"/>
  <c r="B56" i="194"/>
  <c r="T55" i="194"/>
  <c r="H55" i="194"/>
  <c r="B55" i="194"/>
  <c r="Q54" i="194"/>
  <c r="B54" i="194"/>
  <c r="AA53" i="194"/>
  <c r="G52" i="194"/>
  <c r="G51" i="194"/>
  <c r="G50" i="194"/>
  <c r="G49" i="194"/>
  <c r="G48" i="194"/>
  <c r="G47" i="194"/>
  <c r="G46" i="194"/>
  <c r="G45" i="194"/>
  <c r="G44" i="194"/>
  <c r="G43" i="194"/>
  <c r="G42" i="194"/>
  <c r="G41" i="194"/>
  <c r="G40" i="194"/>
  <c r="G39" i="194"/>
  <c r="G38" i="194"/>
  <c r="G37" i="194"/>
  <c r="G36" i="194"/>
  <c r="G35" i="194"/>
  <c r="G34" i="194"/>
  <c r="G33" i="194"/>
  <c r="G32" i="194"/>
  <c r="G31" i="194"/>
  <c r="G30" i="194"/>
  <c r="G29" i="194"/>
  <c r="G28" i="194"/>
  <c r="E23" i="194"/>
  <c r="G53" i="194" s="1"/>
  <c r="D23" i="194"/>
  <c r="AA59" i="194" s="1"/>
  <c r="C23" i="194"/>
  <c r="G18" i="194"/>
  <c r="C8" i="194"/>
  <c r="C7" i="194"/>
  <c r="B1" i="194"/>
  <c r="C23" i="193"/>
  <c r="D23" i="193"/>
  <c r="G44" i="191" a="1"/>
  <c r="F49" i="191" a="1"/>
  <c r="F29" i="191" a="1"/>
  <c r="G74" i="191" a="1"/>
  <c r="G25" i="191" a="1"/>
  <c r="G57" i="191" a="1"/>
  <c r="F51" i="191" a="1"/>
  <c r="G59" i="191" a="1"/>
  <c r="G39" i="191" a="1"/>
  <c r="G77" i="191" a="1"/>
  <c r="F69" i="191" a="1"/>
  <c r="G19" i="191" a="1"/>
  <c r="G29" i="191" a="1"/>
  <c r="G70" i="191" a="1"/>
  <c r="G87" i="191" a="1"/>
  <c r="G84" i="191" a="1"/>
  <c r="G28" i="191" a="1"/>
  <c r="F59" i="191" a="1"/>
  <c r="G27" i="191" a="1"/>
  <c r="F18" i="191" a="1"/>
  <c r="G58" i="191" a="1"/>
  <c r="G48" i="191" a="1"/>
  <c r="G22" i="191" a="1"/>
  <c r="F47" i="191" a="1"/>
  <c r="F61" i="191" a="1"/>
  <c r="F27" i="191" a="1"/>
  <c r="G72" i="191" a="1"/>
  <c r="F64" i="191" a="1"/>
  <c r="G85" i="191" a="1"/>
  <c r="G78" i="191" a="1"/>
  <c r="F32" i="191" a="1"/>
  <c r="G37" i="191" a="1"/>
  <c r="G17" i="191" a="1"/>
  <c r="F16" i="191" a="1"/>
  <c r="G68" i="191" a="1"/>
  <c r="F40" i="191" a="1"/>
  <c r="F39" i="191" a="1"/>
  <c r="F88" i="191" a="1"/>
  <c r="F75" i="191" a="1"/>
  <c r="G38" i="191" a="1"/>
  <c r="G51" i="191" a="1"/>
  <c r="F80" i="191" a="1"/>
  <c r="F24" i="191" a="1"/>
  <c r="G65" i="191" a="1"/>
  <c r="G23" i="191" a="1"/>
  <c r="G42" i="191" a="1"/>
  <c r="G60" i="191" a="1"/>
  <c r="F58" i="191" a="1"/>
  <c r="G62" i="191" a="1"/>
  <c r="F86" i="191" a="1"/>
  <c r="G20" i="191" a="1"/>
  <c r="F84" i="191" a="1"/>
  <c r="F85" i="191" a="1"/>
  <c r="G86" i="191" a="1"/>
  <c r="G83" i="191" a="1"/>
  <c r="F21" i="191" a="1"/>
  <c r="F82" i="191" a="1"/>
  <c r="G49" i="191" a="1"/>
  <c r="G41" i="191" a="1"/>
  <c r="G24" i="191" a="1"/>
  <c r="G52" i="191" a="1"/>
  <c r="G64" i="191" a="1"/>
  <c r="F63" i="191" a="1"/>
  <c r="F20" i="191" a="1"/>
  <c r="F72" i="191" a="1"/>
  <c r="F87" i="191" a="1"/>
  <c r="F83" i="191" a="1"/>
  <c r="F66" i="191" a="1"/>
  <c r="F43" i="191" a="1"/>
  <c r="G16" i="191" a="1"/>
  <c r="F50" i="191" a="1"/>
  <c r="G32" i="191" a="1"/>
  <c r="F55" i="191" a="1"/>
  <c r="G46" i="191" a="1"/>
  <c r="G34" i="191" a="1"/>
  <c r="G26" i="191" a="1"/>
  <c r="F54" i="191" a="1"/>
  <c r="G89" i="191" a="1"/>
  <c r="F73" i="191" a="1"/>
  <c r="F45" i="191" a="1"/>
  <c r="F25" i="191" a="1"/>
  <c r="G54" i="191" a="1"/>
  <c r="F89" i="191" a="1"/>
  <c r="G53" i="191" a="1"/>
  <c r="F60" i="191" a="1"/>
  <c r="G76" i="191" a="1"/>
  <c r="F42" i="191" a="1"/>
  <c r="F62" i="191" a="1"/>
  <c r="G36" i="191" a="1"/>
  <c r="G66" i="191" a="1"/>
  <c r="G73" i="191" a="1"/>
  <c r="F19" i="191" a="1"/>
  <c r="F28" i="191" a="1"/>
  <c r="F46" i="191" a="1"/>
  <c r="G69" i="191" a="1"/>
  <c r="F78" i="191" a="1"/>
  <c r="F65" i="191" a="1"/>
  <c r="F67" i="191" a="1"/>
  <c r="G30" i="191" a="1"/>
  <c r="F35" i="191" a="1"/>
  <c r="F17" i="191" a="1"/>
  <c r="F37" i="191" a="1"/>
  <c r="F31" i="191" a="1"/>
  <c r="F23" i="191" a="1"/>
  <c r="G43" i="191" a="1"/>
  <c r="F38" i="191" a="1"/>
  <c r="F41" i="191" a="1"/>
  <c r="G33" i="191" a="1"/>
  <c r="F30" i="191" a="1"/>
  <c r="G21" i="191" a="1"/>
  <c r="G79" i="191" a="1"/>
  <c r="F36" i="191" a="1"/>
  <c r="F71" i="191" a="1"/>
  <c r="G80" i="191" a="1"/>
  <c r="F81" i="191" a="1"/>
  <c r="G71" i="191" a="1"/>
  <c r="F26" i="191" a="1"/>
  <c r="F22" i="191" a="1"/>
  <c r="G47" i="191" a="1"/>
  <c r="G63" i="191" a="1"/>
  <c r="F79" i="191" a="1"/>
  <c r="G55" i="191" a="1"/>
  <c r="G81" i="191" a="1"/>
  <c r="G40" i="191" a="1"/>
  <c r="F52" i="191" a="1"/>
  <c r="G82" i="191" a="1"/>
  <c r="F48" i="191" a="1"/>
  <c r="F44" i="191" a="1"/>
  <c r="G35" i="191" a="1"/>
  <c r="F57" i="191" a="1"/>
  <c r="F56" i="191" a="1"/>
  <c r="F53" i="191" a="1"/>
  <c r="G67" i="191" a="1"/>
  <c r="F77" i="191" a="1"/>
  <c r="G88" i="191" a="1"/>
  <c r="F68" i="191" a="1"/>
  <c r="G61" i="191" a="1"/>
  <c r="F33" i="191" a="1"/>
  <c r="G18" i="191" a="1"/>
  <c r="G50" i="191" a="1"/>
  <c r="G45" i="191" a="1"/>
  <c r="G31" i="191" a="1"/>
  <c r="F70" i="191" a="1"/>
  <c r="G75" i="191" a="1"/>
  <c r="F74" i="191" a="1"/>
  <c r="F76" i="191" a="1"/>
  <c r="G56" i="191" a="1"/>
  <c r="F34" i="191" a="1"/>
  <c r="H57" i="267" l="1"/>
  <c r="Q54" i="267"/>
  <c r="H55" i="267"/>
  <c r="T55" i="267"/>
  <c r="O56" i="267"/>
  <c r="AA56" i="267"/>
  <c r="R57" i="267"/>
  <c r="L58" i="267"/>
  <c r="V58" i="267"/>
  <c r="P59" i="267"/>
  <c r="S54" i="267"/>
  <c r="N55" i="267"/>
  <c r="T57" i="267"/>
  <c r="R54" i="267"/>
  <c r="L55" i="267"/>
  <c r="V55" i="267"/>
  <c r="P56" i="267"/>
  <c r="S57" i="267"/>
  <c r="N58" i="267"/>
  <c r="Y58" i="267"/>
  <c r="Q59" i="267"/>
  <c r="R59" i="267"/>
  <c r="H54" i="267"/>
  <c r="T54" i="267"/>
  <c r="T53" i="267" s="1"/>
  <c r="O55" i="267"/>
  <c r="AA55" i="267"/>
  <c r="R56" i="267"/>
  <c r="L57" i="267"/>
  <c r="V57" i="267"/>
  <c r="P58" i="267"/>
  <c r="S59" i="267"/>
  <c r="AA58" i="267"/>
  <c r="L54" i="267"/>
  <c r="V54" i="267"/>
  <c r="P55" i="267"/>
  <c r="S56" i="267"/>
  <c r="N57" i="267"/>
  <c r="Y57" i="267"/>
  <c r="Q58" i="267"/>
  <c r="H59" i="267"/>
  <c r="T59" i="267"/>
  <c r="O58" i="267"/>
  <c r="N54" i="267"/>
  <c r="Y54" i="267"/>
  <c r="Q55" i="267"/>
  <c r="H56" i="267"/>
  <c r="T56" i="267"/>
  <c r="O57" i="267"/>
  <c r="AA57" i="267"/>
  <c r="R58" i="267"/>
  <c r="L59" i="267"/>
  <c r="V59" i="267"/>
  <c r="O54" i="267"/>
  <c r="AA54" i="267"/>
  <c r="R55" i="267"/>
  <c r="L56" i="267"/>
  <c r="V56" i="267"/>
  <c r="P57" i="267"/>
  <c r="S58" i="267"/>
  <c r="N59" i="267"/>
  <c r="Y59" i="267"/>
  <c r="P54" i="267"/>
  <c r="P53" i="267" s="1"/>
  <c r="S55" i="267"/>
  <c r="N56" i="267"/>
  <c r="Y56" i="267"/>
  <c r="Q57" i="267"/>
  <c r="H58" i="267"/>
  <c r="T58" i="267"/>
  <c r="O59" i="267"/>
  <c r="R54" i="266"/>
  <c r="R53" i="266" s="1"/>
  <c r="L55" i="266"/>
  <c r="V55" i="266"/>
  <c r="P56" i="266"/>
  <c r="S57" i="266"/>
  <c r="N58" i="266"/>
  <c r="Y58" i="266"/>
  <c r="Q59" i="266"/>
  <c r="S54" i="266"/>
  <c r="N55" i="266"/>
  <c r="Y55" i="266"/>
  <c r="Q56" i="266"/>
  <c r="Q53" i="266" s="1"/>
  <c r="H57" i="266"/>
  <c r="T57" i="266"/>
  <c r="O58" i="266"/>
  <c r="AA58" i="266"/>
  <c r="R59" i="266"/>
  <c r="H54" i="266"/>
  <c r="T54" i="266"/>
  <c r="O55" i="266"/>
  <c r="AA55" i="266"/>
  <c r="R56" i="266"/>
  <c r="L57" i="266"/>
  <c r="V57" i="266"/>
  <c r="P58" i="266"/>
  <c r="S59" i="266"/>
  <c r="L54" i="266"/>
  <c r="V54" i="266"/>
  <c r="P55" i="266"/>
  <c r="S56" i="266"/>
  <c r="N57" i="266"/>
  <c r="Y57" i="266"/>
  <c r="Q58" i="266"/>
  <c r="H59" i="266"/>
  <c r="T59" i="266"/>
  <c r="N54" i="266"/>
  <c r="Y54" i="266"/>
  <c r="Y53" i="266" s="1"/>
  <c r="Q55" i="266"/>
  <c r="H56" i="266"/>
  <c r="T56" i="266"/>
  <c r="O57" i="266"/>
  <c r="AA57" i="266"/>
  <c r="R58" i="266"/>
  <c r="L59" i="266"/>
  <c r="V59" i="266"/>
  <c r="O54" i="266"/>
  <c r="AA54" i="266"/>
  <c r="R55" i="266"/>
  <c r="L56" i="266"/>
  <c r="V56" i="266"/>
  <c r="P57" i="266"/>
  <c r="S58" i="266"/>
  <c r="N59" i="266"/>
  <c r="Y59" i="266"/>
  <c r="P54" i="266"/>
  <c r="S55" i="266"/>
  <c r="N56" i="266"/>
  <c r="Y56" i="266"/>
  <c r="Q57" i="266"/>
  <c r="H58" i="266"/>
  <c r="T58" i="266"/>
  <c r="O59" i="266"/>
  <c r="R54" i="265"/>
  <c r="L55" i="265"/>
  <c r="V55" i="265"/>
  <c r="P56" i="265"/>
  <c r="S57" i="265"/>
  <c r="N58" i="265"/>
  <c r="Y58" i="265"/>
  <c r="Q59" i="265"/>
  <c r="S54" i="265"/>
  <c r="N55" i="265"/>
  <c r="Y55" i="265"/>
  <c r="Q56" i="265"/>
  <c r="Q53" i="265" s="1"/>
  <c r="H57" i="265"/>
  <c r="T57" i="265"/>
  <c r="O58" i="265"/>
  <c r="AA58" i="265"/>
  <c r="R59" i="265"/>
  <c r="H54" i="265"/>
  <c r="T54" i="265"/>
  <c r="O55" i="265"/>
  <c r="AA55" i="265"/>
  <c r="R56" i="265"/>
  <c r="L57" i="265"/>
  <c r="V57" i="265"/>
  <c r="P58" i="265"/>
  <c r="S59" i="265"/>
  <c r="L54" i="265"/>
  <c r="L53" i="265" s="1"/>
  <c r="V54" i="265"/>
  <c r="V53" i="265" s="1"/>
  <c r="P55" i="265"/>
  <c r="P53" i="265" s="1"/>
  <c r="S56" i="265"/>
  <c r="N57" i="265"/>
  <c r="Y57" i="265"/>
  <c r="Q58" i="265"/>
  <c r="H59" i="265"/>
  <c r="T59" i="265"/>
  <c r="O54" i="265"/>
  <c r="O53" i="265" s="1"/>
  <c r="AA54" i="265"/>
  <c r="R55" i="265"/>
  <c r="L56" i="265"/>
  <c r="V56" i="265"/>
  <c r="P57" i="265"/>
  <c r="S58" i="265"/>
  <c r="N59" i="265"/>
  <c r="R54" i="264"/>
  <c r="L55" i="264"/>
  <c r="V55" i="264"/>
  <c r="P56" i="264"/>
  <c r="S57" i="264"/>
  <c r="N58" i="264"/>
  <c r="Y58" i="264"/>
  <c r="Q59" i="264"/>
  <c r="Q53" i="264" s="1"/>
  <c r="S54" i="264"/>
  <c r="N55" i="264"/>
  <c r="Y55" i="264"/>
  <c r="Q56" i="264"/>
  <c r="H57" i="264"/>
  <c r="T57" i="264"/>
  <c r="O58" i="264"/>
  <c r="AA58" i="264"/>
  <c r="R59" i="264"/>
  <c r="H54" i="264"/>
  <c r="T54" i="264"/>
  <c r="O55" i="264"/>
  <c r="AA55" i="264"/>
  <c r="R56" i="264"/>
  <c r="L57" i="264"/>
  <c r="V57" i="264"/>
  <c r="P58" i="264"/>
  <c r="S59" i="264"/>
  <c r="L54" i="264"/>
  <c r="V54" i="264"/>
  <c r="P55" i="264"/>
  <c r="S56" i="264"/>
  <c r="N57" i="264"/>
  <c r="Y57" i="264"/>
  <c r="Q58" i="264"/>
  <c r="H59" i="264"/>
  <c r="T59" i="264"/>
  <c r="N54" i="264"/>
  <c r="Y54" i="264"/>
  <c r="Q55" i="264"/>
  <c r="H56" i="264"/>
  <c r="T56" i="264"/>
  <c r="O57" i="264"/>
  <c r="AA57" i="264"/>
  <c r="R58" i="264"/>
  <c r="L59" i="264"/>
  <c r="V59" i="264"/>
  <c r="O54" i="264"/>
  <c r="AA54" i="264"/>
  <c r="R55" i="264"/>
  <c r="L56" i="264"/>
  <c r="V56" i="264"/>
  <c r="P57" i="264"/>
  <c r="S58" i="264"/>
  <c r="N59" i="264"/>
  <c r="Y59" i="264"/>
  <c r="P54" i="264"/>
  <c r="P53" i="264" s="1"/>
  <c r="S55" i="264"/>
  <c r="N56" i="264"/>
  <c r="Y56" i="264"/>
  <c r="Q57" i="264"/>
  <c r="H58" i="264"/>
  <c r="T58" i="264"/>
  <c r="O59" i="264"/>
  <c r="G18" i="263"/>
  <c r="Q54" i="263"/>
  <c r="H55" i="263"/>
  <c r="T55" i="263"/>
  <c r="O56" i="263"/>
  <c r="AA56" i="263"/>
  <c r="R57" i="263"/>
  <c r="R53" i="263" s="1"/>
  <c r="L58" i="263"/>
  <c r="V58" i="263"/>
  <c r="P59" i="263"/>
  <c r="S57" i="263"/>
  <c r="N58" i="263"/>
  <c r="Y58" i="263"/>
  <c r="Q59" i="263"/>
  <c r="S54" i="263"/>
  <c r="N55" i="263"/>
  <c r="Y55" i="263"/>
  <c r="Q56" i="263"/>
  <c r="H57" i="263"/>
  <c r="T57" i="263"/>
  <c r="O58" i="263"/>
  <c r="AA58" i="263"/>
  <c r="R59" i="263"/>
  <c r="S59" i="263"/>
  <c r="T59" i="263"/>
  <c r="T53" i="263" s="1"/>
  <c r="N54" i="263"/>
  <c r="Y54" i="263"/>
  <c r="Q55" i="263"/>
  <c r="H56" i="263"/>
  <c r="H53" i="263" s="1"/>
  <c r="T56" i="263"/>
  <c r="O57" i="263"/>
  <c r="AA57" i="263"/>
  <c r="R58" i="263"/>
  <c r="L59" i="263"/>
  <c r="V59" i="263"/>
  <c r="O54" i="263"/>
  <c r="AA54" i="263"/>
  <c r="R55" i="263"/>
  <c r="L56" i="263"/>
  <c r="L53" i="263" s="1"/>
  <c r="V56" i="263"/>
  <c r="V53" i="263" s="1"/>
  <c r="P57" i="263"/>
  <c r="P53" i="263" s="1"/>
  <c r="S58" i="263"/>
  <c r="N59" i="263"/>
  <c r="Y59" i="263"/>
  <c r="Q54" i="262"/>
  <c r="H55" i="262"/>
  <c r="T55" i="262"/>
  <c r="O56" i="262"/>
  <c r="AA56" i="262"/>
  <c r="R57" i="262"/>
  <c r="L58" i="262"/>
  <c r="P59" i="262"/>
  <c r="V58" i="262"/>
  <c r="R54" i="262"/>
  <c r="L55" i="262"/>
  <c r="V55" i="262"/>
  <c r="P56" i="262"/>
  <c r="S57" i="262"/>
  <c r="N58" i="262"/>
  <c r="Y58" i="262"/>
  <c r="Q59" i="262"/>
  <c r="S54" i="262"/>
  <c r="N55" i="262"/>
  <c r="Y55" i="262"/>
  <c r="Q56" i="262"/>
  <c r="H57" i="262"/>
  <c r="T57" i="262"/>
  <c r="R59" i="262"/>
  <c r="H54" i="262"/>
  <c r="T54" i="262"/>
  <c r="O55" i="262"/>
  <c r="AA55" i="262"/>
  <c r="R56" i="262"/>
  <c r="L57" i="262"/>
  <c r="V57" i="262"/>
  <c r="P58" i="262"/>
  <c r="S59" i="262"/>
  <c r="L54" i="262"/>
  <c r="V54" i="262"/>
  <c r="V53" i="262" s="1"/>
  <c r="P55" i="262"/>
  <c r="S56" i="262"/>
  <c r="N57" i="262"/>
  <c r="Y57" i="262"/>
  <c r="Q58" i="262"/>
  <c r="H59" i="262"/>
  <c r="T59" i="262"/>
  <c r="AA58" i="262"/>
  <c r="N54" i="262"/>
  <c r="Y54" i="262"/>
  <c r="Q55" i="262"/>
  <c r="H56" i="262"/>
  <c r="T56" i="262"/>
  <c r="O57" i="262"/>
  <c r="AA57" i="262"/>
  <c r="R58" i="262"/>
  <c r="L59" i="262"/>
  <c r="V59" i="262"/>
  <c r="O54" i="262"/>
  <c r="AA54" i="262"/>
  <c r="R55" i="262"/>
  <c r="L56" i="262"/>
  <c r="V56" i="262"/>
  <c r="P57" i="262"/>
  <c r="S58" i="262"/>
  <c r="N59" i="262"/>
  <c r="Y59" i="262"/>
  <c r="P54" i="262"/>
  <c r="S55" i="262"/>
  <c r="N56" i="262"/>
  <c r="Y56" i="262"/>
  <c r="Q57" i="262"/>
  <c r="H58" i="262"/>
  <c r="T58" i="262"/>
  <c r="O59" i="262"/>
  <c r="R54" i="261"/>
  <c r="L55" i="261"/>
  <c r="V55" i="261"/>
  <c r="P56" i="261"/>
  <c r="S57" i="261"/>
  <c r="N58" i="261"/>
  <c r="Y58" i="261"/>
  <c r="Q59" i="261"/>
  <c r="S54" i="261"/>
  <c r="N55" i="261"/>
  <c r="Y55" i="261"/>
  <c r="Q56" i="261"/>
  <c r="H57" i="261"/>
  <c r="T57" i="261"/>
  <c r="O58" i="261"/>
  <c r="AA58" i="261"/>
  <c r="R59" i="261"/>
  <c r="H54" i="261"/>
  <c r="T54" i="261"/>
  <c r="O55" i="261"/>
  <c r="AA55" i="261"/>
  <c r="R56" i="261"/>
  <c r="L57" i="261"/>
  <c r="V57" i="261"/>
  <c r="P58" i="261"/>
  <c r="S59" i="261"/>
  <c r="L54" i="261"/>
  <c r="V54" i="261"/>
  <c r="P55" i="261"/>
  <c r="S56" i="261"/>
  <c r="N57" i="261"/>
  <c r="Y57" i="261"/>
  <c r="Q58" i="261"/>
  <c r="H59" i="261"/>
  <c r="T59" i="261"/>
  <c r="N54" i="261"/>
  <c r="Y54" i="261"/>
  <c r="Q55" i="261"/>
  <c r="Q53" i="261" s="1"/>
  <c r="H56" i="261"/>
  <c r="T56" i="261"/>
  <c r="O57" i="261"/>
  <c r="AA57" i="261"/>
  <c r="R58" i="261"/>
  <c r="L59" i="261"/>
  <c r="V59" i="261"/>
  <c r="O54" i="261"/>
  <c r="AA54" i="261"/>
  <c r="R55" i="261"/>
  <c r="L56" i="261"/>
  <c r="V56" i="261"/>
  <c r="P57" i="261"/>
  <c r="S58" i="261"/>
  <c r="N59" i="261"/>
  <c r="Y59" i="261"/>
  <c r="P54" i="261"/>
  <c r="S55" i="261"/>
  <c r="N56" i="261"/>
  <c r="Y56" i="261"/>
  <c r="Q57" i="261"/>
  <c r="H58" i="261"/>
  <c r="T58" i="261"/>
  <c r="O59" i="261"/>
  <c r="R54" i="260"/>
  <c r="L55" i="260"/>
  <c r="V55" i="260"/>
  <c r="P56" i="260"/>
  <c r="S57" i="260"/>
  <c r="N58" i="260"/>
  <c r="Y58" i="260"/>
  <c r="Q59" i="260"/>
  <c r="S54" i="260"/>
  <c r="N55" i="260"/>
  <c r="Y55" i="260"/>
  <c r="Q56" i="260"/>
  <c r="H57" i="260"/>
  <c r="T57" i="260"/>
  <c r="O58" i="260"/>
  <c r="AA58" i="260"/>
  <c r="R59" i="260"/>
  <c r="H54" i="260"/>
  <c r="T54" i="260"/>
  <c r="O55" i="260"/>
  <c r="AA55" i="260"/>
  <c r="R56" i="260"/>
  <c r="L57" i="260"/>
  <c r="V57" i="260"/>
  <c r="P58" i="260"/>
  <c r="S59" i="260"/>
  <c r="L54" i="260"/>
  <c r="V54" i="260"/>
  <c r="P55" i="260"/>
  <c r="S56" i="260"/>
  <c r="N57" i="260"/>
  <c r="Y57" i="260"/>
  <c r="Q58" i="260"/>
  <c r="H59" i="260"/>
  <c r="T59" i="260"/>
  <c r="N54" i="260"/>
  <c r="Y54" i="260"/>
  <c r="Q55" i="260"/>
  <c r="Q53" i="260" s="1"/>
  <c r="H56" i="260"/>
  <c r="T56" i="260"/>
  <c r="O57" i="260"/>
  <c r="AA57" i="260"/>
  <c r="R58" i="260"/>
  <c r="L59" i="260"/>
  <c r="V59" i="260"/>
  <c r="O54" i="260"/>
  <c r="AA54" i="260"/>
  <c r="R55" i="260"/>
  <c r="L56" i="260"/>
  <c r="V56" i="260"/>
  <c r="P57" i="260"/>
  <c r="S58" i="260"/>
  <c r="N59" i="260"/>
  <c r="Y59" i="260"/>
  <c r="P54" i="260"/>
  <c r="S55" i="260"/>
  <c r="N56" i="260"/>
  <c r="Y56" i="260"/>
  <c r="Q57" i="260"/>
  <c r="H58" i="260"/>
  <c r="T58" i="260"/>
  <c r="O59" i="260"/>
  <c r="R54" i="259"/>
  <c r="L55" i="259"/>
  <c r="V55" i="259"/>
  <c r="P56" i="259"/>
  <c r="P53" i="259" s="1"/>
  <c r="S57" i="259"/>
  <c r="N58" i="259"/>
  <c r="Y58" i="259"/>
  <c r="Q59" i="259"/>
  <c r="S54" i="259"/>
  <c r="N55" i="259"/>
  <c r="Y55" i="259"/>
  <c r="Q56" i="259"/>
  <c r="Q53" i="259" s="1"/>
  <c r="H57" i="259"/>
  <c r="T57" i="259"/>
  <c r="O58" i="259"/>
  <c r="AA58" i="259"/>
  <c r="R59" i="259"/>
  <c r="H54" i="259"/>
  <c r="T54" i="259"/>
  <c r="O55" i="259"/>
  <c r="O53" i="259" s="1"/>
  <c r="AA55" i="259"/>
  <c r="R56" i="259"/>
  <c r="L57" i="259"/>
  <c r="V57" i="259"/>
  <c r="P58" i="259"/>
  <c r="S59" i="259"/>
  <c r="L54" i="259"/>
  <c r="V54" i="259"/>
  <c r="V53" i="259" s="1"/>
  <c r="P55" i="259"/>
  <c r="S56" i="259"/>
  <c r="N57" i="259"/>
  <c r="Y57" i="259"/>
  <c r="Q58" i="259"/>
  <c r="H59" i="259"/>
  <c r="T59" i="259"/>
  <c r="N54" i="259"/>
  <c r="N53" i="259" s="1"/>
  <c r="Y54" i="259"/>
  <c r="Q55" i="259"/>
  <c r="H56" i="259"/>
  <c r="T56" i="259"/>
  <c r="O57" i="259"/>
  <c r="AA57" i="259"/>
  <c r="R58" i="259"/>
  <c r="L59" i="259"/>
  <c r="R54" i="258"/>
  <c r="L55" i="258"/>
  <c r="V55" i="258"/>
  <c r="P56" i="258"/>
  <c r="S57" i="258"/>
  <c r="N58" i="258"/>
  <c r="Y58" i="258"/>
  <c r="Q59" i="258"/>
  <c r="Q53" i="258" s="1"/>
  <c r="S54" i="258"/>
  <c r="N55" i="258"/>
  <c r="Y55" i="258"/>
  <c r="Q56" i="258"/>
  <c r="H57" i="258"/>
  <c r="T57" i="258"/>
  <c r="O58" i="258"/>
  <c r="AA58" i="258"/>
  <c r="R59" i="258"/>
  <c r="H54" i="258"/>
  <c r="T54" i="258"/>
  <c r="O55" i="258"/>
  <c r="AA55" i="258"/>
  <c r="R56" i="258"/>
  <c r="L57" i="258"/>
  <c r="V57" i="258"/>
  <c r="P58" i="258"/>
  <c r="S59" i="258"/>
  <c r="L54" i="258"/>
  <c r="V54" i="258"/>
  <c r="P55" i="258"/>
  <c r="S56" i="258"/>
  <c r="N57" i="258"/>
  <c r="Y57" i="258"/>
  <c r="Q58" i="258"/>
  <c r="H59" i="258"/>
  <c r="T59" i="258"/>
  <c r="N54" i="258"/>
  <c r="Y54" i="258"/>
  <c r="Q55" i="258"/>
  <c r="H56" i="258"/>
  <c r="T56" i="258"/>
  <c r="O57" i="258"/>
  <c r="AA57" i="258"/>
  <c r="R58" i="258"/>
  <c r="L59" i="258"/>
  <c r="V59" i="258"/>
  <c r="O54" i="258"/>
  <c r="AA54" i="258"/>
  <c r="R55" i="258"/>
  <c r="L56" i="258"/>
  <c r="V56" i="258"/>
  <c r="P57" i="258"/>
  <c r="S58" i="258"/>
  <c r="N59" i="258"/>
  <c r="Y59" i="258"/>
  <c r="P54" i="258"/>
  <c r="P53" i="258" s="1"/>
  <c r="S55" i="258"/>
  <c r="N56" i="258"/>
  <c r="Y56" i="258"/>
  <c r="Q57" i="258"/>
  <c r="H58" i="258"/>
  <c r="T58" i="258"/>
  <c r="O59" i="258"/>
  <c r="AA58" i="257"/>
  <c r="R56" i="257"/>
  <c r="G18" i="257"/>
  <c r="Q54" i="257"/>
  <c r="H55" i="257"/>
  <c r="T55" i="257"/>
  <c r="O56" i="257"/>
  <c r="AA56" i="257"/>
  <c r="R57" i="257"/>
  <c r="L58" i="257"/>
  <c r="V58" i="257"/>
  <c r="P59" i="257"/>
  <c r="N55" i="257"/>
  <c r="H57" i="257"/>
  <c r="H54" i="257"/>
  <c r="T54" i="257"/>
  <c r="T53" i="257" s="1"/>
  <c r="O55" i="257"/>
  <c r="AA55" i="257"/>
  <c r="S59" i="257"/>
  <c r="R54" i="257"/>
  <c r="L55" i="257"/>
  <c r="V55" i="257"/>
  <c r="P56" i="257"/>
  <c r="S57" i="257"/>
  <c r="N58" i="257"/>
  <c r="Y58" i="257"/>
  <c r="Q59" i="257"/>
  <c r="O58" i="257"/>
  <c r="P58" i="257"/>
  <c r="L54" i="257"/>
  <c r="V54" i="257"/>
  <c r="P55" i="257"/>
  <c r="S56" i="257"/>
  <c r="N57" i="257"/>
  <c r="Y57" i="257"/>
  <c r="Q58" i="257"/>
  <c r="H59" i="257"/>
  <c r="T59" i="257"/>
  <c r="R59" i="257"/>
  <c r="N54" i="257"/>
  <c r="Y54" i="257"/>
  <c r="Y53" i="257" s="1"/>
  <c r="Q55" i="257"/>
  <c r="H56" i="257"/>
  <c r="T56" i="257"/>
  <c r="O57" i="257"/>
  <c r="AA57" i="257"/>
  <c r="R58" i="257"/>
  <c r="L59" i="257"/>
  <c r="V59" i="257"/>
  <c r="S54" i="257"/>
  <c r="Y55" i="257"/>
  <c r="T57" i="257"/>
  <c r="V57" i="257"/>
  <c r="O54" i="257"/>
  <c r="AA54" i="257"/>
  <c r="R55" i="257"/>
  <c r="L56" i="257"/>
  <c r="V56" i="257"/>
  <c r="P57" i="257"/>
  <c r="S58" i="257"/>
  <c r="N59" i="257"/>
  <c r="Y59" i="257"/>
  <c r="Q56" i="257"/>
  <c r="L57" i="257"/>
  <c r="P54" i="257"/>
  <c r="P53" i="257" s="1"/>
  <c r="S55" i="257"/>
  <c r="N56" i="257"/>
  <c r="Y56" i="257"/>
  <c r="Q57" i="257"/>
  <c r="H58" i="257"/>
  <c r="T58" i="257"/>
  <c r="O59" i="257"/>
  <c r="G18" i="256"/>
  <c r="Q54" i="256"/>
  <c r="H55" i="256"/>
  <c r="T55" i="256"/>
  <c r="O56" i="256"/>
  <c r="AA56" i="256"/>
  <c r="R57" i="256"/>
  <c r="L58" i="256"/>
  <c r="V58" i="256"/>
  <c r="P59" i="256"/>
  <c r="R54" i="256"/>
  <c r="L55" i="256"/>
  <c r="V55" i="256"/>
  <c r="P56" i="256"/>
  <c r="S57" i="256"/>
  <c r="N58" i="256"/>
  <c r="Y58" i="256"/>
  <c r="Q59" i="256"/>
  <c r="S54" i="256"/>
  <c r="N55" i="256"/>
  <c r="Y55" i="256"/>
  <c r="Q56" i="256"/>
  <c r="H57" i="256"/>
  <c r="T57" i="256"/>
  <c r="O58" i="256"/>
  <c r="AA58" i="256"/>
  <c r="R59" i="256"/>
  <c r="H54" i="256"/>
  <c r="T54" i="256"/>
  <c r="O55" i="256"/>
  <c r="AA55" i="256"/>
  <c r="R56" i="256"/>
  <c r="L57" i="256"/>
  <c r="V57" i="256"/>
  <c r="P58" i="256"/>
  <c r="S59" i="256"/>
  <c r="L54" i="256"/>
  <c r="V54" i="256"/>
  <c r="V53" i="256" s="1"/>
  <c r="P55" i="256"/>
  <c r="S56" i="256"/>
  <c r="N57" i="256"/>
  <c r="Y57" i="256"/>
  <c r="Q58" i="256"/>
  <c r="H59" i="256"/>
  <c r="T59" i="256"/>
  <c r="N54" i="256"/>
  <c r="N53" i="256" s="1"/>
  <c r="Y54" i="256"/>
  <c r="Y53" i="256" s="1"/>
  <c r="Q55" i="256"/>
  <c r="H56" i="256"/>
  <c r="T56" i="256"/>
  <c r="O57" i="256"/>
  <c r="AA57" i="256"/>
  <c r="R58" i="256"/>
  <c r="L59" i="256"/>
  <c r="V59" i="256"/>
  <c r="O54" i="256"/>
  <c r="AA54" i="256"/>
  <c r="R55" i="256"/>
  <c r="L56" i="256"/>
  <c r="V56" i="256"/>
  <c r="P57" i="256"/>
  <c r="S58" i="256"/>
  <c r="N59" i="256"/>
  <c r="Y59" i="256"/>
  <c r="P54" i="256"/>
  <c r="S55" i="256"/>
  <c r="N56" i="256"/>
  <c r="Y56" i="256"/>
  <c r="Q57" i="256"/>
  <c r="H58" i="256"/>
  <c r="T58" i="256"/>
  <c r="O59" i="256"/>
  <c r="S54" i="255"/>
  <c r="N55" i="255"/>
  <c r="Y55" i="255"/>
  <c r="Q56" i="255"/>
  <c r="H57" i="255"/>
  <c r="T57" i="255"/>
  <c r="O58" i="255"/>
  <c r="AA58" i="255"/>
  <c r="R59" i="255"/>
  <c r="H54" i="255"/>
  <c r="T54" i="255"/>
  <c r="O55" i="255"/>
  <c r="AA55" i="255"/>
  <c r="R56" i="255"/>
  <c r="L57" i="255"/>
  <c r="V57" i="255"/>
  <c r="P58" i="255"/>
  <c r="S59" i="255"/>
  <c r="L54" i="255"/>
  <c r="V54" i="255"/>
  <c r="P55" i="255"/>
  <c r="S56" i="255"/>
  <c r="N57" i="255"/>
  <c r="Y57" i="255"/>
  <c r="Q58" i="255"/>
  <c r="H59" i="255"/>
  <c r="T59" i="255"/>
  <c r="N54" i="255"/>
  <c r="Y54" i="255"/>
  <c r="Q55" i="255"/>
  <c r="Q53" i="255" s="1"/>
  <c r="H56" i="255"/>
  <c r="T56" i="255"/>
  <c r="O57" i="255"/>
  <c r="AA57" i="255"/>
  <c r="R58" i="255"/>
  <c r="L59" i="255"/>
  <c r="V59" i="255"/>
  <c r="O54" i="255"/>
  <c r="AA54" i="255"/>
  <c r="R55" i="255"/>
  <c r="R53" i="255" s="1"/>
  <c r="L56" i="255"/>
  <c r="V56" i="255"/>
  <c r="P57" i="255"/>
  <c r="S58" i="255"/>
  <c r="N59" i="255"/>
  <c r="Y59" i="255"/>
  <c r="P54" i="255"/>
  <c r="S55" i="255"/>
  <c r="N56" i="255"/>
  <c r="Y56" i="255"/>
  <c r="Q57" i="255"/>
  <c r="H58" i="255"/>
  <c r="T58" i="255"/>
  <c r="O59" i="255"/>
  <c r="R54" i="254"/>
  <c r="L55" i="254"/>
  <c r="V55" i="254"/>
  <c r="P56" i="254"/>
  <c r="S57" i="254"/>
  <c r="N58" i="254"/>
  <c r="Y58" i="254"/>
  <c r="Q59" i="254"/>
  <c r="S54" i="254"/>
  <c r="S53" i="254" s="1"/>
  <c r="N55" i="254"/>
  <c r="Y55" i="254"/>
  <c r="Q56" i="254"/>
  <c r="Q53" i="254" s="1"/>
  <c r="H57" i="254"/>
  <c r="T57" i="254"/>
  <c r="O58" i="254"/>
  <c r="AA58" i="254"/>
  <c r="R59" i="254"/>
  <c r="H54" i="254"/>
  <c r="T54" i="254"/>
  <c r="O55" i="254"/>
  <c r="AA55" i="254"/>
  <c r="R56" i="254"/>
  <c r="L57" i="254"/>
  <c r="V57" i="254"/>
  <c r="P58" i="254"/>
  <c r="S59" i="254"/>
  <c r="L54" i="254"/>
  <c r="V54" i="254"/>
  <c r="P55" i="254"/>
  <c r="P53" i="254" s="1"/>
  <c r="S56" i="254"/>
  <c r="N57" i="254"/>
  <c r="Y57" i="254"/>
  <c r="Q58" i="254"/>
  <c r="H59" i="254"/>
  <c r="T59" i="254"/>
  <c r="O54" i="254"/>
  <c r="O53" i="254" s="1"/>
  <c r="AA54" i="254"/>
  <c r="R55" i="254"/>
  <c r="L56" i="254"/>
  <c r="V56" i="254"/>
  <c r="P57" i="254"/>
  <c r="S58" i="254"/>
  <c r="N59" i="254"/>
  <c r="R54" i="253"/>
  <c r="L55" i="253"/>
  <c r="V55" i="253"/>
  <c r="P56" i="253"/>
  <c r="S57" i="253"/>
  <c r="N58" i="253"/>
  <c r="Y58" i="253"/>
  <c r="Q59" i="253"/>
  <c r="Q53" i="253" s="1"/>
  <c r="S54" i="253"/>
  <c r="N55" i="253"/>
  <c r="Y55" i="253"/>
  <c r="Q56" i="253"/>
  <c r="H57" i="253"/>
  <c r="T57" i="253"/>
  <c r="O58" i="253"/>
  <c r="AA58" i="253"/>
  <c r="R59" i="253"/>
  <c r="H54" i="253"/>
  <c r="T54" i="253"/>
  <c r="O55" i="253"/>
  <c r="AA55" i="253"/>
  <c r="R56" i="253"/>
  <c r="L57" i="253"/>
  <c r="V57" i="253"/>
  <c r="P58" i="253"/>
  <c r="S59" i="253"/>
  <c r="L54" i="253"/>
  <c r="V54" i="253"/>
  <c r="P55" i="253"/>
  <c r="S56" i="253"/>
  <c r="N57" i="253"/>
  <c r="Y57" i="253"/>
  <c r="Q58" i="253"/>
  <c r="H59" i="253"/>
  <c r="T59" i="253"/>
  <c r="N54" i="253"/>
  <c r="Y54" i="253"/>
  <c r="Q55" i="253"/>
  <c r="H56" i="253"/>
  <c r="T56" i="253"/>
  <c r="O57" i="253"/>
  <c r="AA57" i="253"/>
  <c r="R58" i="253"/>
  <c r="L59" i="253"/>
  <c r="V59" i="253"/>
  <c r="O54" i="253"/>
  <c r="AA54" i="253"/>
  <c r="R55" i="253"/>
  <c r="L56" i="253"/>
  <c r="V56" i="253"/>
  <c r="P57" i="253"/>
  <c r="S58" i="253"/>
  <c r="N59" i="253"/>
  <c r="Y59" i="253"/>
  <c r="P54" i="253"/>
  <c r="S55" i="253"/>
  <c r="N56" i="253"/>
  <c r="Y56" i="253"/>
  <c r="Q57" i="253"/>
  <c r="H58" i="253"/>
  <c r="T58" i="253"/>
  <c r="O59" i="253"/>
  <c r="Q54" i="252"/>
  <c r="Q53" i="252" s="1"/>
  <c r="H55" i="252"/>
  <c r="T55" i="252"/>
  <c r="O56" i="252"/>
  <c r="AA56" i="252"/>
  <c r="R57" i="252"/>
  <c r="L58" i="252"/>
  <c r="V58" i="252"/>
  <c r="P59" i="252"/>
  <c r="H57" i="252"/>
  <c r="R54" i="252"/>
  <c r="L55" i="252"/>
  <c r="V55" i="252"/>
  <c r="P56" i="252"/>
  <c r="S57" i="252"/>
  <c r="N58" i="252"/>
  <c r="Y58" i="252"/>
  <c r="Q59" i="252"/>
  <c r="R59" i="252"/>
  <c r="H54" i="252"/>
  <c r="T54" i="252"/>
  <c r="T53" i="252" s="1"/>
  <c r="O55" i="252"/>
  <c r="AA55" i="252"/>
  <c r="R56" i="252"/>
  <c r="L57" i="252"/>
  <c r="V57" i="252"/>
  <c r="P58" i="252"/>
  <c r="S59" i="252"/>
  <c r="AA58" i="252"/>
  <c r="L54" i="252"/>
  <c r="V54" i="252"/>
  <c r="P55" i="252"/>
  <c r="S56" i="252"/>
  <c r="N57" i="252"/>
  <c r="Y57" i="252"/>
  <c r="Q58" i="252"/>
  <c r="H59" i="252"/>
  <c r="T59" i="252"/>
  <c r="T57" i="252"/>
  <c r="N54" i="252"/>
  <c r="Y54" i="252"/>
  <c r="Q55" i="252"/>
  <c r="H56" i="252"/>
  <c r="T56" i="252"/>
  <c r="O57" i="252"/>
  <c r="AA57" i="252"/>
  <c r="R58" i="252"/>
  <c r="L59" i="252"/>
  <c r="V59" i="252"/>
  <c r="S54" i="252"/>
  <c r="N55" i="252"/>
  <c r="O58" i="252"/>
  <c r="O54" i="252"/>
  <c r="AA54" i="252"/>
  <c r="R55" i="252"/>
  <c r="L56" i="252"/>
  <c r="V56" i="252"/>
  <c r="P57" i="252"/>
  <c r="S58" i="252"/>
  <c r="N59" i="252"/>
  <c r="Y59" i="252"/>
  <c r="P54" i="252"/>
  <c r="S55" i="252"/>
  <c r="N56" i="252"/>
  <c r="Y56" i="252"/>
  <c r="Q57" i="252"/>
  <c r="H58" i="252"/>
  <c r="T58" i="252"/>
  <c r="O59" i="252"/>
  <c r="Q53" i="251"/>
  <c r="R54" i="251"/>
  <c r="L55" i="251"/>
  <c r="V55" i="251"/>
  <c r="P56" i="251"/>
  <c r="P53" i="251" s="1"/>
  <c r="S57" i="251"/>
  <c r="N58" i="251"/>
  <c r="Y58" i="251"/>
  <c r="Q59" i="251"/>
  <c r="S54" i="251"/>
  <c r="N55" i="251"/>
  <c r="Y55" i="251"/>
  <c r="Q56" i="251"/>
  <c r="H57" i="251"/>
  <c r="T57" i="251"/>
  <c r="O58" i="251"/>
  <c r="AA58" i="251"/>
  <c r="R59" i="251"/>
  <c r="H54" i="251"/>
  <c r="T54" i="251"/>
  <c r="O55" i="251"/>
  <c r="AA55" i="251"/>
  <c r="R56" i="251"/>
  <c r="L57" i="251"/>
  <c r="V57" i="251"/>
  <c r="P58" i="251"/>
  <c r="S59" i="251"/>
  <c r="L54" i="251"/>
  <c r="L53" i="251" s="1"/>
  <c r="V54" i="251"/>
  <c r="P55" i="251"/>
  <c r="S56" i="251"/>
  <c r="N57" i="251"/>
  <c r="Y57" i="251"/>
  <c r="Q58" i="251"/>
  <c r="H59" i="251"/>
  <c r="T59" i="251"/>
  <c r="O54" i="251"/>
  <c r="O53" i="251" s="1"/>
  <c r="AA54" i="251"/>
  <c r="R55" i="251"/>
  <c r="L56" i="251"/>
  <c r="V56" i="251"/>
  <c r="P57" i="251"/>
  <c r="S58" i="251"/>
  <c r="N59" i="251"/>
  <c r="O58" i="250"/>
  <c r="G18" i="250"/>
  <c r="Q54" i="250"/>
  <c r="Q53" i="250" s="1"/>
  <c r="H55" i="250"/>
  <c r="T55" i="250"/>
  <c r="O56" i="250"/>
  <c r="AA56" i="250"/>
  <c r="R57" i="250"/>
  <c r="L58" i="250"/>
  <c r="V58" i="250"/>
  <c r="P59" i="250"/>
  <c r="S54" i="250"/>
  <c r="N55" i="250"/>
  <c r="AA58" i="250"/>
  <c r="R54" i="250"/>
  <c r="L55" i="250"/>
  <c r="V55" i="250"/>
  <c r="P56" i="250"/>
  <c r="S57" i="250"/>
  <c r="N58" i="250"/>
  <c r="Y58" i="250"/>
  <c r="Q59" i="250"/>
  <c r="H54" i="250"/>
  <c r="T54" i="250"/>
  <c r="O55" i="250"/>
  <c r="AA55" i="250"/>
  <c r="R56" i="250"/>
  <c r="L57" i="250"/>
  <c r="V57" i="250"/>
  <c r="P58" i="250"/>
  <c r="S59" i="250"/>
  <c r="L54" i="250"/>
  <c r="V54" i="250"/>
  <c r="P55" i="250"/>
  <c r="S56" i="250"/>
  <c r="N57" i="250"/>
  <c r="Y57" i="250"/>
  <c r="Q58" i="250"/>
  <c r="H59" i="250"/>
  <c r="T59" i="250"/>
  <c r="H57" i="250"/>
  <c r="N54" i="250"/>
  <c r="N53" i="250" s="1"/>
  <c r="Y54" i="250"/>
  <c r="Y53" i="250" s="1"/>
  <c r="Q55" i="250"/>
  <c r="H56" i="250"/>
  <c r="T56" i="250"/>
  <c r="O57" i="250"/>
  <c r="AA57" i="250"/>
  <c r="R58" i="250"/>
  <c r="L59" i="250"/>
  <c r="V59" i="250"/>
  <c r="Q56" i="250"/>
  <c r="O54" i="250"/>
  <c r="AA54" i="250"/>
  <c r="R55" i="250"/>
  <c r="L56" i="250"/>
  <c r="V56" i="250"/>
  <c r="P57" i="250"/>
  <c r="S58" i="250"/>
  <c r="N59" i="250"/>
  <c r="Y59" i="250"/>
  <c r="P54" i="250"/>
  <c r="S55" i="250"/>
  <c r="N56" i="250"/>
  <c r="Y56" i="250"/>
  <c r="Q57" i="250"/>
  <c r="H58" i="250"/>
  <c r="T58" i="250"/>
  <c r="O59" i="250"/>
  <c r="R54" i="249"/>
  <c r="L55" i="249"/>
  <c r="V55" i="249"/>
  <c r="P56" i="249"/>
  <c r="S57" i="249"/>
  <c r="N58" i="249"/>
  <c r="Y58" i="249"/>
  <c r="Q59" i="249"/>
  <c r="S54" i="249"/>
  <c r="S53" i="249" s="1"/>
  <c r="N55" i="249"/>
  <c r="Y55" i="249"/>
  <c r="Q56" i="249"/>
  <c r="H57" i="249"/>
  <c r="T57" i="249"/>
  <c r="O58" i="249"/>
  <c r="AA58" i="249"/>
  <c r="R59" i="249"/>
  <c r="H54" i="249"/>
  <c r="T54" i="249"/>
  <c r="O55" i="249"/>
  <c r="AA55" i="249"/>
  <c r="R56" i="249"/>
  <c r="L57" i="249"/>
  <c r="V57" i="249"/>
  <c r="P58" i="249"/>
  <c r="S59" i="249"/>
  <c r="L54" i="249"/>
  <c r="V54" i="249"/>
  <c r="P55" i="249"/>
  <c r="S56" i="249"/>
  <c r="N57" i="249"/>
  <c r="Y57" i="249"/>
  <c r="Q58" i="249"/>
  <c r="H59" i="249"/>
  <c r="T59" i="249"/>
  <c r="N54" i="249"/>
  <c r="Y54" i="249"/>
  <c r="Y53" i="249" s="1"/>
  <c r="Q55" i="249"/>
  <c r="Q53" i="249" s="1"/>
  <c r="H56" i="249"/>
  <c r="T56" i="249"/>
  <c r="O57" i="249"/>
  <c r="AA57" i="249"/>
  <c r="R58" i="249"/>
  <c r="L59" i="249"/>
  <c r="V59" i="249"/>
  <c r="O54" i="249"/>
  <c r="AA54" i="249"/>
  <c r="R55" i="249"/>
  <c r="L56" i="249"/>
  <c r="V56" i="249"/>
  <c r="P57" i="249"/>
  <c r="S58" i="249"/>
  <c r="N59" i="249"/>
  <c r="Y59" i="249"/>
  <c r="P54" i="249"/>
  <c r="S55" i="249"/>
  <c r="N56" i="249"/>
  <c r="Y56" i="249"/>
  <c r="Q57" i="249"/>
  <c r="H58" i="249"/>
  <c r="T58" i="249"/>
  <c r="O59" i="249"/>
  <c r="AA58" i="248"/>
  <c r="G18" i="248"/>
  <c r="Q54" i="248"/>
  <c r="H55" i="248"/>
  <c r="T55" i="248"/>
  <c r="O56" i="248"/>
  <c r="AA56" i="248"/>
  <c r="R57" i="248"/>
  <c r="L58" i="248"/>
  <c r="V58" i="248"/>
  <c r="P59" i="248"/>
  <c r="O58" i="248"/>
  <c r="R54" i="248"/>
  <c r="L55" i="248"/>
  <c r="V55" i="248"/>
  <c r="P56" i="248"/>
  <c r="S57" i="248"/>
  <c r="N58" i="248"/>
  <c r="Y58" i="248"/>
  <c r="Q59" i="248"/>
  <c r="S54" i="248"/>
  <c r="S53" i="248" s="1"/>
  <c r="N55" i="248"/>
  <c r="R59" i="248"/>
  <c r="H54" i="248"/>
  <c r="T54" i="248"/>
  <c r="O55" i="248"/>
  <c r="AA55" i="248"/>
  <c r="R56" i="248"/>
  <c r="L57" i="248"/>
  <c r="V57" i="248"/>
  <c r="P58" i="248"/>
  <c r="S59" i="248"/>
  <c r="L54" i="248"/>
  <c r="V54" i="248"/>
  <c r="P55" i="248"/>
  <c r="S56" i="248"/>
  <c r="N57" i="248"/>
  <c r="Y57" i="248"/>
  <c r="Q58" i="248"/>
  <c r="H59" i="248"/>
  <c r="T59" i="248"/>
  <c r="H57" i="248"/>
  <c r="N54" i="248"/>
  <c r="Y54" i="248"/>
  <c r="Q55" i="248"/>
  <c r="H56" i="248"/>
  <c r="T56" i="248"/>
  <c r="O57" i="248"/>
  <c r="AA57" i="248"/>
  <c r="R58" i="248"/>
  <c r="L59" i="248"/>
  <c r="V59" i="248"/>
  <c r="O54" i="248"/>
  <c r="O53" i="248" s="1"/>
  <c r="AA54" i="248"/>
  <c r="R55" i="248"/>
  <c r="L56" i="248"/>
  <c r="V56" i="248"/>
  <c r="P57" i="248"/>
  <c r="S58" i="248"/>
  <c r="N59" i="248"/>
  <c r="Y59" i="248"/>
  <c r="T57" i="248"/>
  <c r="P54" i="248"/>
  <c r="S55" i="248"/>
  <c r="N56" i="248"/>
  <c r="Y56" i="248"/>
  <c r="Q57" i="248"/>
  <c r="H58" i="248"/>
  <c r="T58" i="248"/>
  <c r="O59" i="248"/>
  <c r="R54" i="247"/>
  <c r="L55" i="247"/>
  <c r="V55" i="247"/>
  <c r="P56" i="247"/>
  <c r="S57" i="247"/>
  <c r="N58" i="247"/>
  <c r="Y58" i="247"/>
  <c r="Q59" i="247"/>
  <c r="S54" i="247"/>
  <c r="N55" i="247"/>
  <c r="N53" i="247" s="1"/>
  <c r="Y55" i="247"/>
  <c r="Q56" i="247"/>
  <c r="H57" i="247"/>
  <c r="T57" i="247"/>
  <c r="O58" i="247"/>
  <c r="AA58" i="247"/>
  <c r="R59" i="247"/>
  <c r="H54" i="247"/>
  <c r="T54" i="247"/>
  <c r="O55" i="247"/>
  <c r="AA55" i="247"/>
  <c r="R56" i="247"/>
  <c r="L57" i="247"/>
  <c r="V57" i="247"/>
  <c r="P58" i="247"/>
  <c r="S59" i="247"/>
  <c r="L54" i="247"/>
  <c r="V54" i="247"/>
  <c r="P55" i="247"/>
  <c r="P53" i="247" s="1"/>
  <c r="S56" i="247"/>
  <c r="N57" i="247"/>
  <c r="Y57" i="247"/>
  <c r="Q58" i="247"/>
  <c r="Q53" i="247" s="1"/>
  <c r="H59" i="247"/>
  <c r="T59" i="247"/>
  <c r="O54" i="247"/>
  <c r="O53" i="247" s="1"/>
  <c r="AA54" i="247"/>
  <c r="R55" i="247"/>
  <c r="L56" i="247"/>
  <c r="V56" i="247"/>
  <c r="P57" i="247"/>
  <c r="S58" i="247"/>
  <c r="N59" i="247"/>
  <c r="S54" i="246"/>
  <c r="S53" i="246" s="1"/>
  <c r="N55" i="246"/>
  <c r="Y55" i="246"/>
  <c r="Q56" i="246"/>
  <c r="H57" i="246"/>
  <c r="T57" i="246"/>
  <c r="O58" i="246"/>
  <c r="AA58" i="246"/>
  <c r="R59" i="246"/>
  <c r="H54" i="246"/>
  <c r="T54" i="246"/>
  <c r="O55" i="246"/>
  <c r="AA55" i="246"/>
  <c r="R56" i="246"/>
  <c r="L57" i="246"/>
  <c r="V57" i="246"/>
  <c r="P58" i="246"/>
  <c r="S59" i="246"/>
  <c r="L54" i="246"/>
  <c r="V54" i="246"/>
  <c r="P55" i="246"/>
  <c r="S56" i="246"/>
  <c r="N57" i="246"/>
  <c r="Y57" i="246"/>
  <c r="Q58" i="246"/>
  <c r="H59" i="246"/>
  <c r="T59" i="246"/>
  <c r="N54" i="246"/>
  <c r="Y54" i="246"/>
  <c r="Q55" i="246"/>
  <c r="Q53" i="246" s="1"/>
  <c r="H56" i="246"/>
  <c r="T56" i="246"/>
  <c r="O57" i="246"/>
  <c r="AA57" i="246"/>
  <c r="R58" i="246"/>
  <c r="L59" i="246"/>
  <c r="V59" i="246"/>
  <c r="O54" i="246"/>
  <c r="AA54" i="246"/>
  <c r="R55" i="246"/>
  <c r="R53" i="246" s="1"/>
  <c r="L56" i="246"/>
  <c r="V56" i="246"/>
  <c r="P57" i="246"/>
  <c r="S58" i="246"/>
  <c r="N59" i="246"/>
  <c r="Y59" i="246"/>
  <c r="P54" i="246"/>
  <c r="S55" i="246"/>
  <c r="N56" i="246"/>
  <c r="Y56" i="246"/>
  <c r="Q57" i="246"/>
  <c r="H58" i="246"/>
  <c r="T58" i="246"/>
  <c r="O59" i="246"/>
  <c r="P53" i="245"/>
  <c r="Q53" i="245"/>
  <c r="S54" i="245"/>
  <c r="N55" i="245"/>
  <c r="Y55" i="245"/>
  <c r="Q56" i="245"/>
  <c r="H57" i="245"/>
  <c r="T57" i="245"/>
  <c r="O58" i="245"/>
  <c r="AA58" i="245"/>
  <c r="R59" i="245"/>
  <c r="H54" i="245"/>
  <c r="T54" i="245"/>
  <c r="O55" i="245"/>
  <c r="AA55" i="245"/>
  <c r="R56" i="245"/>
  <c r="L57" i="245"/>
  <c r="V57" i="245"/>
  <c r="P58" i="245"/>
  <c r="S59" i="245"/>
  <c r="L54" i="245"/>
  <c r="V54" i="245"/>
  <c r="P55" i="245"/>
  <c r="S56" i="245"/>
  <c r="N57" i="245"/>
  <c r="Y57" i="245"/>
  <c r="Q58" i="245"/>
  <c r="H59" i="245"/>
  <c r="T59" i="245"/>
  <c r="N54" i="245"/>
  <c r="Y54" i="245"/>
  <c r="Q55" i="245"/>
  <c r="H56" i="245"/>
  <c r="T56" i="245"/>
  <c r="O57" i="245"/>
  <c r="AA57" i="245"/>
  <c r="R58" i="245"/>
  <c r="L59" i="245"/>
  <c r="V59" i="245"/>
  <c r="O54" i="245"/>
  <c r="AA54" i="245"/>
  <c r="R55" i="245"/>
  <c r="R53" i="245" s="1"/>
  <c r="L56" i="245"/>
  <c r="V56" i="245"/>
  <c r="P57" i="245"/>
  <c r="S58" i="245"/>
  <c r="N59" i="245"/>
  <c r="Y59" i="245"/>
  <c r="S55" i="245"/>
  <c r="N56" i="245"/>
  <c r="Y56" i="245"/>
  <c r="Q57" i="245"/>
  <c r="H58" i="245"/>
  <c r="T58" i="245"/>
  <c r="O59" i="245"/>
  <c r="R54" i="244"/>
  <c r="L55" i="244"/>
  <c r="V55" i="244"/>
  <c r="P56" i="244"/>
  <c r="S57" i="244"/>
  <c r="N58" i="244"/>
  <c r="Y58" i="244"/>
  <c r="Q59" i="244"/>
  <c r="S54" i="244"/>
  <c r="Y55" i="244"/>
  <c r="R59" i="244"/>
  <c r="H54" i="244"/>
  <c r="T54" i="244"/>
  <c r="O55" i="244"/>
  <c r="AA55" i="244"/>
  <c r="R56" i="244"/>
  <c r="L57" i="244"/>
  <c r="V57" i="244"/>
  <c r="P58" i="244"/>
  <c r="S59" i="244"/>
  <c r="AA58" i="244"/>
  <c r="L54" i="244"/>
  <c r="V54" i="244"/>
  <c r="P55" i="244"/>
  <c r="S56" i="244"/>
  <c r="N57" i="244"/>
  <c r="Y57" i="244"/>
  <c r="Q58" i="244"/>
  <c r="H59" i="244"/>
  <c r="T59" i="244"/>
  <c r="O58" i="244"/>
  <c r="N54" i="244"/>
  <c r="N53" i="244" s="1"/>
  <c r="Y54" i="244"/>
  <c r="Q55" i="244"/>
  <c r="H56" i="244"/>
  <c r="T56" i="244"/>
  <c r="O57" i="244"/>
  <c r="AA57" i="244"/>
  <c r="R58" i="244"/>
  <c r="L59" i="244"/>
  <c r="V59" i="244"/>
  <c r="H57" i="244"/>
  <c r="O54" i="244"/>
  <c r="AA54" i="244"/>
  <c r="R55" i="244"/>
  <c r="L56" i="244"/>
  <c r="V56" i="244"/>
  <c r="P57" i="244"/>
  <c r="S58" i="244"/>
  <c r="N59" i="244"/>
  <c r="Y59" i="244"/>
  <c r="N55" i="244"/>
  <c r="Q56" i="244"/>
  <c r="T57" i="244"/>
  <c r="P54" i="244"/>
  <c r="P53" i="244" s="1"/>
  <c r="S55" i="244"/>
  <c r="N56" i="244"/>
  <c r="Y56" i="244"/>
  <c r="Q57" i="244"/>
  <c r="Q53" i="244" s="1"/>
  <c r="H58" i="244"/>
  <c r="T58" i="244"/>
  <c r="O59" i="244"/>
  <c r="R54" i="243"/>
  <c r="L55" i="243"/>
  <c r="V55" i="243"/>
  <c r="P56" i="243"/>
  <c r="S57" i="243"/>
  <c r="N58" i="243"/>
  <c r="Y58" i="243"/>
  <c r="Q59" i="243"/>
  <c r="S54" i="243"/>
  <c r="N55" i="243"/>
  <c r="Y55" i="243"/>
  <c r="Q56" i="243"/>
  <c r="Q53" i="243" s="1"/>
  <c r="H57" i="243"/>
  <c r="T57" i="243"/>
  <c r="O58" i="243"/>
  <c r="AA58" i="243"/>
  <c r="R59" i="243"/>
  <c r="L54" i="243"/>
  <c r="L53" i="243" s="1"/>
  <c r="V54" i="243"/>
  <c r="P55" i="243"/>
  <c r="P53" i="243" s="1"/>
  <c r="S56" i="243"/>
  <c r="N57" i="243"/>
  <c r="Y57" i="243"/>
  <c r="Q58" i="243"/>
  <c r="H59" i="243"/>
  <c r="T59" i="243"/>
  <c r="N54" i="243"/>
  <c r="Y54" i="243"/>
  <c r="Y53" i="243" s="1"/>
  <c r="Q55" i="243"/>
  <c r="H56" i="243"/>
  <c r="H53" i="243" s="1"/>
  <c r="T56" i="243"/>
  <c r="T53" i="243" s="1"/>
  <c r="O57" i="243"/>
  <c r="AA57" i="243"/>
  <c r="R58" i="243"/>
  <c r="L59" i="243"/>
  <c r="V59" i="243"/>
  <c r="O54" i="243"/>
  <c r="AA54" i="243"/>
  <c r="R55" i="243"/>
  <c r="L56" i="243"/>
  <c r="V56" i="243"/>
  <c r="P57" i="243"/>
  <c r="S58" i="243"/>
  <c r="N59" i="243"/>
  <c r="Q53" i="242"/>
  <c r="R54" i="242"/>
  <c r="L55" i="242"/>
  <c r="V55" i="242"/>
  <c r="P56" i="242"/>
  <c r="S57" i="242"/>
  <c r="N58" i="242"/>
  <c r="Y58" i="242"/>
  <c r="Q59" i="242"/>
  <c r="S54" i="242"/>
  <c r="N55" i="242"/>
  <c r="Y55" i="242"/>
  <c r="Q56" i="242"/>
  <c r="H57" i="242"/>
  <c r="T57" i="242"/>
  <c r="O58" i="242"/>
  <c r="AA58" i="242"/>
  <c r="R59" i="242"/>
  <c r="L54" i="242"/>
  <c r="V54" i="242"/>
  <c r="V53" i="242" s="1"/>
  <c r="P55" i="242"/>
  <c r="S56" i="242"/>
  <c r="N57" i="242"/>
  <c r="Y57" i="242"/>
  <c r="Q58" i="242"/>
  <c r="H59" i="242"/>
  <c r="T59" i="242"/>
  <c r="N54" i="242"/>
  <c r="N53" i="242" s="1"/>
  <c r="Y54" i="242"/>
  <c r="Q55" i="242"/>
  <c r="H56" i="242"/>
  <c r="H53" i="242" s="1"/>
  <c r="T56" i="242"/>
  <c r="T53" i="242" s="1"/>
  <c r="O57" i="242"/>
  <c r="AA57" i="242"/>
  <c r="R58" i="242"/>
  <c r="L59" i="242"/>
  <c r="V59" i="242"/>
  <c r="O54" i="242"/>
  <c r="AA54" i="242"/>
  <c r="R55" i="242"/>
  <c r="L56" i="242"/>
  <c r="V56" i="242"/>
  <c r="P57" i="242"/>
  <c r="P53" i="242" s="1"/>
  <c r="S58" i="242"/>
  <c r="N59" i="242"/>
  <c r="Q53" i="241"/>
  <c r="R54" i="241"/>
  <c r="L55" i="241"/>
  <c r="V55" i="241"/>
  <c r="P56" i="241"/>
  <c r="S57" i="241"/>
  <c r="N58" i="241"/>
  <c r="Y58" i="241"/>
  <c r="Q59" i="241"/>
  <c r="S54" i="241"/>
  <c r="N55" i="241"/>
  <c r="Y55" i="241"/>
  <c r="Q56" i="241"/>
  <c r="H57" i="241"/>
  <c r="T57" i="241"/>
  <c r="O58" i="241"/>
  <c r="AA58" i="241"/>
  <c r="R59" i="241"/>
  <c r="L54" i="241"/>
  <c r="V54" i="241"/>
  <c r="V53" i="241" s="1"/>
  <c r="P55" i="241"/>
  <c r="S56" i="241"/>
  <c r="N57" i="241"/>
  <c r="Y57" i="241"/>
  <c r="Q58" i="241"/>
  <c r="H59" i="241"/>
  <c r="T59" i="241"/>
  <c r="N54" i="241"/>
  <c r="Y54" i="241"/>
  <c r="Q55" i="241"/>
  <c r="H56" i="241"/>
  <c r="H53" i="241" s="1"/>
  <c r="T56" i="241"/>
  <c r="T53" i="241" s="1"/>
  <c r="O57" i="241"/>
  <c r="AA57" i="241"/>
  <c r="R58" i="241"/>
  <c r="L59" i="241"/>
  <c r="V59" i="241"/>
  <c r="O54" i="241"/>
  <c r="AA54" i="241"/>
  <c r="R55" i="241"/>
  <c r="L56" i="241"/>
  <c r="V56" i="241"/>
  <c r="P57" i="241"/>
  <c r="P53" i="241" s="1"/>
  <c r="S58" i="241"/>
  <c r="N59" i="241"/>
  <c r="Q53" i="240"/>
  <c r="T53" i="240"/>
  <c r="S54" i="240"/>
  <c r="S53" i="240" s="1"/>
  <c r="N55" i="240"/>
  <c r="N53" i="240" s="1"/>
  <c r="Y55" i="240"/>
  <c r="Q56" i="240"/>
  <c r="H57" i="240"/>
  <c r="H53" i="240" s="1"/>
  <c r="T57" i="240"/>
  <c r="O58" i="240"/>
  <c r="O53" i="240" s="1"/>
  <c r="AA58" i="240"/>
  <c r="R59" i="240"/>
  <c r="R53" i="240" s="1"/>
  <c r="L54" i="240"/>
  <c r="L53" i="240" s="1"/>
  <c r="V54" i="240"/>
  <c r="V53" i="240" s="1"/>
  <c r="P55" i="240"/>
  <c r="P53" i="240" s="1"/>
  <c r="S56" i="240"/>
  <c r="N57" i="240"/>
  <c r="Y57" i="240"/>
  <c r="Q58" i="240"/>
  <c r="H59" i="240"/>
  <c r="S54" i="239"/>
  <c r="N55" i="239"/>
  <c r="R59" i="239"/>
  <c r="G18" i="239"/>
  <c r="Q54" i="239"/>
  <c r="H55" i="239"/>
  <c r="T55" i="239"/>
  <c r="O56" i="239"/>
  <c r="AA56" i="239"/>
  <c r="R57" i="239"/>
  <c r="L58" i="239"/>
  <c r="V58" i="239"/>
  <c r="P59" i="239"/>
  <c r="H57" i="239"/>
  <c r="R54" i="239"/>
  <c r="L55" i="239"/>
  <c r="V55" i="239"/>
  <c r="P56" i="239"/>
  <c r="S57" i="239"/>
  <c r="N58" i="239"/>
  <c r="Y58" i="239"/>
  <c r="Q59" i="239"/>
  <c r="T57" i="239"/>
  <c r="H54" i="239"/>
  <c r="H53" i="239" s="1"/>
  <c r="T54" i="239"/>
  <c r="O55" i="239"/>
  <c r="AA55" i="239"/>
  <c r="R56" i="239"/>
  <c r="L57" i="239"/>
  <c r="S59" i="239"/>
  <c r="Q56" i="239"/>
  <c r="L54" i="239"/>
  <c r="V54" i="239"/>
  <c r="P55" i="239"/>
  <c r="S56" i="239"/>
  <c r="N57" i="239"/>
  <c r="Y57" i="239"/>
  <c r="Q58" i="239"/>
  <c r="H59" i="239"/>
  <c r="T59" i="239"/>
  <c r="AA58" i="239"/>
  <c r="P58" i="239"/>
  <c r="N54" i="239"/>
  <c r="Y54" i="239"/>
  <c r="Q55" i="239"/>
  <c r="H56" i="239"/>
  <c r="T56" i="239"/>
  <c r="O57" i="239"/>
  <c r="AA57" i="239"/>
  <c r="R58" i="239"/>
  <c r="L59" i="239"/>
  <c r="V59" i="239"/>
  <c r="O58" i="239"/>
  <c r="V57" i="239"/>
  <c r="O54" i="239"/>
  <c r="AA54" i="239"/>
  <c r="R55" i="239"/>
  <c r="L56" i="239"/>
  <c r="V56" i="239"/>
  <c r="P57" i="239"/>
  <c r="S58" i="239"/>
  <c r="N59" i="239"/>
  <c r="Y59" i="239"/>
  <c r="Y55" i="239"/>
  <c r="P54" i="239"/>
  <c r="S55" i="239"/>
  <c r="N56" i="239"/>
  <c r="Y56" i="239"/>
  <c r="Q57" i="239"/>
  <c r="H58" i="239"/>
  <c r="T58" i="239"/>
  <c r="O59" i="239"/>
  <c r="Q53" i="238"/>
  <c r="S54" i="238"/>
  <c r="N55" i="238"/>
  <c r="Y55" i="238"/>
  <c r="Q56" i="238"/>
  <c r="R59" i="238"/>
  <c r="H54" i="238"/>
  <c r="T54" i="238"/>
  <c r="O55" i="238"/>
  <c r="AA55" i="238"/>
  <c r="R56" i="238"/>
  <c r="L57" i="238"/>
  <c r="V57" i="238"/>
  <c r="P58" i="238"/>
  <c r="S59" i="238"/>
  <c r="L54" i="238"/>
  <c r="L53" i="238" s="1"/>
  <c r="V54" i="238"/>
  <c r="P55" i="238"/>
  <c r="S56" i="238"/>
  <c r="N57" i="238"/>
  <c r="Y57" i="238"/>
  <c r="Q58" i="238"/>
  <c r="H59" i="238"/>
  <c r="T59" i="238"/>
  <c r="AA58" i="238"/>
  <c r="N54" i="238"/>
  <c r="Y54" i="238"/>
  <c r="Q55" i="238"/>
  <c r="H56" i="238"/>
  <c r="T56" i="238"/>
  <c r="O57" i="238"/>
  <c r="AA57" i="238"/>
  <c r="R58" i="238"/>
  <c r="L59" i="238"/>
  <c r="V59" i="238"/>
  <c r="O54" i="238"/>
  <c r="AA54" i="238"/>
  <c r="R55" i="238"/>
  <c r="R53" i="238" s="1"/>
  <c r="L56" i="238"/>
  <c r="V56" i="238"/>
  <c r="P57" i="238"/>
  <c r="S58" i="238"/>
  <c r="N59" i="238"/>
  <c r="Y59" i="238"/>
  <c r="O58" i="238"/>
  <c r="P54" i="238"/>
  <c r="P53" i="238" s="1"/>
  <c r="S55" i="238"/>
  <c r="N56" i="238"/>
  <c r="Y56" i="238"/>
  <c r="Q57" i="238"/>
  <c r="H58" i="238"/>
  <c r="T58" i="238"/>
  <c r="O59" i="238"/>
  <c r="R54" i="237"/>
  <c r="L55" i="237"/>
  <c r="V55" i="237"/>
  <c r="P56" i="237"/>
  <c r="S57" i="237"/>
  <c r="N58" i="237"/>
  <c r="Y58" i="237"/>
  <c r="Q59" i="237"/>
  <c r="S54" i="237"/>
  <c r="N55" i="237"/>
  <c r="N53" i="237" s="1"/>
  <c r="Y55" i="237"/>
  <c r="Q56" i="237"/>
  <c r="H57" i="237"/>
  <c r="T57" i="237"/>
  <c r="O58" i="237"/>
  <c r="AA58" i="237"/>
  <c r="R59" i="237"/>
  <c r="H54" i="237"/>
  <c r="H53" i="237" s="1"/>
  <c r="T54" i="237"/>
  <c r="O55" i="237"/>
  <c r="AA55" i="237"/>
  <c r="R56" i="237"/>
  <c r="L57" i="237"/>
  <c r="V57" i="237"/>
  <c r="P58" i="237"/>
  <c r="S59" i="237"/>
  <c r="L54" i="237"/>
  <c r="V54" i="237"/>
  <c r="P55" i="237"/>
  <c r="P53" i="237" s="1"/>
  <c r="S56" i="237"/>
  <c r="N57" i="237"/>
  <c r="Y57" i="237"/>
  <c r="Q58" i="237"/>
  <c r="Q53" i="237" s="1"/>
  <c r="H59" i="237"/>
  <c r="T59" i="237"/>
  <c r="O54" i="237"/>
  <c r="O53" i="237" s="1"/>
  <c r="AA54" i="237"/>
  <c r="R55" i="237"/>
  <c r="L56" i="237"/>
  <c r="V56" i="237"/>
  <c r="P57" i="237"/>
  <c r="S58" i="237"/>
  <c r="N59" i="237"/>
  <c r="R54" i="236"/>
  <c r="L55" i="236"/>
  <c r="V55" i="236"/>
  <c r="P56" i="236"/>
  <c r="P53" i="236" s="1"/>
  <c r="S57" i="236"/>
  <c r="N58" i="236"/>
  <c r="Y58" i="236"/>
  <c r="Q59" i="236"/>
  <c r="S54" i="236"/>
  <c r="N55" i="236"/>
  <c r="Y55" i="236"/>
  <c r="Q56" i="236"/>
  <c r="H57" i="236"/>
  <c r="T57" i="236"/>
  <c r="O58" i="236"/>
  <c r="AA58" i="236"/>
  <c r="R59" i="236"/>
  <c r="H54" i="236"/>
  <c r="T54" i="236"/>
  <c r="O55" i="236"/>
  <c r="O53" i="236" s="1"/>
  <c r="AA55" i="236"/>
  <c r="R56" i="236"/>
  <c r="L57" i="236"/>
  <c r="V57" i="236"/>
  <c r="P58" i="236"/>
  <c r="S59" i="236"/>
  <c r="L54" i="236"/>
  <c r="V54" i="236"/>
  <c r="V53" i="236" s="1"/>
  <c r="P55" i="236"/>
  <c r="S56" i="236"/>
  <c r="N57" i="236"/>
  <c r="Y57" i="236"/>
  <c r="Q58" i="236"/>
  <c r="H59" i="236"/>
  <c r="T59" i="236"/>
  <c r="N54" i="236"/>
  <c r="N53" i="236" s="1"/>
  <c r="Y54" i="236"/>
  <c r="Q55" i="236"/>
  <c r="Q53" i="236" s="1"/>
  <c r="H56" i="236"/>
  <c r="T56" i="236"/>
  <c r="O57" i="236"/>
  <c r="AA57" i="236"/>
  <c r="R58" i="236"/>
  <c r="L59" i="236"/>
  <c r="Q54" i="235"/>
  <c r="H55" i="235"/>
  <c r="T55" i="235"/>
  <c r="O56" i="235"/>
  <c r="AA56" i="235"/>
  <c r="R57" i="235"/>
  <c r="L58" i="235"/>
  <c r="V58" i="235"/>
  <c r="P59" i="235"/>
  <c r="R54" i="235"/>
  <c r="R53" i="235" s="1"/>
  <c r="L55" i="235"/>
  <c r="V55" i="235"/>
  <c r="P56" i="235"/>
  <c r="S57" i="235"/>
  <c r="N58" i="235"/>
  <c r="Y58" i="235"/>
  <c r="Q59" i="235"/>
  <c r="Y55" i="235"/>
  <c r="R59" i="235"/>
  <c r="H54" i="235"/>
  <c r="T54" i="235"/>
  <c r="O55" i="235"/>
  <c r="AA55" i="235"/>
  <c r="R56" i="235"/>
  <c r="L57" i="235"/>
  <c r="S59" i="235"/>
  <c r="L54" i="235"/>
  <c r="L53" i="235" s="1"/>
  <c r="V54" i="235"/>
  <c r="P55" i="235"/>
  <c r="S56" i="235"/>
  <c r="N57" i="235"/>
  <c r="Y57" i="235"/>
  <c r="Q58" i="235"/>
  <c r="H59" i="235"/>
  <c r="T59" i="235"/>
  <c r="O58" i="235"/>
  <c r="N54" i="235"/>
  <c r="Y54" i="235"/>
  <c r="Q55" i="235"/>
  <c r="H56" i="235"/>
  <c r="T56" i="235"/>
  <c r="O57" i="235"/>
  <c r="AA57" i="235"/>
  <c r="R58" i="235"/>
  <c r="L59" i="235"/>
  <c r="V59" i="235"/>
  <c r="T57" i="235"/>
  <c r="V57" i="235"/>
  <c r="O54" i="235"/>
  <c r="AA54" i="235"/>
  <c r="R55" i="235"/>
  <c r="L56" i="235"/>
  <c r="V56" i="235"/>
  <c r="P57" i="235"/>
  <c r="S58" i="235"/>
  <c r="N59" i="235"/>
  <c r="Y59" i="235"/>
  <c r="S54" i="235"/>
  <c r="S53" i="235" s="1"/>
  <c r="N55" i="235"/>
  <c r="Q56" i="235"/>
  <c r="H57" i="235"/>
  <c r="AA58" i="235"/>
  <c r="P58" i="235"/>
  <c r="P54" i="235"/>
  <c r="P53" i="235" s="1"/>
  <c r="S55" i="235"/>
  <c r="N56" i="235"/>
  <c r="Y56" i="235"/>
  <c r="Q57" i="235"/>
  <c r="H58" i="235"/>
  <c r="T58" i="235"/>
  <c r="O59" i="235"/>
  <c r="Q54" i="234"/>
  <c r="H55" i="234"/>
  <c r="T55" i="234"/>
  <c r="O56" i="234"/>
  <c r="AA56" i="234"/>
  <c r="R57" i="234"/>
  <c r="L58" i="234"/>
  <c r="V58" i="234"/>
  <c r="P59" i="234"/>
  <c r="R54" i="234"/>
  <c r="L55" i="234"/>
  <c r="V55" i="234"/>
  <c r="P56" i="234"/>
  <c r="S57" i="234"/>
  <c r="N58" i="234"/>
  <c r="Y58" i="234"/>
  <c r="Q59" i="234"/>
  <c r="S54" i="234"/>
  <c r="N55" i="234"/>
  <c r="Y55" i="234"/>
  <c r="Q56" i="234"/>
  <c r="H57" i="234"/>
  <c r="T57" i="234"/>
  <c r="O58" i="234"/>
  <c r="AA58" i="234"/>
  <c r="R59" i="234"/>
  <c r="H54" i="234"/>
  <c r="T54" i="234"/>
  <c r="O55" i="234"/>
  <c r="AA55" i="234"/>
  <c r="R56" i="234"/>
  <c r="L57" i="234"/>
  <c r="V57" i="234"/>
  <c r="P58" i="234"/>
  <c r="S59" i="234"/>
  <c r="L54" i="234"/>
  <c r="V54" i="234"/>
  <c r="P55" i="234"/>
  <c r="S56" i="234"/>
  <c r="N57" i="234"/>
  <c r="Y57" i="234"/>
  <c r="Q58" i="234"/>
  <c r="H59" i="234"/>
  <c r="T59" i="234"/>
  <c r="N54" i="234"/>
  <c r="Y54" i="234"/>
  <c r="Q55" i="234"/>
  <c r="H56" i="234"/>
  <c r="T56" i="234"/>
  <c r="O57" i="234"/>
  <c r="AA57" i="234"/>
  <c r="R58" i="234"/>
  <c r="L59" i="234"/>
  <c r="V59" i="234"/>
  <c r="O54" i="234"/>
  <c r="O53" i="234" s="1"/>
  <c r="AA54" i="234"/>
  <c r="R55" i="234"/>
  <c r="L56" i="234"/>
  <c r="V56" i="234"/>
  <c r="P57" i="234"/>
  <c r="S58" i="234"/>
  <c r="N59" i="234"/>
  <c r="Y59" i="234"/>
  <c r="P54" i="234"/>
  <c r="S55" i="234"/>
  <c r="N56" i="234"/>
  <c r="Y56" i="234"/>
  <c r="Q57" i="234"/>
  <c r="H58" i="234"/>
  <c r="T58" i="234"/>
  <c r="O59" i="234"/>
  <c r="R54" i="233"/>
  <c r="L55" i="233"/>
  <c r="V55" i="233"/>
  <c r="P56" i="233"/>
  <c r="S57" i="233"/>
  <c r="N58" i="233"/>
  <c r="Y58" i="233"/>
  <c r="Q59" i="233"/>
  <c r="S54" i="233"/>
  <c r="N55" i="233"/>
  <c r="Y55" i="233"/>
  <c r="Q56" i="233"/>
  <c r="Q53" i="233" s="1"/>
  <c r="H57" i="233"/>
  <c r="T57" i="233"/>
  <c r="O58" i="233"/>
  <c r="AA58" i="233"/>
  <c r="R59" i="233"/>
  <c r="H54" i="233"/>
  <c r="T54" i="233"/>
  <c r="O55" i="233"/>
  <c r="O53" i="233" s="1"/>
  <c r="AA55" i="233"/>
  <c r="R56" i="233"/>
  <c r="L57" i="233"/>
  <c r="V57" i="233"/>
  <c r="P58" i="233"/>
  <c r="S59" i="233"/>
  <c r="L54" i="233"/>
  <c r="L53" i="233" s="1"/>
  <c r="V54" i="233"/>
  <c r="V53" i="233" s="1"/>
  <c r="P55" i="233"/>
  <c r="S56" i="233"/>
  <c r="N57" i="233"/>
  <c r="Y57" i="233"/>
  <c r="Q58" i="233"/>
  <c r="H59" i="233"/>
  <c r="T59" i="233"/>
  <c r="P54" i="233"/>
  <c r="S55" i="233"/>
  <c r="N56" i="233"/>
  <c r="Y56" i="233"/>
  <c r="Q57" i="233"/>
  <c r="H58" i="233"/>
  <c r="T58" i="233"/>
  <c r="O59" i="233"/>
  <c r="R54" i="232"/>
  <c r="L55" i="232"/>
  <c r="V55" i="232"/>
  <c r="P56" i="232"/>
  <c r="P53" i="232" s="1"/>
  <c r="S57" i="232"/>
  <c r="N58" i="232"/>
  <c r="Y58" i="232"/>
  <c r="Q59" i="232"/>
  <c r="S54" i="232"/>
  <c r="N55" i="232"/>
  <c r="Y55" i="232"/>
  <c r="Q56" i="232"/>
  <c r="Q53" i="232" s="1"/>
  <c r="H57" i="232"/>
  <c r="T57" i="232"/>
  <c r="O58" i="232"/>
  <c r="AA58" i="232"/>
  <c r="R59" i="232"/>
  <c r="H54" i="232"/>
  <c r="T54" i="232"/>
  <c r="O55" i="232"/>
  <c r="O53" i="232" s="1"/>
  <c r="AA55" i="232"/>
  <c r="R56" i="232"/>
  <c r="L57" i="232"/>
  <c r="V57" i="232"/>
  <c r="P58" i="232"/>
  <c r="S59" i="232"/>
  <c r="L54" i="232"/>
  <c r="V54" i="232"/>
  <c r="P55" i="232"/>
  <c r="S56" i="232"/>
  <c r="N57" i="232"/>
  <c r="Y57" i="232"/>
  <c r="Q58" i="232"/>
  <c r="H59" i="232"/>
  <c r="T59" i="232"/>
  <c r="N54" i="232"/>
  <c r="N53" i="232" s="1"/>
  <c r="Y54" i="232"/>
  <c r="Q55" i="232"/>
  <c r="H56" i="232"/>
  <c r="T56" i="232"/>
  <c r="O57" i="232"/>
  <c r="AA57" i="232"/>
  <c r="R58" i="232"/>
  <c r="L59" i="232"/>
  <c r="R54" i="231"/>
  <c r="R53" i="231" s="1"/>
  <c r="L55" i="231"/>
  <c r="V55" i="231"/>
  <c r="P56" i="231"/>
  <c r="S57" i="231"/>
  <c r="N58" i="231"/>
  <c r="Y58" i="231"/>
  <c r="Q59" i="231"/>
  <c r="S54" i="231"/>
  <c r="S53" i="231" s="1"/>
  <c r="AA58" i="231"/>
  <c r="H54" i="231"/>
  <c r="T54" i="231"/>
  <c r="O55" i="231"/>
  <c r="O53" i="231" s="1"/>
  <c r="AA55" i="231"/>
  <c r="R56" i="231"/>
  <c r="L57" i="231"/>
  <c r="V57" i="231"/>
  <c r="P58" i="231"/>
  <c r="S59" i="231"/>
  <c r="N55" i="231"/>
  <c r="Y55" i="231"/>
  <c r="Q56" i="231"/>
  <c r="H57" i="231"/>
  <c r="T57" i="231"/>
  <c r="O58" i="231"/>
  <c r="R59" i="231"/>
  <c r="L54" i="231"/>
  <c r="L53" i="231" s="1"/>
  <c r="V54" i="231"/>
  <c r="P55" i="231"/>
  <c r="S56" i="231"/>
  <c r="N57" i="231"/>
  <c r="Y57" i="231"/>
  <c r="Q58" i="231"/>
  <c r="Q53" i="231" s="1"/>
  <c r="H59" i="231"/>
  <c r="T59" i="231"/>
  <c r="N54" i="231"/>
  <c r="Y54" i="231"/>
  <c r="Q55" i="231"/>
  <c r="H56" i="231"/>
  <c r="T56" i="231"/>
  <c r="O57" i="231"/>
  <c r="AA57" i="231"/>
  <c r="R58" i="231"/>
  <c r="L59" i="231"/>
  <c r="V59" i="231"/>
  <c r="P54" i="231"/>
  <c r="S55" i="231"/>
  <c r="N56" i="231"/>
  <c r="Y56" i="231"/>
  <c r="Q57" i="231"/>
  <c r="H58" i="231"/>
  <c r="T58" i="231"/>
  <c r="O59" i="231"/>
  <c r="R54" i="230"/>
  <c r="L55" i="230"/>
  <c r="V55" i="230"/>
  <c r="P56" i="230"/>
  <c r="S57" i="230"/>
  <c r="N58" i="230"/>
  <c r="Y58" i="230"/>
  <c r="Q59" i="230"/>
  <c r="S54" i="230"/>
  <c r="S53" i="230" s="1"/>
  <c r="N55" i="230"/>
  <c r="Y55" i="230"/>
  <c r="Q56" i="230"/>
  <c r="H57" i="230"/>
  <c r="T57" i="230"/>
  <c r="O58" i="230"/>
  <c r="AA58" i="230"/>
  <c r="R59" i="230"/>
  <c r="H54" i="230"/>
  <c r="T54" i="230"/>
  <c r="O55" i="230"/>
  <c r="AA55" i="230"/>
  <c r="R56" i="230"/>
  <c r="L57" i="230"/>
  <c r="V57" i="230"/>
  <c r="P58" i="230"/>
  <c r="S59" i="230"/>
  <c r="L54" i="230"/>
  <c r="V54" i="230"/>
  <c r="P55" i="230"/>
  <c r="S56" i="230"/>
  <c r="N57" i="230"/>
  <c r="Y57" i="230"/>
  <c r="Q58" i="230"/>
  <c r="Q53" i="230" s="1"/>
  <c r="H59" i="230"/>
  <c r="T59" i="230"/>
  <c r="N54" i="230"/>
  <c r="Y54" i="230"/>
  <c r="Q55" i="230"/>
  <c r="H56" i="230"/>
  <c r="T56" i="230"/>
  <c r="O57" i="230"/>
  <c r="AA57" i="230"/>
  <c r="R58" i="230"/>
  <c r="L59" i="230"/>
  <c r="V59" i="230"/>
  <c r="O54" i="230"/>
  <c r="AA54" i="230"/>
  <c r="R55" i="230"/>
  <c r="L56" i="230"/>
  <c r="V56" i="230"/>
  <c r="P57" i="230"/>
  <c r="S58" i="230"/>
  <c r="N59" i="230"/>
  <c r="Y59" i="230"/>
  <c r="P54" i="230"/>
  <c r="S55" i="230"/>
  <c r="N56" i="230"/>
  <c r="Y56" i="230"/>
  <c r="Q57" i="230"/>
  <c r="H58" i="230"/>
  <c r="T58" i="230"/>
  <c r="O59" i="230"/>
  <c r="R53" i="229"/>
  <c r="S54" i="229"/>
  <c r="N55" i="229"/>
  <c r="Y55" i="229"/>
  <c r="H57" i="229"/>
  <c r="T57" i="229"/>
  <c r="O58" i="229"/>
  <c r="AA58" i="229"/>
  <c r="R59" i="229"/>
  <c r="H54" i="229"/>
  <c r="T54" i="229"/>
  <c r="O55" i="229"/>
  <c r="AA55" i="229"/>
  <c r="R56" i="229"/>
  <c r="L57" i="229"/>
  <c r="V57" i="229"/>
  <c r="P58" i="229"/>
  <c r="S59" i="229"/>
  <c r="L54" i="229"/>
  <c r="V54" i="229"/>
  <c r="P55" i="229"/>
  <c r="S56" i="229"/>
  <c r="N57" i="229"/>
  <c r="Y57" i="229"/>
  <c r="Q58" i="229"/>
  <c r="Q53" i="229" s="1"/>
  <c r="H59" i="229"/>
  <c r="T59" i="229"/>
  <c r="N54" i="229"/>
  <c r="Y54" i="229"/>
  <c r="Q55" i="229"/>
  <c r="H56" i="229"/>
  <c r="T56" i="229"/>
  <c r="O57" i="229"/>
  <c r="AA57" i="229"/>
  <c r="R58" i="229"/>
  <c r="L59" i="229"/>
  <c r="V59" i="229"/>
  <c r="O54" i="229"/>
  <c r="AA54" i="229"/>
  <c r="R55" i="229"/>
  <c r="L56" i="229"/>
  <c r="V56" i="229"/>
  <c r="P57" i="229"/>
  <c r="S58" i="229"/>
  <c r="N59" i="229"/>
  <c r="Y59" i="229"/>
  <c r="P54" i="229"/>
  <c r="S55" i="229"/>
  <c r="N56" i="229"/>
  <c r="Y56" i="229"/>
  <c r="Q57" i="229"/>
  <c r="H58" i="229"/>
  <c r="T58" i="229"/>
  <c r="O59" i="229"/>
  <c r="Q53" i="228"/>
  <c r="R54" i="228"/>
  <c r="L55" i="228"/>
  <c r="V55" i="228"/>
  <c r="P56" i="228"/>
  <c r="S57" i="228"/>
  <c r="N58" i="228"/>
  <c r="Y58" i="228"/>
  <c r="Q59" i="228"/>
  <c r="S54" i="228"/>
  <c r="N55" i="228"/>
  <c r="Y55" i="228"/>
  <c r="Q56" i="228"/>
  <c r="R59" i="228"/>
  <c r="H54" i="228"/>
  <c r="T54" i="228"/>
  <c r="O55" i="228"/>
  <c r="AA55" i="228"/>
  <c r="R56" i="228"/>
  <c r="L57" i="228"/>
  <c r="V57" i="228"/>
  <c r="P58" i="228"/>
  <c r="S59" i="228"/>
  <c r="L54" i="228"/>
  <c r="V54" i="228"/>
  <c r="V53" i="228" s="1"/>
  <c r="P55" i="228"/>
  <c r="S56" i="228"/>
  <c r="N57" i="228"/>
  <c r="Y57" i="228"/>
  <c r="Q58" i="228"/>
  <c r="H59" i="228"/>
  <c r="T59" i="228"/>
  <c r="AA58" i="228"/>
  <c r="N54" i="228"/>
  <c r="Y54" i="228"/>
  <c r="Y53" i="228" s="1"/>
  <c r="Q55" i="228"/>
  <c r="H56" i="228"/>
  <c r="T56" i="228"/>
  <c r="O57" i="228"/>
  <c r="AA57" i="228"/>
  <c r="R58" i="228"/>
  <c r="L59" i="228"/>
  <c r="V59" i="228"/>
  <c r="O54" i="228"/>
  <c r="AA54" i="228"/>
  <c r="R55" i="228"/>
  <c r="L56" i="228"/>
  <c r="V56" i="228"/>
  <c r="P57" i="228"/>
  <c r="S58" i="228"/>
  <c r="N59" i="228"/>
  <c r="Y59" i="228"/>
  <c r="P54" i="228"/>
  <c r="S55" i="228"/>
  <c r="N56" i="228"/>
  <c r="Y56" i="228"/>
  <c r="Q57" i="228"/>
  <c r="H58" i="228"/>
  <c r="T58" i="228"/>
  <c r="O59" i="228"/>
  <c r="R54" i="227"/>
  <c r="L55" i="227"/>
  <c r="V55" i="227"/>
  <c r="P56" i="227"/>
  <c r="S57" i="227"/>
  <c r="N58" i="227"/>
  <c r="Y58" i="227"/>
  <c r="Q59" i="227"/>
  <c r="S54" i="227"/>
  <c r="S53" i="227" s="1"/>
  <c r="N55" i="227"/>
  <c r="Y55" i="227"/>
  <c r="Q56" i="227"/>
  <c r="H57" i="227"/>
  <c r="T57" i="227"/>
  <c r="O58" i="227"/>
  <c r="AA58" i="227"/>
  <c r="R59" i="227"/>
  <c r="H54" i="227"/>
  <c r="T54" i="227"/>
  <c r="O55" i="227"/>
  <c r="AA55" i="227"/>
  <c r="R56" i="227"/>
  <c r="L57" i="227"/>
  <c r="V57" i="227"/>
  <c r="P58" i="227"/>
  <c r="S59" i="227"/>
  <c r="L54" i="227"/>
  <c r="V54" i="227"/>
  <c r="P55" i="227"/>
  <c r="S56" i="227"/>
  <c r="N57" i="227"/>
  <c r="Y57" i="227"/>
  <c r="Q58" i="227"/>
  <c r="H59" i="227"/>
  <c r="T59" i="227"/>
  <c r="N54" i="227"/>
  <c r="Y54" i="227"/>
  <c r="Y53" i="227" s="1"/>
  <c r="Q55" i="227"/>
  <c r="Q53" i="227" s="1"/>
  <c r="H56" i="227"/>
  <c r="T56" i="227"/>
  <c r="O57" i="227"/>
  <c r="AA57" i="227"/>
  <c r="R58" i="227"/>
  <c r="L59" i="227"/>
  <c r="V59" i="227"/>
  <c r="O54" i="227"/>
  <c r="AA54" i="227"/>
  <c r="R55" i="227"/>
  <c r="L56" i="227"/>
  <c r="V56" i="227"/>
  <c r="P57" i="227"/>
  <c r="S58" i="227"/>
  <c r="N59" i="227"/>
  <c r="Y59" i="227"/>
  <c r="P54" i="227"/>
  <c r="S55" i="227"/>
  <c r="N56" i="227"/>
  <c r="Y56" i="227"/>
  <c r="Q57" i="227"/>
  <c r="H58" i="227"/>
  <c r="T58" i="227"/>
  <c r="O59" i="227"/>
  <c r="R54" i="226"/>
  <c r="L55" i="226"/>
  <c r="V55" i="226"/>
  <c r="P56" i="226"/>
  <c r="S57" i="226"/>
  <c r="N58" i="226"/>
  <c r="Y58" i="226"/>
  <c r="Q59" i="226"/>
  <c r="S54" i="226"/>
  <c r="N55" i="226"/>
  <c r="Y55" i="226"/>
  <c r="Q56" i="226"/>
  <c r="H57" i="226"/>
  <c r="T57" i="226"/>
  <c r="T53" i="226" s="1"/>
  <c r="O58" i="226"/>
  <c r="O53" i="226" s="1"/>
  <c r="AA58" i="226"/>
  <c r="R59" i="226"/>
  <c r="L54" i="226"/>
  <c r="L53" i="226" s="1"/>
  <c r="V54" i="226"/>
  <c r="V53" i="226" s="1"/>
  <c r="P55" i="226"/>
  <c r="S56" i="226"/>
  <c r="N57" i="226"/>
  <c r="Y57" i="226"/>
  <c r="Q58" i="226"/>
  <c r="H59" i="226"/>
  <c r="T59" i="226"/>
  <c r="N54" i="226"/>
  <c r="Y54" i="226"/>
  <c r="Q55" i="226"/>
  <c r="Q53" i="226" s="1"/>
  <c r="H56" i="226"/>
  <c r="H53" i="226" s="1"/>
  <c r="T56" i="226"/>
  <c r="O57" i="226"/>
  <c r="AA57" i="226"/>
  <c r="R58" i="226"/>
  <c r="L59" i="226"/>
  <c r="V59" i="226"/>
  <c r="P54" i="226"/>
  <c r="P53" i="226" s="1"/>
  <c r="S55" i="226"/>
  <c r="N56" i="226"/>
  <c r="Y56" i="226"/>
  <c r="Q57" i="226"/>
  <c r="H58" i="226"/>
  <c r="T58" i="226"/>
  <c r="O59" i="226"/>
  <c r="T57" i="225"/>
  <c r="G18" i="225"/>
  <c r="Q54" i="225"/>
  <c r="H55" i="225"/>
  <c r="T55" i="225"/>
  <c r="O56" i="225"/>
  <c r="AA56" i="225"/>
  <c r="R57" i="225"/>
  <c r="L58" i="225"/>
  <c r="V58" i="225"/>
  <c r="P59" i="225"/>
  <c r="O58" i="225"/>
  <c r="R54" i="225"/>
  <c r="L55" i="225"/>
  <c r="V55" i="225"/>
  <c r="P56" i="225"/>
  <c r="S57" i="225"/>
  <c r="N58" i="225"/>
  <c r="Y58" i="225"/>
  <c r="Q59" i="225"/>
  <c r="S54" i="225"/>
  <c r="Y55" i="225"/>
  <c r="R59" i="225"/>
  <c r="H54" i="225"/>
  <c r="T54" i="225"/>
  <c r="T53" i="225" s="1"/>
  <c r="O55" i="225"/>
  <c r="AA55" i="225"/>
  <c r="R56" i="225"/>
  <c r="L57" i="225"/>
  <c r="S59" i="225"/>
  <c r="L54" i="225"/>
  <c r="V54" i="225"/>
  <c r="P55" i="225"/>
  <c r="S56" i="225"/>
  <c r="N57" i="225"/>
  <c r="Y57" i="225"/>
  <c r="Q58" i="225"/>
  <c r="H59" i="225"/>
  <c r="T59" i="225"/>
  <c r="N55" i="225"/>
  <c r="AA58" i="225"/>
  <c r="N54" i="225"/>
  <c r="Y54" i="225"/>
  <c r="Q55" i="225"/>
  <c r="H56" i="225"/>
  <c r="T56" i="225"/>
  <c r="O57" i="225"/>
  <c r="AA57" i="225"/>
  <c r="R58" i="225"/>
  <c r="L59" i="225"/>
  <c r="V59" i="225"/>
  <c r="P58" i="225"/>
  <c r="O54" i="225"/>
  <c r="AA54" i="225"/>
  <c r="R55" i="225"/>
  <c r="L56" i="225"/>
  <c r="V56" i="225"/>
  <c r="P57" i="225"/>
  <c r="S58" i="225"/>
  <c r="N59" i="225"/>
  <c r="Y59" i="225"/>
  <c r="V57" i="225"/>
  <c r="P54" i="225"/>
  <c r="S55" i="225"/>
  <c r="N56" i="225"/>
  <c r="Y56" i="225"/>
  <c r="Q57" i="225"/>
  <c r="H58" i="225"/>
  <c r="T58" i="225"/>
  <c r="O59" i="225"/>
  <c r="P53" i="224"/>
  <c r="R54" i="224"/>
  <c r="L55" i="224"/>
  <c r="V55" i="224"/>
  <c r="P56" i="224"/>
  <c r="S57" i="224"/>
  <c r="N58" i="224"/>
  <c r="Y58" i="224"/>
  <c r="Q59" i="224"/>
  <c r="S54" i="224"/>
  <c r="N55" i="224"/>
  <c r="N53" i="224" s="1"/>
  <c r="Y55" i="224"/>
  <c r="Y53" i="224" s="1"/>
  <c r="Q56" i="224"/>
  <c r="Q53" i="224" s="1"/>
  <c r="H57" i="224"/>
  <c r="T57" i="224"/>
  <c r="O58" i="224"/>
  <c r="AA58" i="224"/>
  <c r="R59" i="224"/>
  <c r="H54" i="224"/>
  <c r="T54" i="224"/>
  <c r="O55" i="224"/>
  <c r="AA55" i="224"/>
  <c r="R56" i="224"/>
  <c r="L57" i="224"/>
  <c r="V57" i="224"/>
  <c r="P58" i="224"/>
  <c r="S59" i="224"/>
  <c r="L54" i="224"/>
  <c r="V54" i="224"/>
  <c r="V53" i="224" s="1"/>
  <c r="P55" i="224"/>
  <c r="S56" i="224"/>
  <c r="N57" i="224"/>
  <c r="Y57" i="224"/>
  <c r="Q58" i="224"/>
  <c r="H59" i="224"/>
  <c r="T59" i="224"/>
  <c r="O54" i="224"/>
  <c r="O53" i="224" s="1"/>
  <c r="AA54" i="224"/>
  <c r="R55" i="224"/>
  <c r="L56" i="224"/>
  <c r="V56" i="224"/>
  <c r="P57" i="224"/>
  <c r="S58" i="224"/>
  <c r="N59" i="224"/>
  <c r="Q54" i="223"/>
  <c r="H55" i="223"/>
  <c r="T55" i="223"/>
  <c r="O56" i="223"/>
  <c r="AA56" i="223"/>
  <c r="R57" i="223"/>
  <c r="L58" i="223"/>
  <c r="V58" i="223"/>
  <c r="P59" i="223"/>
  <c r="R54" i="223"/>
  <c r="L55" i="223"/>
  <c r="V55" i="223"/>
  <c r="P56" i="223"/>
  <c r="S57" i="223"/>
  <c r="N58" i="223"/>
  <c r="Y58" i="223"/>
  <c r="Q59" i="223"/>
  <c r="R59" i="223"/>
  <c r="H54" i="223"/>
  <c r="T54" i="223"/>
  <c r="T53" i="223" s="1"/>
  <c r="O55" i="223"/>
  <c r="O53" i="223" s="1"/>
  <c r="AA55" i="223"/>
  <c r="R56" i="223"/>
  <c r="L57" i="223"/>
  <c r="V57" i="223"/>
  <c r="P58" i="223"/>
  <c r="S59" i="223"/>
  <c r="S54" i="223"/>
  <c r="S53" i="223" s="1"/>
  <c r="N55" i="223"/>
  <c r="N53" i="223" s="1"/>
  <c r="Y55" i="223"/>
  <c r="Y53" i="223" s="1"/>
  <c r="Q56" i="223"/>
  <c r="H57" i="223"/>
  <c r="T57" i="223"/>
  <c r="O58" i="223"/>
  <c r="AA58" i="223"/>
  <c r="L54" i="223"/>
  <c r="L53" i="223" s="1"/>
  <c r="V54" i="223"/>
  <c r="P55" i="223"/>
  <c r="P53" i="223" s="1"/>
  <c r="S56" i="223"/>
  <c r="N57" i="223"/>
  <c r="Y57" i="223"/>
  <c r="Q58" i="223"/>
  <c r="H59" i="223"/>
  <c r="P53" i="222"/>
  <c r="Q53" i="222"/>
  <c r="R54" i="222"/>
  <c r="L55" i="222"/>
  <c r="V55" i="222"/>
  <c r="P56" i="222"/>
  <c r="S57" i="222"/>
  <c r="N58" i="222"/>
  <c r="Y58" i="222"/>
  <c r="Q59" i="222"/>
  <c r="S54" i="222"/>
  <c r="N55" i="222"/>
  <c r="N53" i="222" s="1"/>
  <c r="Y55" i="222"/>
  <c r="Y53" i="222" s="1"/>
  <c r="Q56" i="222"/>
  <c r="H57" i="222"/>
  <c r="T57" i="222"/>
  <c r="O58" i="222"/>
  <c r="AA58" i="222"/>
  <c r="R59" i="222"/>
  <c r="H54" i="222"/>
  <c r="T54" i="222"/>
  <c r="O55" i="222"/>
  <c r="AA55" i="222"/>
  <c r="R56" i="222"/>
  <c r="L57" i="222"/>
  <c r="V57" i="222"/>
  <c r="P58" i="222"/>
  <c r="S59" i="222"/>
  <c r="L54" i="222"/>
  <c r="V54" i="222"/>
  <c r="P55" i="222"/>
  <c r="S56" i="222"/>
  <c r="N57" i="222"/>
  <c r="Y57" i="222"/>
  <c r="Q58" i="222"/>
  <c r="H59" i="222"/>
  <c r="T59" i="222"/>
  <c r="O54" i="222"/>
  <c r="AA54" i="222"/>
  <c r="R55" i="222"/>
  <c r="L56" i="222"/>
  <c r="V56" i="222"/>
  <c r="P57" i="222"/>
  <c r="S58" i="222"/>
  <c r="N59" i="222"/>
  <c r="Q54" i="221"/>
  <c r="H55" i="221"/>
  <c r="T55" i="221"/>
  <c r="O56" i="221"/>
  <c r="AA56" i="221"/>
  <c r="R57" i="221"/>
  <c r="L58" i="221"/>
  <c r="V58" i="221"/>
  <c r="P59" i="221"/>
  <c r="R54" i="221"/>
  <c r="L55" i="221"/>
  <c r="V55" i="221"/>
  <c r="P56" i="221"/>
  <c r="S57" i="221"/>
  <c r="N58" i="221"/>
  <c r="Y58" i="221"/>
  <c r="Q59" i="221"/>
  <c r="H54" i="221"/>
  <c r="T54" i="221"/>
  <c r="O55" i="221"/>
  <c r="AA55" i="221"/>
  <c r="R56" i="221"/>
  <c r="L57" i="221"/>
  <c r="V57" i="221"/>
  <c r="P58" i="221"/>
  <c r="S59" i="221"/>
  <c r="N55" i="221"/>
  <c r="O58" i="221"/>
  <c r="L54" i="221"/>
  <c r="V54" i="221"/>
  <c r="P55" i="221"/>
  <c r="S56" i="221"/>
  <c r="N57" i="221"/>
  <c r="Y57" i="221"/>
  <c r="Q58" i="221"/>
  <c r="H59" i="221"/>
  <c r="T59" i="221"/>
  <c r="R59" i="221"/>
  <c r="N54" i="221"/>
  <c r="N53" i="221" s="1"/>
  <c r="Y54" i="221"/>
  <c r="Y53" i="221" s="1"/>
  <c r="Q55" i="221"/>
  <c r="H56" i="221"/>
  <c r="T56" i="221"/>
  <c r="O57" i="221"/>
  <c r="AA57" i="221"/>
  <c r="R58" i="221"/>
  <c r="L59" i="221"/>
  <c r="V59" i="221"/>
  <c r="S54" i="221"/>
  <c r="Y55" i="221"/>
  <c r="Q56" i="221"/>
  <c r="H57" i="221"/>
  <c r="AA58" i="221"/>
  <c r="O54" i="221"/>
  <c r="AA54" i="221"/>
  <c r="R55" i="221"/>
  <c r="L56" i="221"/>
  <c r="V56" i="221"/>
  <c r="P57" i="221"/>
  <c r="S58" i="221"/>
  <c r="N59" i="221"/>
  <c r="Y59" i="221"/>
  <c r="P54" i="221"/>
  <c r="P53" i="221" s="1"/>
  <c r="S55" i="221"/>
  <c r="N56" i="221"/>
  <c r="Y56" i="221"/>
  <c r="Q57" i="221"/>
  <c r="H58" i="221"/>
  <c r="T58" i="221"/>
  <c r="O59" i="221"/>
  <c r="Q54" i="220"/>
  <c r="H55" i="220"/>
  <c r="T55" i="220"/>
  <c r="O56" i="220"/>
  <c r="AA56" i="220"/>
  <c r="R57" i="220"/>
  <c r="L58" i="220"/>
  <c r="V58" i="220"/>
  <c r="P59" i="220"/>
  <c r="R54" i="220"/>
  <c r="R53" i="220" s="1"/>
  <c r="L55" i="220"/>
  <c r="V55" i="220"/>
  <c r="P56" i="220"/>
  <c r="S57" i="220"/>
  <c r="N58" i="220"/>
  <c r="Y58" i="220"/>
  <c r="Q59" i="220"/>
  <c r="O58" i="220"/>
  <c r="H54" i="220"/>
  <c r="T54" i="220"/>
  <c r="O55" i="220"/>
  <c r="AA55" i="220"/>
  <c r="R56" i="220"/>
  <c r="L57" i="220"/>
  <c r="V57" i="220"/>
  <c r="P58" i="220"/>
  <c r="S59" i="220"/>
  <c r="L54" i="220"/>
  <c r="V54" i="220"/>
  <c r="P55" i="220"/>
  <c r="S56" i="220"/>
  <c r="N57" i="220"/>
  <c r="Y57" i="220"/>
  <c r="Q58" i="220"/>
  <c r="H59" i="220"/>
  <c r="T59" i="220"/>
  <c r="Y55" i="220"/>
  <c r="T57" i="220"/>
  <c r="N54" i="220"/>
  <c r="Y54" i="220"/>
  <c r="Q55" i="220"/>
  <c r="H56" i="220"/>
  <c r="T56" i="220"/>
  <c r="O57" i="220"/>
  <c r="AA57" i="220"/>
  <c r="R58" i="220"/>
  <c r="L59" i="220"/>
  <c r="V59" i="220"/>
  <c r="S54" i="220"/>
  <c r="Q56" i="220"/>
  <c r="AA58" i="220"/>
  <c r="O54" i="220"/>
  <c r="AA54" i="220"/>
  <c r="R55" i="220"/>
  <c r="L56" i="220"/>
  <c r="V56" i="220"/>
  <c r="P57" i="220"/>
  <c r="S58" i="220"/>
  <c r="N59" i="220"/>
  <c r="Y59" i="220"/>
  <c r="N55" i="220"/>
  <c r="R59" i="220"/>
  <c r="P54" i="220"/>
  <c r="S55" i="220"/>
  <c r="N56" i="220"/>
  <c r="Y56" i="220"/>
  <c r="Q57" i="220"/>
  <c r="H58" i="220"/>
  <c r="T58" i="220"/>
  <c r="O59" i="220"/>
  <c r="Q54" i="219"/>
  <c r="H55" i="219"/>
  <c r="T55" i="219"/>
  <c r="O56" i="219"/>
  <c r="AA56" i="219"/>
  <c r="R57" i="219"/>
  <c r="L58" i="219"/>
  <c r="V58" i="219"/>
  <c r="P59" i="219"/>
  <c r="R54" i="219"/>
  <c r="R53" i="219" s="1"/>
  <c r="L55" i="219"/>
  <c r="V55" i="219"/>
  <c r="P56" i="219"/>
  <c r="S57" i="219"/>
  <c r="N58" i="219"/>
  <c r="Y58" i="219"/>
  <c r="Q59" i="219"/>
  <c r="S54" i="219"/>
  <c r="R59" i="219"/>
  <c r="H54" i="219"/>
  <c r="T54" i="219"/>
  <c r="O55" i="219"/>
  <c r="AA55" i="219"/>
  <c r="R56" i="219"/>
  <c r="L57" i="219"/>
  <c r="V57" i="219"/>
  <c r="P58" i="219"/>
  <c r="S59" i="219"/>
  <c r="AA58" i="219"/>
  <c r="L54" i="219"/>
  <c r="V54" i="219"/>
  <c r="V53" i="219" s="1"/>
  <c r="P55" i="219"/>
  <c r="S56" i="219"/>
  <c r="N57" i="219"/>
  <c r="Y57" i="219"/>
  <c r="Q58" i="219"/>
  <c r="H59" i="219"/>
  <c r="T59" i="219"/>
  <c r="N55" i="219"/>
  <c r="Y55" i="219"/>
  <c r="Q56" i="219"/>
  <c r="H57" i="219"/>
  <c r="T57" i="219"/>
  <c r="O58" i="219"/>
  <c r="N54" i="219"/>
  <c r="Y54" i="219"/>
  <c r="Q55" i="219"/>
  <c r="H56" i="219"/>
  <c r="T56" i="219"/>
  <c r="O57" i="219"/>
  <c r="O53" i="219" s="1"/>
  <c r="AA57" i="219"/>
  <c r="R58" i="219"/>
  <c r="L59" i="219"/>
  <c r="V59" i="219"/>
  <c r="P57" i="219"/>
  <c r="S58" i="219"/>
  <c r="Y59" i="219"/>
  <c r="P54" i="219"/>
  <c r="S55" i="219"/>
  <c r="N56" i="219"/>
  <c r="Y56" i="219"/>
  <c r="Q57" i="219"/>
  <c r="H58" i="219"/>
  <c r="T58" i="219"/>
  <c r="O59" i="219"/>
  <c r="R57" i="218"/>
  <c r="L58" i="218"/>
  <c r="V58" i="218"/>
  <c r="P59" i="218"/>
  <c r="R54" i="218"/>
  <c r="L55" i="218"/>
  <c r="V55" i="218"/>
  <c r="P56" i="218"/>
  <c r="S57" i="218"/>
  <c r="N58" i="218"/>
  <c r="Y58" i="218"/>
  <c r="Q59" i="218"/>
  <c r="S54" i="218"/>
  <c r="Y55" i="218"/>
  <c r="Q56" i="218"/>
  <c r="R59" i="218"/>
  <c r="H54" i="218"/>
  <c r="T54" i="218"/>
  <c r="O55" i="218"/>
  <c r="AA55" i="218"/>
  <c r="R56" i="218"/>
  <c r="L57" i="218"/>
  <c r="V57" i="218"/>
  <c r="P58" i="218"/>
  <c r="S59" i="218"/>
  <c r="L54" i="218"/>
  <c r="V54" i="218"/>
  <c r="P55" i="218"/>
  <c r="S56" i="218"/>
  <c r="N57" i="218"/>
  <c r="Y57" i="218"/>
  <c r="Q58" i="218"/>
  <c r="Q53" i="218" s="1"/>
  <c r="H59" i="218"/>
  <c r="T59" i="218"/>
  <c r="T57" i="218"/>
  <c r="N54" i="218"/>
  <c r="Y54" i="218"/>
  <c r="Q55" i="218"/>
  <c r="H56" i="218"/>
  <c r="T56" i="218"/>
  <c r="O57" i="218"/>
  <c r="AA57" i="218"/>
  <c r="R58" i="218"/>
  <c r="L59" i="218"/>
  <c r="V59" i="218"/>
  <c r="N55" i="218"/>
  <c r="AA58" i="218"/>
  <c r="O54" i="218"/>
  <c r="O53" i="218" s="1"/>
  <c r="AA54" i="218"/>
  <c r="R55" i="218"/>
  <c r="L56" i="218"/>
  <c r="V56" i="218"/>
  <c r="P57" i="218"/>
  <c r="S58" i="218"/>
  <c r="N59" i="218"/>
  <c r="Y59" i="218"/>
  <c r="O58" i="218"/>
  <c r="P54" i="218"/>
  <c r="S55" i="218"/>
  <c r="N56" i="218"/>
  <c r="Y56" i="218"/>
  <c r="Q57" i="218"/>
  <c r="H58" i="218"/>
  <c r="T58" i="218"/>
  <c r="O59" i="218"/>
  <c r="P53" i="217"/>
  <c r="G18" i="217"/>
  <c r="R54" i="217"/>
  <c r="L55" i="217"/>
  <c r="V55" i="217"/>
  <c r="P56" i="217"/>
  <c r="S57" i="217"/>
  <c r="N58" i="217"/>
  <c r="Y58" i="217"/>
  <c r="Q59" i="217"/>
  <c r="S54" i="217"/>
  <c r="S53" i="217" s="1"/>
  <c r="N55" i="217"/>
  <c r="Y55" i="217"/>
  <c r="Q56" i="217"/>
  <c r="H57" i="217"/>
  <c r="T57" i="217"/>
  <c r="O58" i="217"/>
  <c r="AA58" i="217"/>
  <c r="R59" i="217"/>
  <c r="L54" i="217"/>
  <c r="V54" i="217"/>
  <c r="P55" i="217"/>
  <c r="S56" i="217"/>
  <c r="N57" i="217"/>
  <c r="Y57" i="217"/>
  <c r="Q58" i="217"/>
  <c r="H59" i="217"/>
  <c r="T59" i="217"/>
  <c r="N54" i="217"/>
  <c r="Y54" i="217"/>
  <c r="Q55" i="217"/>
  <c r="Q53" i="217" s="1"/>
  <c r="H56" i="217"/>
  <c r="H53" i="217" s="1"/>
  <c r="T56" i="217"/>
  <c r="T53" i="217" s="1"/>
  <c r="O57" i="217"/>
  <c r="AA57" i="217"/>
  <c r="R58" i="217"/>
  <c r="L59" i="217"/>
  <c r="V59" i="217"/>
  <c r="O54" i="217"/>
  <c r="AA54" i="217"/>
  <c r="R55" i="217"/>
  <c r="L56" i="217"/>
  <c r="V56" i="217"/>
  <c r="P57" i="217"/>
  <c r="S58" i="217"/>
  <c r="N59" i="217"/>
  <c r="Q54" i="216"/>
  <c r="H55" i="216"/>
  <c r="T55" i="216"/>
  <c r="O56" i="216"/>
  <c r="AA56" i="216"/>
  <c r="R57" i="216"/>
  <c r="L58" i="216"/>
  <c r="V58" i="216"/>
  <c r="P59" i="216"/>
  <c r="R54" i="216"/>
  <c r="L55" i="216"/>
  <c r="V55" i="216"/>
  <c r="P56" i="216"/>
  <c r="S57" i="216"/>
  <c r="N58" i="216"/>
  <c r="Y58" i="216"/>
  <c r="Q59" i="216"/>
  <c r="N55" i="216"/>
  <c r="Q56" i="216"/>
  <c r="O58" i="216"/>
  <c r="R59" i="216"/>
  <c r="H54" i="216"/>
  <c r="T54" i="216"/>
  <c r="T53" i="216" s="1"/>
  <c r="O55" i="216"/>
  <c r="AA55" i="216"/>
  <c r="R56" i="216"/>
  <c r="L57" i="216"/>
  <c r="V57" i="216"/>
  <c r="P58" i="216"/>
  <c r="S59" i="216"/>
  <c r="S54" i="216"/>
  <c r="Y55" i="216"/>
  <c r="H57" i="216"/>
  <c r="AA58" i="216"/>
  <c r="L54" i="216"/>
  <c r="V54" i="216"/>
  <c r="V53" i="216" s="1"/>
  <c r="P55" i="216"/>
  <c r="S56" i="216"/>
  <c r="N57" i="216"/>
  <c r="Y57" i="216"/>
  <c r="Q58" i="216"/>
  <c r="H59" i="216"/>
  <c r="T59" i="216"/>
  <c r="N54" i="216"/>
  <c r="Y54" i="216"/>
  <c r="Q55" i="216"/>
  <c r="H56" i="216"/>
  <c r="T56" i="216"/>
  <c r="O57" i="216"/>
  <c r="AA57" i="216"/>
  <c r="R58" i="216"/>
  <c r="L59" i="216"/>
  <c r="V59" i="216"/>
  <c r="O54" i="216"/>
  <c r="AA54" i="216"/>
  <c r="R55" i="216"/>
  <c r="L56" i="216"/>
  <c r="V56" i="216"/>
  <c r="P57" i="216"/>
  <c r="S58" i="216"/>
  <c r="N59" i="216"/>
  <c r="Y59" i="216"/>
  <c r="P54" i="216"/>
  <c r="P53" i="216" s="1"/>
  <c r="S55" i="216"/>
  <c r="N56" i="216"/>
  <c r="Y56" i="216"/>
  <c r="Q57" i="216"/>
  <c r="H58" i="216"/>
  <c r="T58" i="216"/>
  <c r="O59" i="216"/>
  <c r="Q54" i="215"/>
  <c r="H55" i="215"/>
  <c r="T55" i="215"/>
  <c r="O56" i="215"/>
  <c r="AA56" i="215"/>
  <c r="R57" i="215"/>
  <c r="L58" i="215"/>
  <c r="V58" i="215"/>
  <c r="P59" i="215"/>
  <c r="R54" i="215"/>
  <c r="R53" i="215" s="1"/>
  <c r="L55" i="215"/>
  <c r="V55" i="215"/>
  <c r="P56" i="215"/>
  <c r="S57" i="215"/>
  <c r="N58" i="215"/>
  <c r="Y58" i="215"/>
  <c r="Q59" i="215"/>
  <c r="AA58" i="215"/>
  <c r="H54" i="215"/>
  <c r="T54" i="215"/>
  <c r="O55" i="215"/>
  <c r="AA55" i="215"/>
  <c r="R56" i="215"/>
  <c r="L57" i="215"/>
  <c r="V57" i="215"/>
  <c r="P58" i="215"/>
  <c r="S59" i="215"/>
  <c r="S54" i="215"/>
  <c r="N55" i="215"/>
  <c r="Q56" i="215"/>
  <c r="H57" i="215"/>
  <c r="T57" i="215"/>
  <c r="R59" i="215"/>
  <c r="L54" i="215"/>
  <c r="L53" i="215" s="1"/>
  <c r="V54" i="215"/>
  <c r="P55" i="215"/>
  <c r="S56" i="215"/>
  <c r="N57" i="215"/>
  <c r="Y57" i="215"/>
  <c r="Q58" i="215"/>
  <c r="H59" i="215"/>
  <c r="T59" i="215"/>
  <c r="O58" i="215"/>
  <c r="N54" i="215"/>
  <c r="Y54" i="215"/>
  <c r="Q55" i="215"/>
  <c r="H56" i="215"/>
  <c r="T56" i="215"/>
  <c r="O57" i="215"/>
  <c r="AA57" i="215"/>
  <c r="R58" i="215"/>
  <c r="L59" i="215"/>
  <c r="V59" i="215"/>
  <c r="O54" i="215"/>
  <c r="AA54" i="215"/>
  <c r="R55" i="215"/>
  <c r="L56" i="215"/>
  <c r="V56" i="215"/>
  <c r="P57" i="215"/>
  <c r="S58" i="215"/>
  <c r="N59" i="215"/>
  <c r="Y59" i="215"/>
  <c r="P54" i="215"/>
  <c r="S55" i="215"/>
  <c r="N56" i="215"/>
  <c r="Y56" i="215"/>
  <c r="Q57" i="215"/>
  <c r="H58" i="215"/>
  <c r="T58" i="215"/>
  <c r="O59" i="215"/>
  <c r="R54" i="214"/>
  <c r="L55" i="214"/>
  <c r="V55" i="214"/>
  <c r="P56" i="214"/>
  <c r="P53" i="214" s="1"/>
  <c r="S57" i="214"/>
  <c r="N58" i="214"/>
  <c r="Y58" i="214"/>
  <c r="Q59" i="214"/>
  <c r="S54" i="214"/>
  <c r="N55" i="214"/>
  <c r="Y55" i="214"/>
  <c r="Q56" i="214"/>
  <c r="Q53" i="214" s="1"/>
  <c r="H57" i="214"/>
  <c r="T57" i="214"/>
  <c r="O58" i="214"/>
  <c r="AA58" i="214"/>
  <c r="R59" i="214"/>
  <c r="H54" i="214"/>
  <c r="T54" i="214"/>
  <c r="O55" i="214"/>
  <c r="O53" i="214" s="1"/>
  <c r="AA55" i="214"/>
  <c r="R56" i="214"/>
  <c r="L57" i="214"/>
  <c r="V57" i="214"/>
  <c r="P58" i="214"/>
  <c r="S59" i="214"/>
  <c r="L54" i="214"/>
  <c r="V54" i="214"/>
  <c r="P55" i="214"/>
  <c r="S56" i="214"/>
  <c r="N57" i="214"/>
  <c r="Y57" i="214"/>
  <c r="Q58" i="214"/>
  <c r="H59" i="214"/>
  <c r="T59" i="214"/>
  <c r="N54" i="214"/>
  <c r="N53" i="214" s="1"/>
  <c r="Y54" i="214"/>
  <c r="Q55" i="214"/>
  <c r="H56" i="214"/>
  <c r="T56" i="214"/>
  <c r="O57" i="214"/>
  <c r="AA57" i="214"/>
  <c r="R58" i="214"/>
  <c r="L59" i="214"/>
  <c r="R54" i="213"/>
  <c r="L55" i="213"/>
  <c r="V55" i="213"/>
  <c r="P56" i="213"/>
  <c r="S57" i="213"/>
  <c r="N58" i="213"/>
  <c r="Y58" i="213"/>
  <c r="Q59" i="213"/>
  <c r="S54" i="213"/>
  <c r="N55" i="213"/>
  <c r="Y55" i="213"/>
  <c r="Q56" i="213"/>
  <c r="H57" i="213"/>
  <c r="T57" i="213"/>
  <c r="O58" i="213"/>
  <c r="AA58" i="213"/>
  <c r="R59" i="213"/>
  <c r="H54" i="213"/>
  <c r="T54" i="213"/>
  <c r="O55" i="213"/>
  <c r="AA55" i="213"/>
  <c r="R56" i="213"/>
  <c r="L57" i="213"/>
  <c r="V57" i="213"/>
  <c r="P58" i="213"/>
  <c r="S59" i="213"/>
  <c r="L54" i="213"/>
  <c r="V54" i="213"/>
  <c r="P55" i="213"/>
  <c r="S56" i="213"/>
  <c r="N57" i="213"/>
  <c r="Y57" i="213"/>
  <c r="Q58" i="213"/>
  <c r="H59" i="213"/>
  <c r="T59" i="213"/>
  <c r="N54" i="213"/>
  <c r="Y54" i="213"/>
  <c r="Q55" i="213"/>
  <c r="Q53" i="213" s="1"/>
  <c r="H56" i="213"/>
  <c r="T56" i="213"/>
  <c r="O57" i="213"/>
  <c r="AA57" i="213"/>
  <c r="R58" i="213"/>
  <c r="L59" i="213"/>
  <c r="V59" i="213"/>
  <c r="O54" i="213"/>
  <c r="AA54" i="213"/>
  <c r="R55" i="213"/>
  <c r="L56" i="213"/>
  <c r="V56" i="213"/>
  <c r="P57" i="213"/>
  <c r="S58" i="213"/>
  <c r="N59" i="213"/>
  <c r="Y59" i="213"/>
  <c r="P54" i="213"/>
  <c r="S55" i="213"/>
  <c r="N56" i="213"/>
  <c r="Y56" i="213"/>
  <c r="Q57" i="213"/>
  <c r="H58" i="213"/>
  <c r="T58" i="213"/>
  <c r="O59" i="213"/>
  <c r="G18" i="212"/>
  <c r="Q54" i="212"/>
  <c r="H55" i="212"/>
  <c r="T55" i="212"/>
  <c r="O56" i="212"/>
  <c r="AA56" i="212"/>
  <c r="R57" i="212"/>
  <c r="L58" i="212"/>
  <c r="V58" i="212"/>
  <c r="P59" i="212"/>
  <c r="R54" i="212"/>
  <c r="L55" i="212"/>
  <c r="V55" i="212"/>
  <c r="P56" i="212"/>
  <c r="S57" i="212"/>
  <c r="N58" i="212"/>
  <c r="Y58" i="212"/>
  <c r="Q59" i="212"/>
  <c r="S54" i="212"/>
  <c r="AA58" i="212"/>
  <c r="P58" i="212"/>
  <c r="N55" i="212"/>
  <c r="Y55" i="212"/>
  <c r="Q56" i="212"/>
  <c r="H57" i="212"/>
  <c r="T57" i="212"/>
  <c r="R59" i="212"/>
  <c r="L54" i="212"/>
  <c r="V54" i="212"/>
  <c r="P55" i="212"/>
  <c r="S56" i="212"/>
  <c r="N57" i="212"/>
  <c r="Y57" i="212"/>
  <c r="Q58" i="212"/>
  <c r="H59" i="212"/>
  <c r="T59" i="212"/>
  <c r="O58" i="212"/>
  <c r="H54" i="212"/>
  <c r="H53" i="212" s="1"/>
  <c r="T54" i="212"/>
  <c r="O55" i="212"/>
  <c r="O53" i="212" s="1"/>
  <c r="AA55" i="212"/>
  <c r="R56" i="212"/>
  <c r="L57" i="212"/>
  <c r="V57" i="212"/>
  <c r="S59" i="212"/>
  <c r="N54" i="212"/>
  <c r="Y54" i="212"/>
  <c r="Q55" i="212"/>
  <c r="H56" i="212"/>
  <c r="T56" i="212"/>
  <c r="O57" i="212"/>
  <c r="AA57" i="212"/>
  <c r="R58" i="212"/>
  <c r="L59" i="212"/>
  <c r="V59" i="212"/>
  <c r="P54" i="212"/>
  <c r="S55" i="212"/>
  <c r="N56" i="212"/>
  <c r="Y56" i="212"/>
  <c r="Q57" i="212"/>
  <c r="H58" i="212"/>
  <c r="T58" i="212"/>
  <c r="O59" i="212"/>
  <c r="Q53" i="211"/>
  <c r="Y53" i="211"/>
  <c r="R54" i="211"/>
  <c r="L55" i="211"/>
  <c r="V55" i="211"/>
  <c r="P56" i="211"/>
  <c r="S57" i="211"/>
  <c r="N58" i="211"/>
  <c r="Y58" i="211"/>
  <c r="Q59" i="211"/>
  <c r="H54" i="211"/>
  <c r="T54" i="211"/>
  <c r="O55" i="211"/>
  <c r="O53" i="211" s="1"/>
  <c r="AA55" i="211"/>
  <c r="R56" i="211"/>
  <c r="L57" i="211"/>
  <c r="V57" i="211"/>
  <c r="P58" i="211"/>
  <c r="S59" i="211"/>
  <c r="S54" i="211"/>
  <c r="N55" i="211"/>
  <c r="Y55" i="211"/>
  <c r="H57" i="211"/>
  <c r="T57" i="211"/>
  <c r="O58" i="211"/>
  <c r="AA58" i="211"/>
  <c r="R59" i="211"/>
  <c r="L54" i="211"/>
  <c r="V54" i="211"/>
  <c r="V53" i="211" s="1"/>
  <c r="P55" i="211"/>
  <c r="P53" i="211" s="1"/>
  <c r="S56" i="211"/>
  <c r="N57" i="211"/>
  <c r="N53" i="211" s="1"/>
  <c r="Y57" i="211"/>
  <c r="Q58" i="211"/>
  <c r="H59" i="211"/>
  <c r="O53" i="210"/>
  <c r="Q54" i="210"/>
  <c r="Q53" i="210" s="1"/>
  <c r="H55" i="210"/>
  <c r="T55" i="210"/>
  <c r="O56" i="210"/>
  <c r="AA56" i="210"/>
  <c r="R57" i="210"/>
  <c r="L58" i="210"/>
  <c r="V58" i="210"/>
  <c r="P59" i="210"/>
  <c r="R54" i="210"/>
  <c r="L55" i="210"/>
  <c r="V55" i="210"/>
  <c r="P56" i="210"/>
  <c r="S57" i="210"/>
  <c r="N58" i="210"/>
  <c r="Y58" i="210"/>
  <c r="Q59" i="210"/>
  <c r="N55" i="210"/>
  <c r="Q56" i="210"/>
  <c r="O58" i="210"/>
  <c r="R59" i="210"/>
  <c r="P58" i="210"/>
  <c r="L54" i="210"/>
  <c r="V54" i="210"/>
  <c r="V53" i="210" s="1"/>
  <c r="P55" i="210"/>
  <c r="P53" i="210" s="1"/>
  <c r="S56" i="210"/>
  <c r="N57" i="210"/>
  <c r="Y57" i="210"/>
  <c r="Q58" i="210"/>
  <c r="H59" i="210"/>
  <c r="T59" i="210"/>
  <c r="S54" i="210"/>
  <c r="S53" i="210" s="1"/>
  <c r="Y55" i="210"/>
  <c r="H57" i="210"/>
  <c r="T57" i="210"/>
  <c r="AA58" i="210"/>
  <c r="H54" i="210"/>
  <c r="H53" i="210" s="1"/>
  <c r="T54" i="210"/>
  <c r="O55" i="210"/>
  <c r="AA55" i="210"/>
  <c r="R56" i="210"/>
  <c r="L57" i="210"/>
  <c r="V57" i="210"/>
  <c r="S59" i="210"/>
  <c r="N54" i="210"/>
  <c r="N53" i="210" s="1"/>
  <c r="Y54" i="210"/>
  <c r="Q55" i="210"/>
  <c r="H56" i="210"/>
  <c r="T56" i="210"/>
  <c r="O57" i="210"/>
  <c r="AA57" i="210"/>
  <c r="R58" i="210"/>
  <c r="L59" i="210"/>
  <c r="V59" i="210"/>
  <c r="Y59" i="210"/>
  <c r="R54" i="209"/>
  <c r="L55" i="209"/>
  <c r="V55" i="209"/>
  <c r="P56" i="209"/>
  <c r="S57" i="209"/>
  <c r="N58" i="209"/>
  <c r="Y58" i="209"/>
  <c r="Q59" i="209"/>
  <c r="S54" i="209"/>
  <c r="Y55" i="209"/>
  <c r="Y53" i="209" s="1"/>
  <c r="Q56" i="209"/>
  <c r="Q53" i="209" s="1"/>
  <c r="T57" i="209"/>
  <c r="O58" i="209"/>
  <c r="O53" i="209" s="1"/>
  <c r="R59" i="209"/>
  <c r="H54" i="209"/>
  <c r="T54" i="209"/>
  <c r="T53" i="209" s="1"/>
  <c r="O55" i="209"/>
  <c r="AA55" i="209"/>
  <c r="R56" i="209"/>
  <c r="L57" i="209"/>
  <c r="V57" i="209"/>
  <c r="P58" i="209"/>
  <c r="P53" i="209" s="1"/>
  <c r="S59" i="209"/>
  <c r="N55" i="209"/>
  <c r="N53" i="209" s="1"/>
  <c r="H57" i="209"/>
  <c r="AA58" i="209"/>
  <c r="L54" i="209"/>
  <c r="V54" i="209"/>
  <c r="P55" i="209"/>
  <c r="S56" i="209"/>
  <c r="N57" i="209"/>
  <c r="Y57" i="209"/>
  <c r="Q58" i="209"/>
  <c r="H59" i="209"/>
  <c r="Q54" i="208"/>
  <c r="H55" i="208"/>
  <c r="T55" i="208"/>
  <c r="O56" i="208"/>
  <c r="AA56" i="208"/>
  <c r="R57" i="208"/>
  <c r="L58" i="208"/>
  <c r="V58" i="208"/>
  <c r="P59" i="208"/>
  <c r="R54" i="208"/>
  <c r="L55" i="208"/>
  <c r="V55" i="208"/>
  <c r="P56" i="208"/>
  <c r="S57" i="208"/>
  <c r="N58" i="208"/>
  <c r="Y58" i="208"/>
  <c r="Q59" i="208"/>
  <c r="AA58" i="208"/>
  <c r="H54" i="208"/>
  <c r="T54" i="208"/>
  <c r="O55" i="208"/>
  <c r="AA55" i="208"/>
  <c r="R56" i="208"/>
  <c r="L57" i="208"/>
  <c r="V57" i="208"/>
  <c r="P58" i="208"/>
  <c r="S59" i="208"/>
  <c r="O58" i="208"/>
  <c r="L54" i="208"/>
  <c r="V54" i="208"/>
  <c r="V53" i="208" s="1"/>
  <c r="P55" i="208"/>
  <c r="P53" i="208" s="1"/>
  <c r="S56" i="208"/>
  <c r="N57" i="208"/>
  <c r="Y57" i="208"/>
  <c r="Q58" i="208"/>
  <c r="H59" i="208"/>
  <c r="T59" i="208"/>
  <c r="T57" i="208"/>
  <c r="N54" i="208"/>
  <c r="N53" i="208" s="1"/>
  <c r="Y54" i="208"/>
  <c r="Q55" i="208"/>
  <c r="H56" i="208"/>
  <c r="T56" i="208"/>
  <c r="O57" i="208"/>
  <c r="AA57" i="208"/>
  <c r="R58" i="208"/>
  <c r="L59" i="208"/>
  <c r="V59" i="208"/>
  <c r="S54" i="208"/>
  <c r="N55" i="208"/>
  <c r="Y55" i="208"/>
  <c r="Q56" i="208"/>
  <c r="H57" i="208"/>
  <c r="R59" i="208"/>
  <c r="O54" i="208"/>
  <c r="O53" i="208" s="1"/>
  <c r="AA54" i="208"/>
  <c r="R55" i="208"/>
  <c r="L56" i="208"/>
  <c r="V56" i="208"/>
  <c r="P57" i="208"/>
  <c r="S58" i="208"/>
  <c r="N59" i="208"/>
  <c r="Q53" i="207"/>
  <c r="R54" i="207"/>
  <c r="L55" i="207"/>
  <c r="V55" i="207"/>
  <c r="V53" i="207" s="1"/>
  <c r="P56" i="207"/>
  <c r="P53" i="207" s="1"/>
  <c r="S57" i="207"/>
  <c r="N58" i="207"/>
  <c r="Y58" i="207"/>
  <c r="Q59" i="207"/>
  <c r="S54" i="207"/>
  <c r="N55" i="207"/>
  <c r="Y55" i="207"/>
  <c r="H57" i="207"/>
  <c r="T57" i="207"/>
  <c r="O58" i="207"/>
  <c r="AA58" i="207"/>
  <c r="R59" i="207"/>
  <c r="Q56" i="207"/>
  <c r="H54" i="207"/>
  <c r="T54" i="207"/>
  <c r="O55" i="207"/>
  <c r="O53" i="207" s="1"/>
  <c r="AA55" i="207"/>
  <c r="R56" i="207"/>
  <c r="L57" i="207"/>
  <c r="V57" i="207"/>
  <c r="P58" i="207"/>
  <c r="S59" i="207"/>
  <c r="N54" i="207"/>
  <c r="N53" i="207" s="1"/>
  <c r="Y54" i="207"/>
  <c r="Q55" i="207"/>
  <c r="H56" i="207"/>
  <c r="T56" i="207"/>
  <c r="O57" i="207"/>
  <c r="AA57" i="207"/>
  <c r="R58" i="207"/>
  <c r="L59" i="207"/>
  <c r="V59" i="207"/>
  <c r="V56" i="207"/>
  <c r="P57" i="207"/>
  <c r="S58" i="207"/>
  <c r="N59" i="207"/>
  <c r="Q54" i="206"/>
  <c r="H55" i="206"/>
  <c r="T55" i="206"/>
  <c r="O56" i="206"/>
  <c r="AA56" i="206"/>
  <c r="R57" i="206"/>
  <c r="L58" i="206"/>
  <c r="V58" i="206"/>
  <c r="P59" i="206"/>
  <c r="R54" i="206"/>
  <c r="R53" i="206" s="1"/>
  <c r="L55" i="206"/>
  <c r="V55" i="206"/>
  <c r="P56" i="206"/>
  <c r="P53" i="206" s="1"/>
  <c r="S57" i="206"/>
  <c r="N58" i="206"/>
  <c r="Y58" i="206"/>
  <c r="Q59" i="206"/>
  <c r="S54" i="206"/>
  <c r="S53" i="206" s="1"/>
  <c r="N55" i="206"/>
  <c r="Y55" i="206"/>
  <c r="Q56" i="206"/>
  <c r="H57" i="206"/>
  <c r="O58" i="206"/>
  <c r="AA58" i="206"/>
  <c r="R59" i="206"/>
  <c r="H54" i="206"/>
  <c r="T54" i="206"/>
  <c r="O55" i="206"/>
  <c r="AA55" i="206"/>
  <c r="R56" i="206"/>
  <c r="L57" i="206"/>
  <c r="V57" i="206"/>
  <c r="P58" i="206"/>
  <c r="S59" i="206"/>
  <c r="T57" i="206"/>
  <c r="L54" i="206"/>
  <c r="V54" i="206"/>
  <c r="P55" i="206"/>
  <c r="S56" i="206"/>
  <c r="N57" i="206"/>
  <c r="Y57" i="206"/>
  <c r="Q58" i="206"/>
  <c r="H59" i="206"/>
  <c r="T59" i="206"/>
  <c r="N54" i="206"/>
  <c r="N53" i="206" s="1"/>
  <c r="Y54" i="206"/>
  <c r="Q55" i="206"/>
  <c r="H56" i="206"/>
  <c r="T56" i="206"/>
  <c r="O57" i="206"/>
  <c r="AA57" i="206"/>
  <c r="R58" i="206"/>
  <c r="L59" i="206"/>
  <c r="V59" i="206"/>
  <c r="O54" i="206"/>
  <c r="AA54" i="206"/>
  <c r="R55" i="206"/>
  <c r="L56" i="206"/>
  <c r="V56" i="206"/>
  <c r="P57" i="206"/>
  <c r="S58" i="206"/>
  <c r="N59" i="206"/>
  <c r="R54" i="205"/>
  <c r="L55" i="205"/>
  <c r="V55" i="205"/>
  <c r="P56" i="205"/>
  <c r="S57" i="205"/>
  <c r="N58" i="205"/>
  <c r="Y58" i="205"/>
  <c r="Q59" i="205"/>
  <c r="T57" i="205"/>
  <c r="H54" i="205"/>
  <c r="T54" i="205"/>
  <c r="O55" i="205"/>
  <c r="AA55" i="205"/>
  <c r="R56" i="205"/>
  <c r="L57" i="205"/>
  <c r="S59" i="205"/>
  <c r="L54" i="205"/>
  <c r="V54" i="205"/>
  <c r="P55" i="205"/>
  <c r="S56" i="205"/>
  <c r="N57" i="205"/>
  <c r="Y57" i="205"/>
  <c r="Q58" i="205"/>
  <c r="Q53" i="205" s="1"/>
  <c r="H59" i="205"/>
  <c r="T59" i="205"/>
  <c r="Q56" i="205"/>
  <c r="O58" i="205"/>
  <c r="N54" i="205"/>
  <c r="Y54" i="205"/>
  <c r="Y53" i="205" s="1"/>
  <c r="Q55" i="205"/>
  <c r="H56" i="205"/>
  <c r="T56" i="205"/>
  <c r="O57" i="205"/>
  <c r="AA57" i="205"/>
  <c r="R58" i="205"/>
  <c r="L59" i="205"/>
  <c r="V59" i="205"/>
  <c r="S54" i="205"/>
  <c r="Y55" i="205"/>
  <c r="H57" i="205"/>
  <c r="R59" i="205"/>
  <c r="V57" i="205"/>
  <c r="O54" i="205"/>
  <c r="AA54" i="205"/>
  <c r="R55" i="205"/>
  <c r="L56" i="205"/>
  <c r="V56" i="205"/>
  <c r="P57" i="205"/>
  <c r="S58" i="205"/>
  <c r="N59" i="205"/>
  <c r="Y59" i="205"/>
  <c r="N55" i="205"/>
  <c r="AA58" i="205"/>
  <c r="P58" i="205"/>
  <c r="P54" i="205"/>
  <c r="P53" i="205" s="1"/>
  <c r="S55" i="205"/>
  <c r="N56" i="205"/>
  <c r="Y56" i="205"/>
  <c r="Q57" i="205"/>
  <c r="H58" i="205"/>
  <c r="T58" i="205"/>
  <c r="O59" i="205"/>
  <c r="R54" i="204"/>
  <c r="L55" i="204"/>
  <c r="V55" i="204"/>
  <c r="P56" i="204"/>
  <c r="S57" i="204"/>
  <c r="N58" i="204"/>
  <c r="Y58" i="204"/>
  <c r="Q59" i="204"/>
  <c r="S54" i="204"/>
  <c r="N55" i="204"/>
  <c r="Y55" i="204"/>
  <c r="Q56" i="204"/>
  <c r="H57" i="204"/>
  <c r="T57" i="204"/>
  <c r="O58" i="204"/>
  <c r="AA58" i="204"/>
  <c r="R59" i="204"/>
  <c r="H54" i="204"/>
  <c r="T54" i="204"/>
  <c r="O55" i="204"/>
  <c r="AA55" i="204"/>
  <c r="R56" i="204"/>
  <c r="L57" i="204"/>
  <c r="V57" i="204"/>
  <c r="P58" i="204"/>
  <c r="S59" i="204"/>
  <c r="L54" i="204"/>
  <c r="V54" i="204"/>
  <c r="P55" i="204"/>
  <c r="S56" i="204"/>
  <c r="N57" i="204"/>
  <c r="Y57" i="204"/>
  <c r="Q58" i="204"/>
  <c r="H59" i="204"/>
  <c r="T59" i="204"/>
  <c r="N54" i="204"/>
  <c r="Y54" i="204"/>
  <c r="Q55" i="204"/>
  <c r="Q53" i="204" s="1"/>
  <c r="H56" i="204"/>
  <c r="T56" i="204"/>
  <c r="O57" i="204"/>
  <c r="AA57" i="204"/>
  <c r="R58" i="204"/>
  <c r="L59" i="204"/>
  <c r="V59" i="204"/>
  <c r="O54" i="204"/>
  <c r="AA54" i="204"/>
  <c r="R55" i="204"/>
  <c r="L56" i="204"/>
  <c r="V56" i="204"/>
  <c r="P57" i="204"/>
  <c r="S58" i="204"/>
  <c r="N59" i="204"/>
  <c r="Y59" i="204"/>
  <c r="P54" i="204"/>
  <c r="P53" i="204" s="1"/>
  <c r="S55" i="204"/>
  <c r="N56" i="204"/>
  <c r="Y56" i="204"/>
  <c r="Q57" i="204"/>
  <c r="H58" i="204"/>
  <c r="T58" i="204"/>
  <c r="O59" i="204"/>
  <c r="S54" i="203"/>
  <c r="S53" i="203" s="1"/>
  <c r="N55" i="203"/>
  <c r="Y55" i="203"/>
  <c r="Q56" i="203"/>
  <c r="H57" i="203"/>
  <c r="T57" i="203"/>
  <c r="O58" i="203"/>
  <c r="AA58" i="203"/>
  <c r="R59" i="203"/>
  <c r="H54" i="203"/>
  <c r="T54" i="203"/>
  <c r="O55" i="203"/>
  <c r="AA55" i="203"/>
  <c r="R56" i="203"/>
  <c r="L57" i="203"/>
  <c r="V57" i="203"/>
  <c r="P58" i="203"/>
  <c r="S59" i="203"/>
  <c r="L54" i="203"/>
  <c r="V54" i="203"/>
  <c r="P55" i="203"/>
  <c r="S56" i="203"/>
  <c r="N57" i="203"/>
  <c r="Y57" i="203"/>
  <c r="Q58" i="203"/>
  <c r="H59" i="203"/>
  <c r="T59" i="203"/>
  <c r="N54" i="203"/>
  <c r="Y54" i="203"/>
  <c r="Q55" i="203"/>
  <c r="Q53" i="203" s="1"/>
  <c r="H56" i="203"/>
  <c r="T56" i="203"/>
  <c r="O57" i="203"/>
  <c r="AA57" i="203"/>
  <c r="R58" i="203"/>
  <c r="L59" i="203"/>
  <c r="V59" i="203"/>
  <c r="O54" i="203"/>
  <c r="AA54" i="203"/>
  <c r="R55" i="203"/>
  <c r="R53" i="203" s="1"/>
  <c r="L56" i="203"/>
  <c r="V56" i="203"/>
  <c r="P57" i="203"/>
  <c r="S58" i="203"/>
  <c r="N59" i="203"/>
  <c r="Y59" i="203"/>
  <c r="P54" i="203"/>
  <c r="S55" i="203"/>
  <c r="N56" i="203"/>
  <c r="Y56" i="203"/>
  <c r="Q57" i="203"/>
  <c r="H58" i="203"/>
  <c r="T58" i="203"/>
  <c r="O59" i="203"/>
  <c r="R54" i="202"/>
  <c r="L55" i="202"/>
  <c r="V55" i="202"/>
  <c r="P56" i="202"/>
  <c r="S57" i="202"/>
  <c r="N58" i="202"/>
  <c r="Y58" i="202"/>
  <c r="Q59" i="202"/>
  <c r="T57" i="202"/>
  <c r="S59" i="202"/>
  <c r="L54" i="202"/>
  <c r="V54" i="202"/>
  <c r="P55" i="202"/>
  <c r="S56" i="202"/>
  <c r="N57" i="202"/>
  <c r="Y57" i="202"/>
  <c r="Q58" i="202"/>
  <c r="H59" i="202"/>
  <c r="T59" i="202"/>
  <c r="S54" i="202"/>
  <c r="Q56" i="202"/>
  <c r="R59" i="202"/>
  <c r="N54" i="202"/>
  <c r="N53" i="202" s="1"/>
  <c r="Y54" i="202"/>
  <c r="Q55" i="202"/>
  <c r="Q53" i="202" s="1"/>
  <c r="H56" i="202"/>
  <c r="T56" i="202"/>
  <c r="O57" i="202"/>
  <c r="AA57" i="202"/>
  <c r="R58" i="202"/>
  <c r="L59" i="202"/>
  <c r="V59" i="202"/>
  <c r="N55" i="202"/>
  <c r="H57" i="202"/>
  <c r="O58" i="202"/>
  <c r="O54" i="202"/>
  <c r="AA54" i="202"/>
  <c r="R55" i="202"/>
  <c r="L56" i="202"/>
  <c r="V56" i="202"/>
  <c r="P57" i="202"/>
  <c r="S58" i="202"/>
  <c r="N59" i="202"/>
  <c r="Y59" i="202"/>
  <c r="Y55" i="202"/>
  <c r="AA58" i="202"/>
  <c r="H54" i="202"/>
  <c r="H53" i="202" s="1"/>
  <c r="T54" i="202"/>
  <c r="O55" i="202"/>
  <c r="AA55" i="202"/>
  <c r="R56" i="202"/>
  <c r="L57" i="202"/>
  <c r="V57" i="202"/>
  <c r="P58" i="202"/>
  <c r="P54" i="202"/>
  <c r="S55" i="202"/>
  <c r="N56" i="202"/>
  <c r="Y56" i="202"/>
  <c r="Q57" i="202"/>
  <c r="H58" i="202"/>
  <c r="T58" i="202"/>
  <c r="O59" i="202"/>
  <c r="R54" i="201"/>
  <c r="L55" i="201"/>
  <c r="V55" i="201"/>
  <c r="P56" i="201"/>
  <c r="S57" i="201"/>
  <c r="N58" i="201"/>
  <c r="Y58" i="201"/>
  <c r="Q59" i="201"/>
  <c r="N55" i="201"/>
  <c r="Q56" i="201"/>
  <c r="Q53" i="201" s="1"/>
  <c r="T57" i="201"/>
  <c r="R59" i="201"/>
  <c r="H54" i="201"/>
  <c r="T54" i="201"/>
  <c r="O55" i="201"/>
  <c r="AA55" i="201"/>
  <c r="R56" i="201"/>
  <c r="L57" i="201"/>
  <c r="V57" i="201"/>
  <c r="P58" i="201"/>
  <c r="S59" i="201"/>
  <c r="S54" i="201"/>
  <c r="Y55" i="201"/>
  <c r="H57" i="201"/>
  <c r="O58" i="201"/>
  <c r="AA58" i="201"/>
  <c r="L54" i="201"/>
  <c r="V54" i="201"/>
  <c r="P55" i="201"/>
  <c r="S56" i="201"/>
  <c r="N57" i="201"/>
  <c r="Y57" i="201"/>
  <c r="Q58" i="201"/>
  <c r="H59" i="201"/>
  <c r="T59" i="201"/>
  <c r="N54" i="201"/>
  <c r="Y54" i="201"/>
  <c r="Q55" i="201"/>
  <c r="H56" i="201"/>
  <c r="T56" i="201"/>
  <c r="O57" i="201"/>
  <c r="AA57" i="201"/>
  <c r="R58" i="201"/>
  <c r="L59" i="201"/>
  <c r="V59" i="201"/>
  <c r="O54" i="201"/>
  <c r="AA54" i="201"/>
  <c r="R55" i="201"/>
  <c r="L56" i="201"/>
  <c r="V56" i="201"/>
  <c r="P57" i="201"/>
  <c r="S58" i="201"/>
  <c r="N59" i="201"/>
  <c r="Y59" i="201"/>
  <c r="P54" i="201"/>
  <c r="P53" i="201" s="1"/>
  <c r="S55" i="201"/>
  <c r="N56" i="201"/>
  <c r="Y56" i="201"/>
  <c r="Q57" i="201"/>
  <c r="H58" i="201"/>
  <c r="T58" i="201"/>
  <c r="O59" i="201"/>
  <c r="P53" i="200"/>
  <c r="R54" i="200"/>
  <c r="L55" i="200"/>
  <c r="V55" i="200"/>
  <c r="P56" i="200"/>
  <c r="S57" i="200"/>
  <c r="N58" i="200"/>
  <c r="Y58" i="200"/>
  <c r="Y53" i="200" s="1"/>
  <c r="Q59" i="200"/>
  <c r="Y55" i="200"/>
  <c r="H54" i="200"/>
  <c r="T54" i="200"/>
  <c r="O55" i="200"/>
  <c r="AA55" i="200"/>
  <c r="R56" i="200"/>
  <c r="L57" i="200"/>
  <c r="V57" i="200"/>
  <c r="P58" i="200"/>
  <c r="S59" i="200"/>
  <c r="S54" i="200"/>
  <c r="N55" i="200"/>
  <c r="N53" i="200" s="1"/>
  <c r="Q56" i="200"/>
  <c r="Q53" i="200" s="1"/>
  <c r="H57" i="200"/>
  <c r="T57" i="200"/>
  <c r="O58" i="200"/>
  <c r="AA58" i="200"/>
  <c r="R59" i="200"/>
  <c r="L54" i="200"/>
  <c r="V54" i="200"/>
  <c r="V53" i="200" s="1"/>
  <c r="P55" i="200"/>
  <c r="S56" i="200"/>
  <c r="N57" i="200"/>
  <c r="Y57" i="200"/>
  <c r="Q58" i="200"/>
  <c r="H59" i="200"/>
  <c r="T59" i="200"/>
  <c r="O54" i="200"/>
  <c r="O53" i="200" s="1"/>
  <c r="AA54" i="200"/>
  <c r="R55" i="200"/>
  <c r="L56" i="200"/>
  <c r="V56" i="200"/>
  <c r="P57" i="200"/>
  <c r="S58" i="200"/>
  <c r="N59" i="200"/>
  <c r="R54" i="199"/>
  <c r="L55" i="199"/>
  <c r="V55" i="199"/>
  <c r="P56" i="199"/>
  <c r="S57" i="199"/>
  <c r="N58" i="199"/>
  <c r="Y58" i="199"/>
  <c r="Q59" i="199"/>
  <c r="S54" i="199"/>
  <c r="N55" i="199"/>
  <c r="Y55" i="199"/>
  <c r="Q56" i="199"/>
  <c r="H57" i="199"/>
  <c r="T57" i="199"/>
  <c r="O58" i="199"/>
  <c r="AA58" i="199"/>
  <c r="R59" i="199"/>
  <c r="AA55" i="199"/>
  <c r="R56" i="199"/>
  <c r="L57" i="199"/>
  <c r="V57" i="199"/>
  <c r="P58" i="199"/>
  <c r="S59" i="199"/>
  <c r="L54" i="199"/>
  <c r="V54" i="199"/>
  <c r="P55" i="199"/>
  <c r="P53" i="199" s="1"/>
  <c r="S56" i="199"/>
  <c r="N57" i="199"/>
  <c r="Y57" i="199"/>
  <c r="Q58" i="199"/>
  <c r="Q53" i="199" s="1"/>
  <c r="H59" i="199"/>
  <c r="T59" i="199"/>
  <c r="N54" i="199"/>
  <c r="Y54" i="199"/>
  <c r="Y53" i="199" s="1"/>
  <c r="Q55" i="199"/>
  <c r="H56" i="199"/>
  <c r="H53" i="199" s="1"/>
  <c r="T56" i="199"/>
  <c r="T53" i="199" s="1"/>
  <c r="O57" i="199"/>
  <c r="AA57" i="199"/>
  <c r="R58" i="199"/>
  <c r="L59" i="199"/>
  <c r="V59" i="199"/>
  <c r="O54" i="199"/>
  <c r="AA54" i="199"/>
  <c r="R55" i="199"/>
  <c r="L56" i="199"/>
  <c r="V56" i="199"/>
  <c r="P57" i="199"/>
  <c r="S58" i="199"/>
  <c r="N59" i="199"/>
  <c r="G18" i="198"/>
  <c r="Q54" i="198"/>
  <c r="H55" i="198"/>
  <c r="T55" i="198"/>
  <c r="O56" i="198"/>
  <c r="AA56" i="198"/>
  <c r="R57" i="198"/>
  <c r="L58" i="198"/>
  <c r="V58" i="198"/>
  <c r="P59" i="198"/>
  <c r="R54" i="198"/>
  <c r="L55" i="198"/>
  <c r="V55" i="198"/>
  <c r="P56" i="198"/>
  <c r="S57" i="198"/>
  <c r="N58" i="198"/>
  <c r="Y58" i="198"/>
  <c r="Q59" i="198"/>
  <c r="S54" i="198"/>
  <c r="Q56" i="198"/>
  <c r="R59" i="198"/>
  <c r="H54" i="198"/>
  <c r="T54" i="198"/>
  <c r="O55" i="198"/>
  <c r="AA55" i="198"/>
  <c r="R56" i="198"/>
  <c r="L57" i="198"/>
  <c r="V57" i="198"/>
  <c r="P58" i="198"/>
  <c r="S59" i="198"/>
  <c r="AA58" i="198"/>
  <c r="L54" i="198"/>
  <c r="L53" i="198" s="1"/>
  <c r="V54" i="198"/>
  <c r="P55" i="198"/>
  <c r="S56" i="198"/>
  <c r="N57" i="198"/>
  <c r="Y57" i="198"/>
  <c r="Q58" i="198"/>
  <c r="H59" i="198"/>
  <c r="T59" i="198"/>
  <c r="Y55" i="198"/>
  <c r="T57" i="198"/>
  <c r="N54" i="198"/>
  <c r="Y54" i="198"/>
  <c r="Q55" i="198"/>
  <c r="H56" i="198"/>
  <c r="T56" i="198"/>
  <c r="O57" i="198"/>
  <c r="AA57" i="198"/>
  <c r="R58" i="198"/>
  <c r="L59" i="198"/>
  <c r="V59" i="198"/>
  <c r="N55" i="198"/>
  <c r="H57" i="198"/>
  <c r="O58" i="198"/>
  <c r="O54" i="198"/>
  <c r="AA54" i="198"/>
  <c r="R55" i="198"/>
  <c r="L56" i="198"/>
  <c r="V56" i="198"/>
  <c r="P57" i="198"/>
  <c r="S58" i="198"/>
  <c r="N59" i="198"/>
  <c r="Y59" i="198"/>
  <c r="P54" i="198"/>
  <c r="S55" i="198"/>
  <c r="N56" i="198"/>
  <c r="Y56" i="198"/>
  <c r="Q57" i="198"/>
  <c r="H58" i="198"/>
  <c r="T58" i="198"/>
  <c r="O59" i="198"/>
  <c r="G18" i="197"/>
  <c r="Q54" i="197"/>
  <c r="H55" i="197"/>
  <c r="T55" i="197"/>
  <c r="O56" i="197"/>
  <c r="AA56" i="197"/>
  <c r="R57" i="197"/>
  <c r="L58" i="197"/>
  <c r="V58" i="197"/>
  <c r="P59" i="197"/>
  <c r="R54" i="197"/>
  <c r="L55" i="197"/>
  <c r="V55" i="197"/>
  <c r="P56" i="197"/>
  <c r="S57" i="197"/>
  <c r="N58" i="197"/>
  <c r="Y58" i="197"/>
  <c r="Q59" i="197"/>
  <c r="S54" i="197"/>
  <c r="Y55" i="197"/>
  <c r="H57" i="197"/>
  <c r="O58" i="197"/>
  <c r="AA58" i="197"/>
  <c r="H54" i="197"/>
  <c r="T54" i="197"/>
  <c r="O55" i="197"/>
  <c r="AA55" i="197"/>
  <c r="R56" i="197"/>
  <c r="L57" i="197"/>
  <c r="V57" i="197"/>
  <c r="P58" i="197"/>
  <c r="S59" i="197"/>
  <c r="N55" i="197"/>
  <c r="Q56" i="197"/>
  <c r="T57" i="197"/>
  <c r="R59" i="197"/>
  <c r="L54" i="197"/>
  <c r="V54" i="197"/>
  <c r="P55" i="197"/>
  <c r="S56" i="197"/>
  <c r="N57" i="197"/>
  <c r="Y57" i="197"/>
  <c r="Q58" i="197"/>
  <c r="H59" i="197"/>
  <c r="T59" i="197"/>
  <c r="N54" i="197"/>
  <c r="N53" i="197" s="1"/>
  <c r="Y54" i="197"/>
  <c r="Q55" i="197"/>
  <c r="H56" i="197"/>
  <c r="T56" i="197"/>
  <c r="O57" i="197"/>
  <c r="AA57" i="197"/>
  <c r="R58" i="197"/>
  <c r="L59" i="197"/>
  <c r="V59" i="197"/>
  <c r="O54" i="197"/>
  <c r="AA54" i="197"/>
  <c r="R55" i="197"/>
  <c r="L56" i="197"/>
  <c r="V56" i="197"/>
  <c r="P57" i="197"/>
  <c r="S58" i="197"/>
  <c r="N59" i="197"/>
  <c r="Y59" i="197"/>
  <c r="P54" i="197"/>
  <c r="S55" i="197"/>
  <c r="N56" i="197"/>
  <c r="Y56" i="197"/>
  <c r="Q57" i="197"/>
  <c r="H58" i="197"/>
  <c r="T58" i="197"/>
  <c r="O59" i="197"/>
  <c r="H55" i="196"/>
  <c r="O56" i="196"/>
  <c r="R57" i="196"/>
  <c r="V58" i="196"/>
  <c r="P59" i="196"/>
  <c r="R54" i="196"/>
  <c r="L55" i="196"/>
  <c r="V55" i="196"/>
  <c r="P56" i="196"/>
  <c r="S57" i="196"/>
  <c r="N58" i="196"/>
  <c r="Y58" i="196"/>
  <c r="Q59" i="196"/>
  <c r="AA56" i="196"/>
  <c r="H54" i="196"/>
  <c r="T54" i="196"/>
  <c r="O55" i="196"/>
  <c r="AA55" i="196"/>
  <c r="R56" i="196"/>
  <c r="L57" i="196"/>
  <c r="V57" i="196"/>
  <c r="P58" i="196"/>
  <c r="S59" i="196"/>
  <c r="L54" i="196"/>
  <c r="V54" i="196"/>
  <c r="P55" i="196"/>
  <c r="S56" i="196"/>
  <c r="N57" i="196"/>
  <c r="Y57" i="196"/>
  <c r="Q58" i="196"/>
  <c r="H59" i="196"/>
  <c r="T59" i="196"/>
  <c r="V59" i="196"/>
  <c r="N55" i="196"/>
  <c r="Q56" i="196"/>
  <c r="T57" i="196"/>
  <c r="O58" i="196"/>
  <c r="R59" i="196"/>
  <c r="N54" i="196"/>
  <c r="H56" i="196"/>
  <c r="L59" i="196"/>
  <c r="O54" i="196"/>
  <c r="O53" i="196" s="1"/>
  <c r="AA54" i="196"/>
  <c r="R55" i="196"/>
  <c r="L56" i="196"/>
  <c r="V56" i="196"/>
  <c r="P57" i="196"/>
  <c r="S58" i="196"/>
  <c r="N59" i="196"/>
  <c r="Y59" i="196"/>
  <c r="Q54" i="196"/>
  <c r="T55" i="196"/>
  <c r="L58" i="196"/>
  <c r="S54" i="196"/>
  <c r="Y55" i="196"/>
  <c r="H57" i="196"/>
  <c r="AA58" i="196"/>
  <c r="Y54" i="196"/>
  <c r="Q55" i="196"/>
  <c r="T56" i="196"/>
  <c r="O57" i="196"/>
  <c r="AA57" i="196"/>
  <c r="R58" i="196"/>
  <c r="P54" i="196"/>
  <c r="S55" i="196"/>
  <c r="N56" i="196"/>
  <c r="Y56" i="196"/>
  <c r="Q57" i="196"/>
  <c r="H58" i="196"/>
  <c r="T58" i="196"/>
  <c r="O59" i="196"/>
  <c r="S54" i="195"/>
  <c r="S53" i="195" s="1"/>
  <c r="N55" i="195"/>
  <c r="Y55" i="195"/>
  <c r="Q56" i="195"/>
  <c r="H57" i="195"/>
  <c r="T57" i="195"/>
  <c r="O58" i="195"/>
  <c r="AA58" i="195"/>
  <c r="R59" i="195"/>
  <c r="H54" i="195"/>
  <c r="T54" i="195"/>
  <c r="O55" i="195"/>
  <c r="AA55" i="195"/>
  <c r="R56" i="195"/>
  <c r="L57" i="195"/>
  <c r="V57" i="195"/>
  <c r="P58" i="195"/>
  <c r="S59" i="195"/>
  <c r="L54" i="195"/>
  <c r="V54" i="195"/>
  <c r="P55" i="195"/>
  <c r="S56" i="195"/>
  <c r="N57" i="195"/>
  <c r="Y57" i="195"/>
  <c r="Q58" i="195"/>
  <c r="Q53" i="195" s="1"/>
  <c r="H59" i="195"/>
  <c r="T59" i="195"/>
  <c r="N54" i="195"/>
  <c r="Y54" i="195"/>
  <c r="Q55" i="195"/>
  <c r="H56" i="195"/>
  <c r="T56" i="195"/>
  <c r="O57" i="195"/>
  <c r="AA57" i="195"/>
  <c r="R58" i="195"/>
  <c r="L59" i="195"/>
  <c r="V59" i="195"/>
  <c r="O54" i="195"/>
  <c r="AA54" i="195"/>
  <c r="R55" i="195"/>
  <c r="R53" i="195" s="1"/>
  <c r="L56" i="195"/>
  <c r="V56" i="195"/>
  <c r="P57" i="195"/>
  <c r="S58" i="195"/>
  <c r="N59" i="195"/>
  <c r="Y59" i="195"/>
  <c r="P54" i="195"/>
  <c r="S55" i="195"/>
  <c r="N56" i="195"/>
  <c r="Y56" i="195"/>
  <c r="Q57" i="195"/>
  <c r="H58" i="195"/>
  <c r="T58" i="195"/>
  <c r="O59" i="195"/>
  <c r="R54" i="194"/>
  <c r="R53" i="194" s="1"/>
  <c r="L55" i="194"/>
  <c r="V55" i="194"/>
  <c r="P56" i="194"/>
  <c r="S57" i="194"/>
  <c r="N58" i="194"/>
  <c r="Y58" i="194"/>
  <c r="Q59" i="194"/>
  <c r="S54" i="194"/>
  <c r="H54" i="194"/>
  <c r="T54" i="194"/>
  <c r="O55" i="194"/>
  <c r="AA55" i="194"/>
  <c r="R56" i="194"/>
  <c r="L57" i="194"/>
  <c r="V57" i="194"/>
  <c r="P58" i="194"/>
  <c r="S59" i="194"/>
  <c r="L54" i="194"/>
  <c r="V54" i="194"/>
  <c r="P55" i="194"/>
  <c r="S56" i="194"/>
  <c r="N57" i="194"/>
  <c r="Y57" i="194"/>
  <c r="Q58" i="194"/>
  <c r="H59" i="194"/>
  <c r="T59" i="194"/>
  <c r="N54" i="194"/>
  <c r="Y54" i="194"/>
  <c r="Q55" i="194"/>
  <c r="Q53" i="194" s="1"/>
  <c r="H56" i="194"/>
  <c r="T56" i="194"/>
  <c r="O57" i="194"/>
  <c r="AA57" i="194"/>
  <c r="R58" i="194"/>
  <c r="L59" i="194"/>
  <c r="V59" i="194"/>
  <c r="N55" i="194"/>
  <c r="Q56" i="194"/>
  <c r="T57" i="194"/>
  <c r="AA58" i="194"/>
  <c r="O54" i="194"/>
  <c r="AA54" i="194"/>
  <c r="R55" i="194"/>
  <c r="L56" i="194"/>
  <c r="V56" i="194"/>
  <c r="P57" i="194"/>
  <c r="S58" i="194"/>
  <c r="N59" i="194"/>
  <c r="Y59" i="194"/>
  <c r="Y55" i="194"/>
  <c r="H57" i="194"/>
  <c r="O58" i="194"/>
  <c r="R59" i="194"/>
  <c r="P54" i="194"/>
  <c r="P53" i="194" s="1"/>
  <c r="S55" i="194"/>
  <c r="N56" i="194"/>
  <c r="Y56" i="194"/>
  <c r="Q57" i="194"/>
  <c r="H58" i="194"/>
  <c r="T58" i="194"/>
  <c r="O59" i="194"/>
  <c r="F20" i="191"/>
  <c r="F32" i="191"/>
  <c r="F46" i="191"/>
  <c r="D46" i="191" s="1"/>
  <c r="F74" i="191"/>
  <c r="D74" i="191" s="1"/>
  <c r="F22" i="191"/>
  <c r="F30" i="191"/>
  <c r="F40" i="191"/>
  <c r="D40" i="191" s="1"/>
  <c r="F48" i="191"/>
  <c r="D48" i="191" s="1"/>
  <c r="F56" i="191"/>
  <c r="D56" i="191" s="1"/>
  <c r="F62" i="191"/>
  <c r="D62" i="191" s="1"/>
  <c r="F70" i="191"/>
  <c r="D70" i="191" s="1"/>
  <c r="F80" i="191"/>
  <c r="D80" i="191" s="1"/>
  <c r="F86" i="191"/>
  <c r="D86" i="191" s="1"/>
  <c r="G16" i="191"/>
  <c r="G24" i="191"/>
  <c r="G30" i="191"/>
  <c r="G32" i="191"/>
  <c r="G34" i="191"/>
  <c r="G36" i="191"/>
  <c r="G38" i="191"/>
  <c r="G40" i="191"/>
  <c r="G42" i="191"/>
  <c r="G44" i="191"/>
  <c r="G46" i="191"/>
  <c r="G48" i="191"/>
  <c r="G50" i="191"/>
  <c r="G52" i="191"/>
  <c r="G54" i="191"/>
  <c r="G56" i="191"/>
  <c r="G58" i="191"/>
  <c r="G60" i="191"/>
  <c r="G62" i="191"/>
  <c r="G64" i="191"/>
  <c r="G66" i="191"/>
  <c r="G68" i="191"/>
  <c r="G70" i="191"/>
  <c r="G72" i="191"/>
  <c r="G74" i="191"/>
  <c r="G76" i="191"/>
  <c r="G78" i="191"/>
  <c r="G80" i="191"/>
  <c r="G82" i="191"/>
  <c r="G84" i="191"/>
  <c r="G86" i="191"/>
  <c r="G88" i="191"/>
  <c r="F18" i="191"/>
  <c r="F28" i="191"/>
  <c r="F38" i="191"/>
  <c r="F50" i="191"/>
  <c r="D50" i="191" s="1"/>
  <c r="F60" i="191"/>
  <c r="D60" i="191" s="1"/>
  <c r="F68" i="191"/>
  <c r="D68" i="191" s="1"/>
  <c r="F78" i="191"/>
  <c r="D78" i="191" s="1"/>
  <c r="F82" i="191"/>
  <c r="D82" i="191" s="1"/>
  <c r="G18" i="191"/>
  <c r="G26" i="191"/>
  <c r="F21" i="191"/>
  <c r="F29" i="191"/>
  <c r="F37" i="191"/>
  <c r="F43" i="191"/>
  <c r="D43" i="191" s="1"/>
  <c r="F49" i="191"/>
  <c r="D49" i="191" s="1"/>
  <c r="F55" i="191"/>
  <c r="D55" i="191" s="1"/>
  <c r="F57" i="191"/>
  <c r="D57" i="191" s="1"/>
  <c r="F63" i="191"/>
  <c r="D63" i="191" s="1"/>
  <c r="F65" i="191"/>
  <c r="D65" i="191" s="1"/>
  <c r="F67" i="191"/>
  <c r="D67" i="191" s="1"/>
  <c r="F69" i="191"/>
  <c r="D69" i="191" s="1"/>
  <c r="F71" i="191"/>
  <c r="D71" i="191" s="1"/>
  <c r="F73" i="191"/>
  <c r="D73" i="191" s="1"/>
  <c r="F75" i="191"/>
  <c r="D75" i="191" s="1"/>
  <c r="F77" i="191"/>
  <c r="D77" i="191" s="1"/>
  <c r="F79" i="191"/>
  <c r="D79" i="191" s="1"/>
  <c r="F81" i="191"/>
  <c r="D81" i="191" s="1"/>
  <c r="F83" i="191"/>
  <c r="D83" i="191" s="1"/>
  <c r="F85" i="191"/>
  <c r="D85" i="191" s="1"/>
  <c r="F87" i="191"/>
  <c r="D87" i="191" s="1"/>
  <c r="F89" i="191"/>
  <c r="D89" i="191" s="1"/>
  <c r="F16" i="191"/>
  <c r="F24" i="191"/>
  <c r="F34" i="191"/>
  <c r="F42" i="191"/>
  <c r="D42" i="191" s="1"/>
  <c r="F52" i="191"/>
  <c r="D52" i="191" s="1"/>
  <c r="F58" i="191"/>
  <c r="D58" i="191" s="1"/>
  <c r="F66" i="191"/>
  <c r="D66" i="191" s="1"/>
  <c r="F76" i="191"/>
  <c r="D76" i="191" s="1"/>
  <c r="F88" i="191"/>
  <c r="D88" i="191" s="1"/>
  <c r="G20" i="191"/>
  <c r="G28" i="191"/>
  <c r="F19" i="191"/>
  <c r="F25" i="191"/>
  <c r="F31" i="191"/>
  <c r="F35" i="191"/>
  <c r="F41" i="191"/>
  <c r="D41" i="191" s="1"/>
  <c r="F47" i="191"/>
  <c r="D47" i="191" s="1"/>
  <c r="F51" i="191"/>
  <c r="D51" i="191" s="1"/>
  <c r="F61" i="191"/>
  <c r="D61" i="191" s="1"/>
  <c r="G17" i="191"/>
  <c r="G19" i="191"/>
  <c r="G23" i="191"/>
  <c r="G27" i="191"/>
  <c r="G31" i="191"/>
  <c r="G35" i="191"/>
  <c r="G39" i="191"/>
  <c r="G41" i="191"/>
  <c r="G45" i="191"/>
  <c r="G47" i="191"/>
  <c r="G49" i="191"/>
  <c r="G51" i="191"/>
  <c r="G53" i="191"/>
  <c r="G55" i="191"/>
  <c r="G57" i="191"/>
  <c r="G59" i="191"/>
  <c r="G63" i="191"/>
  <c r="G65" i="191"/>
  <c r="G67" i="191"/>
  <c r="G69" i="191"/>
  <c r="G71" i="191"/>
  <c r="G73" i="191"/>
  <c r="G75" i="191"/>
  <c r="G77" i="191"/>
  <c r="G79" i="191"/>
  <c r="G81" i="191"/>
  <c r="G83" i="191"/>
  <c r="G85" i="191"/>
  <c r="G87" i="191"/>
  <c r="G89" i="191"/>
  <c r="F26" i="191"/>
  <c r="F36" i="191"/>
  <c r="F44" i="191"/>
  <c r="D44" i="191" s="1"/>
  <c r="F54" i="191"/>
  <c r="D54" i="191" s="1"/>
  <c r="F64" i="191"/>
  <c r="D64" i="191" s="1"/>
  <c r="F72" i="191"/>
  <c r="D72" i="191" s="1"/>
  <c r="F84" i="191"/>
  <c r="D84" i="191" s="1"/>
  <c r="G22" i="191"/>
  <c r="F17" i="191"/>
  <c r="F23" i="191"/>
  <c r="F27" i="191"/>
  <c r="F33" i="191"/>
  <c r="F39" i="191"/>
  <c r="F45" i="191"/>
  <c r="D45" i="191" s="1"/>
  <c r="F53" i="191"/>
  <c r="D53" i="191" s="1"/>
  <c r="F59" i="191"/>
  <c r="D59" i="191" s="1"/>
  <c r="G21" i="191"/>
  <c r="G25" i="191"/>
  <c r="G29" i="191"/>
  <c r="G33" i="191"/>
  <c r="G37" i="191"/>
  <c r="G43" i="191"/>
  <c r="G61" i="191"/>
  <c r="AA53" i="193"/>
  <c r="B1" i="192"/>
  <c r="B1" i="193"/>
  <c r="H53" i="267" l="1"/>
  <c r="R53" i="267"/>
  <c r="O53" i="267"/>
  <c r="Y53" i="267"/>
  <c r="N53" i="267"/>
  <c r="S53" i="267"/>
  <c r="V53" i="267"/>
  <c r="Q53" i="267"/>
  <c r="L53" i="267"/>
  <c r="P53" i="266"/>
  <c r="O53" i="266"/>
  <c r="N53" i="266"/>
  <c r="V53" i="266"/>
  <c r="L53" i="266"/>
  <c r="T53" i="266"/>
  <c r="H53" i="266"/>
  <c r="S53" i="266"/>
  <c r="S53" i="265"/>
  <c r="T53" i="265"/>
  <c r="Y53" i="265"/>
  <c r="H53" i="265"/>
  <c r="N53" i="265"/>
  <c r="R53" i="265"/>
  <c r="O53" i="264"/>
  <c r="Y53" i="264"/>
  <c r="N53" i="264"/>
  <c r="V53" i="264"/>
  <c r="L53" i="264"/>
  <c r="T53" i="264"/>
  <c r="H53" i="264"/>
  <c r="S53" i="264"/>
  <c r="R53" i="264"/>
  <c r="N53" i="263"/>
  <c r="Q53" i="263"/>
  <c r="S53" i="263"/>
  <c r="O53" i="263"/>
  <c r="Y53" i="263"/>
  <c r="O53" i="262"/>
  <c r="P53" i="262"/>
  <c r="Y53" i="262"/>
  <c r="N53" i="262"/>
  <c r="L53" i="262"/>
  <c r="T53" i="262"/>
  <c r="S53" i="262"/>
  <c r="R53" i="262"/>
  <c r="H53" i="262"/>
  <c r="Q53" i="262"/>
  <c r="R53" i="261"/>
  <c r="P53" i="261"/>
  <c r="O53" i="261"/>
  <c r="Y53" i="261"/>
  <c r="N53" i="261"/>
  <c r="V53" i="261"/>
  <c r="L53" i="261"/>
  <c r="T53" i="261"/>
  <c r="H53" i="261"/>
  <c r="S53" i="261"/>
  <c r="S53" i="260"/>
  <c r="R53" i="260"/>
  <c r="P53" i="260"/>
  <c r="O53" i="260"/>
  <c r="Y53" i="260"/>
  <c r="N53" i="260"/>
  <c r="V53" i="260"/>
  <c r="L53" i="260"/>
  <c r="T53" i="260"/>
  <c r="H53" i="260"/>
  <c r="Y53" i="259"/>
  <c r="L53" i="259"/>
  <c r="T53" i="259"/>
  <c r="H53" i="259"/>
  <c r="S53" i="259"/>
  <c r="R53" i="259"/>
  <c r="O53" i="258"/>
  <c r="Y53" i="258"/>
  <c r="N53" i="258"/>
  <c r="V53" i="258"/>
  <c r="L53" i="258"/>
  <c r="T53" i="258"/>
  <c r="H53" i="258"/>
  <c r="S53" i="258"/>
  <c r="R53" i="258"/>
  <c r="N53" i="257"/>
  <c r="V53" i="257"/>
  <c r="H53" i="257"/>
  <c r="O53" i="257"/>
  <c r="L53" i="257"/>
  <c r="R53" i="257"/>
  <c r="Q53" i="257"/>
  <c r="S53" i="257"/>
  <c r="O53" i="256"/>
  <c r="L53" i="256"/>
  <c r="T53" i="256"/>
  <c r="H53" i="256"/>
  <c r="S53" i="256"/>
  <c r="R53" i="256"/>
  <c r="Q53" i="256"/>
  <c r="P53" i="256"/>
  <c r="Y53" i="255"/>
  <c r="N53" i="255"/>
  <c r="V53" i="255"/>
  <c r="L53" i="255"/>
  <c r="T53" i="255"/>
  <c r="O53" i="255"/>
  <c r="H53" i="255"/>
  <c r="S53" i="255"/>
  <c r="P53" i="255"/>
  <c r="V53" i="254"/>
  <c r="L53" i="254"/>
  <c r="T53" i="254"/>
  <c r="Y53" i="254"/>
  <c r="H53" i="254"/>
  <c r="N53" i="254"/>
  <c r="R53" i="254"/>
  <c r="P53" i="253"/>
  <c r="O53" i="253"/>
  <c r="Y53" i="253"/>
  <c r="N53" i="253"/>
  <c r="V53" i="253"/>
  <c r="L53" i="253"/>
  <c r="T53" i="253"/>
  <c r="H53" i="253"/>
  <c r="S53" i="253"/>
  <c r="R53" i="253"/>
  <c r="Y53" i="252"/>
  <c r="N53" i="252"/>
  <c r="V53" i="252"/>
  <c r="P53" i="252"/>
  <c r="L53" i="252"/>
  <c r="O53" i="252"/>
  <c r="H53" i="252"/>
  <c r="R53" i="252"/>
  <c r="S53" i="252"/>
  <c r="V53" i="251"/>
  <c r="T53" i="251"/>
  <c r="Y53" i="251"/>
  <c r="H53" i="251"/>
  <c r="N53" i="251"/>
  <c r="S53" i="251"/>
  <c r="R53" i="251"/>
  <c r="V53" i="250"/>
  <c r="L53" i="250"/>
  <c r="T53" i="250"/>
  <c r="H53" i="250"/>
  <c r="R53" i="250"/>
  <c r="O53" i="250"/>
  <c r="P53" i="250"/>
  <c r="S53" i="250"/>
  <c r="P53" i="249"/>
  <c r="O53" i="249"/>
  <c r="N53" i="249"/>
  <c r="V53" i="249"/>
  <c r="L53" i="249"/>
  <c r="T53" i="249"/>
  <c r="H53" i="249"/>
  <c r="R53" i="249"/>
  <c r="H53" i="248"/>
  <c r="P53" i="248"/>
  <c r="R53" i="248"/>
  <c r="Y53" i="248"/>
  <c r="N53" i="248"/>
  <c r="Q53" i="248"/>
  <c r="V53" i="248"/>
  <c r="L53" i="248"/>
  <c r="T53" i="248"/>
  <c r="R53" i="247"/>
  <c r="S53" i="247"/>
  <c r="V53" i="247"/>
  <c r="L53" i="247"/>
  <c r="T53" i="247"/>
  <c r="Y53" i="247"/>
  <c r="H53" i="247"/>
  <c r="Y53" i="246"/>
  <c r="N53" i="246"/>
  <c r="V53" i="246"/>
  <c r="O53" i="246"/>
  <c r="L53" i="246"/>
  <c r="T53" i="246"/>
  <c r="H53" i="246"/>
  <c r="P53" i="246"/>
  <c r="N53" i="245"/>
  <c r="V53" i="245"/>
  <c r="L53" i="245"/>
  <c r="T53" i="245"/>
  <c r="O53" i="245"/>
  <c r="H53" i="245"/>
  <c r="Y53" i="245"/>
  <c r="S53" i="245"/>
  <c r="L53" i="244"/>
  <c r="T53" i="244"/>
  <c r="H53" i="244"/>
  <c r="O53" i="244"/>
  <c r="V53" i="244"/>
  <c r="Y53" i="244"/>
  <c r="S53" i="244"/>
  <c r="R53" i="244"/>
  <c r="N53" i="243"/>
  <c r="V53" i="243"/>
  <c r="S53" i="243"/>
  <c r="R53" i="243"/>
  <c r="O53" i="243"/>
  <c r="O53" i="242"/>
  <c r="Y53" i="242"/>
  <c r="L53" i="242"/>
  <c r="S53" i="242"/>
  <c r="R53" i="242"/>
  <c r="Y53" i="241"/>
  <c r="N53" i="241"/>
  <c r="L53" i="241"/>
  <c r="S53" i="241"/>
  <c r="R53" i="241"/>
  <c r="O53" i="241"/>
  <c r="Y53" i="240"/>
  <c r="O53" i="239"/>
  <c r="R53" i="239"/>
  <c r="N53" i="239"/>
  <c r="Q53" i="239"/>
  <c r="L53" i="239"/>
  <c r="Y53" i="239"/>
  <c r="P53" i="239"/>
  <c r="V53" i="239"/>
  <c r="T53" i="239"/>
  <c r="S53" i="239"/>
  <c r="H53" i="238"/>
  <c r="Y53" i="238"/>
  <c r="O53" i="238"/>
  <c r="N53" i="238"/>
  <c r="S53" i="238"/>
  <c r="V53" i="238"/>
  <c r="T53" i="238"/>
  <c r="S53" i="237"/>
  <c r="V53" i="237"/>
  <c r="L53" i="237"/>
  <c r="T53" i="237"/>
  <c r="Y53" i="237"/>
  <c r="R53" i="237"/>
  <c r="Y53" i="236"/>
  <c r="L53" i="236"/>
  <c r="T53" i="236"/>
  <c r="H53" i="236"/>
  <c r="S53" i="236"/>
  <c r="R53" i="236"/>
  <c r="Y53" i="235"/>
  <c r="N53" i="235"/>
  <c r="T53" i="235"/>
  <c r="V53" i="235"/>
  <c r="H53" i="235"/>
  <c r="O53" i="235"/>
  <c r="Q53" i="235"/>
  <c r="H53" i="234"/>
  <c r="P53" i="234"/>
  <c r="Y53" i="234"/>
  <c r="N53" i="234"/>
  <c r="V53" i="234"/>
  <c r="L53" i="234"/>
  <c r="T53" i="234"/>
  <c r="S53" i="234"/>
  <c r="R53" i="234"/>
  <c r="Q53" i="234"/>
  <c r="S53" i="233"/>
  <c r="R53" i="233"/>
  <c r="P53" i="233"/>
  <c r="T53" i="233"/>
  <c r="Y53" i="233"/>
  <c r="H53" i="233"/>
  <c r="N53" i="233"/>
  <c r="Y53" i="232"/>
  <c r="V53" i="232"/>
  <c r="L53" i="232"/>
  <c r="T53" i="232"/>
  <c r="H53" i="232"/>
  <c r="S53" i="232"/>
  <c r="R53" i="232"/>
  <c r="P53" i="231"/>
  <c r="N53" i="231"/>
  <c r="V53" i="231"/>
  <c r="T53" i="231"/>
  <c r="Y53" i="231"/>
  <c r="H53" i="231"/>
  <c r="P53" i="230"/>
  <c r="O53" i="230"/>
  <c r="Y53" i="230"/>
  <c r="N53" i="230"/>
  <c r="V53" i="230"/>
  <c r="L53" i="230"/>
  <c r="T53" i="230"/>
  <c r="H53" i="230"/>
  <c r="R53" i="230"/>
  <c r="P53" i="229"/>
  <c r="O53" i="229"/>
  <c r="Y53" i="229"/>
  <c r="N53" i="229"/>
  <c r="V53" i="229"/>
  <c r="L53" i="229"/>
  <c r="T53" i="229"/>
  <c r="H53" i="229"/>
  <c r="S53" i="229"/>
  <c r="H53" i="228"/>
  <c r="L53" i="228"/>
  <c r="T53" i="228"/>
  <c r="P53" i="228"/>
  <c r="O53" i="228"/>
  <c r="N53" i="228"/>
  <c r="S53" i="228"/>
  <c r="R53" i="228"/>
  <c r="R53" i="227"/>
  <c r="P53" i="227"/>
  <c r="O53" i="227"/>
  <c r="N53" i="227"/>
  <c r="V53" i="227"/>
  <c r="L53" i="227"/>
  <c r="T53" i="227"/>
  <c r="H53" i="227"/>
  <c r="Y53" i="226"/>
  <c r="N53" i="226"/>
  <c r="S53" i="226"/>
  <c r="R53" i="226"/>
  <c r="Q53" i="225"/>
  <c r="N53" i="225"/>
  <c r="V53" i="225"/>
  <c r="H53" i="225"/>
  <c r="P53" i="225"/>
  <c r="L53" i="225"/>
  <c r="Y53" i="225"/>
  <c r="O53" i="225"/>
  <c r="S53" i="225"/>
  <c r="R53" i="225"/>
  <c r="L53" i="224"/>
  <c r="T53" i="224"/>
  <c r="H53" i="224"/>
  <c r="R53" i="224"/>
  <c r="S53" i="224"/>
  <c r="H53" i="223"/>
  <c r="R53" i="223"/>
  <c r="Q53" i="223"/>
  <c r="V53" i="223"/>
  <c r="O53" i="222"/>
  <c r="V53" i="222"/>
  <c r="L53" i="222"/>
  <c r="T53" i="222"/>
  <c r="H53" i="222"/>
  <c r="S53" i="222"/>
  <c r="R53" i="222"/>
  <c r="O53" i="221"/>
  <c r="V53" i="221"/>
  <c r="L53" i="221"/>
  <c r="T53" i="221"/>
  <c r="H53" i="221"/>
  <c r="R53" i="221"/>
  <c r="S53" i="221"/>
  <c r="Q53" i="221"/>
  <c r="H53" i="220"/>
  <c r="Y53" i="220"/>
  <c r="P53" i="220"/>
  <c r="N53" i="220"/>
  <c r="S53" i="220"/>
  <c r="V53" i="220"/>
  <c r="Q53" i="220"/>
  <c r="O53" i="220"/>
  <c r="L53" i="220"/>
  <c r="T53" i="220"/>
  <c r="Y53" i="219"/>
  <c r="L53" i="219"/>
  <c r="N53" i="219"/>
  <c r="T53" i="219"/>
  <c r="H53" i="219"/>
  <c r="P53" i="219"/>
  <c r="S53" i="219"/>
  <c r="Q53" i="219"/>
  <c r="Y53" i="218"/>
  <c r="S53" i="218"/>
  <c r="R53" i="218"/>
  <c r="N53" i="218"/>
  <c r="V53" i="218"/>
  <c r="P53" i="218"/>
  <c r="L53" i="218"/>
  <c r="T53" i="218"/>
  <c r="H53" i="218"/>
  <c r="R53" i="217"/>
  <c r="O53" i="217"/>
  <c r="Y53" i="217"/>
  <c r="N53" i="217"/>
  <c r="V53" i="217"/>
  <c r="L53" i="217"/>
  <c r="S53" i="216"/>
  <c r="O53" i="216"/>
  <c r="H53" i="216"/>
  <c r="Y53" i="216"/>
  <c r="N53" i="216"/>
  <c r="L53" i="216"/>
  <c r="R53" i="216"/>
  <c r="Q53" i="216"/>
  <c r="Q53" i="215"/>
  <c r="P53" i="215"/>
  <c r="O53" i="215"/>
  <c r="N53" i="215"/>
  <c r="S53" i="215"/>
  <c r="T53" i="215"/>
  <c r="Y53" i="215"/>
  <c r="V53" i="215"/>
  <c r="H53" i="215"/>
  <c r="Y53" i="214"/>
  <c r="V53" i="214"/>
  <c r="L53" i="214"/>
  <c r="T53" i="214"/>
  <c r="H53" i="214"/>
  <c r="S53" i="214"/>
  <c r="R53" i="214"/>
  <c r="H53" i="213"/>
  <c r="S53" i="213"/>
  <c r="R53" i="213"/>
  <c r="P53" i="213"/>
  <c r="O53" i="213"/>
  <c r="Y53" i="213"/>
  <c r="N53" i="213"/>
  <c r="V53" i="213"/>
  <c r="L53" i="213"/>
  <c r="T53" i="213"/>
  <c r="Q53" i="212"/>
  <c r="Y53" i="212"/>
  <c r="T53" i="212"/>
  <c r="L53" i="212"/>
  <c r="N53" i="212"/>
  <c r="V53" i="212"/>
  <c r="S53" i="212"/>
  <c r="R53" i="212"/>
  <c r="P53" i="212"/>
  <c r="L53" i="211"/>
  <c r="S53" i="211"/>
  <c r="T53" i="211"/>
  <c r="H53" i="211"/>
  <c r="R53" i="211"/>
  <c r="Y53" i="210"/>
  <c r="T53" i="210"/>
  <c r="R53" i="210"/>
  <c r="L53" i="210"/>
  <c r="V53" i="209"/>
  <c r="L53" i="209"/>
  <c r="S53" i="209"/>
  <c r="R53" i="209"/>
  <c r="H53" i="209"/>
  <c r="L53" i="208"/>
  <c r="T53" i="208"/>
  <c r="H53" i="208"/>
  <c r="R53" i="208"/>
  <c r="S53" i="208"/>
  <c r="Q53" i="208"/>
  <c r="Y53" i="208"/>
  <c r="Y53" i="207"/>
  <c r="T53" i="207"/>
  <c r="H53" i="207"/>
  <c r="L53" i="207"/>
  <c r="S53" i="207"/>
  <c r="R53" i="207"/>
  <c r="Q53" i="206"/>
  <c r="O53" i="206"/>
  <c r="Y53" i="206"/>
  <c r="V53" i="206"/>
  <c r="L53" i="206"/>
  <c r="T53" i="206"/>
  <c r="H53" i="206"/>
  <c r="S53" i="205"/>
  <c r="N53" i="205"/>
  <c r="O53" i="205"/>
  <c r="T53" i="205"/>
  <c r="V53" i="205"/>
  <c r="H53" i="205"/>
  <c r="L53" i="205"/>
  <c r="R53" i="205"/>
  <c r="O53" i="204"/>
  <c r="Y53" i="204"/>
  <c r="N53" i="204"/>
  <c r="V53" i="204"/>
  <c r="L53" i="204"/>
  <c r="T53" i="204"/>
  <c r="H53" i="204"/>
  <c r="S53" i="204"/>
  <c r="R53" i="204"/>
  <c r="Y53" i="203"/>
  <c r="O53" i="203"/>
  <c r="N53" i="203"/>
  <c r="V53" i="203"/>
  <c r="L53" i="203"/>
  <c r="T53" i="203"/>
  <c r="H53" i="203"/>
  <c r="P53" i="203"/>
  <c r="P53" i="202"/>
  <c r="O53" i="202"/>
  <c r="L53" i="202"/>
  <c r="S53" i="202"/>
  <c r="V53" i="202"/>
  <c r="R53" i="202"/>
  <c r="T53" i="202"/>
  <c r="Y53" i="202"/>
  <c r="R53" i="201"/>
  <c r="O53" i="201"/>
  <c r="S53" i="201"/>
  <c r="T53" i="201"/>
  <c r="Y53" i="201"/>
  <c r="H53" i="201"/>
  <c r="N53" i="201"/>
  <c r="V53" i="201"/>
  <c r="L53" i="201"/>
  <c r="L53" i="200"/>
  <c r="S53" i="200"/>
  <c r="T53" i="200"/>
  <c r="H53" i="200"/>
  <c r="R53" i="200"/>
  <c r="O53" i="199"/>
  <c r="N53" i="199"/>
  <c r="V53" i="199"/>
  <c r="S53" i="199"/>
  <c r="R53" i="199"/>
  <c r="L53" i="199"/>
  <c r="O53" i="198"/>
  <c r="T53" i="198"/>
  <c r="H53" i="198"/>
  <c r="Y53" i="198"/>
  <c r="N53" i="198"/>
  <c r="S53" i="198"/>
  <c r="R53" i="198"/>
  <c r="Q53" i="198"/>
  <c r="P53" i="198"/>
  <c r="V53" i="198"/>
  <c r="O53" i="197"/>
  <c r="H53" i="197"/>
  <c r="Y53" i="197"/>
  <c r="L53" i="197"/>
  <c r="V53" i="197"/>
  <c r="S53" i="197"/>
  <c r="R53" i="197"/>
  <c r="Q53" i="197"/>
  <c r="P53" i="197"/>
  <c r="T53" i="197"/>
  <c r="V53" i="196"/>
  <c r="P53" i="196"/>
  <c r="L53" i="196"/>
  <c r="T53" i="196"/>
  <c r="N53" i="196"/>
  <c r="H53" i="196"/>
  <c r="Y53" i="196"/>
  <c r="S53" i="196"/>
  <c r="R53" i="196"/>
  <c r="Q53" i="196"/>
  <c r="O53" i="195"/>
  <c r="Y53" i="195"/>
  <c r="L53" i="195"/>
  <c r="T53" i="195"/>
  <c r="P53" i="195"/>
  <c r="N53" i="195"/>
  <c r="V53" i="195"/>
  <c r="H53" i="195"/>
  <c r="Y53" i="194"/>
  <c r="N53" i="194"/>
  <c r="V53" i="194"/>
  <c r="L53" i="194"/>
  <c r="T53" i="194"/>
  <c r="O53" i="194"/>
  <c r="H53" i="194"/>
  <c r="S53" i="194"/>
  <c r="B59" i="193"/>
  <c r="B58" i="193"/>
  <c r="B57" i="193"/>
  <c r="B56" i="193"/>
  <c r="B55" i="193"/>
  <c r="B54" i="193"/>
  <c r="G52" i="193"/>
  <c r="G51" i="193"/>
  <c r="G50" i="193"/>
  <c r="G49" i="193"/>
  <c r="G48" i="193"/>
  <c r="G47" i="193"/>
  <c r="G46" i="193"/>
  <c r="G45" i="193"/>
  <c r="G44" i="193"/>
  <c r="G43" i="193"/>
  <c r="G42" i="193"/>
  <c r="G41" i="193"/>
  <c r="G40" i="193"/>
  <c r="G39" i="193"/>
  <c r="G38" i="193"/>
  <c r="G37" i="193"/>
  <c r="G36" i="193"/>
  <c r="G35" i="193"/>
  <c r="G34" i="193"/>
  <c r="G33" i="193"/>
  <c r="G32" i="193"/>
  <c r="G31" i="193"/>
  <c r="G30" i="193"/>
  <c r="G29" i="193"/>
  <c r="G28" i="193"/>
  <c r="E23" i="193"/>
  <c r="G53" i="193" s="1"/>
  <c r="AA59" i="193"/>
  <c r="C8" i="193"/>
  <c r="C7" i="193"/>
  <c r="F15" i="191" a="1"/>
  <c r="G15" i="191" a="1"/>
  <c r="D19" i="191" l="1"/>
  <c r="D27" i="191"/>
  <c r="D35" i="191"/>
  <c r="D37" i="191"/>
  <c r="D39" i="191"/>
  <c r="D17" i="191"/>
  <c r="D25" i="191"/>
  <c r="D31" i="191"/>
  <c r="D16" i="191"/>
  <c r="D22" i="191"/>
  <c r="D24" i="191"/>
  <c r="D26" i="191"/>
  <c r="D28" i="191"/>
  <c r="D30" i="191"/>
  <c r="D32" i="191"/>
  <c r="D34" i="191"/>
  <c r="D36" i="191"/>
  <c r="D38" i="191"/>
  <c r="D23" i="191"/>
  <c r="D29" i="191"/>
  <c r="D20" i="191"/>
  <c r="D21" i="191"/>
  <c r="D33" i="191"/>
  <c r="D18" i="191"/>
  <c r="F15" i="191"/>
  <c r="G15" i="191"/>
  <c r="G18" i="193"/>
  <c r="L58" i="193"/>
  <c r="R54" i="193"/>
  <c r="P56" i="193"/>
  <c r="N58" i="193"/>
  <c r="Q59" i="193"/>
  <c r="L54" i="193"/>
  <c r="V54" i="193"/>
  <c r="P55" i="193"/>
  <c r="S56" i="193"/>
  <c r="N57" i="193"/>
  <c r="Y57" i="193"/>
  <c r="Q58" i="193"/>
  <c r="H59" i="193"/>
  <c r="T59" i="193"/>
  <c r="L55" i="193"/>
  <c r="V55" i="193"/>
  <c r="S57" i="193"/>
  <c r="N54" i="193"/>
  <c r="Y54" i="193"/>
  <c r="Q55" i="193"/>
  <c r="H56" i="193"/>
  <c r="T56" i="193"/>
  <c r="O57" i="193"/>
  <c r="AA57" i="193"/>
  <c r="R58" i="193"/>
  <c r="L59" i="193"/>
  <c r="V59" i="193"/>
  <c r="Q54" i="193"/>
  <c r="H55" i="193"/>
  <c r="T55" i="193"/>
  <c r="O56" i="193"/>
  <c r="AA56" i="193"/>
  <c r="R57" i="193"/>
  <c r="V58" i="193"/>
  <c r="P59" i="193"/>
  <c r="Y58" i="193"/>
  <c r="S54" i="193"/>
  <c r="N55" i="193"/>
  <c r="Y55" i="193"/>
  <c r="Q56" i="193"/>
  <c r="H57" i="193"/>
  <c r="T57" i="193"/>
  <c r="O58" i="193"/>
  <c r="AA58" i="193"/>
  <c r="R59" i="193"/>
  <c r="O54" i="193"/>
  <c r="AA54" i="193"/>
  <c r="R55" i="193"/>
  <c r="L56" i="193"/>
  <c r="V56" i="193"/>
  <c r="P57" i="193"/>
  <c r="S58" i="193"/>
  <c r="N59" i="193"/>
  <c r="Y59" i="193"/>
  <c r="H54" i="193"/>
  <c r="T54" i="193"/>
  <c r="O55" i="193"/>
  <c r="AA55" i="193"/>
  <c r="R56" i="193"/>
  <c r="L57" i="193"/>
  <c r="V57" i="193"/>
  <c r="P58" i="193"/>
  <c r="S59" i="193"/>
  <c r="P54" i="193"/>
  <c r="S55" i="193"/>
  <c r="N56" i="193"/>
  <c r="Y56" i="193"/>
  <c r="Q57" i="193"/>
  <c r="H58" i="193"/>
  <c r="T58" i="193"/>
  <c r="O59" i="193"/>
  <c r="G52" i="192"/>
  <c r="G51" i="192"/>
  <c r="G50" i="192"/>
  <c r="G49" i="192"/>
  <c r="G48" i="192"/>
  <c r="G47" i="192"/>
  <c r="G46" i="192"/>
  <c r="G45" i="192"/>
  <c r="G44" i="192"/>
  <c r="G43" i="192"/>
  <c r="G42" i="192"/>
  <c r="G41" i="192"/>
  <c r="G40" i="192"/>
  <c r="G39" i="192"/>
  <c r="G38" i="192"/>
  <c r="G37" i="192"/>
  <c r="G36" i="192"/>
  <c r="G35" i="192"/>
  <c r="G34" i="192"/>
  <c r="G33" i="192"/>
  <c r="G32" i="192"/>
  <c r="G31" i="192"/>
  <c r="G30" i="192"/>
  <c r="G29" i="192"/>
  <c r="B59" i="192"/>
  <c r="B58" i="192"/>
  <c r="B57" i="192"/>
  <c r="B56" i="192"/>
  <c r="B55" i="192"/>
  <c r="B54" i="192"/>
  <c r="G28" i="192"/>
  <c r="F23" i="192"/>
  <c r="G53" i="192" s="1"/>
  <c r="C23" i="192"/>
  <c r="Y59" i="192" l="1"/>
  <c r="Q53" i="193"/>
  <c r="H53" i="193"/>
  <c r="O53" i="193"/>
  <c r="V53" i="193"/>
  <c r="L53" i="193"/>
  <c r="S53" i="193"/>
  <c r="Y53" i="193"/>
  <c r="N53" i="193"/>
  <c r="R53" i="193"/>
  <c r="P53" i="193"/>
  <c r="T53" i="193"/>
  <c r="AA58" i="192"/>
  <c r="AA55" i="192"/>
  <c r="AA56" i="192"/>
  <c r="AA54" i="192"/>
  <c r="AA59" i="192"/>
  <c r="AA57" i="192"/>
  <c r="D23" i="192"/>
  <c r="G18" i="192" s="1"/>
  <c r="V55" i="192"/>
  <c r="Y58" i="192"/>
  <c r="S57" i="192"/>
  <c r="R54" i="192"/>
  <c r="L55" i="192"/>
  <c r="N58" i="192"/>
  <c r="P54" i="192"/>
  <c r="S55" i="192"/>
  <c r="N56" i="192"/>
  <c r="Y56" i="192"/>
  <c r="Q57" i="192"/>
  <c r="H58" i="192"/>
  <c r="T58" i="192"/>
  <c r="O59" i="192"/>
  <c r="Q54" i="192"/>
  <c r="H55" i="192"/>
  <c r="T55" i="192"/>
  <c r="O56" i="192"/>
  <c r="R57" i="192"/>
  <c r="L58" i="192"/>
  <c r="V58" i="192"/>
  <c r="P59" i="192"/>
  <c r="Q59" i="192"/>
  <c r="S54" i="192"/>
  <c r="N55" i="192"/>
  <c r="Y55" i="192"/>
  <c r="Q56" i="192"/>
  <c r="H57" i="192"/>
  <c r="T57" i="192"/>
  <c r="O58" i="192"/>
  <c r="R59" i="192"/>
  <c r="H54" i="192"/>
  <c r="T54" i="192"/>
  <c r="O55" i="192"/>
  <c r="R56" i="192"/>
  <c r="L57" i="192"/>
  <c r="V57" i="192"/>
  <c r="P58" i="192"/>
  <c r="S59" i="192"/>
  <c r="L54" i="192"/>
  <c r="V54" i="192"/>
  <c r="P55" i="192"/>
  <c r="S56" i="192"/>
  <c r="N57" i="192"/>
  <c r="Y57" i="192"/>
  <c r="Q58" i="192"/>
  <c r="H59" i="192"/>
  <c r="T59" i="192"/>
  <c r="P56" i="192"/>
  <c r="N54" i="192"/>
  <c r="Y54" i="192"/>
  <c r="Q55" i="192"/>
  <c r="H56" i="192"/>
  <c r="T56" i="192"/>
  <c r="O57" i="192"/>
  <c r="R58" i="192"/>
  <c r="L59" i="192"/>
  <c r="V59" i="192"/>
  <c r="O54" i="192"/>
  <c r="R55" i="192"/>
  <c r="L56" i="192"/>
  <c r="V56" i="192"/>
  <c r="P57" i="192"/>
  <c r="S58" i="192"/>
  <c r="N59" i="192"/>
  <c r="AA53" i="192" l="1"/>
  <c r="E23" i="192"/>
  <c r="R53" i="192"/>
  <c r="O53" i="192"/>
  <c r="Q53" i="192"/>
  <c r="P53" i="192"/>
  <c r="Y53" i="192"/>
  <c r="N53" i="192"/>
  <c r="V53" i="192"/>
  <c r="L53" i="192"/>
  <c r="T53" i="192"/>
  <c r="H53" i="192"/>
  <c r="S53" i="192"/>
  <c r="X2" i="62" l="1" a="1"/>
  <c r="X2" i="62" s="1"/>
  <c r="H9" i="6"/>
  <c r="H8" i="6"/>
  <c r="C7" i="185" l="1"/>
  <c r="C6" i="185"/>
  <c r="C7" i="125" l="1"/>
  <c r="C6" i="125"/>
  <c r="O27" i="6"/>
  <c r="O25" i="6"/>
  <c r="O23" i="6"/>
  <c r="B1" i="125"/>
  <c r="B1" i="185"/>
  <c r="B1" i="191"/>
  <c r="B1" i="6" l="1"/>
  <c r="D15" i="19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<sst xmlns="http://schemas.openxmlformats.org/spreadsheetml/2006/main" count="8761" uniqueCount="428">
  <si>
    <t xml:space="preserve">Grant Recipient: </t>
  </si>
  <si>
    <t>P2 Actions and Outcomes</t>
  </si>
  <si>
    <t>Grantee Contact Phone Number:</t>
  </si>
  <si>
    <t>Grantee Contact Name:</t>
  </si>
  <si>
    <t xml:space="preserve">Grant Project Number: </t>
  </si>
  <si>
    <t>How to Use this Tab:</t>
  </si>
  <si>
    <t>Grant Project Number:</t>
  </si>
  <si>
    <t>Welcome</t>
  </si>
  <si>
    <t>States</t>
  </si>
  <si>
    <t>Yes/No</t>
  </si>
  <si>
    <t>AK</t>
  </si>
  <si>
    <t>Y</t>
  </si>
  <si>
    <t>AL</t>
  </si>
  <si>
    <t>N</t>
  </si>
  <si>
    <t>AR</t>
  </si>
  <si>
    <t>AZ</t>
  </si>
  <si>
    <t>CA</t>
  </si>
  <si>
    <t>CO</t>
  </si>
  <si>
    <t>CT</t>
  </si>
  <si>
    <t>DC</t>
  </si>
  <si>
    <t>DE</t>
  </si>
  <si>
    <t>FL</t>
  </si>
  <si>
    <t>GA</t>
  </si>
  <si>
    <t>GU</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</si>
  <si>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</si>
  <si>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</si>
  <si>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</si>
  <si>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</si>
  <si>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</si>
  <si>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</si>
  <si>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</si>
  <si>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</si>
  <si>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</si>
  <si>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</si>
  <si>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</si>
  <si>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</si>
  <si>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</si>
  <si>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</si>
  <si>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</si>
  <si>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</si>
  <si>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</si>
  <si>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</si>
  <si>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</si>
  <si>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</si>
  <si>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</si>
  <si>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</si>
  <si>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</si>
  <si>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</si>
  <si>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</si>
  <si>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</si>
  <si>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</si>
  <si>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</si>
  <si>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</si>
  <si>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</si>
  <si>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</si>
  <si>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</si>
  <si>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</si>
  <si>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</si>
  <si>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</si>
  <si>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</si>
  <si>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</si>
  <si>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</si>
  <si>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</si>
  <si>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</si>
  <si>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</si>
  <si>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</si>
  <si>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t>Yes/Blank</t>
  </si>
  <si>
    <t>TOTAL REPORTED</t>
  </si>
  <si>
    <t>Grantee Contact E-mail:</t>
  </si>
  <si>
    <t>Unknown</t>
  </si>
  <si>
    <t>Y/N/U</t>
  </si>
  <si>
    <t>Yes</t>
  </si>
  <si>
    <t>No</t>
  </si>
  <si>
    <t>Grant Award Date:</t>
  </si>
  <si>
    <t>Region 3</t>
  </si>
  <si>
    <t>Region</t>
  </si>
  <si>
    <t>Region 10</t>
  </si>
  <si>
    <t>Region 4</t>
  </si>
  <si>
    <t>Region 6</t>
  </si>
  <si>
    <t>Region 9</t>
  </si>
  <si>
    <t>Region 8</t>
  </si>
  <si>
    <t>Region 1</t>
  </si>
  <si>
    <t>Region 7</t>
  </si>
  <si>
    <t>Region 5</t>
  </si>
  <si>
    <t>Region 2</t>
  </si>
  <si>
    <t>Grant Recipient:</t>
  </si>
  <si>
    <t>Training</t>
  </si>
  <si>
    <t>Conference</t>
  </si>
  <si>
    <t>Webinar</t>
  </si>
  <si>
    <t>Video</t>
  </si>
  <si>
    <t>n/a</t>
  </si>
  <si>
    <t>Outreach Document</t>
  </si>
  <si>
    <t>Curriculum</t>
  </si>
  <si>
    <t>EPA Form 9600-048</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</si>
  <si>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</si>
  <si>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OMB Control No. 2070-NEW
Expiration Date: xx/xx/xxxx</t>
  </si>
  <si>
    <t>(Ex:  Household &amp; Commercial Products Association)</t>
  </si>
  <si>
    <t>Trade Association</t>
  </si>
  <si>
    <t>John Doe</t>
  </si>
  <si>
    <t>john.doe@hcpa.org</t>
  </si>
  <si>
    <t>Product Description</t>
  </si>
  <si>
    <t>Projected / Actual</t>
  </si>
  <si>
    <t>Safer Choice</t>
  </si>
  <si>
    <t>Adoption of Green Purchasing Program?</t>
  </si>
  <si>
    <t>Manufacturer</t>
  </si>
  <si>
    <t>Distributor/Retailer</t>
  </si>
  <si>
    <t>Purchaser/User</t>
  </si>
  <si>
    <t>For Sale</t>
  </si>
  <si>
    <t>Unit of Measure</t>
  </si>
  <si>
    <t>Production</t>
  </si>
  <si>
    <t>Certification</t>
  </si>
  <si>
    <t>Sales</t>
  </si>
  <si>
    <t>Marketing</t>
  </si>
  <si>
    <t>Pounds</t>
  </si>
  <si>
    <t>Gallons</t>
  </si>
  <si>
    <t>Items</t>
  </si>
  <si>
    <t>Units</t>
  </si>
  <si>
    <t>Projected</t>
  </si>
  <si>
    <t>Actual</t>
  </si>
  <si>
    <t>Type</t>
  </si>
  <si>
    <t>Achieved</t>
  </si>
  <si>
    <t>In Process</t>
  </si>
  <si>
    <t>Certification Status</t>
  </si>
  <si>
    <t>Sale Status</t>
  </si>
  <si>
    <t>Sold</t>
  </si>
  <si>
    <t>Anticipated</t>
  </si>
  <si>
    <t xml:space="preserve"> Projected / Actual</t>
  </si>
  <si>
    <r>
      <t xml:space="preserve">Number of Products Reformulated / Redesigned
</t>
    </r>
    <r>
      <rPr>
        <i/>
        <sz val="10"/>
        <color theme="1"/>
        <rFont val="Calibri"/>
        <family val="2"/>
        <scheme val="minor"/>
      </rPr>
      <t>Click header for help text</t>
    </r>
  </si>
  <si>
    <r>
      <t xml:space="preserve">Increase in Number of Products Offered for Sale
</t>
    </r>
    <r>
      <rPr>
        <i/>
        <sz val="10"/>
        <color theme="1"/>
        <rFont val="Calibri"/>
        <family val="2"/>
        <scheme val="minor"/>
      </rPr>
      <t>Click header for help text</t>
    </r>
  </si>
  <si>
    <r>
      <t xml:space="preserve">Increase in Number of Products Sold
</t>
    </r>
    <r>
      <rPr>
        <i/>
        <sz val="10"/>
        <color theme="1"/>
        <rFont val="Calibri"/>
        <family val="2"/>
        <scheme val="minor"/>
      </rPr>
      <t>Click header for help text</t>
    </r>
  </si>
  <si>
    <r>
      <t xml:space="preserve">Increase in Shelf Space
</t>
    </r>
    <r>
      <rPr>
        <i/>
        <sz val="10"/>
        <color theme="1"/>
        <rFont val="Calibri"/>
        <family val="2"/>
        <scheme val="minor"/>
      </rPr>
      <t>(linear feet)</t>
    </r>
  </si>
  <si>
    <t>New Advertising or Outreach?</t>
  </si>
  <si>
    <t>New Advertising, Outreach, or Signage?</t>
  </si>
  <si>
    <r>
      <t xml:space="preserve">Number of Products Adopted for Use in Operations and Maintenance
</t>
    </r>
    <r>
      <rPr>
        <i/>
        <sz val="10"/>
        <color theme="1"/>
        <rFont val="Calibri"/>
        <family val="2"/>
        <scheme val="minor"/>
      </rPr>
      <t>Click header for help text</t>
    </r>
  </si>
  <si>
    <t>--</t>
  </si>
  <si>
    <t>Total Number of Products Reformulated / Redesigned</t>
  </si>
  <si>
    <t>Total Increase in Number of Products Offered for Sale</t>
  </si>
  <si>
    <t>Sales / Marketing</t>
  </si>
  <si>
    <t>Purchased/Used</t>
  </si>
  <si>
    <t>Total Increase in Number of Products Sold</t>
  </si>
  <si>
    <r>
      <t xml:space="preserve">Total Increase in Shelf Space
</t>
    </r>
    <r>
      <rPr>
        <i/>
        <sz val="10"/>
        <color theme="1"/>
        <rFont val="Calibri"/>
        <family val="2"/>
        <scheme val="minor"/>
      </rPr>
      <t>(linear feet)</t>
    </r>
  </si>
  <si>
    <t>Total Number of Products Adopted for Use in Operations and Maintenance</t>
  </si>
  <si>
    <t>Partner Type</t>
  </si>
  <si>
    <t>Community Organization</t>
  </si>
  <si>
    <t>Other</t>
  </si>
  <si>
    <t>Sample Recipient</t>
  </si>
  <si>
    <r>
      <t xml:space="preserve">Increase in Sales Volume
</t>
    </r>
    <r>
      <rPr>
        <i/>
        <sz val="10"/>
        <color theme="1"/>
        <rFont val="Calibri"/>
        <family val="2"/>
        <scheme val="minor"/>
      </rPr>
      <t>(units)</t>
    </r>
  </si>
  <si>
    <t>Getting Started</t>
  </si>
  <si>
    <t>Paperwork Reduction Act Burden Statement</t>
  </si>
  <si>
    <t>P2 IIJA Products EJ Grant Reporting Template</t>
  </si>
  <si>
    <t>How to Use This Tab:</t>
  </si>
  <si>
    <t>Grantee State/Tribe:</t>
  </si>
  <si>
    <r>
      <t xml:space="preserve">Business Establishment Names on Numbered Tabs </t>
    </r>
    <r>
      <rPr>
        <i/>
        <sz val="11"/>
        <color theme="1"/>
        <rFont val="Calibri"/>
        <family val="2"/>
        <scheme val="minor"/>
      </rPr>
      <t>(populated automatically)</t>
    </r>
  </si>
  <si>
    <t>Business Establishment 1:</t>
  </si>
  <si>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</si>
  <si>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</si>
  <si>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</si>
  <si>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</si>
  <si>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</si>
  <si>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</si>
  <si>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</si>
  <si>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</si>
  <si>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</si>
  <si>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</si>
  <si>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</si>
  <si>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</si>
  <si>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</si>
  <si>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</si>
  <si>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</si>
  <si>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</si>
  <si>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</si>
  <si>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</si>
  <si>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</si>
  <si>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</si>
  <si>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</si>
  <si>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</si>
  <si>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</si>
  <si>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</si>
  <si>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</si>
  <si>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</si>
  <si>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</si>
  <si>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</si>
  <si>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</si>
  <si>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</si>
  <si>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</si>
  <si>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</si>
  <si>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</si>
  <si>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</si>
  <si>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</si>
  <si>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</si>
  <si>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</si>
  <si>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</si>
  <si>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</si>
  <si>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</si>
  <si>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</si>
  <si>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</si>
  <si>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</si>
  <si>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</si>
  <si>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</si>
  <si>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</si>
  <si>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</si>
  <si>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</si>
  <si>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</si>
  <si>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r>
      <t xml:space="preserve">Point of Contact Name
</t>
    </r>
    <r>
      <rPr>
        <i/>
        <sz val="11"/>
        <color theme="1"/>
        <rFont val="Calibri"/>
        <family val="2"/>
        <scheme val="minor"/>
      </rPr>
      <t>(Optional)</t>
    </r>
  </si>
  <si>
    <r>
      <t xml:space="preserve">Point of Contact Email
</t>
    </r>
    <r>
      <rPr>
        <i/>
        <sz val="11"/>
        <color theme="1"/>
        <rFont val="Calibri"/>
        <family val="2"/>
        <scheme val="minor"/>
      </rPr>
      <t>(Optional)</t>
    </r>
  </si>
  <si>
    <r>
      <t xml:space="preserve">Point of Contact Phone
</t>
    </r>
    <r>
      <rPr>
        <i/>
        <sz val="11"/>
        <color theme="1"/>
        <rFont val="Calibri"/>
        <family val="2"/>
        <scheme val="minor"/>
      </rPr>
      <t>(Optional)</t>
    </r>
  </si>
  <si>
    <t># of Business Establishments in Attendance / Reached</t>
  </si>
  <si>
    <r>
      <t xml:space="preserve">Activity Date
</t>
    </r>
    <r>
      <rPr>
        <i/>
        <sz val="11"/>
        <color theme="1"/>
        <rFont val="Calibri"/>
        <family val="2"/>
        <scheme val="minor"/>
      </rPr>
      <t>(if applicable)</t>
    </r>
  </si>
  <si>
    <t>Business Establishment Information</t>
  </si>
  <si>
    <t>Outreach Demonstration</t>
  </si>
  <si>
    <t>Outlook Activity Types</t>
  </si>
  <si>
    <t xml:space="preserve"> Unit of Measure (e.g., number, sq. ft., gallons)</t>
  </si>
  <si>
    <t xml:space="preserve">Number of partner organizations. </t>
  </si>
  <si>
    <t xml:space="preserve">Number of outreach activities and informational materials that widely share P2 practices. </t>
  </si>
  <si>
    <t>Number of business establishments reached through outreach activities and informational materials.</t>
  </si>
  <si>
    <t xml:space="preserve">Number of business establishments provided technical assistance. </t>
  </si>
  <si>
    <t>Percentage of business establishments provided technical assistance that the grantee followed up with (should be 100%) by phone call, visit, letter or email) to determine which P2 practices were implemented.</t>
  </si>
  <si>
    <t>Percentage of business establishments that implemented at least one new P2 practice as a result of the technical assistance provided by the grantee.</t>
  </si>
  <si>
    <t xml:space="preserve">Number of case studies describing specific P2 best practices implemented through the grant. </t>
  </si>
  <si>
    <t>Dollars</t>
  </si>
  <si>
    <t>Outreach Activity Name</t>
  </si>
  <si>
    <t>Role</t>
  </si>
  <si>
    <t>Total Number of Products Newly Certified (or in Process)</t>
  </si>
  <si>
    <t>Federal Fiscal Year
(Oct 1. - Sep 30)</t>
  </si>
  <si>
    <t xml:space="preserve">Actions Including New Advertising or Outreach </t>
  </si>
  <si>
    <t>Actions Including New Advertising, Outreach, or Signage</t>
  </si>
  <si>
    <r>
      <t xml:space="preserve">Increase in Sales Volume
</t>
    </r>
    <r>
      <rPr>
        <i/>
        <sz val="10"/>
        <color theme="1"/>
        <rFont val="Calibri"/>
        <family val="2"/>
        <scheme val="minor"/>
      </rPr>
      <t>(dollars)</t>
    </r>
  </si>
  <si>
    <t>Actions Including Adoption of Green Purchasing Programs</t>
  </si>
  <si>
    <t>2024</t>
  </si>
  <si>
    <t>2025</t>
  </si>
  <si>
    <t>2026</t>
  </si>
  <si>
    <t>2027</t>
  </si>
  <si>
    <t>2028</t>
  </si>
  <si>
    <r>
      <t>Business Establishment Contact</t>
    </r>
    <r>
      <rPr>
        <i/>
        <sz val="11"/>
        <color rgb="FF000000"/>
        <rFont val="Calibri"/>
        <family val="2"/>
        <scheme val="minor"/>
      </rPr>
      <t xml:space="preserve"> (optional)</t>
    </r>
  </si>
  <si>
    <r>
      <t>Business Establishment City</t>
    </r>
    <r>
      <rPr>
        <i/>
        <sz val="11"/>
        <color rgb="FF000000"/>
        <rFont val="Calibri"/>
        <family val="2"/>
        <scheme val="minor"/>
      </rPr>
      <t xml:space="preserve"> (optional)</t>
    </r>
  </si>
  <si>
    <r>
      <t>Business Establishment State</t>
    </r>
    <r>
      <rPr>
        <i/>
        <sz val="11"/>
        <color rgb="FF000000"/>
        <rFont val="Calibri"/>
        <family val="2"/>
        <scheme val="minor"/>
      </rPr>
      <t xml:space="preserve"> (2-letter abbreviation) </t>
    </r>
  </si>
  <si>
    <t>Sorted Outreach Activities</t>
  </si>
  <si>
    <r>
      <t>Date(s) of Follow-up</t>
    </r>
    <r>
      <rPr>
        <sz val="11"/>
        <color rgb="FF000000"/>
        <rFont val="Calibri"/>
        <family val="2"/>
        <scheme val="minor"/>
      </rPr>
      <t xml:space="preserve"> </t>
    </r>
    <r>
      <rPr>
        <i/>
        <sz val="11"/>
        <color rgb="FF000000"/>
        <rFont val="Calibri"/>
        <family val="2"/>
        <scheme val="minor"/>
      </rPr>
      <t>(mm/dd/yyyy)</t>
    </r>
  </si>
  <si>
    <r>
      <t xml:space="preserve">Federal Fiscal Year
</t>
    </r>
    <r>
      <rPr>
        <i/>
        <sz val="9"/>
        <color theme="1"/>
        <rFont val="Calibri"/>
        <family val="2"/>
        <scheme val="minor"/>
      </rPr>
      <t>(auto-calculated)</t>
    </r>
  </si>
  <si>
    <r>
      <t xml:space="preserve">Materials Developed
</t>
    </r>
    <r>
      <rPr>
        <sz val="11"/>
        <color theme="1"/>
        <rFont val="Calibri"/>
        <family val="2"/>
        <scheme val="minor"/>
      </rPr>
      <t>If online content was developed, provide a link for EPA to view, download and share. Otherwise, include attachments with your report submission and supply the file name(s) here or a description of file(s).</t>
    </r>
  </si>
  <si>
    <t>How do the recommended P2 actions identified below benefit disadvantaged communities?</t>
  </si>
  <si>
    <t>Business Establishment Name</t>
  </si>
  <si>
    <t>Informative Description of Activity and Topics Covered</t>
  </si>
  <si>
    <t>Aggregate Output Measures from Business Establishments</t>
  </si>
  <si>
    <t>Additional Aggregate Output Measures</t>
  </si>
  <si>
    <t>Training slide deck attached</t>
  </si>
  <si>
    <t>(Ex: Cleaners Go Green with P2 factsheet)</t>
  </si>
  <si>
    <t>(Ex: Demonstration of Safer Choice Products)</t>
  </si>
  <si>
    <t>None</t>
  </si>
  <si>
    <t>Joe Swiffer</t>
  </si>
  <si>
    <t>Riverview</t>
  </si>
  <si>
    <t>all purpose cleaner, bathroom cleaners, floor cleaners</t>
  </si>
  <si>
    <t>gallons</t>
  </si>
  <si>
    <t>By using safer cleaning products, the cleaning staff will have a safer and healthier work environment and indoor air pollution will be reduced for disadvantaged community members who are inhabiting the spaces. By eliminating ammonia found in traditional cleaners, the risk for respiratory and skin irritation is reduced.</t>
  </si>
  <si>
    <t>Riverview Cleaning &amp; Supplies, Inc.</t>
  </si>
  <si>
    <t>Transitioned to Safer Choice cleaners for cleaning services</t>
  </si>
  <si>
    <t>Added Safer Choice cleaners to their supply catalog</t>
  </si>
  <si>
    <t>Added Safer Choice cleaners to their retail space</t>
  </si>
  <si>
    <r>
      <t xml:space="preserve">Increase in Annual Sales Volume
</t>
    </r>
    <r>
      <rPr>
        <i/>
        <sz val="10"/>
        <color theme="1"/>
        <rFont val="Calibri"/>
        <family val="2"/>
        <scheme val="minor"/>
      </rPr>
      <t>(units or $)</t>
    </r>
  </si>
  <si>
    <t>Increase in Annual Production Volume</t>
  </si>
  <si>
    <t>Annual Volume of Products Adopted</t>
  </si>
  <si>
    <t>Formulated new bathroom cleaner</t>
  </si>
  <si>
    <t>bathroom cleaner</t>
  </si>
  <si>
    <t>Began certification process for new bathroom cleaner</t>
  </si>
  <si>
    <t>Marketed new Riverview bathroom cleaner</t>
  </si>
  <si>
    <t>Informative Description of P2 Action Implemented</t>
  </si>
  <si>
    <t>Roles</t>
  </si>
  <si>
    <t>Manufacturer (Marketing)</t>
  </si>
  <si>
    <t>Manufacturer (Production)</t>
  </si>
  <si>
    <t>Manufacturer (Certification)</t>
  </si>
  <si>
    <t>Distributor / Retailer</t>
  </si>
  <si>
    <t>Purchaser / User</t>
  </si>
  <si>
    <r>
      <t xml:space="preserve">Link to Case Study
</t>
    </r>
    <r>
      <rPr>
        <sz val="10"/>
        <rFont val="Calibri"/>
        <family val="2"/>
        <scheme val="minor"/>
      </rPr>
      <t>If the case study is online, provide a link for EPA to view, download and share. Otherwise, please include attachments with report submission.</t>
    </r>
  </si>
  <si>
    <r>
      <t xml:space="preserve">Date Implemented
</t>
    </r>
    <r>
      <rPr>
        <i/>
        <sz val="9"/>
        <rFont val="Calibri"/>
        <family val="2"/>
        <scheme val="minor"/>
      </rPr>
      <t>(mm/dd/yyyy)
Click header for help text</t>
    </r>
  </si>
  <si>
    <t>Sample Business Establishment</t>
  </si>
  <si>
    <t>Business Establishment 1</t>
  </si>
  <si>
    <t>HCPA provided details about the companies they represent &amp; distributed materials created under this grant.</t>
  </si>
  <si>
    <r>
      <t xml:space="preserve">Number of Products Newly Certified or In Process
</t>
    </r>
    <r>
      <rPr>
        <i/>
        <sz val="10"/>
        <color theme="1"/>
        <rFont val="Calibri"/>
        <family val="2"/>
        <scheme val="minor"/>
      </rPr>
      <t>Click header for help text</t>
    </r>
  </si>
  <si>
    <r>
      <t xml:space="preserve">Name of Ecolabel or Standard
</t>
    </r>
    <r>
      <rPr>
        <i/>
        <sz val="10"/>
        <color theme="1"/>
        <rFont val="Calibri"/>
        <family val="2"/>
        <scheme val="minor"/>
      </rPr>
      <t>(if applicable)</t>
    </r>
  </si>
  <si>
    <t>Description of the Green Purchasing Program</t>
  </si>
  <si>
    <t>Riverview Cleaning &amp; Supplies, Inc. is under new management and made a commitment to dedicate resources, including staff time and overhead dollars, to increase their green profile.</t>
  </si>
  <si>
    <t>The only barrier to implementation encountered to date was understanding the certification process and getting the process started. However, once the EPA materials were reviewed at https://www.epa.gov/saferchoice/steps-get-safer-choice-label-your-product and a contract was entered with a third-party reviewer, the process was underway.</t>
  </si>
  <si>
    <t>Riverview has established an in-house SOP to use all Safer Choice cleaners when the appropriate products are available. This SOP is on file with the purchasing department and a review of the SOP is part of new employee training.</t>
  </si>
  <si>
    <r>
      <t xml:space="preserve">Name of Partner Organization/Entity </t>
    </r>
    <r>
      <rPr>
        <i/>
        <sz val="11"/>
        <color theme="1"/>
        <rFont val="Calibri"/>
        <family val="2"/>
        <scheme val="minor"/>
      </rPr>
      <t>(Optional)</t>
    </r>
  </si>
  <si>
    <r>
      <t xml:space="preserve">Organization Type
</t>
    </r>
    <r>
      <rPr>
        <i/>
        <sz val="11"/>
        <color theme="1"/>
        <rFont val="Calibri"/>
        <family val="2"/>
        <scheme val="minor"/>
      </rPr>
      <t>(Optional. Use dropdown)</t>
    </r>
  </si>
  <si>
    <r>
      <t>Partnership Description</t>
    </r>
    <r>
      <rPr>
        <i/>
        <sz val="11"/>
        <color theme="1"/>
        <rFont val="Calibri"/>
        <family val="2"/>
        <scheme val="minor"/>
      </rPr>
      <t xml:space="preserve"> (Optional)</t>
    </r>
  </si>
  <si>
    <r>
      <rPr>
        <b/>
        <sz val="11"/>
        <rFont val="Calibri"/>
        <family val="2"/>
        <scheme val="minor"/>
      </rPr>
      <t>NAICS Code</t>
    </r>
    <r>
      <rPr>
        <sz val="11"/>
        <rFont val="Calibri"/>
        <family val="2"/>
        <scheme val="minor"/>
      </rPr>
      <t xml:space="preserve"> (3 to 6 digits) 
</t>
    </r>
    <r>
      <rPr>
        <u/>
        <sz val="11"/>
        <color rgb="FF0070C0"/>
        <rFont val="Calibri"/>
        <family val="2"/>
        <scheme val="minor"/>
      </rPr>
      <t xml:space="preserve">NAICS Search </t>
    </r>
    <r>
      <rPr>
        <i/>
        <u/>
        <sz val="11"/>
        <color rgb="FF0070C0"/>
        <rFont val="Calibri"/>
        <family val="2"/>
        <scheme val="minor"/>
      </rPr>
      <t>(website)</t>
    </r>
  </si>
  <si>
    <r>
      <rPr>
        <b/>
        <sz val="11"/>
        <rFont val="Calibri"/>
        <family val="2"/>
        <scheme val="minor"/>
      </rPr>
      <t xml:space="preserve">Description of Funding Mechanism </t>
    </r>
    <r>
      <rPr>
        <i/>
        <sz val="11"/>
        <rFont val="Calibri"/>
        <family val="2"/>
        <scheme val="minor"/>
      </rPr>
      <t>(optional)</t>
    </r>
    <r>
      <rPr>
        <u/>
        <sz val="11"/>
        <color theme="10"/>
        <rFont val="Calibri"/>
        <family val="2"/>
        <scheme val="minor"/>
      </rPr>
      <t xml:space="preserve">
</t>
    </r>
    <r>
      <rPr>
        <sz val="10"/>
        <rFont val="Calibri"/>
        <family val="2"/>
        <scheme val="minor"/>
      </rPr>
      <t xml:space="preserve">EPA is exploring ways to facilitate access to capital for P2 projects. Learn more here: </t>
    </r>
    <r>
      <rPr>
        <u/>
        <sz val="10"/>
        <color rgb="FF0070C0"/>
        <rFont val="Calibri"/>
        <family val="2"/>
        <scheme val="minor"/>
      </rPr>
      <t>https://www.epa.gov/p2/p2-financing</t>
    </r>
    <r>
      <rPr>
        <sz val="10"/>
        <rFont val="Calibri"/>
        <family val="2"/>
        <scheme val="minor"/>
      </rPr>
      <t>. If known, describe the source of funding this business establishment used (e.g., self-funded, bank loan, external grant, etc.)  in implementing the P2 actions listed in the table below.</t>
    </r>
  </si>
  <si>
    <r>
      <t xml:space="preserve">Description of Barriers to Implementation </t>
    </r>
    <r>
      <rPr>
        <i/>
        <sz val="11"/>
        <color rgb="FF000000"/>
        <rFont val="Calibri"/>
        <family val="2"/>
        <scheme val="minor"/>
      </rPr>
      <t>(optional)</t>
    </r>
    <r>
      <rPr>
        <sz val="10"/>
        <color rgb="FF000000"/>
        <rFont val="Calibri"/>
        <family val="2"/>
        <scheme val="minor"/>
      </rPr>
      <t xml:space="preserve">
If there were recommended actions that this business establishment did not implement, please describe any barriers to implementation (e.g., cost, long payback period, low priority).</t>
    </r>
  </si>
  <si>
    <r>
      <t xml:space="preserve">Outreach Activity </t>
    </r>
    <r>
      <rPr>
        <i/>
        <sz val="11"/>
        <rFont val="Calibri"/>
        <family val="2"/>
        <scheme val="minor"/>
      </rPr>
      <t>(optional)</t>
    </r>
    <r>
      <rPr>
        <b/>
        <sz val="11"/>
        <rFont val="Calibri"/>
        <family val="2"/>
        <scheme val="minor"/>
      </rPr>
      <t xml:space="preserve">
</t>
    </r>
    <r>
      <rPr>
        <sz val="10"/>
        <rFont val="Calibri"/>
        <family val="2"/>
        <scheme val="minor"/>
      </rPr>
      <t>If you made contact with the business establishment through an activity noted on the “Outreach Activities” tab, indicate the activity by choosing it from the drop-down provided:</t>
    </r>
  </si>
  <si>
    <r>
      <t xml:space="preserve">Description of Planned P2 Actions Within 5 Years </t>
    </r>
    <r>
      <rPr>
        <i/>
        <sz val="11"/>
        <color rgb="FF000000"/>
        <rFont val="Calibri"/>
        <family val="2"/>
        <scheme val="minor"/>
      </rPr>
      <t>(optional)</t>
    </r>
    <r>
      <rPr>
        <b/>
        <sz val="11"/>
        <color rgb="FF000000"/>
        <rFont val="Calibri"/>
        <family val="2"/>
        <scheme val="minor"/>
      </rPr>
      <t xml:space="preserve">
</t>
    </r>
    <r>
      <rPr>
        <sz val="10"/>
        <color rgb="FF000000"/>
        <rFont val="Calibri"/>
        <family val="2"/>
        <scheme val="minor"/>
      </rPr>
      <t>If the business establishment intends to implement additional actions within the next 5 years, please describe them here.</t>
    </r>
  </si>
  <si>
    <t>Following certification of its new bathroom cleaner, Riverview intends to pursue certification for its new all-purpose cleaner and floor cleaner. They will also evaluate reformulation of additional products based on the results of these efforts.</t>
  </si>
  <si>
    <r>
      <t xml:space="preserve">Is the business establishment located in, adjacent to, or otherwise impacting a disadvantaged community?
</t>
    </r>
    <r>
      <rPr>
        <i/>
        <sz val="11"/>
        <color rgb="FF000000"/>
        <rFont val="Calibri"/>
        <family val="2"/>
        <scheme val="minor"/>
      </rPr>
      <t>(Yes / No / Unknown)</t>
    </r>
  </si>
  <si>
    <t>Green Cleaning Webinar</t>
  </si>
  <si>
    <t>(Ex: Green Cleaning Webinar)</t>
  </si>
  <si>
    <t>(Ex: How to Find Safer Cleaners)</t>
  </si>
  <si>
    <t>Training for janitorial staff on how to find Ecolabel cleaners using online tools</t>
  </si>
  <si>
    <t>How to apply green cleaning methods and use Ecolabel products at businesses for similar costs and with reduced risks to customers</t>
  </si>
  <si>
    <t>Brief factsheet on how janitorial staff can go green using Safer Choice products, showcasing real-world examples</t>
  </si>
  <si>
    <t>Demonstrate effectiveness of a suite of Safer Choice certified products to janitorial contractors for the Des Moines school system</t>
  </si>
  <si>
    <t>Grant Information</t>
  </si>
  <si>
    <r>
      <t>P2 Actions and Outcomes</t>
    </r>
    <r>
      <rPr>
        <i/>
        <sz val="11"/>
        <color theme="1"/>
        <rFont val="Calibri"/>
        <family val="2"/>
        <scheme val="minor"/>
      </rPr>
      <t xml:space="preserve"> </t>
    </r>
  </si>
  <si>
    <t>(NOTE: This example has been constructed to demonstrate how each of the types of projects might be entered; it is unlikely that one business establishment will be conducting each of these types of P2 actions.)</t>
  </si>
  <si>
    <r>
      <t xml:space="preserve">Activity Type
</t>
    </r>
    <r>
      <rPr>
        <i/>
        <sz val="11"/>
        <color theme="1"/>
        <rFont val="Calibri"/>
        <family val="2"/>
        <scheme val="minor"/>
      </rPr>
      <t>(use dropdown provided)</t>
    </r>
  </si>
  <si>
    <t>Note: If copy-pasting into merged cells below, click this header for help text.</t>
  </si>
  <si>
    <t>Social Media Content</t>
  </si>
  <si>
    <t>(Ex: Instagram post about Demonstration of Safer Choice Products)</t>
  </si>
  <si>
    <t>Posted photo of demonstration on Instagram with a link to recorded video from the event</t>
  </si>
  <si>
    <t>Using this workbook will allow you to track all required reporting and outcome elements, automatically tabulate many of your required outputs, and submit your data for sequential annual reporting. Using this workbook will also allow EPA to easily import this information into its P2 Grants Database, which aggregates P2 grant performance information across the country. EPA is planning to make the P2 Grants database widely available through a searchable public website, which will allow other P2 providers and facilities to find demonstrated P2 practices and implemented P2 actions. By using this standardized workbook to report your results, you are helping to ensure that the database contains accurate, complete, and consistent data about P2 practices, which may allow others to replicate your successes. So, thanks!</t>
  </si>
  <si>
    <r>
      <rPr>
        <sz val="11"/>
        <rFont val="Calibri"/>
        <family val="2"/>
        <scheme val="minor"/>
      </rPr>
      <t xml:space="preserve">Learn more at </t>
    </r>
    <r>
      <rPr>
        <u/>
        <sz val="11"/>
        <color theme="10"/>
        <rFont val="Calibri"/>
        <family val="2"/>
        <scheme val="minor"/>
      </rPr>
      <t>https://www.epa.gov/p2/grant-reporting</t>
    </r>
  </si>
  <si>
    <t>instagram.com/p/CthEkNeg</t>
  </si>
  <si>
    <t>http://stateagency/factsheets</t>
  </si>
  <si>
    <t>http://stateagency/webinars</t>
  </si>
  <si>
    <r>
      <t xml:space="preserve">Case Study Developed?
</t>
    </r>
    <r>
      <rPr>
        <sz val="10"/>
        <rFont val="Calibri"/>
        <family val="2"/>
        <scheme val="minor"/>
      </rPr>
      <t>(Y or N)</t>
    </r>
  </si>
  <si>
    <r>
      <t xml:space="preserve">This </t>
    </r>
    <r>
      <rPr>
        <b/>
        <sz val="11"/>
        <color theme="1"/>
        <rFont val="Calibri"/>
        <family val="2"/>
        <scheme val="minor"/>
      </rPr>
      <t>read-only</t>
    </r>
    <r>
      <rPr>
        <sz val="11"/>
        <color theme="1"/>
        <rFont val="Calibri"/>
        <family val="2"/>
        <scheme val="minor"/>
      </rPr>
      <t xml:space="preserve"> tab summarizes the aggregate outcomes being achieved in this grant project using information entered on the other tabs in this workbook.</t>
    </r>
  </si>
  <si>
    <r>
      <rPr>
        <b/>
        <sz val="11"/>
        <color theme="1"/>
        <rFont val="Calibri"/>
        <family val="2"/>
        <scheme val="minor"/>
      </rPr>
      <t>This tab is optional.</t>
    </r>
    <r>
      <rPr>
        <sz val="11"/>
        <color theme="1"/>
        <rFont val="Calibri"/>
        <family val="2"/>
        <scheme val="minor"/>
      </rPr>
      <t xml:space="preserve"> Enter information about the partners who helped strengthen your ability to provide P2 technical assistance to businesses in disadvantaged communities. The number of partners you entered will be captured automatically on the “Results Summary” tab.</t>
    </r>
  </si>
  <si>
    <r>
      <rPr>
        <b/>
        <sz val="11"/>
        <color theme="1"/>
        <rFont val="Calibri"/>
        <family val="2"/>
        <scheme val="minor"/>
      </rPr>
      <t>1.</t>
    </r>
    <r>
      <rPr>
        <sz val="11"/>
        <color theme="1"/>
        <rFont val="Calibri"/>
        <family val="2"/>
        <scheme val="minor"/>
      </rPr>
      <t xml:space="preserve"> Enter Grant/Grantee information in the top section. The Recipient and Project Number information will automatically appear on the other tabs in this workbook.
</t>
    </r>
    <r>
      <rPr>
        <b/>
        <sz val="11"/>
        <color theme="1"/>
        <rFont val="Calibri"/>
        <family val="2"/>
        <scheme val="minor"/>
      </rPr>
      <t>2.</t>
    </r>
    <r>
      <rPr>
        <sz val="11"/>
        <color theme="1"/>
        <rFont val="Calibri"/>
        <family val="2"/>
        <scheme val="minor"/>
      </rPr>
      <t xml:space="preserve"> The Business Establishments in the bottom section will be populated automatically as you fill out the numbered business establishment tabs. This list will help you later to find business establishments when updating the status of follow-up, implementation, and results achieved.   </t>
    </r>
  </si>
  <si>
    <r>
      <t xml:space="preserve">Use this tab to report on outreach activities, including training, webinars, videos, or other outreach.
  </t>
    </r>
    <r>
      <rPr>
        <b/>
        <sz val="11"/>
        <rFont val="Calibri"/>
        <family val="2"/>
        <scheme val="minor"/>
      </rPr>
      <t>1.</t>
    </r>
    <r>
      <rPr>
        <sz val="11"/>
        <rFont val="Calibri"/>
        <family val="2"/>
        <scheme val="minor"/>
      </rPr>
      <t xml:space="preserve"> List the title of each activity and identify the type of activity using the dropdown provided. 
  </t>
    </r>
    <r>
      <rPr>
        <b/>
        <sz val="11"/>
        <rFont val="Calibri"/>
        <family val="2"/>
        <scheme val="minor"/>
      </rPr>
      <t>2.</t>
    </r>
    <r>
      <rPr>
        <sz val="11"/>
        <rFont val="Calibri"/>
        <family val="2"/>
        <scheme val="minor"/>
      </rPr>
      <t xml:space="preserve"> Enter the date of the event, if applicable. Include just the first day for multi-day events.
 </t>
    </r>
    <r>
      <rPr>
        <b/>
        <sz val="11"/>
        <rFont val="Calibri"/>
        <family val="2"/>
        <scheme val="minor"/>
      </rPr>
      <t xml:space="preserve"> 3.</t>
    </r>
    <r>
      <rPr>
        <sz val="11"/>
        <rFont val="Calibri"/>
        <family val="2"/>
        <scheme val="minor"/>
      </rPr>
      <t xml:space="preserve"> Provide information on the topics covered and number of business established in attendance/reached.
  </t>
    </r>
    <r>
      <rPr>
        <b/>
        <sz val="11"/>
        <rFont val="Calibri"/>
        <family val="2"/>
        <scheme val="minor"/>
      </rPr>
      <t>4.</t>
    </r>
    <r>
      <rPr>
        <sz val="11"/>
        <rFont val="Calibri"/>
        <family val="2"/>
        <scheme val="minor"/>
      </rPr>
      <t xml:space="preserve"> If applicable, include a link to online content or attach the content created to the report submission.
The five sample records may be used as a guide.</t>
    </r>
  </si>
  <si>
    <r>
      <rPr>
        <b/>
        <sz val="11"/>
        <color theme="1"/>
        <rFont val="Calibri"/>
        <family val="2"/>
        <scheme val="minor"/>
      </rPr>
      <t>1.</t>
    </r>
    <r>
      <rPr>
        <sz val="11"/>
        <color theme="1"/>
        <rFont val="Calibri"/>
        <family val="2"/>
        <scheme val="minor"/>
      </rPr>
      <t xml:space="preserve"> Enter Business Establishment Information and provide information about the business establishment's impact on disadvantaged communities.  For the Business Establishment Name, if you do not wish to disclose the actual name, enter a meaningful proxy so that you will be able to find it when entering follow-up information. If you made contact via an activity on the “Outreach Activities” tab, select it from the drop-down provided. Enter the date(s) on which you followed up with the business establishment. IMPORTANT: None of your actions and outcomes will be reflected on the “Results Summary” tab until you enter at least one follow-up date.
</t>
    </r>
    <r>
      <rPr>
        <b/>
        <sz val="11"/>
        <color theme="1"/>
        <rFont val="Calibri"/>
        <family val="2"/>
        <scheme val="minor"/>
      </rPr>
      <t>2.</t>
    </r>
    <r>
      <rPr>
        <sz val="11"/>
        <color theme="1"/>
        <rFont val="Calibri"/>
        <family val="2"/>
        <scheme val="minor"/>
      </rPr>
      <t xml:space="preserve"> Under P2 Actions and Outcomes, enter each P2 action implemented by the business establishment. Select the role: Manufacturer (and which type of associated project - production, certification, or marketing), Distributor/Retailer, or Purchaser/User. Based on the selection made, certain columns will gray out. Fill out all non-grayed out cells. IMPORTANT: You must enter the Date Implemented for your actions and outcomes to be reflected on the “Results Summary” tab.
</t>
    </r>
    <r>
      <rPr>
        <b/>
        <sz val="11"/>
        <color theme="1"/>
        <rFont val="Calibri"/>
        <family val="2"/>
        <scheme val="minor"/>
      </rPr>
      <t>3.</t>
    </r>
    <r>
      <rPr>
        <sz val="11"/>
        <color theme="1"/>
        <rFont val="Calibri"/>
        <family val="2"/>
        <scheme val="minor"/>
      </rPr>
      <t xml:space="preserve"> Cells will be highlighted yellow if your response is different than the expected input type (e.g., text instead of numbers). For highlighted values, re-enter the value in the appropriate format to remove the highlighting.</t>
    </r>
  </si>
  <si>
    <t>The information in the two cells below is populated automatically from Grant Project Data tab.</t>
  </si>
  <si>
    <t>Tool/App Development</t>
  </si>
  <si>
    <t>Podcast</t>
  </si>
  <si>
    <t>https://StateAgency/casestudy/greencleaning</t>
  </si>
  <si>
    <t>https://StateAgency/casestudy/formulations</t>
  </si>
  <si>
    <t>Scroll right to see all columns (cols. B through AB) --&gt;</t>
  </si>
  <si>
    <t>EPA Form 9600-055</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</si>
  <si>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</si>
  <si>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Last Updated: 9/18/2023</t>
  </si>
  <si>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</si>
  <si>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</si>
  <si>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</si>
  <si>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</si>
  <si>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</si>
  <si>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</si>
  <si>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</si>
  <si>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</si>
  <si>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</si>
  <si>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</si>
  <si>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</si>
  <si>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</si>
  <si>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</si>
  <si>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</si>
  <si>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</si>
  <si>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</si>
  <si>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</si>
  <si>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</si>
  <si>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</si>
  <si>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</si>
  <si>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</si>
  <si>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</si>
  <si>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</si>
  <si>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</si>
  <si>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</si>
  <si>
    <r>
      <t xml:space="preserve">Use the tabs below from left to right. Full instructions appear on each tab:
</t>
    </r>
    <r>
      <rPr>
        <b/>
        <sz val="11"/>
        <color theme="1"/>
        <rFont val="Calibri"/>
        <family val="2"/>
        <scheme val="minor"/>
      </rPr>
      <t xml:space="preserve">1. </t>
    </r>
    <r>
      <rPr>
        <sz val="11"/>
        <color theme="1"/>
        <rFont val="Calibri"/>
        <family val="2"/>
        <scheme val="minor"/>
      </rPr>
      <t>The</t>
    </r>
    <r>
      <rPr>
        <b/>
        <sz val="11"/>
        <color theme="1"/>
        <rFont val="Calibri"/>
        <family val="2"/>
        <scheme val="minor"/>
      </rPr>
      <t xml:space="preserve"> Grant Project Data</t>
    </r>
    <r>
      <rPr>
        <sz val="11"/>
        <color theme="1"/>
        <rFont val="Calibri"/>
        <family val="2"/>
        <scheme val="minor"/>
      </rPr>
      <t xml:space="preserve"> tab combines data entry and an automatic list. On top is the data entry area for grant/grantee information. Below that is an auto-generated tracking list that will pull in business establishment names you've entered in the numbered business establishment tabs.
</t>
    </r>
    <r>
      <rPr>
        <b/>
        <sz val="11"/>
        <color theme="1"/>
        <rFont val="Calibri"/>
        <family val="2"/>
        <scheme val="minor"/>
      </rPr>
      <t>2.</t>
    </r>
    <r>
      <rPr>
        <sz val="11"/>
        <color theme="1"/>
        <rFont val="Calibri"/>
        <family val="2"/>
        <scheme val="minor"/>
      </rPr>
      <t xml:space="preserve"> The </t>
    </r>
    <r>
      <rPr>
        <b/>
        <sz val="11"/>
        <color theme="1"/>
        <rFont val="Calibri"/>
        <family val="2"/>
        <scheme val="minor"/>
      </rPr>
      <t>Results Summary</t>
    </r>
    <r>
      <rPr>
        <sz val="11"/>
        <color theme="1"/>
        <rFont val="Calibri"/>
        <family val="2"/>
        <scheme val="minor"/>
      </rPr>
      <t xml:space="preserve"> tab automatically aggregates results from data entered in the Partners tab, Outreach Activities tab, and the numbered business establishment tabs.
</t>
    </r>
    <r>
      <rPr>
        <b/>
        <sz val="11"/>
        <color theme="1"/>
        <rFont val="Calibri"/>
        <family val="2"/>
        <scheme val="minor"/>
      </rPr>
      <t xml:space="preserve">3. </t>
    </r>
    <r>
      <rPr>
        <sz val="11"/>
        <color theme="1"/>
        <rFont val="Calibri"/>
        <family val="2"/>
        <scheme val="minor"/>
      </rPr>
      <t xml:space="preserve">The </t>
    </r>
    <r>
      <rPr>
        <b/>
        <sz val="11"/>
        <color theme="1"/>
        <rFont val="Calibri"/>
        <family val="2"/>
        <scheme val="minor"/>
      </rPr>
      <t>Partners</t>
    </r>
    <r>
      <rPr>
        <sz val="11"/>
        <color theme="1"/>
        <rFont val="Calibri"/>
        <family val="2"/>
        <scheme val="minor"/>
      </rPr>
      <t xml:space="preserve"> tab is optional and provides a place to enter information about partners who helped strengthen your ability to provide P2 technical assistance to businesses in disadvantaged communities.
</t>
    </r>
    <r>
      <rPr>
        <b/>
        <sz val="11"/>
        <color theme="1"/>
        <rFont val="Calibri"/>
        <family val="2"/>
        <scheme val="minor"/>
      </rPr>
      <t>4.</t>
    </r>
    <r>
      <rPr>
        <sz val="11"/>
        <color theme="1"/>
        <rFont val="Calibri"/>
        <family val="2"/>
        <scheme val="minor"/>
      </rPr>
      <t xml:space="preserve"> The </t>
    </r>
    <r>
      <rPr>
        <b/>
        <sz val="11"/>
        <color theme="1"/>
        <rFont val="Calibri"/>
        <family val="2"/>
        <scheme val="minor"/>
      </rPr>
      <t>Outreach Activities</t>
    </r>
    <r>
      <rPr>
        <sz val="11"/>
        <color theme="1"/>
        <rFont val="Calibri"/>
        <family val="2"/>
        <scheme val="minor"/>
      </rPr>
      <t xml:space="preserve"> tab is for capturing information about outreach activities, including training, webinars, videos, etc.
</t>
    </r>
    <r>
      <rPr>
        <b/>
        <sz val="11"/>
        <color theme="1"/>
        <rFont val="Calibri"/>
        <family val="2"/>
        <scheme val="minor"/>
      </rPr>
      <t xml:space="preserve">5. </t>
    </r>
    <r>
      <rPr>
        <sz val="11"/>
        <color theme="1"/>
        <rFont val="Calibri"/>
        <family val="2"/>
        <scheme val="minor"/>
      </rPr>
      <t xml:space="preserve">The </t>
    </r>
    <r>
      <rPr>
        <b/>
        <sz val="11"/>
        <color theme="1"/>
        <rFont val="Calibri"/>
        <family val="2"/>
        <scheme val="minor"/>
      </rPr>
      <t>Sample Business Establishment</t>
    </r>
    <r>
      <rPr>
        <sz val="11"/>
        <color theme="1"/>
        <rFont val="Calibri"/>
        <family val="2"/>
        <scheme val="minor"/>
      </rPr>
      <t xml:space="preserve"> tab serves as an example of how to sufficiently enter project data on the numbered business establishment tabs.
</t>
    </r>
    <r>
      <rPr>
        <b/>
        <sz val="11"/>
        <color theme="1"/>
        <rFont val="Calibri"/>
        <family val="2"/>
        <scheme val="minor"/>
      </rPr>
      <t xml:space="preserve">6. </t>
    </r>
    <r>
      <rPr>
        <sz val="11"/>
        <color theme="1"/>
        <rFont val="Calibri"/>
        <family val="2"/>
        <scheme val="minor"/>
      </rPr>
      <t xml:space="preserve">The </t>
    </r>
    <r>
      <rPr>
        <b/>
        <sz val="11"/>
        <color theme="1"/>
        <rFont val="Calibri"/>
        <family val="2"/>
        <scheme val="minor"/>
      </rPr>
      <t>numbered</t>
    </r>
    <r>
      <rPr>
        <sz val="11"/>
        <color theme="1"/>
        <rFont val="Calibri"/>
        <family val="2"/>
        <scheme val="minor"/>
      </rPr>
      <t xml:space="preserve"> tabs are for data entry of business establishment-level data, one business establishment per numbered tab. While providing the business establishment name is optional, it is beneficial to do so because the Grant Project Data tab displays the name provided and associates it with its numbered tab, which will help you later when you need to find the correct tab for updating the status of follow-up, implementation and results achieved at a specific business establishment. This template has 75 numbered tabs for business establishments; please use a new file if you need more tabs.</t>
    </r>
  </si>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</sst>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lt;=9999999]###\-####;\(###\)\ ###\-####"/>
    <numFmt numFmtId="166" formatCode="mm/dd/yyyy"/>
    <numFmt numFmtId="167" formatCode="0."/>
  </numFmts>
  <fonts count="40"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12"/>
      <color theme="1"/>
      <name val="Calibri"/>
      <family val="2"/>
      <scheme val="minor"/>
    </font>
    <font>
      <sz val="10"/>
      <color theme="1"/>
      <name val="Calibri"/>
      <family val="2"/>
      <scheme val="minor"/>
    </font>
    <font>
      <b/>
      <sz val="13"/>
      <color theme="1"/>
      <name val="Calibri"/>
      <family val="2"/>
      <scheme val="minor"/>
    </font>
    <font>
      <i/>
      <sz val="11"/>
      <name val="Calibri"/>
      <family val="2"/>
      <scheme val="minor"/>
    </font>
    <font>
      <sz val="14"/>
      <name val="Calibri"/>
      <family val="2"/>
      <scheme val="minor"/>
    </font>
    <font>
      <b/>
      <sz val="11"/>
      <name val="Calibri"/>
      <family val="2"/>
      <scheme val="minor"/>
    </font>
    <font>
      <sz val="11"/>
      <name val="Calibri"/>
      <family val="2"/>
      <scheme val="minor"/>
    </font>
    <font>
      <u/>
      <sz val="11"/>
      <color theme="10"/>
      <name val="Calibri"/>
      <family val="2"/>
      <scheme val="minor"/>
    </font>
    <font>
      <sz val="11"/>
      <color rgb="FF000000"/>
      <name val="Calibri"/>
      <family val="2"/>
      <scheme val="minor"/>
    </font>
    <font>
      <b/>
      <sz val="11"/>
      <color rgb="FFFF0000"/>
      <name val="Calibri"/>
      <family val="2"/>
      <scheme val="minor"/>
    </font>
    <font>
      <b/>
      <u/>
      <sz val="11"/>
      <color theme="10"/>
      <name val="Calibri"/>
      <family val="2"/>
      <scheme val="minor"/>
    </font>
    <font>
      <i/>
      <sz val="11"/>
      <color theme="1"/>
      <name val="Calibri"/>
      <family val="2"/>
      <scheme val="minor"/>
    </font>
    <font>
      <b/>
      <i/>
      <sz val="11"/>
      <color theme="1"/>
      <name val="Calibri"/>
      <family val="2"/>
      <scheme val="minor"/>
    </font>
    <font>
      <b/>
      <sz val="10"/>
      <color theme="1"/>
      <name val="Calibri"/>
      <family val="2"/>
      <scheme val="minor"/>
    </font>
    <font>
      <i/>
      <sz val="10"/>
      <color theme="1"/>
      <name val="Calibri"/>
      <family val="2"/>
      <scheme val="minor"/>
    </font>
    <font>
      <b/>
      <sz val="11"/>
      <color rgb="FFFFFFCC"/>
      <name val="Calibri"/>
      <family val="2"/>
      <scheme val="minor"/>
    </font>
    <font>
      <b/>
      <sz val="9"/>
      <color theme="1"/>
      <name val="Calibri"/>
      <family val="2"/>
      <scheme val="minor"/>
    </font>
    <font>
      <i/>
      <sz val="11"/>
      <color rgb="FF000000"/>
      <name val="Calibri"/>
      <family val="2"/>
      <scheme val="minor"/>
    </font>
    <font>
      <sz val="11"/>
      <color theme="1"/>
      <name val="Calibri"/>
      <family val="2"/>
      <scheme val="minor"/>
    </font>
    <font>
      <sz val="11"/>
      <color rgb="FFEDEDED"/>
      <name val="Calibri"/>
      <family val="2"/>
      <scheme val="minor"/>
    </font>
    <font>
      <b/>
      <sz val="10"/>
      <name val="Calibri"/>
      <family val="2"/>
      <scheme val="minor"/>
    </font>
    <font>
      <sz val="11"/>
      <color theme="0"/>
      <name val="Calibri"/>
      <family val="2"/>
      <scheme val="minor"/>
    </font>
    <font>
      <i/>
      <sz val="9"/>
      <color theme="1"/>
      <name val="Calibri"/>
      <family val="2"/>
      <scheme val="minor"/>
    </font>
    <font>
      <sz val="8"/>
      <name val="Calibri"/>
      <family val="2"/>
      <scheme val="minor"/>
    </font>
    <font>
      <sz val="10"/>
      <name val="Calibri"/>
      <family val="2"/>
      <scheme val="minor"/>
    </font>
    <font>
      <b/>
      <sz val="9"/>
      <name val="Calibri"/>
      <family val="2"/>
      <scheme val="minor"/>
    </font>
    <font>
      <i/>
      <sz val="9"/>
      <name val="Calibri"/>
      <family val="2"/>
      <scheme val="minor"/>
    </font>
    <font>
      <sz val="10"/>
      <color rgb="FF000000"/>
      <name val="Calibri"/>
      <family val="2"/>
      <scheme val="minor"/>
    </font>
    <font>
      <u/>
      <sz val="10"/>
      <color rgb="FF0070C0"/>
      <name val="Calibri"/>
      <family val="2"/>
      <scheme val="minor"/>
    </font>
    <font>
      <u/>
      <sz val="11"/>
      <color rgb="FF0070C0"/>
      <name val="Calibri"/>
      <family val="2"/>
      <scheme val="minor"/>
    </font>
    <font>
      <i/>
      <u/>
      <sz val="11"/>
      <color rgb="FF0070C0"/>
      <name val="Calibri"/>
      <family val="2"/>
      <scheme val="minor"/>
    </font>
    <font>
      <b/>
      <sz val="14"/>
      <color theme="1"/>
      <name val="Calibri"/>
      <family val="2"/>
      <scheme val="minor"/>
    </font>
    <font>
      <i/>
      <sz val="8"/>
      <color rgb="FFFFFFCC"/>
      <name val="Calibri"/>
      <family val="2"/>
      <scheme val="minor"/>
    </font>
    <font>
      <b/>
      <i/>
      <sz val="11"/>
      <color rgb="FFFF0000"/>
      <name val="Calibri"/>
      <family val="2"/>
      <scheme val="minor"/>
    </font>
  </fonts>
  <fills count="21">
    <fill>
      <patternFill patternType="none"/>
    </fill>
    <fill>
      <patternFill patternType="gray125"/>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bgColor indexed="64"/>
      </patternFill>
    </fill>
    <fill>
      <patternFill patternType="solid">
        <fgColor rgb="FFF2F2F2"/>
        <bgColor indexed="64"/>
      </patternFill>
    </fill>
    <fill>
      <patternFill patternType="solid">
        <fgColor theme="0" tint="-0.14999847407452621"/>
        <bgColor indexed="64"/>
      </patternFill>
    </fill>
    <fill>
      <patternFill patternType="solid">
        <fgColor rgb="FFD9E1F2"/>
        <bgColor indexed="64"/>
      </patternFill>
    </fill>
    <fill>
      <patternFill patternType="solid">
        <fgColor rgb="FFD9D9D9"/>
        <bgColor indexed="64"/>
      </patternFill>
    </fill>
    <fill>
      <patternFill patternType="solid">
        <fgColor rgb="FF9BC2E6"/>
        <bgColor indexed="64"/>
      </patternFill>
    </fill>
    <fill>
      <patternFill patternType="solid">
        <fgColor theme="7" tint="0.59999389629810485"/>
        <bgColor indexed="64"/>
      </patternFill>
    </fill>
    <fill>
      <patternFill patternType="solid">
        <fgColor rgb="FFBDD7EE"/>
        <bgColor indexed="64"/>
      </patternFill>
    </fill>
    <fill>
      <patternFill patternType="solid">
        <fgColor rgb="FFFFE699"/>
        <bgColor indexed="64"/>
      </patternFill>
    </fill>
    <fill>
      <patternFill patternType="solid">
        <fgColor rgb="FFFFE6C3"/>
        <bgColor indexed="64"/>
      </patternFill>
    </fill>
    <fill>
      <patternFill patternType="solid">
        <fgColor theme="7" tint="0.39997558519241921"/>
        <bgColor indexed="64"/>
      </patternFill>
    </fill>
    <fill>
      <patternFill patternType="solid">
        <fgColor rgb="FFEDEDED"/>
        <bgColor indexed="64"/>
      </patternFill>
    </fill>
    <fill>
      <patternFill patternType="solid">
        <fgColor theme="8"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13" fillId="0" borderId="0" applyNumberFormat="0" applyFill="0" applyBorder="0" applyAlignment="0" applyProtection="0"/>
    <xf numFmtId="9" fontId="24" fillId="0" borderId="0" applyFont="0" applyFill="0" applyBorder="0" applyAlignment="0" applyProtection="0"/>
  </cellStyleXfs>
  <cellXfs count="361">
    <xf numFmtId="0" fontId="0" fillId="0" borderId="0" xfId="0"/>
    <xf numFmtId="0" fontId="4" fillId="0" borderId="0" xfId="0" applyFont="1"/>
    <xf numFmtId="0" fontId="10" fillId="0" borderId="0" xfId="0" applyFont="1"/>
    <xf numFmtId="0" fontId="0" fillId="5" borderId="7" xfId="0" applyFill="1" applyBorder="1"/>
    <xf numFmtId="0" fontId="1" fillId="5" borderId="7" xfId="0" applyFont="1" applyFill="1" applyBorder="1"/>
    <xf numFmtId="0" fontId="0" fillId="5" borderId="13" xfId="0" applyFill="1" applyBorder="1"/>
    <xf numFmtId="0" fontId="0" fillId="7" borderId="13" xfId="0" applyFill="1" applyBorder="1"/>
    <xf numFmtId="0" fontId="0" fillId="0" borderId="0" xfId="0" applyAlignment="1">
      <alignment wrapText="1"/>
    </xf>
    <xf numFmtId="0" fontId="2" fillId="2" borderId="1" xfId="0" applyFont="1" applyFill="1" applyBorder="1" applyAlignment="1">
      <alignment horizontal="center" wrapText="1"/>
    </xf>
    <xf numFmtId="0" fontId="0" fillId="0" borderId="0" xfId="0" applyAlignment="1">
      <alignment horizontal="center"/>
    </xf>
    <xf numFmtId="0" fontId="0" fillId="7" borderId="4" xfId="0" applyFill="1" applyBorder="1" applyAlignment="1">
      <alignment horizontal="center" vertical="center" wrapText="1"/>
    </xf>
    <xf numFmtId="0" fontId="0" fillId="7" borderId="4" xfId="0" applyFill="1" applyBorder="1" applyAlignment="1">
      <alignment vertical="top" wrapText="1"/>
    </xf>
    <xf numFmtId="0" fontId="0" fillId="7" borderId="11" xfId="0" applyFill="1" applyBorder="1"/>
    <xf numFmtId="0" fontId="0" fillId="0" borderId="16" xfId="0" applyBorder="1"/>
    <xf numFmtId="0" fontId="0" fillId="0" borderId="16" xfId="0" applyBorder="1" applyAlignment="1">
      <alignment horizontal="center"/>
    </xf>
    <xf numFmtId="0" fontId="0" fillId="0" borderId="17" xfId="0" applyBorder="1"/>
    <xf numFmtId="0" fontId="0" fillId="0" borderId="17" xfId="0" applyBorder="1" applyAlignment="1">
      <alignment horizontal="center"/>
    </xf>
    <xf numFmtId="0" fontId="0" fillId="0" borderId="18" xfId="0" applyBorder="1" applyAlignment="1">
      <alignment horizontal="center"/>
    </xf>
    <xf numFmtId="0" fontId="0" fillId="0" borderId="18" xfId="0" applyBorder="1"/>
    <xf numFmtId="0" fontId="0" fillId="7" borderId="2" xfId="0" applyFill="1" applyBorder="1"/>
    <xf numFmtId="0" fontId="0" fillId="9" borderId="13" xfId="0" applyFill="1" applyBorder="1"/>
    <xf numFmtId="0" fontId="0" fillId="9" borderId="4" xfId="0" applyFill="1" applyBorder="1"/>
    <xf numFmtId="0" fontId="0" fillId="9" borderId="11" xfId="0" applyFill="1" applyBorder="1"/>
    <xf numFmtId="0" fontId="1" fillId="0" borderId="0" xfId="0" applyFont="1"/>
    <xf numFmtId="0" fontId="2" fillId="9" borderId="9" xfId="0" applyFont="1" applyFill="1" applyBorder="1" applyAlignment="1">
      <alignment horizontal="center"/>
    </xf>
    <xf numFmtId="0" fontId="0" fillId="7" borderId="12" xfId="0" applyFill="1" applyBorder="1"/>
    <xf numFmtId="0" fontId="0" fillId="9" borderId="10" xfId="0" applyFill="1" applyBorder="1"/>
    <xf numFmtId="0" fontId="0" fillId="9" borderId="2" xfId="0" applyFill="1" applyBorder="1"/>
    <xf numFmtId="0" fontId="0" fillId="7" borderId="7" xfId="0" applyFill="1" applyBorder="1" applyAlignment="1">
      <alignment vertical="center" wrapText="1"/>
    </xf>
    <xf numFmtId="0" fontId="0" fillId="7" borderId="9" xfId="0" applyFill="1" applyBorder="1"/>
    <xf numFmtId="0" fontId="0" fillId="0" borderId="0" xfId="0" applyAlignment="1">
      <alignment vertical="center"/>
    </xf>
    <xf numFmtId="164" fontId="0" fillId="0" borderId="1" xfId="0" applyNumberFormat="1" applyBorder="1" applyAlignment="1">
      <alignment horizontal="right" vertical="center" wrapText="1" indent="1"/>
    </xf>
    <xf numFmtId="3" fontId="0" fillId="0" borderId="1" xfId="0" applyNumberFormat="1" applyBorder="1" applyAlignment="1">
      <alignment horizontal="right" vertical="center" wrapText="1" indent="1"/>
    </xf>
    <xf numFmtId="0" fontId="17" fillId="0" borderId="0" xfId="0" applyFont="1" applyAlignment="1">
      <alignment horizontal="right"/>
    </xf>
    <xf numFmtId="0" fontId="0" fillId="9" borderId="7" xfId="0" applyFill="1" applyBorder="1"/>
    <xf numFmtId="0" fontId="2" fillId="6" borderId="1" xfId="0" applyFont="1" applyFill="1" applyBorder="1" applyAlignment="1">
      <alignment horizontal="right" vertical="center" wrapText="1" indent="1"/>
    </xf>
    <xf numFmtId="0" fontId="0" fillId="9" borderId="14" xfId="0" applyFill="1" applyBorder="1"/>
    <xf numFmtId="0" fontId="0" fillId="9" borderId="9" xfId="0" applyFill="1" applyBorder="1"/>
    <xf numFmtId="0" fontId="12" fillId="0" borderId="8" xfId="0" applyFont="1" applyBorder="1" applyAlignment="1" applyProtection="1">
      <alignment horizontal="left" vertical="center" indent="1"/>
      <protection locked="0"/>
    </xf>
    <xf numFmtId="0" fontId="12" fillId="0" borderId="1" xfId="0" applyFont="1" applyBorder="1" applyAlignment="1" applyProtection="1">
      <alignment horizontal="left" vertical="center" indent="1"/>
      <protection locked="0"/>
    </xf>
    <xf numFmtId="165" fontId="12" fillId="0" borderId="1" xfId="0" applyNumberFormat="1" applyFont="1" applyBorder="1" applyAlignment="1" applyProtection="1">
      <alignment horizontal="left" vertical="center" indent="1"/>
      <protection locked="0"/>
    </xf>
    <xf numFmtId="0" fontId="0" fillId="11" borderId="3" xfId="0" applyFill="1" applyBorder="1"/>
    <xf numFmtId="0" fontId="0" fillId="9" borderId="14" xfId="0" applyFill="1" applyBorder="1" applyAlignment="1">
      <alignment vertical="center"/>
    </xf>
    <xf numFmtId="0" fontId="4" fillId="9" borderId="14" xfId="0" applyFont="1" applyFill="1" applyBorder="1"/>
    <xf numFmtId="0" fontId="8" fillId="9" borderId="0" xfId="0" applyFont="1" applyFill="1" applyAlignment="1">
      <alignment vertical="center"/>
    </xf>
    <xf numFmtId="0" fontId="0" fillId="9" borderId="0" xfId="0" applyFill="1" applyAlignment="1">
      <alignment vertical="center"/>
    </xf>
    <xf numFmtId="0" fontId="0" fillId="9" borderId="13" xfId="0" applyFill="1" applyBorder="1" applyAlignment="1">
      <alignment vertical="center"/>
    </xf>
    <xf numFmtId="0" fontId="4" fillId="9" borderId="13" xfId="0" applyFont="1" applyFill="1" applyBorder="1"/>
    <xf numFmtId="0" fontId="0" fillId="7" borderId="7" xfId="0" applyFill="1" applyBorder="1"/>
    <xf numFmtId="14" fontId="12" fillId="0" borderId="1" xfId="0" applyNumberFormat="1" applyFont="1" applyBorder="1" applyAlignment="1" applyProtection="1">
      <alignment horizontal="left" vertical="center" indent="1"/>
      <protection locked="0"/>
    </xf>
    <xf numFmtId="0" fontId="3" fillId="3" borderId="8" xfId="0" applyFont="1" applyFill="1" applyBorder="1" applyAlignment="1">
      <alignment horizontal="right" vertical="center" wrapText="1"/>
    </xf>
    <xf numFmtId="0" fontId="3" fillId="3" borderId="1" xfId="0" applyFont="1" applyFill="1" applyBorder="1" applyAlignment="1">
      <alignment horizontal="right" vertical="center" wrapText="1"/>
    </xf>
    <xf numFmtId="0" fontId="2" fillId="3" borderId="1" xfId="0" applyFont="1" applyFill="1" applyBorder="1" applyAlignment="1">
      <alignment horizontal="right" vertical="center"/>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1" xfId="0" applyBorder="1" applyAlignment="1" applyProtection="1">
      <alignment horizontal="left" vertical="center" indent="1"/>
      <protection hidden="1"/>
    </xf>
    <xf numFmtId="0" fontId="0" fillId="0" borderId="19" xfId="0" applyBorder="1" applyAlignment="1">
      <alignment horizontal="center"/>
    </xf>
    <xf numFmtId="0" fontId="11" fillId="10" borderId="1" xfId="0" applyFont="1" applyFill="1" applyBorder="1" applyAlignment="1">
      <alignment horizontal="right" vertical="center"/>
    </xf>
    <xf numFmtId="0" fontId="2" fillId="10" borderId="1" xfId="0" applyFont="1" applyFill="1" applyBorder="1" applyAlignment="1">
      <alignment horizontal="right" vertical="center"/>
    </xf>
    <xf numFmtId="0" fontId="0" fillId="0" borderId="0" xfId="0" applyAlignment="1">
      <alignment vertical="center" wrapText="1"/>
    </xf>
    <xf numFmtId="0" fontId="0" fillId="0" borderId="1" xfId="0" applyBorder="1" applyAlignment="1" applyProtection="1">
      <alignment vertical="center" wrapText="1"/>
      <protection locked="0"/>
    </xf>
    <xf numFmtId="14" fontId="0" fillId="0" borderId="1" xfId="0" applyNumberFormat="1" applyBorder="1" applyAlignment="1" applyProtection="1">
      <alignment horizontal="center" vertical="center" wrapText="1"/>
      <protection locked="0"/>
    </xf>
    <xf numFmtId="0" fontId="8" fillId="6" borderId="4" xfId="0" applyFont="1" applyFill="1" applyBorder="1" applyAlignment="1">
      <alignment horizontal="left"/>
    </xf>
    <xf numFmtId="0" fontId="8" fillId="6" borderId="4" xfId="0" applyFont="1" applyFill="1" applyBorder="1" applyAlignment="1">
      <alignment horizontal="left" wrapText="1"/>
    </xf>
    <xf numFmtId="0" fontId="8" fillId="6" borderId="15" xfId="0" applyFont="1" applyFill="1" applyBorder="1" applyAlignment="1">
      <alignment horizontal="left"/>
    </xf>
    <xf numFmtId="0" fontId="8" fillId="6" borderId="10" xfId="0" applyFont="1" applyFill="1" applyBorder="1" applyAlignment="1">
      <alignment horizontal="left"/>
    </xf>
    <xf numFmtId="1" fontId="2" fillId="2" borderId="1" xfId="0" applyNumberFormat="1" applyFont="1" applyFill="1" applyBorder="1" applyAlignment="1">
      <alignment horizontal="center" wrapText="1"/>
    </xf>
    <xf numFmtId="1" fontId="0" fillId="0" borderId="0" xfId="0" applyNumberFormat="1"/>
    <xf numFmtId="167" fontId="0" fillId="0" borderId="0" xfId="0" applyNumberFormat="1"/>
    <xf numFmtId="167" fontId="0" fillId="0" borderId="0" xfId="0" applyNumberFormat="1" applyAlignment="1">
      <alignment vertical="center"/>
    </xf>
    <xf numFmtId="167" fontId="18" fillId="0" borderId="0" xfId="0" applyNumberFormat="1" applyFont="1" applyAlignment="1">
      <alignment vertical="center" wrapText="1"/>
    </xf>
    <xf numFmtId="0" fontId="2" fillId="0" borderId="0" xfId="0" applyFont="1" applyAlignment="1">
      <alignment horizontal="center"/>
    </xf>
    <xf numFmtId="14" fontId="5" fillId="6" borderId="4" xfId="0" applyNumberFormat="1" applyFont="1" applyFill="1" applyBorder="1" applyAlignment="1">
      <alignment horizontal="center"/>
    </xf>
    <xf numFmtId="14" fontId="2" fillId="2" borderId="1" xfId="0" applyNumberFormat="1" applyFont="1" applyFill="1" applyBorder="1" applyAlignment="1">
      <alignment horizontal="center" wrapText="1"/>
    </xf>
    <xf numFmtId="14" fontId="0" fillId="0" borderId="0" xfId="0" applyNumberFormat="1" applyAlignment="1">
      <alignment horizontal="center"/>
    </xf>
    <xf numFmtId="14" fontId="17" fillId="5" borderId="1" xfId="0" applyNumberFormat="1" applyFont="1" applyFill="1" applyBorder="1" applyAlignment="1">
      <alignment horizontal="center" vertical="center"/>
    </xf>
    <xf numFmtId="0" fontId="17" fillId="5" borderId="1" xfId="0" applyFont="1" applyFill="1" applyBorder="1" applyAlignment="1">
      <alignment vertical="center" wrapText="1"/>
    </xf>
    <xf numFmtId="14" fontId="17" fillId="5" borderId="1" xfId="0" applyNumberFormat="1" applyFont="1" applyFill="1" applyBorder="1" applyAlignment="1">
      <alignment horizontal="center" vertical="center" wrapText="1"/>
    </xf>
    <xf numFmtId="0" fontId="17" fillId="5" borderId="1" xfId="0" applyFont="1" applyFill="1" applyBorder="1" applyAlignment="1">
      <alignment horizontal="left" vertical="center" indent="1"/>
    </xf>
    <xf numFmtId="0" fontId="17" fillId="5" borderId="1" xfId="0" applyFont="1" applyFill="1" applyBorder="1" applyAlignment="1">
      <alignment horizontal="left" vertical="center" wrapText="1" indent="1"/>
    </xf>
    <xf numFmtId="0" fontId="0" fillId="0" borderId="1" xfId="0" applyBorder="1" applyAlignment="1" applyProtection="1">
      <alignment horizontal="left" vertical="center" wrapText="1" indent="1"/>
      <protection locked="0"/>
    </xf>
    <xf numFmtId="0" fontId="0" fillId="0" borderId="1" xfId="0" applyBorder="1" applyAlignment="1" applyProtection="1">
      <alignment horizontal="center" vertical="center" wrapText="1"/>
      <protection locked="0"/>
    </xf>
    <xf numFmtId="14" fontId="2" fillId="2" borderId="1" xfId="0" applyNumberFormat="1" applyFont="1" applyFill="1" applyBorder="1" applyAlignment="1">
      <alignment wrapText="1"/>
    </xf>
    <xf numFmtId="3" fontId="17" fillId="5" borderId="1" xfId="0" applyNumberFormat="1" applyFont="1" applyFill="1" applyBorder="1" applyAlignment="1">
      <alignment horizontal="center" vertical="center"/>
    </xf>
    <xf numFmtId="3" fontId="17" fillId="5" borderId="1" xfId="0" applyNumberFormat="1" applyFont="1" applyFill="1" applyBorder="1" applyAlignment="1">
      <alignment vertical="center" wrapText="1"/>
    </xf>
    <xf numFmtId="3" fontId="17" fillId="5" borderId="1" xfId="0" applyNumberFormat="1" applyFont="1" applyFill="1" applyBorder="1" applyAlignment="1">
      <alignment vertical="center"/>
    </xf>
    <xf numFmtId="0" fontId="0" fillId="6" borderId="9" xfId="0" applyFill="1" applyBorder="1"/>
    <xf numFmtId="0" fontId="2" fillId="0" borderId="0" xfId="0" applyFont="1"/>
    <xf numFmtId="0" fontId="0" fillId="0" borderId="1" xfId="0" applyBorder="1" applyAlignment="1" applyProtection="1">
      <alignment horizontal="left" vertical="center" wrapText="1"/>
      <protection locked="0"/>
    </xf>
    <xf numFmtId="3"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horizontal="center" vertical="center" wrapText="1"/>
      <protection locked="0"/>
    </xf>
    <xf numFmtId="0" fontId="19" fillId="15" borderId="1" xfId="0" applyFont="1" applyFill="1" applyBorder="1" applyAlignment="1">
      <alignment horizontal="center" wrapText="1"/>
    </xf>
    <xf numFmtId="0" fontId="19" fillId="11" borderId="1" xfId="0" applyFont="1" applyFill="1" applyBorder="1" applyAlignment="1">
      <alignment horizontal="center" wrapText="1"/>
    </xf>
    <xf numFmtId="0" fontId="2" fillId="6" borderId="7" xfId="0" applyFont="1" applyFill="1" applyBorder="1" applyAlignment="1">
      <alignment horizontal="right" vertical="center" wrapText="1" indent="1"/>
    </xf>
    <xf numFmtId="0" fontId="0" fillId="0" borderId="4" xfId="0" applyBorder="1"/>
    <xf numFmtId="166" fontId="15" fillId="0" borderId="0" xfId="0" applyNumberFormat="1" applyFont="1" applyAlignment="1" applyProtection="1">
      <alignment vertical="center" wrapText="1"/>
      <protection hidden="1"/>
    </xf>
    <xf numFmtId="3" fontId="0" fillId="0" borderId="1" xfId="0" applyNumberFormat="1" applyBorder="1" applyAlignment="1" applyProtection="1">
      <alignment horizontal="right" vertical="center" wrapText="1" indent="1"/>
      <protection locked="0"/>
    </xf>
    <xf numFmtId="0" fontId="7" fillId="9" borderId="0" xfId="0" applyFont="1" applyFill="1" applyAlignment="1">
      <alignment horizontal="center"/>
    </xf>
    <xf numFmtId="0" fontId="0" fillId="6" borderId="4" xfId="0" applyFill="1" applyBorder="1"/>
    <xf numFmtId="0" fontId="0" fillId="6" borderId="12" xfId="0" applyFill="1" applyBorder="1" applyAlignment="1">
      <alignment vertical="center"/>
    </xf>
    <xf numFmtId="0" fontId="0" fillId="6" borderId="11" xfId="0" applyFill="1" applyBorder="1" applyAlignment="1">
      <alignment vertical="center"/>
    </xf>
    <xf numFmtId="0" fontId="0" fillId="6" borderId="7" xfId="0" applyFill="1" applyBorder="1" applyAlignment="1">
      <alignment vertical="center"/>
    </xf>
    <xf numFmtId="0" fontId="5" fillId="6" borderId="15" xfId="0" applyFont="1" applyFill="1" applyBorder="1"/>
    <xf numFmtId="0" fontId="0" fillId="0" borderId="11" xfId="0" applyBorder="1" applyAlignment="1">
      <alignment vertical="top" wrapText="1"/>
    </xf>
    <xf numFmtId="0" fontId="0" fillId="0" borderId="12" xfId="0" applyBorder="1" applyAlignment="1">
      <alignment vertical="center" wrapText="1"/>
    </xf>
    <xf numFmtId="0" fontId="13" fillId="0" borderId="13" xfId="1" applyFill="1" applyBorder="1" applyAlignment="1">
      <alignment vertical="center" wrapText="1"/>
    </xf>
    <xf numFmtId="0" fontId="2" fillId="6" borderId="6" xfId="0" applyFont="1" applyFill="1" applyBorder="1" applyAlignment="1">
      <alignment horizontal="center" vertical="center" wrapText="1"/>
    </xf>
    <xf numFmtId="0" fontId="0" fillId="7" borderId="2" xfId="0" applyFill="1" applyBorder="1" applyAlignment="1">
      <alignment vertical="center" wrapText="1"/>
    </xf>
    <xf numFmtId="0" fontId="0" fillId="7" borderId="4" xfId="0" applyFill="1" applyBorder="1" applyAlignment="1">
      <alignment vertical="center" wrapText="1"/>
    </xf>
    <xf numFmtId="0" fontId="0" fillId="19" borderId="15" xfId="0" applyFill="1" applyBorder="1"/>
    <xf numFmtId="0" fontId="0" fillId="19" borderId="14" xfId="0" applyFill="1" applyBorder="1"/>
    <xf numFmtId="0" fontId="0" fillId="0" borderId="5" xfId="0" applyBorder="1" applyAlignment="1">
      <alignment horizontal="left" vertical="center" wrapText="1" indent="1"/>
    </xf>
    <xf numFmtId="0" fontId="0" fillId="19" borderId="7" xfId="0" applyFill="1" applyBorder="1"/>
    <xf numFmtId="0" fontId="8" fillId="19" borderId="2" xfId="0" applyFont="1" applyFill="1" applyBorder="1" applyAlignment="1">
      <alignment horizontal="left"/>
    </xf>
    <xf numFmtId="0" fontId="0" fillId="19" borderId="5" xfId="0" applyFill="1" applyBorder="1"/>
    <xf numFmtId="0" fontId="0" fillId="19" borderId="10" xfId="0" applyFill="1" applyBorder="1"/>
    <xf numFmtId="1" fontId="8" fillId="6" borderId="12" xfId="0" applyNumberFormat="1" applyFont="1" applyFill="1" applyBorder="1" applyAlignment="1">
      <alignment horizontal="left"/>
    </xf>
    <xf numFmtId="1" fontId="8" fillId="6" borderId="13" xfId="0" applyNumberFormat="1" applyFont="1" applyFill="1" applyBorder="1" applyAlignment="1">
      <alignment horizontal="left"/>
    </xf>
    <xf numFmtId="1" fontId="8" fillId="6" borderId="11" xfId="0" applyNumberFormat="1" applyFont="1" applyFill="1" applyBorder="1" applyAlignment="1">
      <alignment horizontal="left"/>
    </xf>
    <xf numFmtId="0" fontId="8" fillId="6" borderId="12" xfId="0" applyFont="1" applyFill="1" applyBorder="1" applyAlignment="1">
      <alignment horizontal="left" wrapText="1"/>
    </xf>
    <xf numFmtId="0" fontId="8" fillId="6" borderId="11" xfId="0" applyFont="1" applyFill="1" applyBorder="1" applyAlignment="1">
      <alignment horizontal="left" wrapText="1"/>
    </xf>
    <xf numFmtId="0" fontId="12" fillId="0" borderId="1" xfId="0" applyFont="1" applyBorder="1" applyAlignment="1" applyProtection="1">
      <alignment horizontal="center" vertical="center" wrapText="1"/>
      <protection locked="0"/>
    </xf>
    <xf numFmtId="0" fontId="0" fillId="6" borderId="13" xfId="0" applyFill="1" applyBorder="1" applyAlignment="1">
      <alignment vertical="top" wrapText="1"/>
    </xf>
    <xf numFmtId="3" fontId="17" fillId="5" borderId="1" xfId="0" applyNumberFormat="1" applyFont="1" applyFill="1" applyBorder="1" applyAlignment="1">
      <alignment horizontal="right" vertical="center" indent="3"/>
    </xf>
    <xf numFmtId="3" fontId="0" fillId="0" borderId="1" xfId="0" applyNumberFormat="1" applyBorder="1" applyAlignment="1" applyProtection="1">
      <alignment horizontal="right" vertical="center" wrapText="1" indent="3"/>
      <protection locked="0"/>
    </xf>
    <xf numFmtId="0" fontId="21" fillId="6" borderId="4" xfId="0" applyFont="1" applyFill="1" applyBorder="1" applyAlignment="1" applyProtection="1">
      <alignment horizontal="center" vertical="center" wrapText="1"/>
      <protection hidden="1"/>
    </xf>
    <xf numFmtId="0" fontId="3" fillId="10" borderId="1" xfId="0" applyFont="1" applyFill="1" applyBorder="1" applyAlignment="1">
      <alignment horizontal="right" vertical="center" wrapText="1" indent="1"/>
    </xf>
    <xf numFmtId="0" fontId="12" fillId="0" borderId="9" xfId="0" applyFont="1" applyBorder="1" applyAlignment="1">
      <alignment horizontal="left" vertical="center" wrapText="1" indent="1"/>
    </xf>
    <xf numFmtId="0" fontId="13" fillId="0" borderId="0" xfId="1" applyFill="1" applyBorder="1" applyAlignment="1">
      <alignment horizontal="left" vertical="center" wrapText="1" indent="1"/>
    </xf>
    <xf numFmtId="0" fontId="8" fillId="19" borderId="4" xfId="0" applyFont="1" applyFill="1" applyBorder="1" applyAlignment="1">
      <alignment horizontal="left"/>
    </xf>
    <xf numFmtId="0" fontId="5" fillId="19" borderId="4" xfId="0" applyFont="1" applyFill="1" applyBorder="1" applyAlignment="1">
      <alignment horizontal="left"/>
    </xf>
    <xf numFmtId="0" fontId="25" fillId="19" borderId="14" xfId="0" applyFont="1" applyFill="1" applyBorder="1"/>
    <xf numFmtId="0" fontId="2" fillId="2" borderId="1" xfId="0" applyFont="1" applyFill="1" applyBorder="1" applyAlignment="1">
      <alignment wrapText="1"/>
    </xf>
    <xf numFmtId="0" fontId="0" fillId="0" borderId="0" xfId="0" applyProtection="1">
      <protection hidden="1"/>
    </xf>
    <xf numFmtId="0" fontId="0" fillId="11" borderId="3" xfId="0" applyFill="1" applyBorder="1" applyProtection="1">
      <protection hidden="1"/>
    </xf>
    <xf numFmtId="0" fontId="0" fillId="0" borderId="14" xfId="0" applyBorder="1" applyProtection="1">
      <protection hidden="1"/>
    </xf>
    <xf numFmtId="0" fontId="0" fillId="0" borderId="0" xfId="0" applyAlignment="1" applyProtection="1">
      <alignment vertical="center"/>
      <protection hidden="1"/>
    </xf>
    <xf numFmtId="0" fontId="12" fillId="0" borderId="0" xfId="0" applyFont="1" applyAlignment="1" applyProtection="1">
      <alignment horizontal="center" vertical="center"/>
      <protection hidden="1"/>
    </xf>
    <xf numFmtId="0" fontId="0" fillId="0" borderId="13" xfId="0" applyBorder="1" applyProtection="1">
      <protection hidden="1"/>
    </xf>
    <xf numFmtId="0" fontId="0" fillId="0" borderId="14" xfId="0" applyBorder="1" applyAlignment="1" applyProtection="1">
      <alignment wrapText="1"/>
      <protection hidden="1"/>
    </xf>
    <xf numFmtId="0" fontId="0" fillId="0" borderId="13" xfId="0" applyBorder="1" applyAlignment="1" applyProtection="1">
      <alignment wrapText="1"/>
      <protection hidden="1"/>
    </xf>
    <xf numFmtId="9" fontId="12" fillId="0" borderId="1" xfId="2" applyFont="1" applyFill="1" applyBorder="1" applyAlignment="1" applyProtection="1">
      <alignment horizontal="right" vertical="center" wrapText="1" indent="1"/>
      <protection hidden="1"/>
    </xf>
    <xf numFmtId="0" fontId="0" fillId="0" borderId="10" xfId="0" applyBorder="1" applyProtection="1">
      <protection hidden="1"/>
    </xf>
    <xf numFmtId="0" fontId="0" fillId="0" borderId="2" xfId="0" applyBorder="1" applyProtection="1">
      <protection hidden="1"/>
    </xf>
    <xf numFmtId="0" fontId="0" fillId="0" borderId="4" xfId="0" applyBorder="1" applyProtection="1">
      <protection hidden="1"/>
    </xf>
    <xf numFmtId="0" fontId="0" fillId="0" borderId="11" xfId="0" applyBorder="1" applyProtection="1">
      <protection hidden="1"/>
    </xf>
    <xf numFmtId="49" fontId="12" fillId="0" borderId="1" xfId="0" applyNumberFormat="1" applyFont="1" applyBorder="1" applyAlignment="1" applyProtection="1">
      <alignment horizontal="center" vertical="center" wrapText="1"/>
      <protection locked="0"/>
    </xf>
    <xf numFmtId="0" fontId="8" fillId="6" borderId="9" xfId="0" applyFont="1" applyFill="1" applyBorder="1" applyAlignment="1">
      <alignment horizontal="left"/>
    </xf>
    <xf numFmtId="14" fontId="5" fillId="6" borderId="9" xfId="0" applyNumberFormat="1" applyFont="1" applyFill="1" applyBorder="1" applyAlignment="1">
      <alignment horizontal="center"/>
    </xf>
    <xf numFmtId="0" fontId="8" fillId="6" borderId="9" xfId="0" applyFont="1" applyFill="1" applyBorder="1" applyAlignment="1">
      <alignment horizontal="left" wrapText="1"/>
    </xf>
    <xf numFmtId="0" fontId="8" fillId="6" borderId="2" xfId="0" applyFont="1" applyFill="1" applyBorder="1" applyAlignment="1">
      <alignment horizontal="left"/>
    </xf>
    <xf numFmtId="14" fontId="5" fillId="6" borderId="2" xfId="0" applyNumberFormat="1" applyFont="1" applyFill="1" applyBorder="1" applyAlignment="1">
      <alignment horizontal="center"/>
    </xf>
    <xf numFmtId="0" fontId="8" fillId="6" borderId="2" xfId="0" applyFont="1" applyFill="1" applyBorder="1" applyAlignment="1">
      <alignment horizontal="left" wrapText="1"/>
    </xf>
    <xf numFmtId="0" fontId="9" fillId="6" borderId="9" xfId="0" applyFont="1" applyFill="1" applyBorder="1" applyProtection="1">
      <protection hidden="1"/>
    </xf>
    <xf numFmtId="0" fontId="0" fillId="6" borderId="12" xfId="0" applyFill="1" applyBorder="1" applyProtection="1">
      <protection hidden="1"/>
    </xf>
    <xf numFmtId="0" fontId="2" fillId="6" borderId="7" xfId="0" applyFont="1" applyFill="1" applyBorder="1" applyAlignment="1" applyProtection="1">
      <alignment horizontal="right" vertical="center" wrapText="1" indent="1"/>
      <protection hidden="1"/>
    </xf>
    <xf numFmtId="0" fontId="0" fillId="6" borderId="13" xfId="0" applyFill="1" applyBorder="1" applyProtection="1">
      <protection hidden="1"/>
    </xf>
    <xf numFmtId="0" fontId="9" fillId="6" borderId="10" xfId="0" applyFont="1" applyFill="1" applyBorder="1" applyProtection="1">
      <protection hidden="1"/>
    </xf>
    <xf numFmtId="0" fontId="9" fillId="6" borderId="2" xfId="0" applyFont="1" applyFill="1" applyBorder="1" applyProtection="1">
      <protection hidden="1"/>
    </xf>
    <xf numFmtId="0" fontId="0" fillId="6" borderId="11" xfId="0" applyFill="1" applyBorder="1" applyProtection="1">
      <protection hidden="1"/>
    </xf>
    <xf numFmtId="0" fontId="3" fillId="12" borderId="1" xfId="0" applyFont="1" applyFill="1" applyBorder="1" applyAlignment="1" applyProtection="1">
      <alignment horizontal="right" vertical="top" wrapText="1"/>
      <protection hidden="1"/>
    </xf>
    <xf numFmtId="0" fontId="2" fillId="0" borderId="0" xfId="0" applyFont="1" applyAlignment="1" applyProtection="1">
      <alignment wrapText="1"/>
      <protection hidden="1"/>
    </xf>
    <xf numFmtId="0" fontId="2" fillId="12" borderId="1" xfId="0" applyFont="1" applyFill="1" applyBorder="1" applyAlignment="1" applyProtection="1">
      <alignment horizontal="right"/>
      <protection hidden="1"/>
    </xf>
    <xf numFmtId="0" fontId="2" fillId="4" borderId="4" xfId="0" applyFont="1" applyFill="1" applyBorder="1" applyProtection="1">
      <protection hidden="1"/>
    </xf>
    <xf numFmtId="0" fontId="0" fillId="4" borderId="4" xfId="0" applyFill="1" applyBorder="1" applyProtection="1">
      <protection hidden="1"/>
    </xf>
    <xf numFmtId="0" fontId="0" fillId="4" borderId="5" xfId="0" applyFill="1" applyBorder="1" applyProtection="1">
      <protection hidden="1"/>
    </xf>
    <xf numFmtId="0" fontId="3" fillId="12" borderId="8" xfId="0" applyFont="1" applyFill="1" applyBorder="1" applyAlignment="1" applyProtection="1">
      <alignment horizontal="right" vertical="center" indent="1"/>
      <protection hidden="1"/>
    </xf>
    <xf numFmtId="0" fontId="14" fillId="0" borderId="0" xfId="0" applyFont="1" applyAlignment="1" applyProtection="1">
      <alignment vertical="center"/>
      <protection hidden="1"/>
    </xf>
    <xf numFmtId="0" fontId="14" fillId="0" borderId="0" xfId="0" applyFont="1" applyAlignment="1" applyProtection="1">
      <alignment horizontal="left"/>
      <protection hidden="1"/>
    </xf>
    <xf numFmtId="0" fontId="3" fillId="12" borderId="1" xfId="0" applyFont="1" applyFill="1" applyBorder="1" applyAlignment="1" applyProtection="1">
      <alignment horizontal="right" vertical="center" indent="1"/>
      <protection hidden="1"/>
    </xf>
    <xf numFmtId="0" fontId="3" fillId="12" borderId="1" xfId="0" applyFont="1" applyFill="1" applyBorder="1" applyAlignment="1" applyProtection="1">
      <alignment horizontal="right" indent="1"/>
      <protection hidden="1"/>
    </xf>
    <xf numFmtId="0" fontId="1" fillId="0" borderId="0" xfId="0" applyFont="1" applyProtection="1">
      <protection hidden="1"/>
    </xf>
    <xf numFmtId="0" fontId="16" fillId="0" borderId="0" xfId="1" applyFont="1" applyFill="1" applyBorder="1" applyAlignment="1" applyProtection="1">
      <alignment horizontal="left" indent="1"/>
      <protection hidden="1"/>
    </xf>
    <xf numFmtId="0" fontId="12" fillId="0" borderId="0" xfId="0" applyFont="1" applyAlignment="1" applyProtection="1">
      <alignment vertical="center"/>
      <protection hidden="1"/>
    </xf>
    <xf numFmtId="0" fontId="12" fillId="0" borderId="0" xfId="0" applyFont="1" applyAlignment="1" applyProtection="1">
      <alignment vertical="center" wrapText="1"/>
      <protection hidden="1"/>
    </xf>
    <xf numFmtId="0" fontId="3" fillId="10" borderId="1" xfId="0" applyFont="1" applyFill="1" applyBorder="1" applyAlignment="1" applyProtection="1">
      <alignment horizontal="right" vertical="center" wrapText="1" indent="1"/>
      <protection hidden="1"/>
    </xf>
    <xf numFmtId="0" fontId="15" fillId="0" borderId="0" xfId="0" applyFont="1" applyAlignment="1" applyProtection="1">
      <alignment horizontal="left" indent="1"/>
      <protection hidden="1"/>
    </xf>
    <xf numFmtId="14" fontId="14" fillId="0" borderId="0" xfId="0" applyNumberFormat="1" applyFont="1" applyAlignment="1" applyProtection="1">
      <alignment vertical="center"/>
      <protection hidden="1"/>
    </xf>
    <xf numFmtId="0" fontId="0" fillId="0" borderId="0" xfId="0" applyAlignment="1" applyProtection="1">
      <alignment wrapText="1"/>
      <protection hidden="1"/>
    </xf>
    <xf numFmtId="0" fontId="19" fillId="12" borderId="1" xfId="0" applyFont="1" applyFill="1" applyBorder="1" applyAlignment="1" applyProtection="1">
      <alignment horizontal="center" wrapText="1"/>
      <protection hidden="1"/>
    </xf>
    <xf numFmtId="0" fontId="22" fillId="12" borderId="6" xfId="0" applyFont="1" applyFill="1" applyBorder="1" applyAlignment="1" applyProtection="1">
      <alignment horizontal="center" wrapText="1"/>
      <protection hidden="1"/>
    </xf>
    <xf numFmtId="0" fontId="19" fillId="15" borderId="1" xfId="0" applyFont="1" applyFill="1" applyBorder="1" applyAlignment="1" applyProtection="1">
      <alignment horizontal="center" wrapText="1"/>
      <protection hidden="1"/>
    </xf>
    <xf numFmtId="0" fontId="19" fillId="11" borderId="1" xfId="0" applyFont="1" applyFill="1" applyBorder="1" applyAlignment="1" applyProtection="1">
      <alignment horizontal="center" wrapText="1"/>
      <protection hidden="1"/>
    </xf>
    <xf numFmtId="0" fontId="19" fillId="16" borderId="1" xfId="0" applyFont="1" applyFill="1" applyBorder="1" applyAlignment="1" applyProtection="1">
      <alignment horizontal="center" wrapText="1"/>
      <protection hidden="1"/>
    </xf>
    <xf numFmtId="0" fontId="19" fillId="16" borderId="8" xfId="0" applyFont="1" applyFill="1" applyBorder="1" applyAlignment="1" applyProtection="1">
      <alignment horizontal="center" wrapText="1"/>
      <protection hidden="1"/>
    </xf>
    <xf numFmtId="0" fontId="19" fillId="14" borderId="7" xfId="0" applyFont="1" applyFill="1" applyBorder="1" applyAlignment="1" applyProtection="1">
      <alignment horizontal="center" wrapText="1"/>
      <protection hidden="1"/>
    </xf>
    <xf numFmtId="0" fontId="19" fillId="17" borderId="8" xfId="0" applyFont="1" applyFill="1" applyBorder="1" applyAlignment="1" applyProtection="1">
      <alignment horizontal="center" wrapText="1"/>
      <protection hidden="1"/>
    </xf>
    <xf numFmtId="0" fontId="26" fillId="17" borderId="8" xfId="0" applyFont="1" applyFill="1" applyBorder="1" applyAlignment="1" applyProtection="1">
      <alignment horizontal="center" wrapText="1"/>
      <protection hidden="1"/>
    </xf>
    <xf numFmtId="0" fontId="7" fillId="0" borderId="0" xfId="0" applyFont="1" applyProtection="1">
      <protection hidden="1"/>
    </xf>
    <xf numFmtId="0" fontId="2" fillId="6" borderId="3" xfId="0" applyFont="1" applyFill="1" applyBorder="1" applyAlignment="1" applyProtection="1">
      <alignment vertical="center" wrapText="1"/>
      <protection hidden="1"/>
    </xf>
    <xf numFmtId="3" fontId="2" fillId="6" borderId="1" xfId="0" applyNumberFormat="1" applyFont="1" applyFill="1" applyBorder="1" applyAlignment="1" applyProtection="1">
      <alignment horizontal="right" vertical="center" wrapText="1" indent="1"/>
      <protection hidden="1"/>
    </xf>
    <xf numFmtId="3" fontId="2" fillId="6" borderId="1" xfId="0" quotePrefix="1" applyNumberFormat="1" applyFont="1" applyFill="1" applyBorder="1" applyAlignment="1" applyProtection="1">
      <alignment horizontal="right" vertical="center" wrapText="1" indent="1"/>
      <protection hidden="1"/>
    </xf>
    <xf numFmtId="164" fontId="2" fillId="6" borderId="1" xfId="0" applyNumberFormat="1" applyFont="1" applyFill="1" applyBorder="1" applyAlignment="1" applyProtection="1">
      <alignment horizontal="right" vertical="center" wrapText="1" indent="1"/>
      <protection hidden="1"/>
    </xf>
    <xf numFmtId="0" fontId="27" fillId="0" borderId="4" xfId="0" applyFont="1" applyBorder="1" applyProtection="1">
      <protection hidden="1"/>
    </xf>
    <xf numFmtId="49" fontId="0" fillId="0" borderId="1" xfId="0" applyNumberFormat="1" applyBorder="1" applyAlignment="1">
      <alignment horizontal="center" vertical="center" wrapText="1"/>
    </xf>
    <xf numFmtId="0" fontId="7" fillId="12" borderId="6" xfId="0" applyFont="1" applyFill="1" applyBorder="1" applyAlignment="1">
      <alignment wrapText="1"/>
    </xf>
    <xf numFmtId="0" fontId="19" fillId="12" borderId="8" xfId="0" applyFont="1" applyFill="1" applyBorder="1" applyAlignment="1">
      <alignment horizontal="center" wrapText="1"/>
    </xf>
    <xf numFmtId="1" fontId="2" fillId="12" borderId="1" xfId="0" applyNumberFormat="1" applyFont="1" applyFill="1" applyBorder="1" applyAlignment="1" applyProtection="1">
      <alignment horizontal="center" vertical="center" wrapText="1"/>
      <protection hidden="1"/>
    </xf>
    <xf numFmtId="0" fontId="6" fillId="0" borderId="2" xfId="0" applyFont="1" applyBorder="1" applyAlignment="1" applyProtection="1">
      <alignment vertical="center"/>
      <protection hidden="1"/>
    </xf>
    <xf numFmtId="0" fontId="4" fillId="0" borderId="0" xfId="0" applyFont="1" applyAlignment="1" applyProtection="1">
      <alignment horizontal="left"/>
      <protection hidden="1"/>
    </xf>
    <xf numFmtId="0" fontId="6" fillId="0" borderId="0" xfId="0" applyFont="1" applyAlignment="1" applyProtection="1">
      <alignment vertical="center"/>
      <protection hidden="1"/>
    </xf>
    <xf numFmtId="166" fontId="0" fillId="0" borderId="1" xfId="0" applyNumberFormat="1" applyBorder="1" applyAlignment="1" applyProtection="1">
      <alignment horizontal="center" vertical="center" wrapText="1"/>
      <protection locked="0"/>
    </xf>
    <xf numFmtId="0" fontId="2" fillId="12" borderId="6" xfId="0" applyFont="1" applyFill="1" applyBorder="1" applyAlignment="1" applyProtection="1">
      <alignment wrapText="1"/>
      <protection hidden="1"/>
    </xf>
    <xf numFmtId="0" fontId="3" fillId="10" borderId="1" xfId="0" applyFont="1" applyFill="1" applyBorder="1" applyAlignment="1">
      <alignment horizontal="right" wrapText="1" indent="1"/>
    </xf>
    <xf numFmtId="0" fontId="2" fillId="12" borderId="15" xfId="0" applyFont="1" applyFill="1" applyBorder="1" applyAlignment="1" applyProtection="1">
      <alignment wrapText="1"/>
      <protection hidden="1"/>
    </xf>
    <xf numFmtId="0" fontId="2" fillId="12" borderId="9" xfId="0" applyFont="1" applyFill="1" applyBorder="1" applyAlignment="1" applyProtection="1">
      <alignment wrapText="1"/>
      <protection hidden="1"/>
    </xf>
    <xf numFmtId="0" fontId="2" fillId="12" borderId="12" xfId="0" applyFont="1" applyFill="1" applyBorder="1" applyAlignment="1" applyProtection="1">
      <alignment wrapText="1"/>
      <protection hidden="1"/>
    </xf>
    <xf numFmtId="0" fontId="2" fillId="12" borderId="10" xfId="0" applyFont="1" applyFill="1" applyBorder="1" applyAlignment="1" applyProtection="1">
      <alignment wrapText="1"/>
      <protection hidden="1"/>
    </xf>
    <xf numFmtId="0" fontId="2" fillId="12" borderId="2" xfId="0" applyFont="1" applyFill="1" applyBorder="1" applyAlignment="1" applyProtection="1">
      <alignment wrapText="1"/>
      <protection hidden="1"/>
    </xf>
    <xf numFmtId="0" fontId="2" fillId="12" borderId="11" xfId="0" applyFont="1" applyFill="1" applyBorder="1" applyAlignment="1" applyProtection="1">
      <alignment wrapText="1"/>
      <protection hidden="1"/>
    </xf>
    <xf numFmtId="0" fontId="0" fillId="6" borderId="9" xfId="0" applyFill="1" applyBorder="1" applyProtection="1">
      <protection hidden="1"/>
    </xf>
    <xf numFmtId="0" fontId="0" fillId="6" borderId="2" xfId="0" applyFill="1" applyBorder="1" applyProtection="1">
      <protection hidden="1"/>
    </xf>
    <xf numFmtId="166" fontId="14" fillId="0" borderId="1" xfId="0" applyNumberFormat="1" applyFont="1" applyBorder="1" applyAlignment="1" applyProtection="1">
      <alignment horizontal="left" vertical="center" indent="1"/>
      <protection locked="0"/>
    </xf>
    <xf numFmtId="0" fontId="11" fillId="12" borderId="1" xfId="0" applyFont="1" applyFill="1" applyBorder="1" applyAlignment="1">
      <alignment horizontal="right" vertical="center" wrapText="1" indent="1"/>
    </xf>
    <xf numFmtId="49" fontId="26" fillId="12" borderId="6" xfId="0" applyNumberFormat="1" applyFont="1" applyFill="1" applyBorder="1" applyAlignment="1" applyProtection="1">
      <alignment horizontal="center" wrapText="1"/>
      <protection hidden="1"/>
    </xf>
    <xf numFmtId="0" fontId="31" fillId="12" borderId="1" xfId="0" applyFont="1" applyFill="1" applyBorder="1" applyAlignment="1" applyProtection="1">
      <alignment horizontal="center" wrapText="1"/>
      <protection hidden="1"/>
    </xf>
    <xf numFmtId="0" fontId="26" fillId="14" borderId="7" xfId="0" applyFont="1" applyFill="1" applyBorder="1" applyAlignment="1" applyProtection="1">
      <alignment horizontal="center" wrapText="1"/>
      <protection hidden="1"/>
    </xf>
    <xf numFmtId="0" fontId="15" fillId="6" borderId="4" xfId="0" applyFont="1" applyFill="1" applyBorder="1" applyAlignment="1" applyProtection="1">
      <alignment horizontal="right" vertical="center"/>
      <protection hidden="1"/>
    </xf>
    <xf numFmtId="3" fontId="2" fillId="6" borderId="1" xfId="0" applyNumberFormat="1" applyFont="1" applyFill="1" applyBorder="1" applyAlignment="1" applyProtection="1">
      <alignment horizontal="center" vertical="center" wrapText="1"/>
      <protection hidden="1"/>
    </xf>
    <xf numFmtId="3" fontId="2" fillId="6" borderId="1" xfId="0" quotePrefix="1" applyNumberFormat="1" applyFont="1" applyFill="1" applyBorder="1" applyAlignment="1" applyProtection="1">
      <alignment horizontal="left" vertical="center" wrapText="1" indent="1"/>
      <protection hidden="1"/>
    </xf>
    <xf numFmtId="0" fontId="2" fillId="0" borderId="5" xfId="0" applyFont="1" applyBorder="1" applyAlignment="1">
      <alignment horizontal="right" vertical="center"/>
    </xf>
    <xf numFmtId="0" fontId="0" fillId="6" borderId="13" xfId="0" applyFill="1" applyBorder="1" applyAlignment="1">
      <alignment horizontal="right" vertical="center" wrapText="1" indent="1"/>
    </xf>
    <xf numFmtId="0" fontId="0" fillId="0" borderId="5" xfId="0" applyBorder="1" applyAlignment="1">
      <alignment horizontal="right" vertical="center"/>
    </xf>
    <xf numFmtId="0" fontId="2" fillId="16" borderId="3" xfId="0" applyFont="1" applyFill="1" applyBorder="1" applyAlignment="1">
      <alignment horizontal="center"/>
    </xf>
    <xf numFmtId="0" fontId="19" fillId="15" borderId="1" xfId="0" quotePrefix="1" applyFont="1" applyFill="1" applyBorder="1" applyAlignment="1">
      <alignment horizontal="center" wrapText="1"/>
    </xf>
    <xf numFmtId="0" fontId="19" fillId="14" borderId="7" xfId="0" quotePrefix="1" applyFont="1" applyFill="1" applyBorder="1" applyAlignment="1" applyProtection="1">
      <alignment horizontal="center" wrapText="1"/>
      <protection hidden="1"/>
    </xf>
    <xf numFmtId="0" fontId="19" fillId="11" borderId="1" xfId="0" quotePrefix="1" applyFont="1" applyFill="1" applyBorder="1" applyAlignment="1">
      <alignment horizontal="center" wrapText="1"/>
    </xf>
    <xf numFmtId="0" fontId="12" fillId="0" borderId="1" xfId="0" applyFont="1" applyBorder="1" applyAlignment="1" applyProtection="1">
      <alignment horizontal="left" vertical="center" wrapText="1"/>
      <protection locked="0"/>
    </xf>
    <xf numFmtId="0" fontId="13" fillId="0" borderId="1" xfId="1" applyBorder="1" applyAlignment="1" applyProtection="1">
      <alignment horizontal="left" vertical="center" wrapText="1"/>
      <protection locked="0"/>
    </xf>
    <xf numFmtId="0" fontId="19" fillId="11" borderId="6" xfId="0" applyFont="1" applyFill="1" applyBorder="1" applyAlignment="1" applyProtection="1">
      <alignment horizontal="center" wrapText="1"/>
      <protection hidden="1"/>
    </xf>
    <xf numFmtId="3" fontId="0" fillId="0" borderId="1" xfId="0" applyNumberFormat="1" applyBorder="1" applyAlignment="1" applyProtection="1">
      <alignment horizontal="left" vertical="center" wrapText="1"/>
      <protection locked="0"/>
    </xf>
    <xf numFmtId="0" fontId="13" fillId="10" borderId="1" xfId="1" applyFill="1" applyBorder="1" applyAlignment="1">
      <alignment horizontal="right" vertical="center" wrapText="1" indent="1"/>
    </xf>
    <xf numFmtId="0" fontId="13" fillId="12" borderId="1" xfId="1" applyFill="1" applyBorder="1" applyAlignment="1" applyProtection="1">
      <alignment horizontal="right" vertical="center" wrapText="1" indent="1"/>
      <protection hidden="1"/>
    </xf>
    <xf numFmtId="166" fontId="14" fillId="0" borderId="1" xfId="0" applyNumberFormat="1" applyFont="1" applyBorder="1" applyAlignment="1" applyProtection="1">
      <alignment horizontal="left" vertical="center" indent="1"/>
      <protection hidden="1"/>
    </xf>
    <xf numFmtId="0" fontId="11" fillId="12" borderId="1" xfId="0" applyFont="1" applyFill="1" applyBorder="1" applyAlignment="1" applyProtection="1">
      <alignment horizontal="right" vertical="center" wrapText="1" indent="1"/>
      <protection hidden="1"/>
    </xf>
    <xf numFmtId="0" fontId="13" fillId="10" borderId="1" xfId="1" applyFill="1" applyBorder="1" applyAlignment="1" applyProtection="1">
      <alignment horizontal="right" vertical="center" wrapText="1" indent="1"/>
      <protection hidden="1"/>
    </xf>
    <xf numFmtId="167" fontId="18" fillId="0" borderId="0" xfId="0" applyNumberFormat="1"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wrapText="1"/>
      <protection hidden="1"/>
    </xf>
    <xf numFmtId="166" fontId="0" fillId="0" borderId="1" xfId="0" applyNumberFormat="1" applyBorder="1" applyAlignment="1" applyProtection="1">
      <alignment horizontal="center" vertical="center" wrapText="1"/>
      <protection hidden="1"/>
    </xf>
    <xf numFmtId="3" fontId="0" fillId="0" borderId="1" xfId="0" applyNumberFormat="1" applyBorder="1" applyAlignment="1" applyProtection="1">
      <alignment horizontal="right" vertical="center" wrapText="1" indent="1"/>
      <protection hidden="1"/>
    </xf>
    <xf numFmtId="3" fontId="0" fillId="0" borderId="1" xfId="0" applyNumberFormat="1" applyBorder="1" applyAlignment="1" applyProtection="1">
      <alignment horizontal="center" vertical="center" wrapText="1"/>
      <protection hidden="1"/>
    </xf>
    <xf numFmtId="164" fontId="0" fillId="0" borderId="1" xfId="0" applyNumberFormat="1" applyBorder="1" applyAlignment="1" applyProtection="1">
      <alignment horizontal="center" vertical="center" wrapText="1"/>
      <protection hidden="1"/>
    </xf>
    <xf numFmtId="49" fontId="12" fillId="0" borderId="1" xfId="0" applyNumberFormat="1" applyFont="1" applyBorder="1" applyAlignment="1" applyProtection="1">
      <alignment horizontal="center" vertical="center" wrapText="1"/>
      <protection hidden="1"/>
    </xf>
    <xf numFmtId="3" fontId="0" fillId="0" borderId="1" xfId="0" applyNumberFormat="1" applyBorder="1" applyAlignment="1" applyProtection="1">
      <alignment horizontal="left" vertical="center" wrapText="1"/>
      <protection hidden="1"/>
    </xf>
    <xf numFmtId="0" fontId="12" fillId="0" borderId="1" xfId="0" applyFont="1" applyBorder="1" applyAlignment="1" applyProtection="1">
      <alignment horizontal="left" vertical="center" wrapText="1"/>
      <protection hidden="1"/>
    </xf>
    <xf numFmtId="0" fontId="13" fillId="0" borderId="1" xfId="1" applyBorder="1" applyAlignment="1" applyProtection="1">
      <alignment horizontal="left" vertical="center" wrapText="1"/>
      <protection hidden="1"/>
    </xf>
    <xf numFmtId="0" fontId="37" fillId="4" borderId="3" xfId="0" applyFont="1" applyFill="1" applyBorder="1" applyProtection="1">
      <protection hidden="1"/>
    </xf>
    <xf numFmtId="0" fontId="2" fillId="4" borderId="5" xfId="0" applyFont="1" applyFill="1" applyBorder="1" applyProtection="1">
      <protection hidden="1"/>
    </xf>
    <xf numFmtId="0" fontId="17" fillId="4" borderId="4" xfId="0" applyFont="1" applyFill="1" applyBorder="1" applyAlignment="1" applyProtection="1">
      <alignment horizontal="left" indent="1"/>
      <protection hidden="1"/>
    </xf>
    <xf numFmtId="0" fontId="37" fillId="4" borderId="3" xfId="0" applyFont="1" applyFill="1" applyBorder="1" applyAlignment="1" applyProtection="1">
      <alignment vertical="top"/>
      <protection hidden="1"/>
    </xf>
    <xf numFmtId="0" fontId="38" fillId="6" borderId="15" xfId="0" applyFont="1" applyFill="1" applyBorder="1" applyProtection="1">
      <protection hidden="1"/>
    </xf>
    <xf numFmtId="0" fontId="39" fillId="4" borderId="4" xfId="0" applyFont="1" applyFill="1" applyBorder="1" applyAlignment="1" applyProtection="1">
      <alignment vertical="center"/>
      <protection hidden="1"/>
    </xf>
    <xf numFmtId="0" fontId="0" fillId="7" borderId="15" xfId="0" applyFill="1" applyBorder="1"/>
    <xf numFmtId="0" fontId="0" fillId="7" borderId="12" xfId="0" applyFill="1" applyBorder="1" applyAlignment="1">
      <alignment vertical="center" wrapText="1"/>
    </xf>
    <xf numFmtId="0" fontId="0" fillId="7" borderId="14" xfId="0" applyFill="1" applyBorder="1"/>
    <xf numFmtId="0" fontId="0" fillId="7" borderId="10" xfId="0" applyFill="1" applyBorder="1"/>
    <xf numFmtId="0" fontId="0" fillId="0" borderId="2" xfId="0" applyBorder="1" applyAlignment="1">
      <alignment horizontal="left" vertical="top" wrapText="1" indent="1"/>
    </xf>
    <xf numFmtId="0" fontId="19" fillId="11" borderId="7" xfId="0" quotePrefix="1" applyFont="1" applyFill="1" applyBorder="1" applyAlignment="1" applyProtection="1">
      <alignment horizontal="center" wrapText="1"/>
      <protection hidden="1"/>
    </xf>
    <xf numFmtId="0" fontId="2" fillId="11" borderId="3" xfId="0" applyFont="1" applyFill="1" applyBorder="1" applyAlignment="1">
      <alignment horizontal="center"/>
    </xf>
    <xf numFmtId="0" fontId="17" fillId="9" borderId="1" xfId="0" applyFont="1" applyFill="1" applyBorder="1" applyAlignment="1">
      <alignment vertical="center" wrapText="1"/>
    </xf>
    <xf numFmtId="3" fontId="12" fillId="0" borderId="1" xfId="0" applyNumberFormat="1" applyFont="1" applyBorder="1" applyAlignment="1" applyProtection="1">
      <alignment horizontal="right" vertical="center" wrapText="1" indent="1"/>
      <protection hidden="1"/>
    </xf>
    <xf numFmtId="165" fontId="0" fillId="0" borderId="1" xfId="0" applyNumberFormat="1" applyBorder="1" applyAlignment="1" applyProtection="1">
      <alignment horizontal="left" vertical="center" wrapText="1" indent="1"/>
      <protection locked="0"/>
    </xf>
    <xf numFmtId="165" fontId="17" fillId="5" borderId="1" xfId="0" applyNumberFormat="1" applyFont="1" applyFill="1" applyBorder="1" applyAlignment="1">
      <alignment horizontal="left" vertical="center" indent="1"/>
    </xf>
    <xf numFmtId="0" fontId="13" fillId="0" borderId="1" xfId="1" applyBorder="1" applyAlignment="1" applyProtection="1">
      <alignment vertical="center" wrapText="1"/>
      <protection locked="0"/>
    </xf>
    <xf numFmtId="0" fontId="17" fillId="12" borderId="10" xfId="0" applyFont="1" applyFill="1" applyBorder="1" applyAlignment="1" applyProtection="1">
      <alignment wrapText="1"/>
      <protection hidden="1"/>
    </xf>
    <xf numFmtId="0" fontId="7" fillId="0" borderId="0" xfId="0" applyFont="1" applyAlignment="1">
      <alignment vertical="top" wrapText="1"/>
    </xf>
    <xf numFmtId="0" fontId="12" fillId="0" borderId="1" xfId="0" applyFont="1" applyBorder="1" applyAlignment="1">
      <alignment horizontal="center" vertical="center" wrapText="1"/>
    </xf>
    <xf numFmtId="0" fontId="0" fillId="0" borderId="0" xfId="0" applyAlignment="1">
      <alignment vertical="top" wrapText="1"/>
    </xf>
    <xf numFmtId="3" fontId="4" fillId="9" borderId="13" xfId="0" applyNumberFormat="1" applyFont="1" applyFill="1" applyBorder="1"/>
    <xf numFmtId="0" fontId="0" fillId="0" borderId="0" xfId="0" applyAlignment="1">
      <alignment vertical="top" wrapText="1"/>
    </xf>
    <xf numFmtId="0" fontId="2" fillId="0" borderId="0" xfId="0" applyFont="1"/>
    <xf numFmtId="0" fontId="7" fillId="0" borderId="0" xfId="0" applyFont="1" applyAlignment="1">
      <alignment vertical="top" wrapText="1"/>
    </xf>
    <xf numFmtId="0" fontId="0" fillId="0" borderId="9" xfId="0" applyBorder="1" applyAlignment="1">
      <alignment horizontal="center"/>
    </xf>
    <xf numFmtId="0" fontId="0" fillId="0" borderId="0" xfId="0" applyAlignment="1">
      <alignment horizontal="center"/>
    </xf>
    <xf numFmtId="0" fontId="7" fillId="7" borderId="4" xfId="0" applyFont="1" applyFill="1" applyBorder="1" applyAlignment="1">
      <alignment horizontal="right" vertical="center" wrapText="1"/>
    </xf>
    <xf numFmtId="0" fontId="13" fillId="0" borderId="10" xfId="1" applyFill="1" applyBorder="1" applyAlignment="1">
      <alignment horizontal="left" vertical="center" wrapText="1"/>
    </xf>
    <xf numFmtId="0" fontId="13" fillId="0" borderId="11" xfId="1" applyFill="1" applyBorder="1" applyAlignment="1">
      <alignment horizontal="left" vertical="center" wrapText="1"/>
    </xf>
    <xf numFmtId="0" fontId="8" fillId="4" borderId="3" xfId="0" applyFont="1" applyFill="1" applyBorder="1" applyAlignment="1">
      <alignment vertical="center" wrapText="1"/>
    </xf>
    <xf numFmtId="0" fontId="8" fillId="4" borderId="4" xfId="0" applyFont="1" applyFill="1" applyBorder="1" applyAlignment="1">
      <alignment vertical="center" wrapText="1"/>
    </xf>
    <xf numFmtId="0" fontId="8" fillId="4" borderId="5" xfId="0" applyFont="1" applyFill="1" applyBorder="1" applyAlignment="1">
      <alignment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0" borderId="0" xfId="0" applyAlignment="1">
      <alignment horizontal="left" vertical="top" wrapText="1"/>
    </xf>
    <xf numFmtId="0" fontId="6" fillId="0" borderId="11" xfId="0" applyFont="1" applyBorder="1" applyAlignment="1" applyProtection="1">
      <alignment horizontal="left" vertical="center"/>
      <protection hidden="1"/>
    </xf>
    <xf numFmtId="0" fontId="6" fillId="0" borderId="8" xfId="0" applyFont="1" applyBorder="1" applyAlignment="1" applyProtection="1">
      <alignment horizontal="left" vertical="center"/>
      <protection hidden="1"/>
    </xf>
    <xf numFmtId="0" fontId="6" fillId="0" borderId="10" xfId="0" applyFont="1" applyBorder="1" applyAlignment="1" applyProtection="1">
      <alignment horizontal="left" vertical="center"/>
      <protection hidden="1"/>
    </xf>
    <xf numFmtId="0" fontId="0" fillId="9" borderId="2" xfId="0" applyFill="1" applyBorder="1"/>
    <xf numFmtId="0" fontId="0" fillId="9" borderId="11" xfId="0" applyFill="1" applyBorder="1"/>
    <xf numFmtId="0" fontId="8" fillId="11" borderId="5" xfId="0" applyFont="1" applyFill="1" applyBorder="1" applyAlignment="1">
      <alignment horizontal="left" wrapText="1"/>
    </xf>
    <xf numFmtId="0" fontId="8" fillId="11" borderId="1" xfId="0" applyFont="1" applyFill="1" applyBorder="1" applyAlignment="1">
      <alignment horizontal="left" wrapText="1"/>
    </xf>
    <xf numFmtId="0" fontId="2" fillId="0" borderId="3" xfId="0" applyFont="1" applyBorder="1" applyAlignment="1">
      <alignment horizontal="right" vertical="center"/>
    </xf>
    <xf numFmtId="0" fontId="2" fillId="0" borderId="5" xfId="0" applyFont="1" applyBorder="1" applyAlignment="1">
      <alignment horizontal="right" vertical="center"/>
    </xf>
    <xf numFmtId="0" fontId="2" fillId="6" borderId="14" xfId="0" applyFont="1" applyFill="1" applyBorder="1" applyAlignment="1">
      <alignment horizontal="right" vertical="center" wrapText="1" indent="1"/>
    </xf>
    <xf numFmtId="0" fontId="0" fillId="6" borderId="13" xfId="0" applyFill="1" applyBorder="1" applyAlignment="1">
      <alignment horizontal="right" vertical="center" wrapText="1" indent="1"/>
    </xf>
    <xf numFmtId="0" fontId="0" fillId="0" borderId="5" xfId="0" applyBorder="1" applyAlignment="1">
      <alignment horizontal="right" vertical="center"/>
    </xf>
    <xf numFmtId="0" fontId="2" fillId="15" borderId="3" xfId="0" applyFont="1" applyFill="1" applyBorder="1" applyAlignment="1">
      <alignment horizontal="center"/>
    </xf>
    <xf numFmtId="0" fontId="2" fillId="15" borderId="4" xfId="0" applyFont="1" applyFill="1" applyBorder="1" applyAlignment="1">
      <alignment horizontal="center"/>
    </xf>
    <xf numFmtId="0" fontId="2" fillId="15" borderId="5" xfId="0" applyFont="1" applyFill="1" applyBorder="1" applyAlignment="1">
      <alignment horizontal="center"/>
    </xf>
    <xf numFmtId="0" fontId="6" fillId="0" borderId="2" xfId="0" applyFont="1" applyBorder="1" applyAlignment="1" applyProtection="1">
      <alignment vertical="center"/>
      <protection hidden="1"/>
    </xf>
    <xf numFmtId="0" fontId="12" fillId="0" borderId="0" xfId="0" applyFont="1" applyAlignment="1" applyProtection="1">
      <alignment horizontal="left" vertical="center" wrapText="1"/>
      <protection hidden="1"/>
    </xf>
    <xf numFmtId="0" fontId="12" fillId="0" borderId="13" xfId="0" applyFont="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8" fillId="20" borderId="5" xfId="0" applyFont="1" applyFill="1" applyBorder="1" applyAlignment="1" applyProtection="1">
      <alignment horizontal="left" wrapText="1"/>
      <protection hidden="1"/>
    </xf>
    <xf numFmtId="0" fontId="8" fillId="20" borderId="1" xfId="0" applyFont="1" applyFill="1" applyBorder="1" applyAlignment="1" applyProtection="1">
      <alignment horizontal="left" wrapText="1"/>
      <protection hidden="1"/>
    </xf>
    <xf numFmtId="0" fontId="2" fillId="16" borderId="1" xfId="0" applyFont="1" applyFill="1" applyBorder="1" applyAlignment="1">
      <alignment horizontal="center"/>
    </xf>
    <xf numFmtId="49" fontId="2" fillId="11" borderId="3" xfId="0" applyNumberFormat="1" applyFont="1" applyFill="1" applyBorder="1" applyAlignment="1">
      <alignment horizontal="center" vertical="center"/>
    </xf>
    <xf numFmtId="49" fontId="2" fillId="11" borderId="4" xfId="0" applyNumberFormat="1" applyFont="1" applyFill="1" applyBorder="1" applyAlignment="1">
      <alignment horizontal="center" vertical="center"/>
    </xf>
    <xf numFmtId="49" fontId="2" fillId="11" borderId="5" xfId="0" applyNumberFormat="1" applyFont="1" applyFill="1" applyBorder="1" applyAlignment="1">
      <alignment horizontal="center" vertical="center"/>
    </xf>
    <xf numFmtId="0" fontId="11" fillId="0" borderId="1" xfId="0" applyFont="1" applyBorder="1" applyAlignment="1">
      <alignment horizontal="left" vertical="center" indent="1"/>
    </xf>
    <xf numFmtId="0" fontId="0" fillId="0" borderId="1" xfId="0" applyBorder="1" applyAlignment="1">
      <alignment horizontal="left" vertical="center" wrapText="1" indent="1"/>
    </xf>
    <xf numFmtId="0" fontId="7" fillId="9" borderId="9" xfId="0" applyFont="1" applyFill="1" applyBorder="1" applyAlignment="1">
      <alignment horizontal="center"/>
    </xf>
    <xf numFmtId="0" fontId="7" fillId="6" borderId="10" xfId="0" applyFont="1" applyFill="1" applyBorder="1"/>
    <xf numFmtId="0" fontId="0" fillId="6" borderId="2" xfId="0" applyFill="1" applyBorder="1"/>
    <xf numFmtId="0" fontId="11" fillId="0" borderId="1" xfId="0" applyFont="1" applyBorder="1" applyAlignment="1" applyProtection="1">
      <alignment horizontal="left" vertical="center" wrapText="1" indent="1"/>
      <protection hidden="1"/>
    </xf>
    <xf numFmtId="0" fontId="0" fillId="8" borderId="3" xfId="0" applyFill="1" applyBorder="1" applyAlignment="1">
      <alignment horizontal="left" vertical="center" wrapText="1" indent="1"/>
    </xf>
    <xf numFmtId="0" fontId="0" fillId="8" borderId="4" xfId="0" applyFill="1" applyBorder="1" applyAlignment="1">
      <alignment horizontal="left" vertical="center" wrapText="1" indent="1"/>
    </xf>
    <xf numFmtId="0" fontId="0" fillId="8" borderId="5" xfId="0" applyFill="1" applyBorder="1" applyAlignment="1">
      <alignment horizontal="left" vertical="center" wrapText="1" indent="1"/>
    </xf>
    <xf numFmtId="0" fontId="11" fillId="0" borderId="3" xfId="0" applyFont="1" applyBorder="1" applyAlignment="1" applyProtection="1">
      <alignment horizontal="left" vertical="center" wrapText="1" indent="1"/>
      <protection hidden="1"/>
    </xf>
    <xf numFmtId="0" fontId="11" fillId="0" borderId="4" xfId="0" applyFont="1" applyBorder="1" applyAlignment="1" applyProtection="1">
      <alignment horizontal="left" vertical="center" wrapText="1" indent="1"/>
      <protection hidden="1"/>
    </xf>
    <xf numFmtId="0" fontId="11" fillId="0" borderId="5" xfId="0" applyFont="1" applyBorder="1" applyAlignment="1" applyProtection="1">
      <alignment horizontal="left" vertical="center" wrapText="1" indent="1"/>
      <protection hidden="1"/>
    </xf>
    <xf numFmtId="0" fontId="12" fillId="8" borderId="3" xfId="0" applyFont="1" applyFill="1" applyBorder="1" applyAlignment="1">
      <alignment horizontal="left" vertical="top" wrapText="1" indent="1"/>
    </xf>
    <xf numFmtId="0" fontId="12" fillId="8" borderId="4" xfId="0" applyFont="1" applyFill="1" applyBorder="1" applyAlignment="1">
      <alignment horizontal="left" vertical="top" wrapText="1" indent="1"/>
    </xf>
    <xf numFmtId="0" fontId="12" fillId="8" borderId="5" xfId="0" applyFont="1" applyFill="1" applyBorder="1" applyAlignment="1">
      <alignment horizontal="left" vertical="top" wrapText="1" indent="1"/>
    </xf>
    <xf numFmtId="0" fontId="2" fillId="17" borderId="1" xfId="0" applyFont="1" applyFill="1" applyBorder="1" applyAlignment="1" applyProtection="1">
      <alignment horizontal="center" vertical="center" wrapText="1"/>
      <protection hidden="1"/>
    </xf>
    <xf numFmtId="0" fontId="2" fillId="13" borderId="3" xfId="0" applyFont="1" applyFill="1" applyBorder="1" applyAlignment="1" applyProtection="1">
      <alignment horizontal="center" vertical="center" wrapText="1"/>
      <protection hidden="1"/>
    </xf>
    <xf numFmtId="0" fontId="2" fillId="13" borderId="4" xfId="0" applyFont="1" applyFill="1" applyBorder="1" applyAlignment="1" applyProtection="1">
      <alignment horizontal="center" vertical="center" wrapText="1"/>
      <protection hidden="1"/>
    </xf>
    <xf numFmtId="0" fontId="2" fillId="13" borderId="5" xfId="0" applyFont="1" applyFill="1" applyBorder="1" applyAlignment="1" applyProtection="1">
      <alignment horizontal="center" vertical="center" wrapText="1"/>
      <protection hidden="1"/>
    </xf>
    <xf numFmtId="0" fontId="2" fillId="15" borderId="3" xfId="0" applyFont="1" applyFill="1" applyBorder="1" applyAlignment="1" applyProtection="1">
      <alignment horizontal="center" vertical="center" wrapText="1"/>
      <protection hidden="1"/>
    </xf>
    <xf numFmtId="0" fontId="2" fillId="15" borderId="4" xfId="0" applyFont="1" applyFill="1" applyBorder="1" applyAlignment="1" applyProtection="1">
      <alignment horizontal="center" vertical="center" wrapText="1"/>
      <protection hidden="1"/>
    </xf>
    <xf numFmtId="0" fontId="2" fillId="15" borderId="5" xfId="0" applyFont="1" applyFill="1" applyBorder="1" applyAlignment="1" applyProtection="1">
      <alignment horizontal="center" vertical="center" wrapText="1"/>
      <protection hidden="1"/>
    </xf>
    <xf numFmtId="0" fontId="12" fillId="0" borderId="1" xfId="0" applyFont="1" applyBorder="1" applyAlignment="1" applyProtection="1">
      <alignment horizontal="left" vertical="center" wrapText="1" indent="1"/>
      <protection hidden="1"/>
    </xf>
    <xf numFmtId="0" fontId="2" fillId="11" borderId="1" xfId="0" applyFont="1" applyFill="1" applyBorder="1" applyAlignment="1" applyProtection="1">
      <alignment horizontal="center" vertical="center"/>
      <protection hidden="1"/>
    </xf>
    <xf numFmtId="0" fontId="2" fillId="16" borderId="3" xfId="0" applyFont="1" applyFill="1" applyBorder="1" applyAlignment="1" applyProtection="1">
      <alignment horizontal="center" vertical="center" wrapText="1"/>
      <protection hidden="1"/>
    </xf>
    <xf numFmtId="0" fontId="2" fillId="16" borderId="4" xfId="0" applyFont="1" applyFill="1" applyBorder="1" applyAlignment="1" applyProtection="1">
      <alignment horizontal="center" vertical="center" wrapText="1"/>
      <protection hidden="1"/>
    </xf>
    <xf numFmtId="0" fontId="17" fillId="4" borderId="4" xfId="0" applyFont="1" applyFill="1" applyBorder="1" applyAlignment="1" applyProtection="1">
      <alignment horizontal="left" indent="1"/>
      <protection hidden="1"/>
    </xf>
    <xf numFmtId="0" fontId="17" fillId="4" borderId="5" xfId="0" applyFont="1" applyFill="1" applyBorder="1" applyAlignment="1" applyProtection="1">
      <alignment horizontal="left" indent="1"/>
      <protection hidden="1"/>
    </xf>
    <xf numFmtId="0" fontId="2" fillId="11" borderId="15" xfId="0" applyFont="1" applyFill="1" applyBorder="1" applyAlignment="1" applyProtection="1">
      <alignment horizontal="center" vertical="center" wrapText="1"/>
      <protection hidden="1"/>
    </xf>
    <xf numFmtId="0" fontId="2" fillId="11" borderId="9" xfId="0" applyFont="1" applyFill="1" applyBorder="1" applyAlignment="1" applyProtection="1">
      <alignment horizontal="center" vertical="center" wrapText="1"/>
      <protection hidden="1"/>
    </xf>
    <xf numFmtId="0" fontId="2" fillId="11" borderId="12" xfId="0" applyFont="1" applyFill="1" applyBorder="1" applyAlignment="1" applyProtection="1">
      <alignment horizontal="center" vertical="center" wrapText="1"/>
      <protection hidden="1"/>
    </xf>
    <xf numFmtId="0" fontId="2" fillId="11" borderId="10" xfId="0" applyFont="1" applyFill="1" applyBorder="1" applyAlignment="1" applyProtection="1">
      <alignment horizontal="center" vertical="center" wrapText="1"/>
      <protection hidden="1"/>
    </xf>
    <xf numFmtId="0" fontId="2" fillId="11" borderId="2" xfId="0" applyFont="1" applyFill="1" applyBorder="1" applyAlignment="1" applyProtection="1">
      <alignment horizontal="center" vertical="center" wrapText="1"/>
      <protection hidden="1"/>
    </xf>
    <xf numFmtId="0" fontId="2" fillId="11" borderId="11" xfId="0" applyFont="1" applyFill="1" applyBorder="1" applyAlignment="1" applyProtection="1">
      <alignment horizontal="center" vertical="center" wrapText="1"/>
      <protection hidden="1"/>
    </xf>
    <xf numFmtId="0" fontId="0" fillId="0" borderId="3" xfId="0" applyBorder="1" applyAlignment="1" applyProtection="1">
      <alignment vertical="center" wrapText="1"/>
      <protection hidden="1"/>
    </xf>
    <xf numFmtId="0" fontId="0" fillId="0" borderId="4" xfId="0" applyBorder="1" applyAlignment="1" applyProtection="1">
      <alignment vertical="center" wrapText="1"/>
      <protection hidden="1"/>
    </xf>
    <xf numFmtId="0" fontId="0" fillId="0" borderId="5" xfId="0" applyBorder="1" applyAlignment="1" applyProtection="1">
      <alignment vertical="center" wrapText="1"/>
      <protection hidden="1"/>
    </xf>
    <xf numFmtId="0" fontId="14" fillId="0" borderId="1" xfId="0" applyFont="1" applyBorder="1" applyAlignment="1" applyProtection="1">
      <alignment horizontal="left" vertical="center" indent="1"/>
      <protection hidden="1"/>
    </xf>
    <xf numFmtId="0" fontId="2" fillId="0" borderId="3" xfId="0" applyFont="1" applyBorder="1" applyAlignment="1" applyProtection="1">
      <alignment horizontal="left" wrapText="1" indent="1"/>
      <protection hidden="1"/>
    </xf>
    <xf numFmtId="0" fontId="2" fillId="0" borderId="4" xfId="0" applyFont="1" applyBorder="1" applyAlignment="1" applyProtection="1">
      <alignment horizontal="left" wrapText="1" indent="1"/>
      <protection hidden="1"/>
    </xf>
    <xf numFmtId="0" fontId="2" fillId="0" borderId="5" xfId="0" applyFont="1" applyBorder="1" applyAlignment="1" applyProtection="1">
      <alignment horizontal="left" wrapText="1" indent="1"/>
      <protection hidden="1"/>
    </xf>
    <xf numFmtId="0" fontId="12" fillId="0" borderId="1" xfId="0" applyFont="1" applyBorder="1" applyAlignment="1" applyProtection="1">
      <alignment horizontal="left" vertical="center" indent="1"/>
      <protection hidden="1"/>
    </xf>
    <xf numFmtId="0" fontId="12" fillId="0" borderId="1" xfId="0" applyFont="1" applyBorder="1" applyAlignment="1">
      <alignment horizontal="left" vertical="center" indent="1"/>
    </xf>
    <xf numFmtId="0" fontId="2" fillId="18" borderId="3" xfId="0" applyFont="1" applyFill="1" applyBorder="1" applyAlignment="1" applyProtection="1">
      <alignment horizontal="center" vertical="center" wrapText="1"/>
      <protection hidden="1"/>
    </xf>
    <xf numFmtId="0" fontId="2" fillId="18" borderId="4" xfId="0" applyFont="1" applyFill="1" applyBorder="1" applyAlignment="1" applyProtection="1">
      <alignment horizontal="center" vertical="center" wrapText="1"/>
      <protection hidden="1"/>
    </xf>
    <xf numFmtId="0" fontId="2" fillId="18" borderId="5" xfId="0" applyFont="1" applyFill="1" applyBorder="1" applyAlignment="1" applyProtection="1">
      <alignment horizontal="center" vertical="center" wrapText="1"/>
      <protection hidden="1"/>
    </xf>
    <xf numFmtId="0" fontId="14" fillId="0" borderId="1" xfId="0" applyFont="1" applyBorder="1" applyAlignment="1" applyProtection="1">
      <alignment horizontal="left" vertical="center" indent="1"/>
      <protection locked="0"/>
    </xf>
    <xf numFmtId="0" fontId="12" fillId="0" borderId="1" xfId="0" applyFont="1" applyBorder="1" applyAlignment="1" applyProtection="1">
      <alignment horizontal="left" vertical="center" indent="1"/>
      <protection locked="0"/>
    </xf>
    <xf numFmtId="0" fontId="12" fillId="0" borderId="1" xfId="0" applyFont="1" applyBorder="1" applyAlignment="1" applyProtection="1">
      <alignment horizontal="left" vertical="center" wrapText="1" indent="1"/>
      <protection locked="0"/>
    </xf>
  </cellXfs>
  <cellStyles count="3">
    <cellStyle name="Hyperlink" xfId="1" builtinId="8"/>
    <cellStyle name="Normal" xfId="0" builtinId="0"/>
    <cellStyle name="Percent" xfId="2" builtinId="5"/>
  </cellStyles>
  <dxfs count="456">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ill>
        <patternFill>
          <bgColor rgb="FFFFFF00"/>
        </patternFill>
      </fill>
    </dxf>
    <dxf>
      <fill>
        <patternFill patternType="darkDown">
          <bgColor theme="0" tint="-0.499984740745262"/>
        </patternFill>
      </fill>
    </dxf>
    <dxf>
      <fill>
        <patternFill patternType="darkDown">
          <bgColor theme="0" tint="-0.499984740745262"/>
        </patternFill>
      </fill>
    </dxf>
  </dxfs>
  <tableStyles count="0" defaultTableStyle="TableStyleMedium2" defaultPivotStyle="PivotStyleLight16"/>
  <colors>
    <mruColors>
      <color rgb="FFEDEDED"/>
      <color rgb="FFF2F2F2"/>
      <color rgb="FFD9E1F2"/>
      <color rgb="FFFFFFCC"/>
      <color rgb="FFE2EFDA"/>
      <color rgb="FFD9D9D9"/>
      <color rgb="FFBFBFBF"/>
      <color rgb="FFFFFF99"/>
      <color rgb="FFFFE699"/>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1.xml"/><Relationship Id="rId9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3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5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stateagency/casestudy/formulations" TargetMode="External"/><Relationship Id="rId2" Type="http://schemas.openxmlformats.org/officeDocument/2006/relationships/hyperlink" Target="https://www.naics.com/search" TargetMode="External"/><Relationship Id="rId1" Type="http://schemas.openxmlformats.org/officeDocument/2006/relationships/hyperlink" Target="https://www.epa.gov/p2/p2-financing" TargetMode="External"/><Relationship Id="rId5" Type="http://schemas.openxmlformats.org/officeDocument/2006/relationships/printerSettings" Target="../printerSettings/printerSettings6.bin"/><Relationship Id="rId4" Type="http://schemas.openxmlformats.org/officeDocument/2006/relationships/hyperlink" Target="https://stateagency/casestudy/greencleaning" TargetMode="External"/></Relationships>
</file>

<file path=xl/worksheets/_rels/sheet60.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1.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3.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4.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5.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7.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8.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epa.gov/p2/p2-financing" TargetMode="External"/><Relationship Id="rId1" Type="http://schemas.openxmlformats.org/officeDocument/2006/relationships/hyperlink" Target="https://www.naics.com/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F19"/>
  <sheetViews>
    <sheetView showGridLines="0" showRowColHeaders="0" tabSelected="1" zoomScaleNormal="100" workbookViewId="0">
      <selection activeCell="B2" sqref="B2:D2"/>
    </sheetView>
  </sheetViews>
  <sheetFormatPr defaultRowHeight="14.5" x14ac:dyDescent="0.35"/>
  <cols>
    <col min="1" max="1" width="3.54296875" customWidth="1"/>
    <col min="2" max="2" width="16.7265625" customWidth="1"/>
    <col min="3" max="3" width="120.7265625" customWidth="1"/>
    <col min="4" max="4" width="2.7265625" customWidth="1"/>
    <col min="5" max="5" width="3.54296875" customWidth="1"/>
  </cols>
  <sheetData>
    <row r="1" spans="1:6" ht="30" customHeight="1" x14ac:dyDescent="0.35">
      <c r="A1" s="254"/>
      <c r="B1" s="10"/>
      <c r="C1" s="276" t="s">
        <v>95</v>
      </c>
      <c r="D1" s="276"/>
      <c r="E1" s="255"/>
    </row>
    <row r="2" spans="1:6" ht="24" customHeight="1" x14ac:dyDescent="0.35">
      <c r="A2" s="48"/>
      <c r="B2" s="279" t="s">
        <v>149</v>
      </c>
      <c r="C2" s="280"/>
      <c r="D2" s="281"/>
      <c r="E2" s="28"/>
      <c r="F2" s="9"/>
    </row>
    <row r="3" spans="1:6" ht="17.25" customHeight="1" x14ac:dyDescent="0.35">
      <c r="A3" s="256"/>
      <c r="B3" s="29"/>
      <c r="C3" s="29"/>
      <c r="D3" s="29"/>
      <c r="E3" s="6"/>
    </row>
    <row r="4" spans="1:6" ht="110.15" customHeight="1" x14ac:dyDescent="0.35">
      <c r="A4" s="256"/>
      <c r="B4" s="282" t="s">
        <v>7</v>
      </c>
      <c r="C4" s="128" t="s">
        <v>308</v>
      </c>
      <c r="D4" s="105"/>
      <c r="E4" s="6"/>
    </row>
    <row r="5" spans="1:6" ht="15" customHeight="1" x14ac:dyDescent="0.35">
      <c r="A5" s="256"/>
      <c r="B5" s="283"/>
      <c r="C5" s="129" t="s">
        <v>309</v>
      </c>
      <c r="D5" s="106"/>
      <c r="E5" s="6"/>
    </row>
    <row r="6" spans="1:6" ht="6" customHeight="1" x14ac:dyDescent="0.35">
      <c r="A6" s="256"/>
      <c r="B6" s="284"/>
      <c r="C6" s="277"/>
      <c r="D6" s="278"/>
      <c r="E6" s="6"/>
    </row>
    <row r="7" spans="1:6" ht="18" customHeight="1" x14ac:dyDescent="0.35">
      <c r="A7" s="256"/>
      <c r="B7" s="10"/>
      <c r="C7" s="108"/>
      <c r="D7" s="109"/>
      <c r="E7" s="6"/>
    </row>
    <row r="8" spans="1:6" ht="340" customHeight="1" x14ac:dyDescent="0.35">
      <c r="A8" s="48"/>
      <c r="B8" s="107" t="s">
        <v>147</v>
      </c>
      <c r="C8" s="258" t="s">
        <v>353</v>
      </c>
      <c r="D8" s="104"/>
      <c r="E8" s="6"/>
    </row>
    <row r="9" spans="1:6" x14ac:dyDescent="0.35">
      <c r="A9" s="257"/>
      <c r="B9" s="10"/>
      <c r="C9" s="10"/>
      <c r="D9" s="11"/>
      <c r="E9" s="12"/>
    </row>
    <row r="10" spans="1:6" x14ac:dyDescent="0.35">
      <c r="A10" s="274"/>
      <c r="E10" s="33" t="s">
        <v>327</v>
      </c>
    </row>
    <row r="11" spans="1:6" hidden="1" x14ac:dyDescent="0.35">
      <c r="A11" s="275"/>
      <c r="B11" s="285" t="s">
        <v>93</v>
      </c>
      <c r="C11" s="285"/>
      <c r="D11" s="285"/>
    </row>
    <row r="12" spans="1:6" hidden="1" x14ac:dyDescent="0.35">
      <c r="B12" s="88" t="s">
        <v>148</v>
      </c>
    </row>
    <row r="13" spans="1:6" ht="98.25" hidden="1" customHeight="1" x14ac:dyDescent="0.35">
      <c r="B13" s="273" t="s">
        <v>94</v>
      </c>
      <c r="C13" s="273"/>
      <c r="D13" s="273"/>
      <c r="E13" s="7"/>
    </row>
    <row r="14" spans="1:6" ht="15" customHeight="1" x14ac:dyDescent="0.35">
      <c r="B14" s="271" t="s">
        <v>325</v>
      </c>
      <c r="C14" s="271"/>
      <c r="D14" s="271"/>
      <c r="E14" s="269"/>
    </row>
    <row r="15" spans="1:6" x14ac:dyDescent="0.35">
      <c r="B15" s="272" t="s">
        <v>148</v>
      </c>
      <c r="C15" s="272"/>
      <c r="D15" s="272"/>
      <c r="E15" s="88"/>
    </row>
    <row r="16" spans="1:6" ht="93" customHeight="1" x14ac:dyDescent="0.35">
      <c r="B16" s="273" t="s">
        <v>326</v>
      </c>
      <c r="C16" s="273"/>
      <c r="D16" s="273"/>
      <c r="E16" s="267"/>
    </row>
    <row r="17" spans="2:5" x14ac:dyDescent="0.35">
      <c r="B17" s="7"/>
      <c r="C17" s="7"/>
      <c r="D17" s="7"/>
      <c r="E17" s="7"/>
    </row>
    <row r="18" spans="2:5" x14ac:dyDescent="0.35">
      <c r="B18" s="7"/>
      <c r="C18" s="7"/>
      <c r="D18" s="7"/>
      <c r="E18" s="7"/>
    </row>
    <row r="19" spans="2:5" ht="14.5" customHeight="1" x14ac:dyDescent="0.35"/>
  </sheetData>
  <sheetProtection algorithmName="SHA-512" hashValue="qrKntvX5lBb+nPQ6N8VsZpcLqOX9jgbecpE7sqq0dz+jm/nIuK8R0w3rjT6fPBZ2ryPnNLopw2FUdbwe4I4BHA==" saltValue="OtldEdPOBRE6LBgyU0GnCg==" spinCount="100000" sheet="1" objects="1" scenarios="1"/>
  <mergeCells count="10">
    <mergeCell ref="B14:D14"/>
    <mergeCell ref="B15:D15"/>
    <mergeCell ref="B16:D16"/>
    <mergeCell ref="A10:A11"/>
    <mergeCell ref="C1:D1"/>
    <mergeCell ref="C6:D6"/>
    <mergeCell ref="B13:D13"/>
    <mergeCell ref="B2:D2"/>
    <mergeCell ref="B4:B6"/>
    <mergeCell ref="B11:D11"/>
  </mergeCells>
  <hyperlinks>
    <hyperlink ref="C5:D5" r:id="rId1" display="See https://www.epa.gov/p2/grant-reporting" xr:uid="{8280F20A-84CD-4766-9B4A-FE5E24CAEFF3}"/>
  </hyperlinks>
  <printOptions horizontalCentered="1"/>
  <pageMargins left="0.7" right="0.7" top="0.75" bottom="0.75" header="0.3" footer="0.3"/>
  <pageSetup scale="77" orientation="landscape" r:id="rId2"/>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DB487-0B0E-4729-BA76-7ABC8B13ED3E}">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356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FjIVgRbi04nIyLaCL9KqW0EGQI3QINIaTDhSg601QxyS0bYhsF0WaQ5ISgNHvQtFCNOdablkcwrFnbBcP9ydBg==" saltValue="W8XaTyTnuZcht1rG0ouru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31" priority="3" stopIfTrue="1">
      <formula>AND($C28&lt;&gt;"",$C28&lt;&gt;"Manufacturer (Production)")</formula>
    </cfRule>
  </conditionalFormatting>
  <conditionalFormatting sqref="L28:M52">
    <cfRule type="expression" dxfId="430" priority="4" stopIfTrue="1">
      <formula>AND($C28&lt;&gt;"",$C28&lt;&gt;"Manufacturer (Certification)")</formula>
    </cfRule>
  </conditionalFormatting>
  <conditionalFormatting sqref="N28:N52 L28:L52 H28:I52 P28:Q52 S28:S52 V28:W52">
    <cfRule type="expression" dxfId="429" priority="6">
      <formula>AND(TRIM(H28)&lt;&gt;"",ISNUMBER(H28)=FALSE)</formula>
    </cfRule>
  </conditionalFormatting>
  <conditionalFormatting sqref="N28:O52">
    <cfRule type="expression" dxfId="428" priority="5" stopIfTrue="1">
      <formula>AND($C28&lt;&gt;"",$C28&lt;&gt;"Manufacturer (Marketing)")</formula>
    </cfRule>
  </conditionalFormatting>
  <conditionalFormatting sqref="P28:U52">
    <cfRule type="expression" dxfId="427" priority="2">
      <formula>AND($C28&lt;&gt;"",$C28&lt;&gt;"Distributor / Retailer")</formula>
    </cfRule>
  </conditionalFormatting>
  <conditionalFormatting sqref="V28:Z52">
    <cfRule type="expression" dxfId="42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5C71DD9-F773-425B-8F55-32AC623F8D9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6037007-ED3E-4940-A8BA-4FB6337AD67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84C68B8-ACCA-431D-A4EC-C2953C3ED579}"/>
    <dataValidation type="list" allowBlank="1" showDropDown="1" showInputMessage="1" showErrorMessage="1" error="Please enter Y or N." sqref="AA28:AA52" xr:uid="{A9B754EF-767A-45F1-BB03-A75CA4EBC5F6}">
      <formula1>Lookup_YesNo</formula1>
    </dataValidation>
    <dataValidation type="date" allowBlank="1" showInputMessage="1" showErrorMessage="1" error="Please enter a valid date (mm/dd/yyyy) _x000a_between 10/01/2022 and 09/30/2028." sqref="F28:F52" xr:uid="{5A216076-EE71-41F3-A076-E380BE9BAB4B}">
      <formula1>44835</formula1>
      <formula2>47026</formula2>
    </dataValidation>
    <dataValidation type="list" allowBlank="1" showDropDown="1" showInputMessage="1" showErrorMessage="1" error="Please enter Yes, No, or Unknown." sqref="C16:F16" xr:uid="{81BB23AF-20FD-4CA8-B28A-CCCC712480C9}">
      <formula1>Lookup_YesNoUnknown</formula1>
    </dataValidation>
    <dataValidation type="list" allowBlank="1" showInputMessage="1" showErrorMessage="1" sqref="T28:T52" xr:uid="{676250D5-C92E-4669-A7C9-082268CBE49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1C9CB38-CEDC-4FF0-93A0-35E6CF9D354C}"/>
    <dataValidation type="list" allowBlank="1" showInputMessage="1" showErrorMessage="1" sqref="M28:M52" xr:uid="{E90AE7E6-FE5B-4376-93A4-29F199927941}">
      <formula1>Lookup_CertificationStatus</formula1>
    </dataValidation>
    <dataValidation type="list" allowBlank="1" showInputMessage="1" showErrorMessage="1" sqref="K28:K52 U28:U52" xr:uid="{67AFF1C8-0D5B-47C2-B5D9-A04E2A6B7892}">
      <formula1>Lookup_Type</formula1>
    </dataValidation>
    <dataValidation type="list" allowBlank="1" showInputMessage="1" showErrorMessage="1" sqref="J28:J52" xr:uid="{DFDB3C7E-8EEC-4617-82C6-E2FF3CBFC4F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B591970-B674-4A5B-B87A-3FACBD7ECD7C}">
      <formula1>OFFSET(Outreach_Activities_Sorted,0,0,COUNTIF(Outreach_Activities_Sorted,"&lt;&gt;0"))</formula1>
    </dataValidation>
    <dataValidation type="list" allowBlank="1" showInputMessage="1" showErrorMessage="1" sqref="Y28:Y52 R28:R52 O28:O52" xr:uid="{5A3F614E-460D-4860-90DF-0916A725A7C6}">
      <formula1>Lookup_YesNoUnknown</formula1>
    </dataValidation>
    <dataValidation type="list" allowBlank="1" showInputMessage="1" showErrorMessage="1" sqref="C28:C52" xr:uid="{B4459154-1E2E-465A-86C4-94B155665350}">
      <formula1>Lookup_Role</formula1>
    </dataValidation>
    <dataValidation type="date" operator="greaterThan" allowBlank="1" showInputMessage="1" showErrorMessage="1" errorTitle="Date Required" error="Please enter a date in mm/dd/yyyy format." sqref="C18" xr:uid="{7F1E98CD-626C-496F-BBA2-E2A41B1B2112}">
      <formula1>36526</formula1>
    </dataValidation>
    <dataValidation type="list" allowBlank="1" showDropDown="1" showInputMessage="1" showErrorMessage="1" sqref="C14" xr:uid="{5BB955F6-3E2D-469E-8731-9A8400A77838}">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699BD20-28D4-43C4-A405-444E3B79F475}"/>
  </dataValidations>
  <hyperlinks>
    <hyperlink ref="B15" r:id="rId1" xr:uid="{9845F54A-401E-473D-B3AE-4B72D041DD9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F31140F-64F4-4282-94CB-92530D933B6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F93B-2CF6-4411-B5FC-E6B668582DE3}">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357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I3MYVJonrfopZf7nlguyM90eEMDu8LQ+/zylmWmBKgqtCr/wS+AQBCJbp2kB7vU2sJZ1VnnJk0SkGlzN1iUqkA==" saltValue="WFQkM1sVDUy6Ppjs0ppF1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25" priority="3" stopIfTrue="1">
      <formula>AND($C28&lt;&gt;"",$C28&lt;&gt;"Manufacturer (Production)")</formula>
    </cfRule>
  </conditionalFormatting>
  <conditionalFormatting sqref="L28:M52">
    <cfRule type="expression" dxfId="424" priority="4" stopIfTrue="1">
      <formula>AND($C28&lt;&gt;"",$C28&lt;&gt;"Manufacturer (Certification)")</formula>
    </cfRule>
  </conditionalFormatting>
  <conditionalFormatting sqref="N28:N52 L28:L52 H28:I52 P28:Q52 S28:S52 V28:W52">
    <cfRule type="expression" dxfId="423" priority="6">
      <formula>AND(TRIM(H28)&lt;&gt;"",ISNUMBER(H28)=FALSE)</formula>
    </cfRule>
  </conditionalFormatting>
  <conditionalFormatting sqref="N28:O52">
    <cfRule type="expression" dxfId="422" priority="5" stopIfTrue="1">
      <formula>AND($C28&lt;&gt;"",$C28&lt;&gt;"Manufacturer (Marketing)")</formula>
    </cfRule>
  </conditionalFormatting>
  <conditionalFormatting sqref="P28:U52">
    <cfRule type="expression" dxfId="421" priority="2">
      <formula>AND($C28&lt;&gt;"",$C28&lt;&gt;"Distributor / Retailer")</formula>
    </cfRule>
  </conditionalFormatting>
  <conditionalFormatting sqref="V28:Z52">
    <cfRule type="expression" dxfId="42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305B31F-0F53-44C6-8CFD-E3BD6D619F6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E5D8016-0964-4A58-A3A8-CA858316F6C3}">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78C9EB6-EDD0-4699-B721-0BC7F185A471}"/>
    <dataValidation type="list" allowBlank="1" showDropDown="1" showInputMessage="1" showErrorMessage="1" error="Please enter Y or N." sqref="AA28:AA52" xr:uid="{2D43EA0B-4EF3-403F-8428-B52F5F821D9E}">
      <formula1>Lookup_YesNo</formula1>
    </dataValidation>
    <dataValidation type="date" allowBlank="1" showInputMessage="1" showErrorMessage="1" error="Please enter a valid date (mm/dd/yyyy) _x000a_between 10/01/2022 and 09/30/2028." sqref="F28:F52" xr:uid="{F5F05C03-C844-4B6D-A2C9-C706683DBAFF}">
      <formula1>44835</formula1>
      <formula2>47026</formula2>
    </dataValidation>
    <dataValidation type="list" allowBlank="1" showDropDown="1" showInputMessage="1" showErrorMessage="1" error="Please enter Yes, No, or Unknown." sqref="C16:F16" xr:uid="{11A01CDB-6FE8-424C-8159-09F04AF0B6D1}">
      <formula1>Lookup_YesNoUnknown</formula1>
    </dataValidation>
    <dataValidation type="list" allowBlank="1" showInputMessage="1" showErrorMessage="1" sqref="T28:T52" xr:uid="{2358A52A-38DB-4168-8BC2-34C1FC2A8EE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8ECAF27-8209-43B2-B52F-BF83C2B3A4B5}"/>
    <dataValidation type="list" allowBlank="1" showInputMessage="1" showErrorMessage="1" sqref="M28:M52" xr:uid="{9E59624E-D5E6-418C-B22D-A43259D1DDDC}">
      <formula1>Lookup_CertificationStatus</formula1>
    </dataValidation>
    <dataValidation type="list" allowBlank="1" showInputMessage="1" showErrorMessage="1" sqref="K28:K52 U28:U52" xr:uid="{DF4C4D10-10DD-4094-87DF-FB8BDDF27A9C}">
      <formula1>Lookup_Type</formula1>
    </dataValidation>
    <dataValidation type="list" allowBlank="1" showInputMessage="1" showErrorMessage="1" sqref="J28:J52" xr:uid="{328C1C28-F1E8-448F-B837-B4123A5184A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0465E52-CB39-48F6-9823-F41CE8EDBE60}">
      <formula1>OFFSET(Outreach_Activities_Sorted,0,0,COUNTIF(Outreach_Activities_Sorted,"&lt;&gt;0"))</formula1>
    </dataValidation>
    <dataValidation type="list" allowBlank="1" showInputMessage="1" showErrorMessage="1" sqref="Y28:Y52 R28:R52 O28:O52" xr:uid="{B2BA642C-9423-4EF1-9D1F-2B18A116A54F}">
      <formula1>Lookup_YesNoUnknown</formula1>
    </dataValidation>
    <dataValidation type="list" allowBlank="1" showInputMessage="1" showErrorMessage="1" sqref="C28:C52" xr:uid="{F5A77894-4DE9-4EEA-BDF7-CF3BF5EA662F}">
      <formula1>Lookup_Role</formula1>
    </dataValidation>
    <dataValidation type="date" operator="greaterThan" allowBlank="1" showInputMessage="1" showErrorMessage="1" errorTitle="Date Required" error="Please enter a date in mm/dd/yyyy format." sqref="C18" xr:uid="{799DB772-E73D-4E7F-9DF5-8DA64FA1B6A4}">
      <formula1>36526</formula1>
    </dataValidation>
    <dataValidation type="list" allowBlank="1" showDropDown="1" showInputMessage="1" showErrorMessage="1" sqref="C14" xr:uid="{55F2CA2B-A3B0-4CC5-BAF5-9C8DECB55DC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5D45C59-4B5F-453C-8F83-B7CAC534035A}"/>
  </dataValidations>
  <hyperlinks>
    <hyperlink ref="B15" r:id="rId1" xr:uid="{DD547CFD-FAD4-488E-89B8-1725DC70881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568892D-8700-4FD5-B3C7-19A35816D22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29C33-47A2-49D3-ADC4-8AF80D25E6FA}">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358</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Zhg2fN2fQHRklSWCoue0I5p9NlAjzaWbjZ4B6Lg9zYC5ccWGyw2FX0G/NODd7xyjgOMRw8ysJedYo2iqdrXQzQ==" saltValue="ZwKB1VpHklkEp29eufqUj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19" priority="3" stopIfTrue="1">
      <formula>AND($C28&lt;&gt;"",$C28&lt;&gt;"Manufacturer (Production)")</formula>
    </cfRule>
  </conditionalFormatting>
  <conditionalFormatting sqref="L28:M52">
    <cfRule type="expression" dxfId="418" priority="4" stopIfTrue="1">
      <formula>AND($C28&lt;&gt;"",$C28&lt;&gt;"Manufacturer (Certification)")</formula>
    </cfRule>
  </conditionalFormatting>
  <conditionalFormatting sqref="N28:N52 L28:L52 H28:I52 P28:Q52 S28:S52 V28:W52">
    <cfRule type="expression" dxfId="417" priority="6">
      <formula>AND(TRIM(H28)&lt;&gt;"",ISNUMBER(H28)=FALSE)</formula>
    </cfRule>
  </conditionalFormatting>
  <conditionalFormatting sqref="N28:O52">
    <cfRule type="expression" dxfId="416" priority="5" stopIfTrue="1">
      <formula>AND($C28&lt;&gt;"",$C28&lt;&gt;"Manufacturer (Marketing)")</formula>
    </cfRule>
  </conditionalFormatting>
  <conditionalFormatting sqref="P28:U52">
    <cfRule type="expression" dxfId="415" priority="2">
      <formula>AND($C28&lt;&gt;"",$C28&lt;&gt;"Distributor / Retailer")</formula>
    </cfRule>
  </conditionalFormatting>
  <conditionalFormatting sqref="V28:Z52">
    <cfRule type="expression" dxfId="41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0553027-ABD5-4F99-BBC8-82DED656DBA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6A96ABA9-F5F4-4354-A58D-85C209DFB92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20B95A0-B92F-43F1-8DFB-3F812FB403E5}"/>
    <dataValidation type="list" allowBlank="1" showDropDown="1" showInputMessage="1" showErrorMessage="1" error="Please enter Y or N." sqref="AA28:AA52" xr:uid="{2783DB49-56E9-4D01-8BE4-761986A828E7}">
      <formula1>Lookup_YesNo</formula1>
    </dataValidation>
    <dataValidation type="date" allowBlank="1" showInputMessage="1" showErrorMessage="1" error="Please enter a valid date (mm/dd/yyyy) _x000a_between 10/01/2022 and 09/30/2028." sqref="F28:F52" xr:uid="{30B82374-9A6F-4C20-9176-926915EDB5B2}">
      <formula1>44835</formula1>
      <formula2>47026</formula2>
    </dataValidation>
    <dataValidation type="list" allowBlank="1" showDropDown="1" showInputMessage="1" showErrorMessage="1" error="Please enter Yes, No, or Unknown." sqref="C16:F16" xr:uid="{90E6D0B6-E369-4ADA-886E-7997F74B02CB}">
      <formula1>Lookup_YesNoUnknown</formula1>
    </dataValidation>
    <dataValidation type="list" allowBlank="1" showInputMessage="1" showErrorMessage="1" sqref="T28:T52" xr:uid="{6E89E55F-229B-4EA5-843D-28FC2DD24C4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95AD05C-BF7D-42EE-8E65-41DC5E100653}"/>
    <dataValidation type="list" allowBlank="1" showInputMessage="1" showErrorMessage="1" sqref="M28:M52" xr:uid="{27A201A1-70CB-450F-91A6-18E5D3302EA3}">
      <formula1>Lookup_CertificationStatus</formula1>
    </dataValidation>
    <dataValidation type="list" allowBlank="1" showInputMessage="1" showErrorMessage="1" sqref="K28:K52 U28:U52" xr:uid="{0D7A0339-9224-4FB3-9347-4997B78B79DD}">
      <formula1>Lookup_Type</formula1>
    </dataValidation>
    <dataValidation type="list" allowBlank="1" showInputMessage="1" showErrorMessage="1" sqref="J28:J52" xr:uid="{1DB31382-835A-4EE5-96D9-3D6EB44C344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87E6923-EF81-491A-B580-1F73E18D6587}">
      <formula1>OFFSET(Outreach_Activities_Sorted,0,0,COUNTIF(Outreach_Activities_Sorted,"&lt;&gt;0"))</formula1>
    </dataValidation>
    <dataValidation type="list" allowBlank="1" showInputMessage="1" showErrorMessage="1" sqref="Y28:Y52 R28:R52 O28:O52" xr:uid="{BF3B55C9-9244-47F8-BDCA-6A3BF26D92EF}">
      <formula1>Lookup_YesNoUnknown</formula1>
    </dataValidation>
    <dataValidation type="list" allowBlank="1" showInputMessage="1" showErrorMessage="1" sqref="C28:C52" xr:uid="{7AE7A719-5C84-4816-8874-8FD75E23E890}">
      <formula1>Lookup_Role</formula1>
    </dataValidation>
    <dataValidation type="date" operator="greaterThan" allowBlank="1" showInputMessage="1" showErrorMessage="1" errorTitle="Date Required" error="Please enter a date in mm/dd/yyyy format." sqref="C18" xr:uid="{014661E7-0D6E-47DA-B34D-EC16AEAD90D6}">
      <formula1>36526</formula1>
    </dataValidation>
    <dataValidation type="list" allowBlank="1" showDropDown="1" showInputMessage="1" showErrorMessage="1" sqref="C14" xr:uid="{98345ECE-84E2-4FE4-B16B-62AE0BC6A7B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5F217FF-C3CE-4ECD-9C49-73B4AD527594}"/>
  </dataValidations>
  <hyperlinks>
    <hyperlink ref="B15" r:id="rId1" xr:uid="{7241E323-39D8-469D-B5A0-B4254FC1EDA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DFFC247-AB07-4238-92CB-A07CE2D177D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BD213-34E6-4734-B358-1A6477F48053}">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7</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359</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uvQE/I6IB5yWuHPG4FkKMP4xfzAlT6lKOsjxiz30dk2EosTj0x1KaUIxlq21hBZeUJpWJ+HOIllJstIn//VPRw==" saltValue="Xx7XfARhPzGHZoYf2OpAi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13" priority="3" stopIfTrue="1">
      <formula>AND($C28&lt;&gt;"",$C28&lt;&gt;"Manufacturer (Production)")</formula>
    </cfRule>
  </conditionalFormatting>
  <conditionalFormatting sqref="L28:M52">
    <cfRule type="expression" dxfId="412" priority="4" stopIfTrue="1">
      <formula>AND($C28&lt;&gt;"",$C28&lt;&gt;"Manufacturer (Certification)")</formula>
    </cfRule>
  </conditionalFormatting>
  <conditionalFormatting sqref="N28:N52 L28:L52 H28:I52 P28:Q52 S28:S52 V28:W52">
    <cfRule type="expression" dxfId="411" priority="6">
      <formula>AND(TRIM(H28)&lt;&gt;"",ISNUMBER(H28)=FALSE)</formula>
    </cfRule>
  </conditionalFormatting>
  <conditionalFormatting sqref="N28:O52">
    <cfRule type="expression" dxfId="410" priority="5" stopIfTrue="1">
      <formula>AND($C28&lt;&gt;"",$C28&lt;&gt;"Manufacturer (Marketing)")</formula>
    </cfRule>
  </conditionalFormatting>
  <conditionalFormatting sqref="P28:U52">
    <cfRule type="expression" dxfId="409" priority="2">
      <formula>AND($C28&lt;&gt;"",$C28&lt;&gt;"Distributor / Retailer")</formula>
    </cfRule>
  </conditionalFormatting>
  <conditionalFormatting sqref="V28:Z52">
    <cfRule type="expression" dxfId="40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AAE4B22-59BD-4B97-BBF5-60294B94606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09EE391F-5D62-4E9D-BDFC-0CB56694B13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DD4BEFE-9513-4EF2-B643-D2AAB1144351}"/>
    <dataValidation type="list" allowBlank="1" showDropDown="1" showInputMessage="1" showErrorMessage="1" error="Please enter Y or N." sqref="AA28:AA52" xr:uid="{30ABB855-841E-448C-A494-F6836D5C459B}">
      <formula1>Lookup_YesNo</formula1>
    </dataValidation>
    <dataValidation type="date" allowBlank="1" showInputMessage="1" showErrorMessage="1" error="Please enter a valid date (mm/dd/yyyy) _x000a_between 10/01/2022 and 09/30/2028." sqref="F28:F52" xr:uid="{86AB778C-A459-46F8-A61D-4FC4CBC7559D}">
      <formula1>44835</formula1>
      <formula2>47026</formula2>
    </dataValidation>
    <dataValidation type="list" allowBlank="1" showDropDown="1" showInputMessage="1" showErrorMessage="1" error="Please enter Yes, No, or Unknown." sqref="C16:F16" xr:uid="{80B92E0A-3777-4A30-A67A-2A0AA8180CEB}">
      <formula1>Lookup_YesNoUnknown</formula1>
    </dataValidation>
    <dataValidation type="list" allowBlank="1" showInputMessage="1" showErrorMessage="1" sqref="T28:T52" xr:uid="{2CCA182A-9585-434A-A718-E8746A1F0D20}">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E7D3ECE-17C8-49C1-9A11-9B5C92BB4A59}"/>
    <dataValidation type="list" allowBlank="1" showInputMessage="1" showErrorMessage="1" sqref="M28:M52" xr:uid="{713571FA-6BCA-4139-859A-F428FFF31AF3}">
      <formula1>Lookup_CertificationStatus</formula1>
    </dataValidation>
    <dataValidation type="list" allowBlank="1" showInputMessage="1" showErrorMessage="1" sqref="K28:K52 U28:U52" xr:uid="{218B7CDD-BA50-4C32-B6A8-E6C1B2D688C6}">
      <formula1>Lookup_Type</formula1>
    </dataValidation>
    <dataValidation type="list" allowBlank="1" showInputMessage="1" showErrorMessage="1" sqref="J28:J52" xr:uid="{61F1F7B9-911E-4A68-AEF2-2A0D6071EE3C}">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A5C7ECB-4FAF-427C-855B-1AB57C65689F}">
      <formula1>OFFSET(Outreach_Activities_Sorted,0,0,COUNTIF(Outreach_Activities_Sorted,"&lt;&gt;0"))</formula1>
    </dataValidation>
    <dataValidation type="list" allowBlank="1" showInputMessage="1" showErrorMessage="1" sqref="Y28:Y52 R28:R52 O28:O52" xr:uid="{64B4D0D2-E6C2-4D54-AC94-4BEF9408F646}">
      <formula1>Lookup_YesNoUnknown</formula1>
    </dataValidation>
    <dataValidation type="list" allowBlank="1" showInputMessage="1" showErrorMessage="1" sqref="C28:C52" xr:uid="{C368CCE6-728B-46B4-92E2-8F2DEF35FBDB}">
      <formula1>Lookup_Role</formula1>
    </dataValidation>
    <dataValidation type="date" operator="greaterThan" allowBlank="1" showInputMessage="1" showErrorMessage="1" errorTitle="Date Required" error="Please enter a date in mm/dd/yyyy format." sqref="C18" xr:uid="{FD31DE5A-BCFB-4BD5-800E-A089D7AA6389}">
      <formula1>36526</formula1>
    </dataValidation>
    <dataValidation type="list" allowBlank="1" showDropDown="1" showInputMessage="1" showErrorMessage="1" sqref="C14" xr:uid="{556C8ECD-7205-4F32-B737-E5297410573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2790406-25B1-4744-ABD7-3BCBC0DACC4A}"/>
  </dataValidations>
  <hyperlinks>
    <hyperlink ref="B15" r:id="rId1" xr:uid="{5A7096FC-2889-4DA2-B8C9-34C8753B37D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A90D411-7BC7-42F4-A0BB-EDC2849E411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077CA-BA1C-4ADC-87AA-64EEB2CD8CE8}">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8</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360</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xiEz9V3coHVXX/prfAT4l5CWIMDXxlScS2FM4ScYITj66/0Kga3NGZbQzjeyyBHirkE8jloxlBdZdSF09+++5g==" saltValue="Jx3fJcR/PRCeXIFjXeZid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07" priority="3" stopIfTrue="1">
      <formula>AND($C28&lt;&gt;"",$C28&lt;&gt;"Manufacturer (Production)")</formula>
    </cfRule>
  </conditionalFormatting>
  <conditionalFormatting sqref="L28:M52">
    <cfRule type="expression" dxfId="406" priority="4" stopIfTrue="1">
      <formula>AND($C28&lt;&gt;"",$C28&lt;&gt;"Manufacturer (Certification)")</formula>
    </cfRule>
  </conditionalFormatting>
  <conditionalFormatting sqref="N28:N52 L28:L52 H28:I52 P28:Q52 S28:S52 V28:W52">
    <cfRule type="expression" dxfId="405" priority="6">
      <formula>AND(TRIM(H28)&lt;&gt;"",ISNUMBER(H28)=FALSE)</formula>
    </cfRule>
  </conditionalFormatting>
  <conditionalFormatting sqref="N28:O52">
    <cfRule type="expression" dxfId="404" priority="5" stopIfTrue="1">
      <formula>AND($C28&lt;&gt;"",$C28&lt;&gt;"Manufacturer (Marketing)")</formula>
    </cfRule>
  </conditionalFormatting>
  <conditionalFormatting sqref="P28:U52">
    <cfRule type="expression" dxfId="403" priority="2">
      <formula>AND($C28&lt;&gt;"",$C28&lt;&gt;"Distributor / Retailer")</formula>
    </cfRule>
  </conditionalFormatting>
  <conditionalFormatting sqref="V28:Z52">
    <cfRule type="expression" dxfId="40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F7416A21-FDD0-4FCE-9E89-8063786E38D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8A10D5A-2600-467F-BF4E-DB4336D86943}">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61B3BAA0-531F-4752-A536-397F036CC1D9}"/>
    <dataValidation type="list" allowBlank="1" showDropDown="1" showInputMessage="1" showErrorMessage="1" error="Please enter Y or N." sqref="AA28:AA52" xr:uid="{08F3DD72-639A-4C20-A813-88AB151CCCA9}">
      <formula1>Lookup_YesNo</formula1>
    </dataValidation>
    <dataValidation type="date" allowBlank="1" showInputMessage="1" showErrorMessage="1" error="Please enter a valid date (mm/dd/yyyy) _x000a_between 10/01/2022 and 09/30/2028." sqref="F28:F52" xr:uid="{6B980DE9-7C3C-4783-9FF1-90527F3B6EB4}">
      <formula1>44835</formula1>
      <formula2>47026</formula2>
    </dataValidation>
    <dataValidation type="list" allowBlank="1" showDropDown="1" showInputMessage="1" showErrorMessage="1" error="Please enter Yes, No, or Unknown." sqref="C16:F16" xr:uid="{EA05D069-5F40-4E9D-9E63-3548A9328579}">
      <formula1>Lookup_YesNoUnknown</formula1>
    </dataValidation>
    <dataValidation type="list" allowBlank="1" showInputMessage="1" showErrorMessage="1" sqref="T28:T52" xr:uid="{0CDC7E22-2D2C-4F41-9AE1-CDD3904A81B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6D8B8E6-03F9-4AF9-97D1-47D6FCD8BD90}"/>
    <dataValidation type="list" allowBlank="1" showInputMessage="1" showErrorMessage="1" sqref="M28:M52" xr:uid="{D2775C5F-F4E5-4280-95D0-80CC58FEC360}">
      <formula1>Lookup_CertificationStatus</formula1>
    </dataValidation>
    <dataValidation type="list" allowBlank="1" showInputMessage="1" showErrorMessage="1" sqref="K28:K52 U28:U52" xr:uid="{722CD398-D1BA-4184-A237-C9BA1B4D0766}">
      <formula1>Lookup_Type</formula1>
    </dataValidation>
    <dataValidation type="list" allowBlank="1" showInputMessage="1" showErrorMessage="1" sqref="J28:J52" xr:uid="{294AE31F-1352-4D03-99A4-99F509B1FF0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0A24109-676C-4AA7-83D0-80AC3880A1B0}">
      <formula1>OFFSET(Outreach_Activities_Sorted,0,0,COUNTIF(Outreach_Activities_Sorted,"&lt;&gt;0"))</formula1>
    </dataValidation>
    <dataValidation type="list" allowBlank="1" showInputMessage="1" showErrorMessage="1" sqref="Y28:Y52 R28:R52 O28:O52" xr:uid="{C3B3B78A-232B-4FF9-9CCF-342DD2B2597A}">
      <formula1>Lookup_YesNoUnknown</formula1>
    </dataValidation>
    <dataValidation type="list" allowBlank="1" showInputMessage="1" showErrorMessage="1" sqref="C28:C52" xr:uid="{DE25E873-EC30-456B-B5CD-B6041088D44C}">
      <formula1>Lookup_Role</formula1>
    </dataValidation>
    <dataValidation type="date" operator="greaterThan" allowBlank="1" showInputMessage="1" showErrorMessage="1" errorTitle="Date Required" error="Please enter a date in mm/dd/yyyy format." sqref="C18" xr:uid="{EFE1BAD0-84B8-4348-A85E-C6FB4F4BE4CE}">
      <formula1>36526</formula1>
    </dataValidation>
    <dataValidation type="list" allowBlank="1" showDropDown="1" showInputMessage="1" showErrorMessage="1" sqref="C14" xr:uid="{8DA1C52E-9C3F-40D4-8095-75646800986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A0FA4A0-D970-4076-B1A1-BDAB5586B976}"/>
  </dataValidations>
  <hyperlinks>
    <hyperlink ref="B15" r:id="rId1" xr:uid="{2807129F-9948-47B7-BA5D-A4B220D11DD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43DCFF0-20E7-44A2-9878-E90E7530AC4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F0640-6CFF-48FD-A5A8-C3120F15556E}">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9</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361</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vyIAUCV3/cCY5+eP1t6Ugd3rVoQ/0fAF7cGnKbK8y+qlhJG6novMR00X7GKJQkMwfOtm0INAQYu0cNxxPF+xWw==" saltValue="sTfizC8xmK6F0xgQmi2Ou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01" priority="3" stopIfTrue="1">
      <formula>AND($C28&lt;&gt;"",$C28&lt;&gt;"Manufacturer (Production)")</formula>
    </cfRule>
  </conditionalFormatting>
  <conditionalFormatting sqref="L28:M52">
    <cfRule type="expression" dxfId="400" priority="4" stopIfTrue="1">
      <formula>AND($C28&lt;&gt;"",$C28&lt;&gt;"Manufacturer (Certification)")</formula>
    </cfRule>
  </conditionalFormatting>
  <conditionalFormatting sqref="N28:N52 L28:L52 H28:I52 P28:Q52 S28:S52 V28:W52">
    <cfRule type="expression" dxfId="399" priority="6">
      <formula>AND(TRIM(H28)&lt;&gt;"",ISNUMBER(H28)=FALSE)</formula>
    </cfRule>
  </conditionalFormatting>
  <conditionalFormatting sqref="N28:O52">
    <cfRule type="expression" dxfId="398" priority="5" stopIfTrue="1">
      <formula>AND($C28&lt;&gt;"",$C28&lt;&gt;"Manufacturer (Marketing)")</formula>
    </cfRule>
  </conditionalFormatting>
  <conditionalFormatting sqref="P28:U52">
    <cfRule type="expression" dxfId="397" priority="2">
      <formula>AND($C28&lt;&gt;"",$C28&lt;&gt;"Distributor / Retailer")</formula>
    </cfRule>
  </conditionalFormatting>
  <conditionalFormatting sqref="V28:Z52">
    <cfRule type="expression" dxfId="39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63BB0FA-DD51-45C3-A0A6-68C0D752CC8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990C07B-A3DF-494D-81CC-039A094E3C6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C9D6B199-119A-4DE6-8F00-27570C9552BA}"/>
    <dataValidation type="list" allowBlank="1" showDropDown="1" showInputMessage="1" showErrorMessage="1" error="Please enter Y or N." sqref="AA28:AA52" xr:uid="{51CD87B5-13FA-456B-A24D-BC886EE21614}">
      <formula1>Lookup_YesNo</formula1>
    </dataValidation>
    <dataValidation type="date" allowBlank="1" showInputMessage="1" showErrorMessage="1" error="Please enter a valid date (mm/dd/yyyy) _x000a_between 10/01/2022 and 09/30/2028." sqref="F28:F52" xr:uid="{B40DB36C-2E6A-487D-BD3D-A29AB3AE509F}">
      <formula1>44835</formula1>
      <formula2>47026</formula2>
    </dataValidation>
    <dataValidation type="list" allowBlank="1" showDropDown="1" showInputMessage="1" showErrorMessage="1" error="Please enter Yes, No, or Unknown." sqref="C16:F16" xr:uid="{B027F7AE-6713-424D-9855-C19EFD7B746F}">
      <formula1>Lookup_YesNoUnknown</formula1>
    </dataValidation>
    <dataValidation type="list" allowBlank="1" showInputMessage="1" showErrorMessage="1" sqref="T28:T52" xr:uid="{59795BD8-267D-4BEF-81CA-DCFB5270FBC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DA64D13-26B0-468C-85F6-3D689A9C4D3B}"/>
    <dataValidation type="list" allowBlank="1" showInputMessage="1" showErrorMessage="1" sqref="M28:M52" xr:uid="{281AA3DD-724D-4C09-B170-351DD48A2E4D}">
      <formula1>Lookup_CertificationStatus</formula1>
    </dataValidation>
    <dataValidation type="list" allowBlank="1" showInputMessage="1" showErrorMessage="1" sqref="K28:K52 U28:U52" xr:uid="{E7CA5925-E298-4675-A9D2-58464046DA35}">
      <formula1>Lookup_Type</formula1>
    </dataValidation>
    <dataValidation type="list" allowBlank="1" showInputMessage="1" showErrorMessage="1" sqref="J28:J52" xr:uid="{0CC590E6-64A6-4F51-8156-9289E57E0CD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A75992D-DED6-4F46-BC67-5F3A191BC95F}">
      <formula1>OFFSET(Outreach_Activities_Sorted,0,0,COUNTIF(Outreach_Activities_Sorted,"&lt;&gt;0"))</formula1>
    </dataValidation>
    <dataValidation type="list" allowBlank="1" showInputMessage="1" showErrorMessage="1" sqref="Y28:Y52 R28:R52 O28:O52" xr:uid="{22BCD0D7-6362-4EAD-B2A4-E46D95FE66A3}">
      <formula1>Lookup_YesNoUnknown</formula1>
    </dataValidation>
    <dataValidation type="list" allowBlank="1" showInputMessage="1" showErrorMessage="1" sqref="C28:C52" xr:uid="{3AFCD218-4D30-4319-B2E3-B0E582669A5E}">
      <formula1>Lookup_Role</formula1>
    </dataValidation>
    <dataValidation type="date" operator="greaterThan" allowBlank="1" showInputMessage="1" showErrorMessage="1" errorTitle="Date Required" error="Please enter a date in mm/dd/yyyy format." sqref="C18" xr:uid="{5DC6F38B-5125-4F38-9F72-CAA5EFFA024C}">
      <formula1>36526</formula1>
    </dataValidation>
    <dataValidation type="list" allowBlank="1" showDropDown="1" showInputMessage="1" showErrorMessage="1" sqref="C14" xr:uid="{21B86129-EB69-40FD-8D9B-F9C3354A844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04683F1-0AFF-46F5-8E99-986176EC26FD}"/>
  </dataValidations>
  <hyperlinks>
    <hyperlink ref="B15" r:id="rId1" xr:uid="{18B3F15E-1F00-4D6A-8424-930BA916114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CBFF8B9A-153C-46BC-9152-1937E14A32F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15B72-9730-4527-B08A-A19F723897F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10</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362</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fZL398L9fGVU9+ecZkMaVQ+E4EQ2m0+Ugc0bArToMxvPYuQWDg9dKUbjEy5ci959HeZMXGTD1AiUcPpy30kD9g==" saltValue="E26xyTLHXF98dq98mnxwt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95" priority="3" stopIfTrue="1">
      <formula>AND($C28&lt;&gt;"",$C28&lt;&gt;"Manufacturer (Production)")</formula>
    </cfRule>
  </conditionalFormatting>
  <conditionalFormatting sqref="L28:M52">
    <cfRule type="expression" dxfId="394" priority="4" stopIfTrue="1">
      <formula>AND($C28&lt;&gt;"",$C28&lt;&gt;"Manufacturer (Certification)")</formula>
    </cfRule>
  </conditionalFormatting>
  <conditionalFormatting sqref="N28:N52 L28:L52 H28:I52 P28:Q52 S28:S52 V28:W52">
    <cfRule type="expression" dxfId="393" priority="6">
      <formula>AND(TRIM(H28)&lt;&gt;"",ISNUMBER(H28)=FALSE)</formula>
    </cfRule>
  </conditionalFormatting>
  <conditionalFormatting sqref="N28:O52">
    <cfRule type="expression" dxfId="392" priority="5" stopIfTrue="1">
      <formula>AND($C28&lt;&gt;"",$C28&lt;&gt;"Manufacturer (Marketing)")</formula>
    </cfRule>
  </conditionalFormatting>
  <conditionalFormatting sqref="P28:U52">
    <cfRule type="expression" dxfId="391" priority="2">
      <formula>AND($C28&lt;&gt;"",$C28&lt;&gt;"Distributor / Retailer")</formula>
    </cfRule>
  </conditionalFormatting>
  <conditionalFormatting sqref="V28:Z52">
    <cfRule type="expression" dxfId="39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9E7E23C-83B5-4DD7-BCE2-6ADED24C51C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DC10EDD-4F28-4D70-B5CB-78310005755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52083F49-83F0-44E5-9791-23399513E6C1}"/>
    <dataValidation type="list" allowBlank="1" showDropDown="1" showInputMessage="1" showErrorMessage="1" error="Please enter Y or N." sqref="AA28:AA52" xr:uid="{EE1CF7D2-0FBA-4F7C-BC0C-6CB5364C8D7D}">
      <formula1>Lookup_YesNo</formula1>
    </dataValidation>
    <dataValidation type="date" allowBlank="1" showInputMessage="1" showErrorMessage="1" error="Please enter a valid date (mm/dd/yyyy) _x000a_between 10/01/2022 and 09/30/2028." sqref="F28:F52" xr:uid="{3107E3E7-C1B6-4E16-BAD8-2053723FF48F}">
      <formula1>44835</formula1>
      <formula2>47026</formula2>
    </dataValidation>
    <dataValidation type="list" allowBlank="1" showDropDown="1" showInputMessage="1" showErrorMessage="1" error="Please enter Yes, No, or Unknown." sqref="C16:F16" xr:uid="{041A0D15-7927-47A3-A3DC-027FD5EC7F9C}">
      <formula1>Lookup_YesNoUnknown</formula1>
    </dataValidation>
    <dataValidation type="list" allowBlank="1" showInputMessage="1" showErrorMessage="1" sqref="T28:T52" xr:uid="{E580D567-2572-4BAB-B307-13BB641D9FB5}">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75E51349-B9FD-4AC0-89BE-4D730763203E}"/>
    <dataValidation type="list" allowBlank="1" showInputMessage="1" showErrorMessage="1" sqref="M28:M52" xr:uid="{58A291D3-1987-4145-9DB9-21E97618C012}">
      <formula1>Lookup_CertificationStatus</formula1>
    </dataValidation>
    <dataValidation type="list" allowBlank="1" showInputMessage="1" showErrorMessage="1" sqref="K28:K52 U28:U52" xr:uid="{E41B94EC-4F56-405F-9F39-3CC0C32970D1}">
      <formula1>Lookup_Type</formula1>
    </dataValidation>
    <dataValidation type="list" allowBlank="1" showInputMessage="1" showErrorMessage="1" sqref="J28:J52" xr:uid="{D9725E1D-52CF-4B15-AE5A-50CBC89EF8E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71EE4B0-9595-4EF8-A0CB-93DA1B95A8FC}">
      <formula1>OFFSET(Outreach_Activities_Sorted,0,0,COUNTIF(Outreach_Activities_Sorted,"&lt;&gt;0"))</formula1>
    </dataValidation>
    <dataValidation type="list" allowBlank="1" showInputMessage="1" showErrorMessage="1" sqref="Y28:Y52 R28:R52 O28:O52" xr:uid="{288D6215-F293-49D3-AABD-0E84E8A81D82}">
      <formula1>Lookup_YesNoUnknown</formula1>
    </dataValidation>
    <dataValidation type="list" allowBlank="1" showInputMessage="1" showErrorMessage="1" sqref="C28:C52" xr:uid="{F0BE0BAF-77C0-4A39-8480-AEDD8CF80836}">
      <formula1>Lookup_Role</formula1>
    </dataValidation>
    <dataValidation type="date" operator="greaterThan" allowBlank="1" showInputMessage="1" showErrorMessage="1" errorTitle="Date Required" error="Please enter a date in mm/dd/yyyy format." sqref="C18" xr:uid="{1C7389DB-9814-449C-9157-F6ADEFC9B3B9}">
      <formula1>36526</formula1>
    </dataValidation>
    <dataValidation type="list" allowBlank="1" showDropDown="1" showInputMessage="1" showErrorMessage="1" sqref="C14" xr:uid="{4E5BB261-3152-4349-B808-4EC4EB8BE2B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9A3D35B-AFE1-4260-9C96-F12428A50E9A}"/>
  </dataValidations>
  <hyperlinks>
    <hyperlink ref="B15" r:id="rId1" xr:uid="{C500E20F-F7B1-4018-9C01-FC7DF65CB8BC}"/>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852FECC-5E81-43B7-B3A4-3EE89302796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CA255-3378-4FC5-86FC-DED22F244784}">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363</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DYX1U1U845MJ8Silf8yZ+atJXl5T6cqoLtV6UF3NOPUmbD++VSbeh3SrtdWi08SMD+9EyJif3PwgxHxrQRA3Hw==" saltValue="PQz1dUvMfznkBa4h+G4vc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89" priority="3" stopIfTrue="1">
      <formula>AND($C28&lt;&gt;"",$C28&lt;&gt;"Manufacturer (Production)")</formula>
    </cfRule>
  </conditionalFormatting>
  <conditionalFormatting sqref="L28:M52">
    <cfRule type="expression" dxfId="388" priority="4" stopIfTrue="1">
      <formula>AND($C28&lt;&gt;"",$C28&lt;&gt;"Manufacturer (Certification)")</formula>
    </cfRule>
  </conditionalFormatting>
  <conditionalFormatting sqref="N28:N52 L28:L52 H28:I52 P28:Q52 S28:S52 V28:W52">
    <cfRule type="expression" dxfId="387" priority="6">
      <formula>AND(TRIM(H28)&lt;&gt;"",ISNUMBER(H28)=FALSE)</formula>
    </cfRule>
  </conditionalFormatting>
  <conditionalFormatting sqref="N28:O52">
    <cfRule type="expression" dxfId="386" priority="5" stopIfTrue="1">
      <formula>AND($C28&lt;&gt;"",$C28&lt;&gt;"Manufacturer (Marketing)")</formula>
    </cfRule>
  </conditionalFormatting>
  <conditionalFormatting sqref="P28:U52">
    <cfRule type="expression" dxfId="385" priority="2">
      <formula>AND($C28&lt;&gt;"",$C28&lt;&gt;"Distributor / Retailer")</formula>
    </cfRule>
  </conditionalFormatting>
  <conditionalFormatting sqref="V28:Z52">
    <cfRule type="expression" dxfId="38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A8140F8-0663-47E3-B33F-A5DFBE2428C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EA24F5EB-2809-4696-9BA6-95CEE092948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0FA6A7E-8010-435A-9DE8-4407E651E721}"/>
    <dataValidation type="list" allowBlank="1" showDropDown="1" showInputMessage="1" showErrorMessage="1" error="Please enter Y or N." sqref="AA28:AA52" xr:uid="{7EC7285A-CA36-46C9-A810-6B5DFD817494}">
      <formula1>Lookup_YesNo</formula1>
    </dataValidation>
    <dataValidation type="date" allowBlank="1" showInputMessage="1" showErrorMessage="1" error="Please enter a valid date (mm/dd/yyyy) _x000a_between 10/01/2022 and 09/30/2028." sqref="F28:F52" xr:uid="{30CEAE76-870F-475C-945C-B8812B50A0C9}">
      <formula1>44835</formula1>
      <formula2>47026</formula2>
    </dataValidation>
    <dataValidation type="list" allowBlank="1" showDropDown="1" showInputMessage="1" showErrorMessage="1" error="Please enter Yes, No, or Unknown." sqref="C16:F16" xr:uid="{A2F668F7-D927-47E6-A3F9-C75B3B6DE70C}">
      <formula1>Lookup_YesNoUnknown</formula1>
    </dataValidation>
    <dataValidation type="list" allowBlank="1" showInputMessage="1" showErrorMessage="1" sqref="T28:T52" xr:uid="{8CE65F54-406E-4383-A1C0-D1CDF15E3E3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DE28F23-5A7B-4B31-912B-AC9F2BEC298F}"/>
    <dataValidation type="list" allowBlank="1" showInputMessage="1" showErrorMessage="1" sqref="M28:M52" xr:uid="{43C8EF8C-1E2C-4BF4-88D6-60AEADAE2B26}">
      <formula1>Lookup_CertificationStatus</formula1>
    </dataValidation>
    <dataValidation type="list" allowBlank="1" showInputMessage="1" showErrorMessage="1" sqref="K28:K52 U28:U52" xr:uid="{27ACDECC-FF96-4695-A017-443C69CE8CDD}">
      <formula1>Lookup_Type</formula1>
    </dataValidation>
    <dataValidation type="list" allowBlank="1" showInputMessage="1" showErrorMessage="1" sqref="J28:J52" xr:uid="{3785276A-BDF7-4AFD-B6A8-58A6B1C867D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ADB8D6E-2633-4B23-A7F2-CBBFFECEA53D}">
      <formula1>OFFSET(Outreach_Activities_Sorted,0,0,COUNTIF(Outreach_Activities_Sorted,"&lt;&gt;0"))</formula1>
    </dataValidation>
    <dataValidation type="list" allowBlank="1" showInputMessage="1" showErrorMessage="1" sqref="Y28:Y52 R28:R52 O28:O52" xr:uid="{6EB1ACDA-6C36-417A-9367-39F83CD076EF}">
      <formula1>Lookup_YesNoUnknown</formula1>
    </dataValidation>
    <dataValidation type="list" allowBlank="1" showInputMessage="1" showErrorMessage="1" sqref="C28:C52" xr:uid="{15A17E82-C46C-4E33-91D7-99A9C33E9730}">
      <formula1>Lookup_Role</formula1>
    </dataValidation>
    <dataValidation type="date" operator="greaterThan" allowBlank="1" showInputMessage="1" showErrorMessage="1" errorTitle="Date Required" error="Please enter a date in mm/dd/yyyy format." sqref="C18" xr:uid="{304A40C4-5482-41E5-9ABD-A13876C21DC5}">
      <formula1>36526</formula1>
    </dataValidation>
    <dataValidation type="list" allowBlank="1" showDropDown="1" showInputMessage="1" showErrorMessage="1" sqref="C14" xr:uid="{92320912-595F-4C7F-A2B2-0A3E3880713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26A37270-F499-4C71-8AFD-229D26408B36}"/>
  </dataValidations>
  <hyperlinks>
    <hyperlink ref="B15" r:id="rId1" xr:uid="{F08825BA-21FB-41FF-83CB-3F944F9D0FC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92A79B4-A279-4FD6-92DE-2C885AE1863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D62E9-D135-49A6-9CB2-DFFF5CD88698}">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S2J5Jz4Q5Tg41ovG33/oHw6p/p9gBJvCXlRBMAMfjG/CH2Tjc/XdbzKxr6E8Js6NZeqDRA7JFztLM4ylP5UF8Q==" saltValue="FO3mqmt4vxGyHYX4dummY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83" priority="3" stopIfTrue="1">
      <formula>AND($C28&lt;&gt;"",$C28&lt;&gt;"Manufacturer (Production)")</formula>
    </cfRule>
  </conditionalFormatting>
  <conditionalFormatting sqref="L28:M52">
    <cfRule type="expression" dxfId="382" priority="4" stopIfTrue="1">
      <formula>AND($C28&lt;&gt;"",$C28&lt;&gt;"Manufacturer (Certification)")</formula>
    </cfRule>
  </conditionalFormatting>
  <conditionalFormatting sqref="N28:N52 L28:L52 H28:I52 P28:Q52 S28:S52 V28:W52">
    <cfRule type="expression" dxfId="381" priority="6">
      <formula>AND(TRIM(H28)&lt;&gt;"",ISNUMBER(H28)=FALSE)</formula>
    </cfRule>
  </conditionalFormatting>
  <conditionalFormatting sqref="N28:O52">
    <cfRule type="expression" dxfId="380" priority="5" stopIfTrue="1">
      <formula>AND($C28&lt;&gt;"",$C28&lt;&gt;"Manufacturer (Marketing)")</formula>
    </cfRule>
  </conditionalFormatting>
  <conditionalFormatting sqref="P28:U52">
    <cfRule type="expression" dxfId="379" priority="2">
      <formula>AND($C28&lt;&gt;"",$C28&lt;&gt;"Distributor / Retailer")</formula>
    </cfRule>
  </conditionalFormatting>
  <conditionalFormatting sqref="V28:Z52">
    <cfRule type="expression" dxfId="37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1C2A6B5-E1D2-48C4-8F27-A9AF666BA4F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05B0FB9-5E77-4119-8AB3-40DDFB14506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8180452-75D4-4D54-96AC-7EDDEB52613E}"/>
    <dataValidation type="list" allowBlank="1" showDropDown="1" showInputMessage="1" showErrorMessage="1" error="Please enter Y or N." sqref="AA28:AA52" xr:uid="{A8070A2D-8C05-4003-8691-1EB4445B6CC5}">
      <formula1>Lookup_YesNo</formula1>
    </dataValidation>
    <dataValidation type="date" allowBlank="1" showInputMessage="1" showErrorMessage="1" error="Please enter a valid date (mm/dd/yyyy) _x000a_between 10/01/2022 and 09/30/2028." sqref="F28:F52" xr:uid="{B855EC33-6596-4416-9E54-4C5F7BC86478}">
      <formula1>44835</formula1>
      <formula2>47026</formula2>
    </dataValidation>
    <dataValidation type="list" allowBlank="1" showDropDown="1" showInputMessage="1" showErrorMessage="1" error="Please enter Yes, No, or Unknown." sqref="C16:F16" xr:uid="{065F265A-282C-4CB4-8F82-71B9594C81ED}">
      <formula1>Lookup_YesNoUnknown</formula1>
    </dataValidation>
    <dataValidation type="list" allowBlank="1" showInputMessage="1" showErrorMessage="1" sqref="T28:T52" xr:uid="{BF419B7B-FB02-4CE8-8C30-67E8EE37E6C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313D10B-ABE5-473E-85AD-3D0F46971A38}"/>
    <dataValidation type="list" allowBlank="1" showInputMessage="1" showErrorMessage="1" sqref="M28:M52" xr:uid="{46E3E275-CB54-4301-A479-B5DC267B17FD}">
      <formula1>Lookup_CertificationStatus</formula1>
    </dataValidation>
    <dataValidation type="list" allowBlank="1" showInputMessage="1" showErrorMessage="1" sqref="K28:K52 U28:U52" xr:uid="{832C9083-9692-42FF-8C32-D670DE4E930B}">
      <formula1>Lookup_Type</formula1>
    </dataValidation>
    <dataValidation type="list" allowBlank="1" showInputMessage="1" showErrorMessage="1" sqref="J28:J52" xr:uid="{91EC52F9-7E7F-47E1-83E9-F968497EE12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5AD9EEC-BD8B-4F64-BE81-88AF390DBDB1}">
      <formula1>OFFSET(Outreach_Activities_Sorted,0,0,COUNTIF(Outreach_Activities_Sorted,"&lt;&gt;0"))</formula1>
    </dataValidation>
    <dataValidation type="list" allowBlank="1" showInputMessage="1" showErrorMessage="1" sqref="Y28:Y52 R28:R52 O28:O52" xr:uid="{E11725CE-C6E7-4D8A-8712-A33C7794CD7B}">
      <formula1>Lookup_YesNoUnknown</formula1>
    </dataValidation>
    <dataValidation type="list" allowBlank="1" showInputMessage="1" showErrorMessage="1" sqref="C28:C52" xr:uid="{8BB59219-A67B-4725-9ADA-A5A887F256D0}">
      <formula1>Lookup_Role</formula1>
    </dataValidation>
    <dataValidation type="date" operator="greaterThan" allowBlank="1" showInputMessage="1" showErrorMessage="1" errorTitle="Date Required" error="Please enter a date in mm/dd/yyyy format." sqref="C18" xr:uid="{F3F5C756-37B9-47F3-9D76-28C187DC43EF}">
      <formula1>36526</formula1>
    </dataValidation>
    <dataValidation type="list" allowBlank="1" showDropDown="1" showInputMessage="1" showErrorMessage="1" sqref="C14" xr:uid="{F72C489C-6B80-4B29-A562-CC53F05DD82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2069FA6C-FB04-436E-99DA-939B33DC27AB}"/>
  </dataValidations>
  <hyperlinks>
    <hyperlink ref="B15" r:id="rId1" xr:uid="{0B195D36-6C88-4C8E-BF4A-E611F40DFBD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A19DEF7-9977-4A0A-B6C0-5FEBF09783E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D453B-1878-4A11-B0B6-7C01FEC2DB3D}">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scpW4A4HXDwOKOfRUHOT6kUnckApZDpo2Dyd+GF9TvyiouhkfLN9zofxcF3/tFkUz4CV3LuYbUyH/qDq1+wZzA==" saltValue="Ztkl6+Bi/68UluiXtogG3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77" priority="3" stopIfTrue="1">
      <formula>AND($C28&lt;&gt;"",$C28&lt;&gt;"Manufacturer (Production)")</formula>
    </cfRule>
  </conditionalFormatting>
  <conditionalFormatting sqref="L28:M52">
    <cfRule type="expression" dxfId="376" priority="4" stopIfTrue="1">
      <formula>AND($C28&lt;&gt;"",$C28&lt;&gt;"Manufacturer (Certification)")</formula>
    </cfRule>
  </conditionalFormatting>
  <conditionalFormatting sqref="N28:N52 L28:L52 H28:I52 P28:Q52 S28:S52 V28:W52">
    <cfRule type="expression" dxfId="375" priority="6">
      <formula>AND(TRIM(H28)&lt;&gt;"",ISNUMBER(H28)=FALSE)</formula>
    </cfRule>
  </conditionalFormatting>
  <conditionalFormatting sqref="N28:O52">
    <cfRule type="expression" dxfId="374" priority="5" stopIfTrue="1">
      <formula>AND($C28&lt;&gt;"",$C28&lt;&gt;"Manufacturer (Marketing)")</formula>
    </cfRule>
  </conditionalFormatting>
  <conditionalFormatting sqref="P28:U52">
    <cfRule type="expression" dxfId="373" priority="2">
      <formula>AND($C28&lt;&gt;"",$C28&lt;&gt;"Distributor / Retailer")</formula>
    </cfRule>
  </conditionalFormatting>
  <conditionalFormatting sqref="V28:Z52">
    <cfRule type="expression" dxfId="37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AA492FA-C191-4E9E-96B6-82E521B2B3C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3174392-D780-42BF-ACBC-0A8B4B1885B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8702324F-EB41-44E5-ACAC-72EB8CBEFA0B}"/>
    <dataValidation type="list" allowBlank="1" showDropDown="1" showInputMessage="1" showErrorMessage="1" error="Please enter Y or N." sqref="AA28:AA52" xr:uid="{56B39B6D-2B41-4A10-B6BF-886F8CC21994}">
      <formula1>Lookup_YesNo</formula1>
    </dataValidation>
    <dataValidation type="date" allowBlank="1" showInputMessage="1" showErrorMessage="1" error="Please enter a valid date (mm/dd/yyyy) _x000a_between 10/01/2022 and 09/30/2028." sqref="F28:F52" xr:uid="{503A4DB8-A3C8-443D-8EBD-E6EDDC9E75DB}">
      <formula1>44835</formula1>
      <formula2>47026</formula2>
    </dataValidation>
    <dataValidation type="list" allowBlank="1" showDropDown="1" showInputMessage="1" showErrorMessage="1" error="Please enter Yes, No, or Unknown." sqref="C16:F16" xr:uid="{1301A350-58AD-401F-9A39-92782157DEE4}">
      <formula1>Lookup_YesNoUnknown</formula1>
    </dataValidation>
    <dataValidation type="list" allowBlank="1" showInputMessage="1" showErrorMessage="1" sqref="T28:T52" xr:uid="{27134564-8F88-47EC-9EA4-0601FDAF247D}">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FA54592-2729-4BCE-A66C-DFE1D3B50FA3}"/>
    <dataValidation type="list" allowBlank="1" showInputMessage="1" showErrorMessage="1" sqref="M28:M52" xr:uid="{74F0F084-2A4B-4E7F-889C-09C0BCC40932}">
      <formula1>Lookup_CertificationStatus</formula1>
    </dataValidation>
    <dataValidation type="list" allowBlank="1" showInputMessage="1" showErrorMessage="1" sqref="K28:K52 U28:U52" xr:uid="{1745A2CE-8B0D-4231-8E94-8AADF68231CF}">
      <formula1>Lookup_Type</formula1>
    </dataValidation>
    <dataValidation type="list" allowBlank="1" showInputMessage="1" showErrorMessage="1" sqref="J28:J52" xr:uid="{310116DE-CC74-449D-A4E7-8523007DD98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C6AC8FC-E817-4B22-B732-EB48E7987C23}">
      <formula1>OFFSET(Outreach_Activities_Sorted,0,0,COUNTIF(Outreach_Activities_Sorted,"&lt;&gt;0"))</formula1>
    </dataValidation>
    <dataValidation type="list" allowBlank="1" showInputMessage="1" showErrorMessage="1" sqref="Y28:Y52 R28:R52 O28:O52" xr:uid="{46F96AFC-667E-4008-B087-73097CF43854}">
      <formula1>Lookup_YesNoUnknown</formula1>
    </dataValidation>
    <dataValidation type="list" allowBlank="1" showInputMessage="1" showErrorMessage="1" sqref="C28:C52" xr:uid="{FD907776-69BD-4DAF-BF92-A091E343AF14}">
      <formula1>Lookup_Role</formula1>
    </dataValidation>
    <dataValidation type="date" operator="greaterThan" allowBlank="1" showInputMessage="1" showErrorMessage="1" errorTitle="Date Required" error="Please enter a date in mm/dd/yyyy format." sqref="C18" xr:uid="{A24EA927-255B-4B83-A42E-B67B0A3238DC}">
      <formula1>36526</formula1>
    </dataValidation>
    <dataValidation type="list" allowBlank="1" showDropDown="1" showInputMessage="1" showErrorMessage="1" sqref="C14" xr:uid="{55B20004-34AE-4588-B5EA-9264390DDEF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D06E333-FAAE-43FF-B4CA-1BEBF4AF9EF0}"/>
  </dataValidations>
  <hyperlinks>
    <hyperlink ref="B15" r:id="rId1" xr:uid="{26E05F0D-FE6B-4D13-B1AD-F8805D29DC0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8AC0503-24EA-4CB7-8663-FFB1E82A20A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9479C-E0B2-4C19-81E1-8258D901F807}">
  <sheetPr codeName="Sheet2">
    <tabColor theme="4" tint="0.79998168889431442"/>
    <pageSetUpPr fitToPage="1"/>
  </sheetPr>
  <dimension ref="B1:I90"/>
  <sheetViews>
    <sheetView showGridLines="0" zoomScaleNormal="100" zoomScaleSheetLayoutView="110" workbookViewId="0">
      <selection activeCell="D5" sqref="D5"/>
    </sheetView>
  </sheetViews>
  <sheetFormatPr defaultRowHeight="14.5" x14ac:dyDescent="0.35"/>
  <cols>
    <col min="1" max="1" width="4.7265625" customWidth="1"/>
    <col min="2" max="2" width="2.7265625" customWidth="1"/>
    <col min="3" max="3" width="35.1796875" customWidth="1"/>
    <col min="4" max="4" width="120.7265625" customWidth="1"/>
    <col min="5" max="5" width="2.7265625" customWidth="1"/>
    <col min="6" max="7" width="18" hidden="1" customWidth="1"/>
    <col min="8" max="9" width="18" bestFit="1" customWidth="1"/>
    <col min="10" max="10" width="9.81640625" bestFit="1" customWidth="1"/>
  </cols>
  <sheetData>
    <row r="1" spans="2:9" ht="20.149999999999999" customHeight="1" x14ac:dyDescent="0.35">
      <c r="B1" s="286" t="str">
        <f>TemplateTitle</f>
        <v>P2 IIJA Products EJ Grant Reporting Template</v>
      </c>
      <c r="C1" s="287"/>
      <c r="D1" s="287"/>
      <c r="E1" s="287"/>
      <c r="F1" s="287"/>
      <c r="G1" s="288"/>
    </row>
    <row r="2" spans="2:9" ht="11.25" customHeight="1" x14ac:dyDescent="0.5">
      <c r="B2" s="111"/>
      <c r="C2" s="130"/>
      <c r="D2" s="131"/>
      <c r="E2" s="6"/>
    </row>
    <row r="3" spans="2:9" ht="79.5" customHeight="1" x14ac:dyDescent="0.35">
      <c r="B3" s="111"/>
      <c r="C3" s="35" t="s">
        <v>150</v>
      </c>
      <c r="D3" s="112" t="s">
        <v>316</v>
      </c>
      <c r="E3" s="113"/>
    </row>
    <row r="4" spans="2:9" ht="9" customHeight="1" x14ac:dyDescent="0.4">
      <c r="B4" s="111"/>
      <c r="C4" s="114"/>
      <c r="D4" s="115"/>
      <c r="E4" s="48"/>
    </row>
    <row r="5" spans="2:9" ht="15" customHeight="1" x14ac:dyDescent="0.35">
      <c r="B5" s="111"/>
      <c r="C5" s="50" t="s">
        <v>0</v>
      </c>
      <c r="D5" s="38"/>
      <c r="E5" s="3"/>
    </row>
    <row r="6" spans="2:9" ht="15" customHeight="1" x14ac:dyDescent="0.35">
      <c r="B6" s="111"/>
      <c r="C6" s="51" t="s">
        <v>4</v>
      </c>
      <c r="D6" s="39"/>
      <c r="E6" s="3"/>
    </row>
    <row r="7" spans="2:9" ht="15" customHeight="1" x14ac:dyDescent="0.35">
      <c r="B7" s="111"/>
      <c r="C7" s="51" t="s">
        <v>73</v>
      </c>
      <c r="D7" s="49"/>
      <c r="E7" s="3"/>
      <c r="I7" s="30"/>
    </row>
    <row r="8" spans="2:9" ht="15" customHeight="1" x14ac:dyDescent="0.35">
      <c r="B8" s="111"/>
      <c r="C8" s="51" t="s">
        <v>3</v>
      </c>
      <c r="D8" s="39"/>
      <c r="E8" s="3"/>
    </row>
    <row r="9" spans="2:9" ht="15.75" customHeight="1" x14ac:dyDescent="0.35">
      <c r="B9" s="111"/>
      <c r="C9" s="51" t="s">
        <v>2</v>
      </c>
      <c r="D9" s="40"/>
      <c r="E9" s="3"/>
    </row>
    <row r="10" spans="2:9" ht="15.75" customHeight="1" x14ac:dyDescent="0.35">
      <c r="B10" s="111"/>
      <c r="C10" s="51" t="s">
        <v>68</v>
      </c>
      <c r="D10" s="39"/>
      <c r="E10" s="3"/>
    </row>
    <row r="11" spans="2:9" ht="15.75" customHeight="1" x14ac:dyDescent="0.35">
      <c r="B11" s="111"/>
      <c r="C11" s="51" t="s">
        <v>151</v>
      </c>
      <c r="D11" s="39"/>
      <c r="E11" s="4"/>
    </row>
    <row r="12" spans="2:9" x14ac:dyDescent="0.35">
      <c r="B12" s="116"/>
      <c r="C12" s="289"/>
      <c r="D12" s="289"/>
      <c r="E12" s="290"/>
    </row>
    <row r="13" spans="2:9" ht="36" customHeight="1" x14ac:dyDescent="0.35">
      <c r="B13" s="95"/>
      <c r="C13" s="95"/>
      <c r="D13" s="95"/>
      <c r="E13" s="95"/>
    </row>
    <row r="14" spans="2:9" ht="16.5" customHeight="1" x14ac:dyDescent="0.35">
      <c r="B14" s="110"/>
      <c r="C14" s="37"/>
      <c r="D14" s="24" t="s">
        <v>152</v>
      </c>
      <c r="E14" s="25"/>
    </row>
    <row r="15" spans="2:9" x14ac:dyDescent="0.35">
      <c r="B15" s="132">
        <v>1</v>
      </c>
      <c r="C15" s="52" t="s">
        <v>153</v>
      </c>
      <c r="D15" s="56" t="str">
        <f t="shared" ref="D15:D89" ca="1" si="0">IFERROR(IF(F15=0,"",IF(G15=0,"{No Business Establishment Name Provided}",G15)),"")</f>
        <v/>
      </c>
      <c r="E15" s="6"/>
      <c r="F15" cm="1">
        <f t="array" aca="1" ref="F15" ca="1">INDIRECT("'"&amp;B15&amp;"'!$D$23")</f>
        <v>0</v>
      </c>
      <c r="G15" cm="1">
        <f t="array" aca="1" ref="G15" ca="1">INDIRECT("'"&amp;B15&amp;"'!$C$11")</f>
        <v>0</v>
      </c>
    </row>
    <row r="16" spans="2:9" x14ac:dyDescent="0.35">
      <c r="B16" s="132">
        <v>2</v>
      </c>
      <c r="C16" s="52" t="s">
        <v>154</v>
      </c>
      <c r="D16" s="56" t="str">
        <f t="shared" ca="1" si="0"/>
        <v/>
      </c>
      <c r="E16" s="6"/>
      <c r="F16" cm="1">
        <f t="array" aca="1" ref="F16" ca="1">INDIRECT("'"&amp;B16&amp;"'!$D$23")</f>
        <v>0</v>
      </c>
      <c r="G16" cm="1">
        <f t="array" aca="1" ref="G16" ca="1">INDIRECT("'"&amp;B16&amp;"'!$C$11")</f>
        <v>0</v>
      </c>
    </row>
    <row r="17" spans="2:7" x14ac:dyDescent="0.35">
      <c r="B17" s="132">
        <v>3</v>
      </c>
      <c r="C17" s="52" t="s">
        <v>155</v>
      </c>
      <c r="D17" s="56" t="str">
        <f t="shared" ca="1" si="0"/>
        <v/>
      </c>
      <c r="E17" s="5"/>
      <c r="F17" cm="1">
        <f t="array" aca="1" ref="F17" ca="1">INDIRECT("'"&amp;B17&amp;"'!$D$23")</f>
        <v>0</v>
      </c>
      <c r="G17" cm="1">
        <f t="array" aca="1" ref="G17" ca="1">INDIRECT("'"&amp;B17&amp;"'!$C$11")</f>
        <v>0</v>
      </c>
    </row>
    <row r="18" spans="2:7" x14ac:dyDescent="0.35">
      <c r="B18" s="132">
        <v>4</v>
      </c>
      <c r="C18" s="52" t="s">
        <v>156</v>
      </c>
      <c r="D18" s="56" t="str">
        <f t="shared" ca="1" si="0"/>
        <v/>
      </c>
      <c r="E18" s="6"/>
      <c r="F18" cm="1">
        <f t="array" aca="1" ref="F18" ca="1">INDIRECT("'"&amp;B18&amp;"'!$D$23")</f>
        <v>0</v>
      </c>
      <c r="G18" cm="1">
        <f t="array" aca="1" ref="G18" ca="1">INDIRECT("'"&amp;B18&amp;"'!$C$11")</f>
        <v>0</v>
      </c>
    </row>
    <row r="19" spans="2:7" x14ac:dyDescent="0.35">
      <c r="B19" s="132">
        <v>5</v>
      </c>
      <c r="C19" s="52" t="s">
        <v>157</v>
      </c>
      <c r="D19" s="56" t="str">
        <f t="shared" ca="1" si="0"/>
        <v/>
      </c>
      <c r="E19" s="6"/>
      <c r="F19" cm="1">
        <f t="array" aca="1" ref="F19" ca="1">INDIRECT("'"&amp;B19&amp;"'!$D$23")</f>
        <v>0</v>
      </c>
      <c r="G19" cm="1">
        <f t="array" aca="1" ref="G19" ca="1">INDIRECT("'"&amp;B19&amp;"'!$C$11")</f>
        <v>0</v>
      </c>
    </row>
    <row r="20" spans="2:7" x14ac:dyDescent="0.35">
      <c r="B20" s="132">
        <v>6</v>
      </c>
      <c r="C20" s="52" t="s">
        <v>158</v>
      </c>
      <c r="D20" s="56" t="str">
        <f t="shared" ca="1" si="0"/>
        <v/>
      </c>
      <c r="E20" s="6"/>
      <c r="F20" cm="1">
        <f t="array" aca="1" ref="F20" ca="1">INDIRECT("'"&amp;B20&amp;"'!$D$23")</f>
        <v>0</v>
      </c>
      <c r="G20" cm="1">
        <f t="array" aca="1" ref="G20" ca="1">INDIRECT("'"&amp;B20&amp;"'!$C$11")</f>
        <v>0</v>
      </c>
    </row>
    <row r="21" spans="2:7" x14ac:dyDescent="0.35">
      <c r="B21" s="132">
        <v>7</v>
      </c>
      <c r="C21" s="52" t="s">
        <v>159</v>
      </c>
      <c r="D21" s="56" t="str">
        <f t="shared" ca="1" si="0"/>
        <v/>
      </c>
      <c r="E21" s="5"/>
      <c r="F21" cm="1">
        <f t="array" aca="1" ref="F21" ca="1">INDIRECT("'"&amp;B21&amp;"'!$D$23")</f>
        <v>0</v>
      </c>
      <c r="G21" cm="1">
        <f t="array" aca="1" ref="G21" ca="1">INDIRECT("'"&amp;B21&amp;"'!$C$11")</f>
        <v>0</v>
      </c>
    </row>
    <row r="22" spans="2:7" x14ac:dyDescent="0.35">
      <c r="B22" s="132">
        <v>8</v>
      </c>
      <c r="C22" s="52" t="s">
        <v>160</v>
      </c>
      <c r="D22" s="56" t="str">
        <f t="shared" ca="1" si="0"/>
        <v/>
      </c>
      <c r="E22" s="6"/>
      <c r="F22" cm="1">
        <f t="array" aca="1" ref="F22" ca="1">INDIRECT("'"&amp;B22&amp;"'!$D$23")</f>
        <v>0</v>
      </c>
      <c r="G22" cm="1">
        <f t="array" aca="1" ref="G22" ca="1">INDIRECT("'"&amp;B22&amp;"'!$C$11")</f>
        <v>0</v>
      </c>
    </row>
    <row r="23" spans="2:7" x14ac:dyDescent="0.35">
      <c r="B23" s="132">
        <v>9</v>
      </c>
      <c r="C23" s="52" t="s">
        <v>161</v>
      </c>
      <c r="D23" s="56" t="str">
        <f t="shared" ca="1" si="0"/>
        <v/>
      </c>
      <c r="E23" s="6"/>
      <c r="F23" cm="1">
        <f t="array" aca="1" ref="F23" ca="1">INDIRECT("'"&amp;B23&amp;"'!$D$23")</f>
        <v>0</v>
      </c>
      <c r="G23" cm="1">
        <f t="array" aca="1" ref="G23" ca="1">INDIRECT("'"&amp;B23&amp;"'!$C$11")</f>
        <v>0</v>
      </c>
    </row>
    <row r="24" spans="2:7" x14ac:dyDescent="0.35">
      <c r="B24" s="132">
        <v>10</v>
      </c>
      <c r="C24" s="52" t="s">
        <v>162</v>
      </c>
      <c r="D24" s="56" t="str">
        <f t="shared" ca="1" si="0"/>
        <v/>
      </c>
      <c r="E24" s="6"/>
      <c r="F24" cm="1">
        <f t="array" aca="1" ref="F24" ca="1">INDIRECT("'"&amp;B24&amp;"'!$D$23")</f>
        <v>0</v>
      </c>
      <c r="G24" cm="1">
        <f t="array" aca="1" ref="G24" ca="1">INDIRECT("'"&amp;B24&amp;"'!$C$11")</f>
        <v>0</v>
      </c>
    </row>
    <row r="25" spans="2:7" x14ac:dyDescent="0.35">
      <c r="B25" s="132">
        <v>11</v>
      </c>
      <c r="C25" s="52" t="s">
        <v>163</v>
      </c>
      <c r="D25" s="56" t="str">
        <f t="shared" ca="1" si="0"/>
        <v/>
      </c>
      <c r="E25" s="6"/>
      <c r="F25" cm="1">
        <f t="array" aca="1" ref="F25" ca="1">INDIRECT("'"&amp;B25&amp;"'!$D$23")</f>
        <v>0</v>
      </c>
      <c r="G25" cm="1">
        <f t="array" aca="1" ref="G25" ca="1">INDIRECT("'"&amp;B25&amp;"'!$C$11")</f>
        <v>0</v>
      </c>
    </row>
    <row r="26" spans="2:7" x14ac:dyDescent="0.35">
      <c r="B26" s="132">
        <v>12</v>
      </c>
      <c r="C26" s="52" t="s">
        <v>164</v>
      </c>
      <c r="D26" s="56" t="str">
        <f t="shared" ca="1" si="0"/>
        <v/>
      </c>
      <c r="E26" s="6"/>
      <c r="F26" cm="1">
        <f t="array" aca="1" ref="F26" ca="1">INDIRECT("'"&amp;B26&amp;"'!$D$23")</f>
        <v>0</v>
      </c>
      <c r="G26" cm="1">
        <f t="array" aca="1" ref="G26" ca="1">INDIRECT("'"&amp;B26&amp;"'!$C$11")</f>
        <v>0</v>
      </c>
    </row>
    <row r="27" spans="2:7" x14ac:dyDescent="0.35">
      <c r="B27" s="132">
        <v>13</v>
      </c>
      <c r="C27" s="52" t="s">
        <v>165</v>
      </c>
      <c r="D27" s="56" t="str">
        <f t="shared" ca="1" si="0"/>
        <v/>
      </c>
      <c r="E27" s="6"/>
      <c r="F27" cm="1">
        <f t="array" aca="1" ref="F27" ca="1">INDIRECT("'"&amp;B27&amp;"'!$D$23")</f>
        <v>0</v>
      </c>
      <c r="G27" cm="1">
        <f t="array" aca="1" ref="G27" ca="1">INDIRECT("'"&amp;B27&amp;"'!$C$11")</f>
        <v>0</v>
      </c>
    </row>
    <row r="28" spans="2:7" x14ac:dyDescent="0.35">
      <c r="B28" s="132">
        <v>14</v>
      </c>
      <c r="C28" s="52" t="s">
        <v>166</v>
      </c>
      <c r="D28" s="56" t="str">
        <f t="shared" ca="1" si="0"/>
        <v/>
      </c>
      <c r="E28" s="6"/>
      <c r="F28" cm="1">
        <f t="array" aca="1" ref="F28" ca="1">INDIRECT("'"&amp;B28&amp;"'!$D$23")</f>
        <v>0</v>
      </c>
      <c r="G28" cm="1">
        <f t="array" aca="1" ref="G28" ca="1">INDIRECT("'"&amp;B28&amp;"'!$C$11")</f>
        <v>0</v>
      </c>
    </row>
    <row r="29" spans="2:7" x14ac:dyDescent="0.35">
      <c r="B29" s="132">
        <v>15</v>
      </c>
      <c r="C29" s="52" t="s">
        <v>167</v>
      </c>
      <c r="D29" s="56" t="str">
        <f t="shared" ca="1" si="0"/>
        <v/>
      </c>
      <c r="E29" s="6"/>
      <c r="F29" cm="1">
        <f t="array" aca="1" ref="F29" ca="1">INDIRECT("'"&amp;B29&amp;"'!$D$23")</f>
        <v>0</v>
      </c>
      <c r="G29" cm="1">
        <f t="array" aca="1" ref="G29" ca="1">INDIRECT("'"&amp;B29&amp;"'!$C$11")</f>
        <v>0</v>
      </c>
    </row>
    <row r="30" spans="2:7" x14ac:dyDescent="0.35">
      <c r="B30" s="132">
        <v>16</v>
      </c>
      <c r="C30" s="52" t="s">
        <v>168</v>
      </c>
      <c r="D30" s="56" t="str">
        <f t="shared" ca="1" si="0"/>
        <v/>
      </c>
      <c r="E30" s="6"/>
      <c r="F30" cm="1">
        <f t="array" aca="1" ref="F30" ca="1">INDIRECT("'"&amp;B30&amp;"'!$D$23")</f>
        <v>0</v>
      </c>
      <c r="G30" cm="1">
        <f t="array" aca="1" ref="G30" ca="1">INDIRECT("'"&amp;B30&amp;"'!$C$11")</f>
        <v>0</v>
      </c>
    </row>
    <row r="31" spans="2:7" x14ac:dyDescent="0.35">
      <c r="B31" s="132">
        <v>17</v>
      </c>
      <c r="C31" s="52" t="s">
        <v>169</v>
      </c>
      <c r="D31" s="56" t="str">
        <f t="shared" ca="1" si="0"/>
        <v/>
      </c>
      <c r="E31" s="6"/>
      <c r="F31" cm="1">
        <f t="array" aca="1" ref="F31" ca="1">INDIRECT("'"&amp;B31&amp;"'!$D$23")</f>
        <v>0</v>
      </c>
      <c r="G31" cm="1">
        <f t="array" aca="1" ref="G31" ca="1">INDIRECT("'"&amp;B31&amp;"'!$C$11")</f>
        <v>0</v>
      </c>
    </row>
    <row r="32" spans="2:7" x14ac:dyDescent="0.35">
      <c r="B32" s="132">
        <v>18</v>
      </c>
      <c r="C32" s="52" t="s">
        <v>170</v>
      </c>
      <c r="D32" s="56" t="str">
        <f t="shared" ca="1" si="0"/>
        <v/>
      </c>
      <c r="E32" s="6"/>
      <c r="F32" cm="1">
        <f t="array" aca="1" ref="F32" ca="1">INDIRECT("'"&amp;B32&amp;"'!$D$23")</f>
        <v>0</v>
      </c>
      <c r="G32" cm="1">
        <f t="array" aca="1" ref="G32" ca="1">INDIRECT("'"&amp;B32&amp;"'!$C$11")</f>
        <v>0</v>
      </c>
    </row>
    <row r="33" spans="2:7" x14ac:dyDescent="0.35">
      <c r="B33" s="132">
        <v>19</v>
      </c>
      <c r="C33" s="52" t="s">
        <v>171</v>
      </c>
      <c r="D33" s="56" t="str">
        <f t="shared" ca="1" si="0"/>
        <v/>
      </c>
      <c r="E33" s="6"/>
      <c r="F33" cm="1">
        <f t="array" aca="1" ref="F33" ca="1">INDIRECT("'"&amp;B33&amp;"'!$D$23")</f>
        <v>0</v>
      </c>
      <c r="G33" cm="1">
        <f t="array" aca="1" ref="G33" ca="1">INDIRECT("'"&amp;B33&amp;"'!$C$11")</f>
        <v>0</v>
      </c>
    </row>
    <row r="34" spans="2:7" x14ac:dyDescent="0.35">
      <c r="B34" s="132">
        <v>20</v>
      </c>
      <c r="C34" s="52" t="s">
        <v>172</v>
      </c>
      <c r="D34" s="56" t="str">
        <f t="shared" ca="1" si="0"/>
        <v/>
      </c>
      <c r="E34" s="6"/>
      <c r="F34" cm="1">
        <f t="array" aca="1" ref="F34" ca="1">INDIRECT("'"&amp;B34&amp;"'!$D$23")</f>
        <v>0</v>
      </c>
      <c r="G34" cm="1">
        <f t="array" aca="1" ref="G34" ca="1">INDIRECT("'"&amp;B34&amp;"'!$C$11")</f>
        <v>0</v>
      </c>
    </row>
    <row r="35" spans="2:7" x14ac:dyDescent="0.35">
      <c r="B35" s="132">
        <v>21</v>
      </c>
      <c r="C35" s="52" t="s">
        <v>173</v>
      </c>
      <c r="D35" s="56" t="str">
        <f t="shared" ca="1" si="0"/>
        <v/>
      </c>
      <c r="E35" s="6"/>
      <c r="F35" cm="1">
        <f t="array" aca="1" ref="F35" ca="1">INDIRECT("'"&amp;B35&amp;"'!$D$23")</f>
        <v>0</v>
      </c>
      <c r="G35" cm="1">
        <f t="array" aca="1" ref="G35" ca="1">INDIRECT("'"&amp;B35&amp;"'!$C$11")</f>
        <v>0</v>
      </c>
    </row>
    <row r="36" spans="2:7" x14ac:dyDescent="0.35">
      <c r="B36" s="132">
        <v>22</v>
      </c>
      <c r="C36" s="52" t="s">
        <v>174</v>
      </c>
      <c r="D36" s="56" t="str">
        <f t="shared" ca="1" si="0"/>
        <v/>
      </c>
      <c r="E36" s="6"/>
      <c r="F36" cm="1">
        <f t="array" aca="1" ref="F36" ca="1">INDIRECT("'"&amp;B36&amp;"'!$D$23")</f>
        <v>0</v>
      </c>
      <c r="G36" cm="1">
        <f t="array" aca="1" ref="G36" ca="1">INDIRECT("'"&amp;B36&amp;"'!$C$11")</f>
        <v>0</v>
      </c>
    </row>
    <row r="37" spans="2:7" x14ac:dyDescent="0.35">
      <c r="B37" s="132">
        <v>23</v>
      </c>
      <c r="C37" s="52" t="s">
        <v>175</v>
      </c>
      <c r="D37" s="56" t="str">
        <f t="shared" ca="1" si="0"/>
        <v/>
      </c>
      <c r="E37" s="6"/>
      <c r="F37" cm="1">
        <f t="array" aca="1" ref="F37" ca="1">INDIRECT("'"&amp;B37&amp;"'!$D$23")</f>
        <v>0</v>
      </c>
      <c r="G37" cm="1">
        <f t="array" aca="1" ref="G37" ca="1">INDIRECT("'"&amp;B37&amp;"'!$C$11")</f>
        <v>0</v>
      </c>
    </row>
    <row r="38" spans="2:7" x14ac:dyDescent="0.35">
      <c r="B38" s="132">
        <v>24</v>
      </c>
      <c r="C38" s="52" t="s">
        <v>176</v>
      </c>
      <c r="D38" s="56" t="str">
        <f t="shared" ca="1" si="0"/>
        <v/>
      </c>
      <c r="E38" s="6"/>
      <c r="F38" cm="1">
        <f t="array" aca="1" ref="F38" ca="1">INDIRECT("'"&amp;B38&amp;"'!$D$23")</f>
        <v>0</v>
      </c>
      <c r="G38" cm="1">
        <f t="array" aca="1" ref="G38" ca="1">INDIRECT("'"&amp;B38&amp;"'!$C$11")</f>
        <v>0</v>
      </c>
    </row>
    <row r="39" spans="2:7" x14ac:dyDescent="0.35">
      <c r="B39" s="132">
        <v>25</v>
      </c>
      <c r="C39" s="52" t="s">
        <v>177</v>
      </c>
      <c r="D39" s="56" t="str">
        <f t="shared" ca="1" si="0"/>
        <v/>
      </c>
      <c r="E39" s="6"/>
      <c r="F39" cm="1">
        <f t="array" aca="1" ref="F39" ca="1">INDIRECT("'"&amp;B39&amp;"'!$D$23")</f>
        <v>0</v>
      </c>
      <c r="G39" cm="1">
        <f t="array" aca="1" ref="G39" ca="1">INDIRECT("'"&amp;B39&amp;"'!$C$11")</f>
        <v>0</v>
      </c>
    </row>
    <row r="40" spans="2:7" x14ac:dyDescent="0.35">
      <c r="B40" s="132">
        <v>26</v>
      </c>
      <c r="C40" s="52" t="s">
        <v>178</v>
      </c>
      <c r="D40" s="56" t="str">
        <f t="shared" ca="1" si="0"/>
        <v/>
      </c>
      <c r="E40" s="6"/>
      <c r="F40" cm="1">
        <f t="array" aca="1" ref="F40" ca="1">INDIRECT("'"&amp;B40&amp;"'!$D$23")</f>
        <v>0</v>
      </c>
      <c r="G40" cm="1">
        <f t="array" aca="1" ref="G40" ca="1">INDIRECT("'"&amp;B40&amp;"'!$C$11")</f>
        <v>0</v>
      </c>
    </row>
    <row r="41" spans="2:7" x14ac:dyDescent="0.35">
      <c r="B41" s="132">
        <v>27</v>
      </c>
      <c r="C41" s="52" t="s">
        <v>179</v>
      </c>
      <c r="D41" s="56" t="str">
        <f t="shared" ca="1" si="0"/>
        <v/>
      </c>
      <c r="E41" s="6"/>
      <c r="F41" cm="1">
        <f t="array" aca="1" ref="F41" ca="1">INDIRECT("'"&amp;B41&amp;"'!$D$23")</f>
        <v>0</v>
      </c>
      <c r="G41" cm="1">
        <f t="array" aca="1" ref="G41" ca="1">INDIRECT("'"&amp;B41&amp;"'!$C$11")</f>
        <v>0</v>
      </c>
    </row>
    <row r="42" spans="2:7" x14ac:dyDescent="0.35">
      <c r="B42" s="132">
        <v>28</v>
      </c>
      <c r="C42" s="52" t="s">
        <v>180</v>
      </c>
      <c r="D42" s="56" t="str">
        <f t="shared" ca="1" si="0"/>
        <v/>
      </c>
      <c r="E42" s="6"/>
      <c r="F42" cm="1">
        <f t="array" aca="1" ref="F42" ca="1">INDIRECT("'"&amp;B42&amp;"'!$D$23")</f>
        <v>0</v>
      </c>
      <c r="G42" cm="1">
        <f t="array" aca="1" ref="G42" ca="1">INDIRECT("'"&amp;B42&amp;"'!$C$11")</f>
        <v>0</v>
      </c>
    </row>
    <row r="43" spans="2:7" x14ac:dyDescent="0.35">
      <c r="B43" s="132">
        <v>29</v>
      </c>
      <c r="C43" s="52" t="s">
        <v>181</v>
      </c>
      <c r="D43" s="56" t="str">
        <f t="shared" ca="1" si="0"/>
        <v/>
      </c>
      <c r="E43" s="6"/>
      <c r="F43" cm="1">
        <f t="array" aca="1" ref="F43" ca="1">INDIRECT("'"&amp;B43&amp;"'!$D$23")</f>
        <v>0</v>
      </c>
      <c r="G43" cm="1">
        <f t="array" aca="1" ref="G43" ca="1">INDIRECT("'"&amp;B43&amp;"'!$C$11")</f>
        <v>0</v>
      </c>
    </row>
    <row r="44" spans="2:7" x14ac:dyDescent="0.35">
      <c r="B44" s="132">
        <v>30</v>
      </c>
      <c r="C44" s="52" t="s">
        <v>182</v>
      </c>
      <c r="D44" s="56" t="str">
        <f t="shared" ca="1" si="0"/>
        <v/>
      </c>
      <c r="E44" s="6"/>
      <c r="F44" cm="1">
        <f t="array" aca="1" ref="F44" ca="1">INDIRECT("'"&amp;B44&amp;"'!$D$23")</f>
        <v>0</v>
      </c>
      <c r="G44" cm="1">
        <f t="array" aca="1" ref="G44" ca="1">INDIRECT("'"&amp;B44&amp;"'!$C$11")</f>
        <v>0</v>
      </c>
    </row>
    <row r="45" spans="2:7" x14ac:dyDescent="0.35">
      <c r="B45" s="132">
        <v>31</v>
      </c>
      <c r="C45" s="52" t="s">
        <v>183</v>
      </c>
      <c r="D45" s="56" t="str">
        <f t="shared" ca="1" si="0"/>
        <v/>
      </c>
      <c r="E45" s="6"/>
      <c r="F45" cm="1">
        <f t="array" aca="1" ref="F45" ca="1">INDIRECT("'"&amp;B45&amp;"'!$D$23")</f>
        <v>0</v>
      </c>
      <c r="G45" cm="1">
        <f t="array" aca="1" ref="G45" ca="1">INDIRECT("'"&amp;B45&amp;"'!$C$11")</f>
        <v>0</v>
      </c>
    </row>
    <row r="46" spans="2:7" x14ac:dyDescent="0.35">
      <c r="B46" s="132">
        <v>32</v>
      </c>
      <c r="C46" s="52" t="s">
        <v>184</v>
      </c>
      <c r="D46" s="56" t="str">
        <f t="shared" ca="1" si="0"/>
        <v/>
      </c>
      <c r="E46" s="6"/>
      <c r="F46" cm="1">
        <f t="array" aca="1" ref="F46" ca="1">INDIRECT("'"&amp;B46&amp;"'!$D$23")</f>
        <v>0</v>
      </c>
      <c r="G46" cm="1">
        <f t="array" aca="1" ref="G46" ca="1">INDIRECT("'"&amp;B46&amp;"'!$C$11")</f>
        <v>0</v>
      </c>
    </row>
    <row r="47" spans="2:7" x14ac:dyDescent="0.35">
      <c r="B47" s="132">
        <v>33</v>
      </c>
      <c r="C47" s="52" t="s">
        <v>185</v>
      </c>
      <c r="D47" s="56" t="str">
        <f t="shared" ca="1" si="0"/>
        <v/>
      </c>
      <c r="E47" s="6"/>
      <c r="F47" cm="1">
        <f t="array" aca="1" ref="F47" ca="1">INDIRECT("'"&amp;B47&amp;"'!$D$23")</f>
        <v>0</v>
      </c>
      <c r="G47" cm="1">
        <f t="array" aca="1" ref="G47" ca="1">INDIRECT("'"&amp;B47&amp;"'!$C$11")</f>
        <v>0</v>
      </c>
    </row>
    <row r="48" spans="2:7" x14ac:dyDescent="0.35">
      <c r="B48" s="132">
        <v>34</v>
      </c>
      <c r="C48" s="52" t="s">
        <v>186</v>
      </c>
      <c r="D48" s="56" t="str">
        <f t="shared" ca="1" si="0"/>
        <v/>
      </c>
      <c r="E48" s="6"/>
      <c r="F48" cm="1">
        <f t="array" aca="1" ref="F48" ca="1">INDIRECT("'"&amp;B48&amp;"'!$D$23")</f>
        <v>0</v>
      </c>
      <c r="G48" cm="1">
        <f t="array" aca="1" ref="G48" ca="1">INDIRECT("'"&amp;B48&amp;"'!$C$11")</f>
        <v>0</v>
      </c>
    </row>
    <row r="49" spans="2:7" x14ac:dyDescent="0.35">
      <c r="B49" s="132">
        <v>35</v>
      </c>
      <c r="C49" s="52" t="s">
        <v>187</v>
      </c>
      <c r="D49" s="56" t="str">
        <f t="shared" ca="1" si="0"/>
        <v/>
      </c>
      <c r="E49" s="6"/>
      <c r="F49" cm="1">
        <f t="array" aca="1" ref="F49" ca="1">INDIRECT("'"&amp;B49&amp;"'!$D$23")</f>
        <v>0</v>
      </c>
      <c r="G49" cm="1">
        <f t="array" aca="1" ref="G49" ca="1">INDIRECT("'"&amp;B49&amp;"'!$C$11")</f>
        <v>0</v>
      </c>
    </row>
    <row r="50" spans="2:7" x14ac:dyDescent="0.35">
      <c r="B50" s="132">
        <v>36</v>
      </c>
      <c r="C50" s="52" t="s">
        <v>188</v>
      </c>
      <c r="D50" s="56" t="str">
        <f t="shared" ca="1" si="0"/>
        <v/>
      </c>
      <c r="E50" s="6"/>
      <c r="F50" cm="1">
        <f t="array" aca="1" ref="F50" ca="1">INDIRECT("'"&amp;B50&amp;"'!$D$23")</f>
        <v>0</v>
      </c>
      <c r="G50" cm="1">
        <f t="array" aca="1" ref="G50" ca="1">INDIRECT("'"&amp;B50&amp;"'!$C$11")</f>
        <v>0</v>
      </c>
    </row>
    <row r="51" spans="2:7" x14ac:dyDescent="0.35">
      <c r="B51" s="132">
        <v>37</v>
      </c>
      <c r="C51" s="52" t="s">
        <v>189</v>
      </c>
      <c r="D51" s="56" t="str">
        <f t="shared" ca="1" si="0"/>
        <v/>
      </c>
      <c r="E51" s="6"/>
      <c r="F51" cm="1">
        <f t="array" aca="1" ref="F51" ca="1">INDIRECT("'"&amp;B51&amp;"'!$D$23")</f>
        <v>0</v>
      </c>
      <c r="G51" cm="1">
        <f t="array" aca="1" ref="G51" ca="1">INDIRECT("'"&amp;B51&amp;"'!$C$11")</f>
        <v>0</v>
      </c>
    </row>
    <row r="52" spans="2:7" x14ac:dyDescent="0.35">
      <c r="B52" s="132">
        <v>38</v>
      </c>
      <c r="C52" s="52" t="s">
        <v>190</v>
      </c>
      <c r="D52" s="56" t="str">
        <f t="shared" ca="1" si="0"/>
        <v/>
      </c>
      <c r="E52" s="6"/>
      <c r="F52" cm="1">
        <f t="array" aca="1" ref="F52" ca="1">INDIRECT("'"&amp;B52&amp;"'!$D$23")</f>
        <v>0</v>
      </c>
      <c r="G52" cm="1">
        <f t="array" aca="1" ref="G52" ca="1">INDIRECT("'"&amp;B52&amp;"'!$C$11")</f>
        <v>0</v>
      </c>
    </row>
    <row r="53" spans="2:7" x14ac:dyDescent="0.35">
      <c r="B53" s="132">
        <v>39</v>
      </c>
      <c r="C53" s="52" t="s">
        <v>191</v>
      </c>
      <c r="D53" s="56" t="str">
        <f t="shared" ca="1" si="0"/>
        <v/>
      </c>
      <c r="E53" s="6"/>
      <c r="F53" cm="1">
        <f t="array" aca="1" ref="F53" ca="1">INDIRECT("'"&amp;B53&amp;"'!$D$23")</f>
        <v>0</v>
      </c>
      <c r="G53" cm="1">
        <f t="array" aca="1" ref="G53" ca="1">INDIRECT("'"&amp;B53&amp;"'!$C$11")</f>
        <v>0</v>
      </c>
    </row>
    <row r="54" spans="2:7" x14ac:dyDescent="0.35">
      <c r="B54" s="132">
        <v>40</v>
      </c>
      <c r="C54" s="52" t="s">
        <v>192</v>
      </c>
      <c r="D54" s="56" t="str">
        <f t="shared" ca="1" si="0"/>
        <v/>
      </c>
      <c r="E54" s="6"/>
      <c r="F54" cm="1">
        <f t="array" aca="1" ref="F54" ca="1">INDIRECT("'"&amp;B54&amp;"'!$D$23")</f>
        <v>0</v>
      </c>
      <c r="G54" cm="1">
        <f t="array" aca="1" ref="G54" ca="1">INDIRECT("'"&amp;B54&amp;"'!$C$11")</f>
        <v>0</v>
      </c>
    </row>
    <row r="55" spans="2:7" x14ac:dyDescent="0.35">
      <c r="B55" s="132">
        <v>41</v>
      </c>
      <c r="C55" s="52" t="s">
        <v>193</v>
      </c>
      <c r="D55" s="56" t="str">
        <f t="shared" ca="1" si="0"/>
        <v/>
      </c>
      <c r="E55" s="6"/>
      <c r="F55" cm="1">
        <f t="array" aca="1" ref="F55" ca="1">INDIRECT("'"&amp;B55&amp;"'!$D$23")</f>
        <v>0</v>
      </c>
      <c r="G55" cm="1">
        <f t="array" aca="1" ref="G55" ca="1">INDIRECT("'"&amp;B55&amp;"'!$C$11")</f>
        <v>0</v>
      </c>
    </row>
    <row r="56" spans="2:7" x14ac:dyDescent="0.35">
      <c r="B56" s="132">
        <v>42</v>
      </c>
      <c r="C56" s="52" t="s">
        <v>194</v>
      </c>
      <c r="D56" s="56" t="str">
        <f t="shared" ca="1" si="0"/>
        <v/>
      </c>
      <c r="E56" s="6"/>
      <c r="F56" cm="1">
        <f t="array" aca="1" ref="F56" ca="1">INDIRECT("'"&amp;B56&amp;"'!$D$23")</f>
        <v>0</v>
      </c>
      <c r="G56" cm="1">
        <f t="array" aca="1" ref="G56" ca="1">INDIRECT("'"&amp;B56&amp;"'!$C$11")</f>
        <v>0</v>
      </c>
    </row>
    <row r="57" spans="2:7" x14ac:dyDescent="0.35">
      <c r="B57" s="132">
        <v>43</v>
      </c>
      <c r="C57" s="52" t="s">
        <v>195</v>
      </c>
      <c r="D57" s="56" t="str">
        <f t="shared" ca="1" si="0"/>
        <v/>
      </c>
      <c r="E57" s="6"/>
      <c r="F57" cm="1">
        <f t="array" aca="1" ref="F57" ca="1">INDIRECT("'"&amp;B57&amp;"'!$D$23")</f>
        <v>0</v>
      </c>
      <c r="G57" cm="1">
        <f t="array" aca="1" ref="G57" ca="1">INDIRECT("'"&amp;B57&amp;"'!$C$11")</f>
        <v>0</v>
      </c>
    </row>
    <row r="58" spans="2:7" x14ac:dyDescent="0.35">
      <c r="B58" s="132">
        <v>44</v>
      </c>
      <c r="C58" s="52" t="s">
        <v>196</v>
      </c>
      <c r="D58" s="56" t="str">
        <f t="shared" ca="1" si="0"/>
        <v/>
      </c>
      <c r="E58" s="6"/>
      <c r="F58" cm="1">
        <f t="array" aca="1" ref="F58" ca="1">INDIRECT("'"&amp;B58&amp;"'!$D$23")</f>
        <v>0</v>
      </c>
      <c r="G58" cm="1">
        <f t="array" aca="1" ref="G58" ca="1">INDIRECT("'"&amp;B58&amp;"'!$C$11")</f>
        <v>0</v>
      </c>
    </row>
    <row r="59" spans="2:7" x14ac:dyDescent="0.35">
      <c r="B59" s="132">
        <v>45</v>
      </c>
      <c r="C59" s="52" t="s">
        <v>197</v>
      </c>
      <c r="D59" s="56" t="str">
        <f t="shared" ca="1" si="0"/>
        <v/>
      </c>
      <c r="E59" s="6"/>
      <c r="F59" cm="1">
        <f t="array" aca="1" ref="F59" ca="1">INDIRECT("'"&amp;B59&amp;"'!$D$23")</f>
        <v>0</v>
      </c>
      <c r="G59" cm="1">
        <f t="array" aca="1" ref="G59" ca="1">INDIRECT("'"&amp;B59&amp;"'!$C$11")</f>
        <v>0</v>
      </c>
    </row>
    <row r="60" spans="2:7" x14ac:dyDescent="0.35">
      <c r="B60" s="132">
        <v>46</v>
      </c>
      <c r="C60" s="52" t="s">
        <v>198</v>
      </c>
      <c r="D60" s="56" t="str">
        <f t="shared" ca="1" si="0"/>
        <v/>
      </c>
      <c r="E60" s="6"/>
      <c r="F60" cm="1">
        <f t="array" aca="1" ref="F60" ca="1">INDIRECT("'"&amp;B60&amp;"'!$D$23")</f>
        <v>0</v>
      </c>
      <c r="G60" cm="1">
        <f t="array" aca="1" ref="G60" ca="1">INDIRECT("'"&amp;B60&amp;"'!$C$11")</f>
        <v>0</v>
      </c>
    </row>
    <row r="61" spans="2:7" x14ac:dyDescent="0.35">
      <c r="B61" s="132">
        <v>47</v>
      </c>
      <c r="C61" s="52" t="s">
        <v>199</v>
      </c>
      <c r="D61" s="56" t="str">
        <f t="shared" ca="1" si="0"/>
        <v/>
      </c>
      <c r="E61" s="6"/>
      <c r="F61" cm="1">
        <f t="array" aca="1" ref="F61" ca="1">INDIRECT("'"&amp;B61&amp;"'!$D$23")</f>
        <v>0</v>
      </c>
      <c r="G61" cm="1">
        <f t="array" aca="1" ref="G61" ca="1">INDIRECT("'"&amp;B61&amp;"'!$C$11")</f>
        <v>0</v>
      </c>
    </row>
    <row r="62" spans="2:7" x14ac:dyDescent="0.35">
      <c r="B62" s="132">
        <v>48</v>
      </c>
      <c r="C62" s="52" t="s">
        <v>200</v>
      </c>
      <c r="D62" s="56" t="str">
        <f t="shared" ca="1" si="0"/>
        <v/>
      </c>
      <c r="E62" s="6"/>
      <c r="F62" cm="1">
        <f t="array" aca="1" ref="F62" ca="1">INDIRECT("'"&amp;B62&amp;"'!$D$23")</f>
        <v>0</v>
      </c>
      <c r="G62" cm="1">
        <f t="array" aca="1" ref="G62" ca="1">INDIRECT("'"&amp;B62&amp;"'!$C$11")</f>
        <v>0</v>
      </c>
    </row>
    <row r="63" spans="2:7" x14ac:dyDescent="0.35">
      <c r="B63" s="132">
        <v>49</v>
      </c>
      <c r="C63" s="52" t="s">
        <v>201</v>
      </c>
      <c r="D63" s="56" t="str">
        <f t="shared" ca="1" si="0"/>
        <v/>
      </c>
      <c r="E63" s="6"/>
      <c r="F63" cm="1">
        <f t="array" aca="1" ref="F63" ca="1">INDIRECT("'"&amp;B63&amp;"'!$D$23")</f>
        <v>0</v>
      </c>
      <c r="G63" cm="1">
        <f t="array" aca="1" ref="G63" ca="1">INDIRECT("'"&amp;B63&amp;"'!$C$11")</f>
        <v>0</v>
      </c>
    </row>
    <row r="64" spans="2:7" x14ac:dyDescent="0.35">
      <c r="B64" s="132">
        <v>50</v>
      </c>
      <c r="C64" s="52" t="s">
        <v>202</v>
      </c>
      <c r="D64" s="56" t="str">
        <f t="shared" ca="1" si="0"/>
        <v/>
      </c>
      <c r="E64" s="6"/>
      <c r="F64" cm="1">
        <f t="array" aca="1" ref="F64" ca="1">INDIRECT("'"&amp;B64&amp;"'!$D$23")</f>
        <v>0</v>
      </c>
      <c r="G64" cm="1">
        <f t="array" aca="1" ref="G64" ca="1">INDIRECT("'"&amp;B64&amp;"'!$C$11")</f>
        <v>0</v>
      </c>
    </row>
    <row r="65" spans="2:7" x14ac:dyDescent="0.35">
      <c r="B65" s="132">
        <v>51</v>
      </c>
      <c r="C65" s="52" t="s">
        <v>328</v>
      </c>
      <c r="D65" s="56" t="str">
        <f t="shared" ca="1" si="0"/>
        <v/>
      </c>
      <c r="E65" s="6"/>
      <c r="F65" cm="1">
        <f t="array" aca="1" ref="F65" ca="1">INDIRECT("'"&amp;B65&amp;"'!$D$23")</f>
        <v>0</v>
      </c>
      <c r="G65" cm="1">
        <f t="array" aca="1" ref="G65" ca="1">INDIRECT("'"&amp;B65&amp;"'!$C$11")</f>
        <v>0</v>
      </c>
    </row>
    <row r="66" spans="2:7" x14ac:dyDescent="0.35">
      <c r="B66" s="132">
        <v>52</v>
      </c>
      <c r="C66" s="52" t="s">
        <v>329</v>
      </c>
      <c r="D66" s="56" t="str">
        <f t="shared" ca="1" si="0"/>
        <v/>
      </c>
      <c r="E66" s="6"/>
      <c r="F66" cm="1">
        <f t="array" aca="1" ref="F66" ca="1">INDIRECT("'"&amp;B66&amp;"'!$D$23")</f>
        <v>0</v>
      </c>
      <c r="G66" cm="1">
        <f t="array" aca="1" ref="G66" ca="1">INDIRECT("'"&amp;B66&amp;"'!$C$11")</f>
        <v>0</v>
      </c>
    </row>
    <row r="67" spans="2:7" x14ac:dyDescent="0.35">
      <c r="B67" s="132">
        <v>53</v>
      </c>
      <c r="C67" s="52" t="s">
        <v>330</v>
      </c>
      <c r="D67" s="56" t="str">
        <f t="shared" ca="1" si="0"/>
        <v/>
      </c>
      <c r="E67" s="6"/>
      <c r="F67" cm="1">
        <f t="array" aca="1" ref="F67" ca="1">INDIRECT("'"&amp;B67&amp;"'!$D$23")</f>
        <v>0</v>
      </c>
      <c r="G67" cm="1">
        <f t="array" aca="1" ref="G67" ca="1">INDIRECT("'"&amp;B67&amp;"'!$C$11")</f>
        <v>0</v>
      </c>
    </row>
    <row r="68" spans="2:7" x14ac:dyDescent="0.35">
      <c r="B68" s="132">
        <v>54</v>
      </c>
      <c r="C68" s="52" t="s">
        <v>331</v>
      </c>
      <c r="D68" s="56" t="str">
        <f t="shared" ca="1" si="0"/>
        <v/>
      </c>
      <c r="E68" s="6"/>
      <c r="F68" cm="1">
        <f t="array" aca="1" ref="F68" ca="1">INDIRECT("'"&amp;B68&amp;"'!$D$23")</f>
        <v>0</v>
      </c>
      <c r="G68" cm="1">
        <f t="array" aca="1" ref="G68" ca="1">INDIRECT("'"&amp;B68&amp;"'!$C$11")</f>
        <v>0</v>
      </c>
    </row>
    <row r="69" spans="2:7" x14ac:dyDescent="0.35">
      <c r="B69" s="132">
        <v>55</v>
      </c>
      <c r="C69" s="52" t="s">
        <v>332</v>
      </c>
      <c r="D69" s="56" t="str">
        <f t="shared" ca="1" si="0"/>
        <v/>
      </c>
      <c r="E69" s="6"/>
      <c r="F69" cm="1">
        <f t="array" aca="1" ref="F69" ca="1">INDIRECT("'"&amp;B69&amp;"'!$D$23")</f>
        <v>0</v>
      </c>
      <c r="G69" cm="1">
        <f t="array" aca="1" ref="G69" ca="1">INDIRECT("'"&amp;B69&amp;"'!$C$11")</f>
        <v>0</v>
      </c>
    </row>
    <row r="70" spans="2:7" x14ac:dyDescent="0.35">
      <c r="B70" s="132">
        <v>56</v>
      </c>
      <c r="C70" s="52" t="s">
        <v>333</v>
      </c>
      <c r="D70" s="56" t="str">
        <f t="shared" ca="1" si="0"/>
        <v/>
      </c>
      <c r="E70" s="6"/>
      <c r="F70" cm="1">
        <f t="array" aca="1" ref="F70" ca="1">INDIRECT("'"&amp;B70&amp;"'!$D$23")</f>
        <v>0</v>
      </c>
      <c r="G70" cm="1">
        <f t="array" aca="1" ref="G70" ca="1">INDIRECT("'"&amp;B70&amp;"'!$C$11")</f>
        <v>0</v>
      </c>
    </row>
    <row r="71" spans="2:7" x14ac:dyDescent="0.35">
      <c r="B71" s="132">
        <v>57</v>
      </c>
      <c r="C71" s="52" t="s">
        <v>334</v>
      </c>
      <c r="D71" s="56" t="str">
        <f t="shared" ca="1" si="0"/>
        <v/>
      </c>
      <c r="E71" s="6"/>
      <c r="F71" cm="1">
        <f t="array" aca="1" ref="F71" ca="1">INDIRECT("'"&amp;B71&amp;"'!$D$23")</f>
        <v>0</v>
      </c>
      <c r="G71" cm="1">
        <f t="array" aca="1" ref="G71" ca="1">INDIRECT("'"&amp;B71&amp;"'!$C$11")</f>
        <v>0</v>
      </c>
    </row>
    <row r="72" spans="2:7" x14ac:dyDescent="0.35">
      <c r="B72" s="132">
        <v>58</v>
      </c>
      <c r="C72" s="52" t="s">
        <v>335</v>
      </c>
      <c r="D72" s="56" t="str">
        <f t="shared" ca="1" si="0"/>
        <v/>
      </c>
      <c r="E72" s="6"/>
      <c r="F72" cm="1">
        <f t="array" aca="1" ref="F72" ca="1">INDIRECT("'"&amp;B72&amp;"'!$D$23")</f>
        <v>0</v>
      </c>
      <c r="G72" cm="1">
        <f t="array" aca="1" ref="G72" ca="1">INDIRECT("'"&amp;B72&amp;"'!$C$11")</f>
        <v>0</v>
      </c>
    </row>
    <row r="73" spans="2:7" x14ac:dyDescent="0.35">
      <c r="B73" s="132">
        <v>59</v>
      </c>
      <c r="C73" s="52" t="s">
        <v>336</v>
      </c>
      <c r="D73" s="56" t="str">
        <f t="shared" ca="1" si="0"/>
        <v/>
      </c>
      <c r="E73" s="6"/>
      <c r="F73" cm="1">
        <f t="array" aca="1" ref="F73" ca="1">INDIRECT("'"&amp;B73&amp;"'!$D$23")</f>
        <v>0</v>
      </c>
      <c r="G73" cm="1">
        <f t="array" aca="1" ref="G73" ca="1">INDIRECT("'"&amp;B73&amp;"'!$C$11")</f>
        <v>0</v>
      </c>
    </row>
    <row r="74" spans="2:7" x14ac:dyDescent="0.35">
      <c r="B74" s="132">
        <v>60</v>
      </c>
      <c r="C74" s="52" t="s">
        <v>337</v>
      </c>
      <c r="D74" s="56" t="str">
        <f t="shared" ca="1" si="0"/>
        <v/>
      </c>
      <c r="E74" s="6"/>
      <c r="F74" cm="1">
        <f t="array" aca="1" ref="F74" ca="1">INDIRECT("'"&amp;B74&amp;"'!$D$23")</f>
        <v>0</v>
      </c>
      <c r="G74" cm="1">
        <f t="array" aca="1" ref="G74" ca="1">INDIRECT("'"&amp;B74&amp;"'!$C$11")</f>
        <v>0</v>
      </c>
    </row>
    <row r="75" spans="2:7" x14ac:dyDescent="0.35">
      <c r="B75" s="132">
        <v>61</v>
      </c>
      <c r="C75" s="52" t="s">
        <v>338</v>
      </c>
      <c r="D75" s="56" t="str">
        <f t="shared" ca="1" si="0"/>
        <v/>
      </c>
      <c r="E75" s="6"/>
      <c r="F75" cm="1">
        <f t="array" aca="1" ref="F75" ca="1">INDIRECT("'"&amp;B75&amp;"'!$D$23")</f>
        <v>0</v>
      </c>
      <c r="G75" cm="1">
        <f t="array" aca="1" ref="G75" ca="1">INDIRECT("'"&amp;B75&amp;"'!$C$11")</f>
        <v>0</v>
      </c>
    </row>
    <row r="76" spans="2:7" x14ac:dyDescent="0.35">
      <c r="B76" s="132">
        <v>62</v>
      </c>
      <c r="C76" s="52" t="s">
        <v>339</v>
      </c>
      <c r="D76" s="56" t="str">
        <f t="shared" ca="1" si="0"/>
        <v/>
      </c>
      <c r="E76" s="6"/>
      <c r="F76" cm="1">
        <f t="array" aca="1" ref="F76" ca="1">INDIRECT("'"&amp;B76&amp;"'!$D$23")</f>
        <v>0</v>
      </c>
      <c r="G76" cm="1">
        <f t="array" aca="1" ref="G76" ca="1">INDIRECT("'"&amp;B76&amp;"'!$C$11")</f>
        <v>0</v>
      </c>
    </row>
    <row r="77" spans="2:7" x14ac:dyDescent="0.35">
      <c r="B77" s="132">
        <v>63</v>
      </c>
      <c r="C77" s="52" t="s">
        <v>340</v>
      </c>
      <c r="D77" s="56" t="str">
        <f t="shared" ca="1" si="0"/>
        <v/>
      </c>
      <c r="E77" s="6"/>
      <c r="F77" cm="1">
        <f t="array" aca="1" ref="F77" ca="1">INDIRECT("'"&amp;B77&amp;"'!$D$23")</f>
        <v>0</v>
      </c>
      <c r="G77" cm="1">
        <f t="array" aca="1" ref="G77" ca="1">INDIRECT("'"&amp;B77&amp;"'!$C$11")</f>
        <v>0</v>
      </c>
    </row>
    <row r="78" spans="2:7" x14ac:dyDescent="0.35">
      <c r="B78" s="132">
        <v>64</v>
      </c>
      <c r="C78" s="52" t="s">
        <v>341</v>
      </c>
      <c r="D78" s="56" t="str">
        <f t="shared" ca="1" si="0"/>
        <v/>
      </c>
      <c r="E78" s="6"/>
      <c r="F78" cm="1">
        <f t="array" aca="1" ref="F78" ca="1">INDIRECT("'"&amp;B78&amp;"'!$D$23")</f>
        <v>0</v>
      </c>
      <c r="G78" cm="1">
        <f t="array" aca="1" ref="G78" ca="1">INDIRECT("'"&amp;B78&amp;"'!$C$11")</f>
        <v>0</v>
      </c>
    </row>
    <row r="79" spans="2:7" x14ac:dyDescent="0.35">
      <c r="B79" s="132">
        <v>65</v>
      </c>
      <c r="C79" s="52" t="s">
        <v>342</v>
      </c>
      <c r="D79" s="56" t="str">
        <f t="shared" ca="1" si="0"/>
        <v/>
      </c>
      <c r="E79" s="6"/>
      <c r="F79" cm="1">
        <f t="array" aca="1" ref="F79" ca="1">INDIRECT("'"&amp;B79&amp;"'!$D$23")</f>
        <v>0</v>
      </c>
      <c r="G79" cm="1">
        <f t="array" aca="1" ref="G79" ca="1">INDIRECT("'"&amp;B79&amp;"'!$C$11")</f>
        <v>0</v>
      </c>
    </row>
    <row r="80" spans="2:7" x14ac:dyDescent="0.35">
      <c r="B80" s="132">
        <v>66</v>
      </c>
      <c r="C80" s="52" t="s">
        <v>343</v>
      </c>
      <c r="D80" s="56" t="str">
        <f t="shared" ca="1" si="0"/>
        <v/>
      </c>
      <c r="E80" s="6"/>
      <c r="F80" cm="1">
        <f t="array" aca="1" ref="F80" ca="1">INDIRECT("'"&amp;B80&amp;"'!$D$23")</f>
        <v>0</v>
      </c>
      <c r="G80" cm="1">
        <f t="array" aca="1" ref="G80" ca="1">INDIRECT("'"&amp;B80&amp;"'!$C$11")</f>
        <v>0</v>
      </c>
    </row>
    <row r="81" spans="2:7" x14ac:dyDescent="0.35">
      <c r="B81" s="132">
        <v>67</v>
      </c>
      <c r="C81" s="52" t="s">
        <v>344</v>
      </c>
      <c r="D81" s="56" t="str">
        <f t="shared" ca="1" si="0"/>
        <v/>
      </c>
      <c r="E81" s="6"/>
      <c r="F81" cm="1">
        <f t="array" aca="1" ref="F81" ca="1">INDIRECT("'"&amp;B81&amp;"'!$D$23")</f>
        <v>0</v>
      </c>
      <c r="G81" cm="1">
        <f t="array" aca="1" ref="G81" ca="1">INDIRECT("'"&amp;B81&amp;"'!$C$11")</f>
        <v>0</v>
      </c>
    </row>
    <row r="82" spans="2:7" x14ac:dyDescent="0.35">
      <c r="B82" s="132">
        <v>68</v>
      </c>
      <c r="C82" s="52" t="s">
        <v>345</v>
      </c>
      <c r="D82" s="56" t="str">
        <f t="shared" ca="1" si="0"/>
        <v/>
      </c>
      <c r="E82" s="6"/>
      <c r="F82" cm="1">
        <f t="array" aca="1" ref="F82" ca="1">INDIRECT("'"&amp;B82&amp;"'!$D$23")</f>
        <v>0</v>
      </c>
      <c r="G82" cm="1">
        <f t="array" aca="1" ref="G82" ca="1">INDIRECT("'"&amp;B82&amp;"'!$C$11")</f>
        <v>0</v>
      </c>
    </row>
    <row r="83" spans="2:7" x14ac:dyDescent="0.35">
      <c r="B83" s="132">
        <v>69</v>
      </c>
      <c r="C83" s="52" t="s">
        <v>346</v>
      </c>
      <c r="D83" s="56" t="str">
        <f t="shared" ca="1" si="0"/>
        <v/>
      </c>
      <c r="E83" s="6"/>
      <c r="F83" cm="1">
        <f t="array" aca="1" ref="F83" ca="1">INDIRECT("'"&amp;B83&amp;"'!$D$23")</f>
        <v>0</v>
      </c>
      <c r="G83" cm="1">
        <f t="array" aca="1" ref="G83" ca="1">INDIRECT("'"&amp;B83&amp;"'!$C$11")</f>
        <v>0</v>
      </c>
    </row>
    <row r="84" spans="2:7" x14ac:dyDescent="0.35">
      <c r="B84" s="132">
        <v>70</v>
      </c>
      <c r="C84" s="52" t="s">
        <v>347</v>
      </c>
      <c r="D84" s="56" t="str">
        <f t="shared" ca="1" si="0"/>
        <v/>
      </c>
      <c r="E84" s="6"/>
      <c r="F84" cm="1">
        <f t="array" aca="1" ref="F84" ca="1">INDIRECT("'"&amp;B84&amp;"'!$D$23")</f>
        <v>0</v>
      </c>
      <c r="G84" cm="1">
        <f t="array" aca="1" ref="G84" ca="1">INDIRECT("'"&amp;B84&amp;"'!$C$11")</f>
        <v>0</v>
      </c>
    </row>
    <row r="85" spans="2:7" x14ac:dyDescent="0.35">
      <c r="B85" s="132">
        <v>71</v>
      </c>
      <c r="C85" s="52" t="s">
        <v>348</v>
      </c>
      <c r="D85" s="56" t="str">
        <f t="shared" ca="1" si="0"/>
        <v/>
      </c>
      <c r="E85" s="6"/>
      <c r="F85" cm="1">
        <f t="array" aca="1" ref="F85" ca="1">INDIRECT("'"&amp;B85&amp;"'!$D$23")</f>
        <v>0</v>
      </c>
      <c r="G85" cm="1">
        <f t="array" aca="1" ref="G85" ca="1">INDIRECT("'"&amp;B85&amp;"'!$C$11")</f>
        <v>0</v>
      </c>
    </row>
    <row r="86" spans="2:7" x14ac:dyDescent="0.35">
      <c r="B86" s="132">
        <v>72</v>
      </c>
      <c r="C86" s="52" t="s">
        <v>349</v>
      </c>
      <c r="D86" s="56" t="str">
        <f t="shared" ca="1" si="0"/>
        <v/>
      </c>
      <c r="E86" s="6"/>
      <c r="F86" cm="1">
        <f t="array" aca="1" ref="F86" ca="1">INDIRECT("'"&amp;B86&amp;"'!$D$23")</f>
        <v>0</v>
      </c>
      <c r="G86" cm="1">
        <f t="array" aca="1" ref="G86" ca="1">INDIRECT("'"&amp;B86&amp;"'!$C$11")</f>
        <v>0</v>
      </c>
    </row>
    <row r="87" spans="2:7" x14ac:dyDescent="0.35">
      <c r="B87" s="132">
        <v>73</v>
      </c>
      <c r="C87" s="52" t="s">
        <v>350</v>
      </c>
      <c r="D87" s="56" t="str">
        <f t="shared" ca="1" si="0"/>
        <v/>
      </c>
      <c r="E87" s="6"/>
      <c r="F87" cm="1">
        <f t="array" aca="1" ref="F87" ca="1">INDIRECT("'"&amp;B87&amp;"'!$D$23")</f>
        <v>0</v>
      </c>
      <c r="G87" cm="1">
        <f t="array" aca="1" ref="G87" ca="1">INDIRECT("'"&amp;B87&amp;"'!$C$11")</f>
        <v>0</v>
      </c>
    </row>
    <row r="88" spans="2:7" x14ac:dyDescent="0.35">
      <c r="B88" s="132">
        <v>74</v>
      </c>
      <c r="C88" s="52" t="s">
        <v>351</v>
      </c>
      <c r="D88" s="56" t="str">
        <f t="shared" ca="1" si="0"/>
        <v/>
      </c>
      <c r="E88" s="6"/>
      <c r="F88" cm="1">
        <f t="array" aca="1" ref="F88" ca="1">INDIRECT("'"&amp;B88&amp;"'!$D$23")</f>
        <v>0</v>
      </c>
      <c r="G88" cm="1">
        <f t="array" aca="1" ref="G88" ca="1">INDIRECT("'"&amp;B88&amp;"'!$C$11")</f>
        <v>0</v>
      </c>
    </row>
    <row r="89" spans="2:7" x14ac:dyDescent="0.35">
      <c r="B89" s="132">
        <v>75</v>
      </c>
      <c r="C89" s="52" t="s">
        <v>352</v>
      </c>
      <c r="D89" s="56" t="str">
        <f t="shared" ca="1" si="0"/>
        <v/>
      </c>
      <c r="E89" s="6"/>
      <c r="F89" cm="1">
        <f t="array" aca="1" ref="F89" ca="1">INDIRECT("'"&amp;B89&amp;"'!$D$23")</f>
        <v>0</v>
      </c>
      <c r="G89" cm="1">
        <f t="array" aca="1" ref="G89" ca="1">INDIRECT("'"&amp;B89&amp;"'!$C$11")</f>
        <v>0</v>
      </c>
    </row>
    <row r="90" spans="2:7" x14ac:dyDescent="0.35">
      <c r="B90" s="116"/>
      <c r="C90" s="21"/>
      <c r="D90" s="27"/>
      <c r="E90" s="12"/>
    </row>
  </sheetData>
  <sheetProtection algorithmName="SHA-512" hashValue="STFXUrcfwnLNpz0MP5r9iUuhqo73Wp/TQZ6HIymtfFQgWnYrBR/ouGq0FXChknxzDfY/R2n5KlFIsKw+xHL4Pw==" saltValue="Tzry8C719gX8u6afy4lsfQ==" spinCount="100000" sheet="1" objects="1" scenarios="1" formatCells="0" formatRows="0"/>
  <mergeCells count="2">
    <mergeCell ref="B1:G1"/>
    <mergeCell ref="C12:E12"/>
  </mergeCells>
  <dataValidations count="1">
    <dataValidation type="date" operator="greaterThan" allowBlank="1" showInputMessage="1" showErrorMessage="1" errorTitle="Date Required" error="Please enter a date in mm/dd/yyyy format." sqref="D7" xr:uid="{E8DF271E-25E6-4D3C-8B66-31D34F480318}">
      <formula1>36526</formula1>
    </dataValidation>
  </dataValidations>
  <printOptions horizontalCentered="1"/>
  <pageMargins left="0.7" right="0.7" top="0.75" bottom="0.75" header="0.3" footer="0.3"/>
  <pageSetup scale="67"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F21D0-0F45-4844-952C-B5B9889C98A8}">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fRXpbgfk2zW5Nymr9DcvB5rBJOBuhsTg/RyRzAQm6b+Nlzm5i8u3n459emKcbSSoTwfjsEreuYxpBC6qYqxBbg==" saltValue="g9wEBBavdQf3Dl6QpXO78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71" priority="3" stopIfTrue="1">
      <formula>AND($C28&lt;&gt;"",$C28&lt;&gt;"Manufacturer (Production)")</formula>
    </cfRule>
  </conditionalFormatting>
  <conditionalFormatting sqref="L28:M52">
    <cfRule type="expression" dxfId="370" priority="4" stopIfTrue="1">
      <formula>AND($C28&lt;&gt;"",$C28&lt;&gt;"Manufacturer (Certification)")</formula>
    </cfRule>
  </conditionalFormatting>
  <conditionalFormatting sqref="N28:N52 L28:L52 H28:I52 P28:Q52 S28:S52 V28:W52">
    <cfRule type="expression" dxfId="369" priority="6">
      <formula>AND(TRIM(H28)&lt;&gt;"",ISNUMBER(H28)=FALSE)</formula>
    </cfRule>
  </conditionalFormatting>
  <conditionalFormatting sqref="N28:O52">
    <cfRule type="expression" dxfId="368" priority="5" stopIfTrue="1">
      <formula>AND($C28&lt;&gt;"",$C28&lt;&gt;"Manufacturer (Marketing)")</formula>
    </cfRule>
  </conditionalFormatting>
  <conditionalFormatting sqref="P28:U52">
    <cfRule type="expression" dxfId="367" priority="2">
      <formula>AND($C28&lt;&gt;"",$C28&lt;&gt;"Distributor / Retailer")</formula>
    </cfRule>
  </conditionalFormatting>
  <conditionalFormatting sqref="V28:Z52">
    <cfRule type="expression" dxfId="36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E908DB4-7BC6-4A1E-B885-89FD1A36C24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38E11FF-B9E2-49D6-8E47-0DC4CC58C90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8520088-5AD9-4DFA-B1AF-B165A39AAB46}"/>
    <dataValidation type="list" allowBlank="1" showDropDown="1" showInputMessage="1" showErrorMessage="1" error="Please enter Y or N." sqref="AA28:AA52" xr:uid="{5B90BA19-6714-4696-8332-F9B28403B640}">
      <formula1>Lookup_YesNo</formula1>
    </dataValidation>
    <dataValidation type="date" allowBlank="1" showInputMessage="1" showErrorMessage="1" error="Please enter a valid date (mm/dd/yyyy) _x000a_between 10/01/2022 and 09/30/2028." sqref="F28:F52" xr:uid="{5A1B92D4-F726-458B-9AFF-C3D04CF2A798}">
      <formula1>44835</formula1>
      <formula2>47026</formula2>
    </dataValidation>
    <dataValidation type="list" allowBlank="1" showDropDown="1" showInputMessage="1" showErrorMessage="1" error="Please enter Yes, No, or Unknown." sqref="C16:F16" xr:uid="{A85B8E32-F6DB-4207-8FF3-5D2807241B6E}">
      <formula1>Lookup_YesNoUnknown</formula1>
    </dataValidation>
    <dataValidation type="list" allowBlank="1" showInputMessage="1" showErrorMessage="1" sqref="T28:T52" xr:uid="{266EF939-65FD-4D25-BD6C-A805E1C6896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D65F359-83CB-414D-8FA8-99CFD2014408}"/>
    <dataValidation type="list" allowBlank="1" showInputMessage="1" showErrorMessage="1" sqref="M28:M52" xr:uid="{E76804A0-7F24-4C79-9651-37A1548DCB65}">
      <formula1>Lookup_CertificationStatus</formula1>
    </dataValidation>
    <dataValidation type="list" allowBlank="1" showInputMessage="1" showErrorMessage="1" sqref="K28:K52 U28:U52" xr:uid="{7147C96A-64D2-4EA9-ACAC-E70068488DAF}">
      <formula1>Lookup_Type</formula1>
    </dataValidation>
    <dataValidation type="list" allowBlank="1" showInputMessage="1" showErrorMessage="1" sqref="J28:J52" xr:uid="{B877ED34-3559-4208-984F-3E667009D27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ED271E1-6ABF-4FB1-B03F-113BCEDA3CDA}">
      <formula1>OFFSET(Outreach_Activities_Sorted,0,0,COUNTIF(Outreach_Activities_Sorted,"&lt;&gt;0"))</formula1>
    </dataValidation>
    <dataValidation type="list" allowBlank="1" showInputMessage="1" showErrorMessage="1" sqref="Y28:Y52 R28:R52 O28:O52" xr:uid="{DF16BE2A-4A44-4B69-87C5-7E682187A829}">
      <formula1>Lookup_YesNoUnknown</formula1>
    </dataValidation>
    <dataValidation type="list" allowBlank="1" showInputMessage="1" showErrorMessage="1" sqref="C28:C52" xr:uid="{32109117-A8B3-4A48-9D83-FC93C4451E0A}">
      <formula1>Lookup_Role</formula1>
    </dataValidation>
    <dataValidation type="date" operator="greaterThan" allowBlank="1" showInputMessage="1" showErrorMessage="1" errorTitle="Date Required" error="Please enter a date in mm/dd/yyyy format." sqref="C18" xr:uid="{13475D95-D0F2-4CB7-AA53-3D76B74740B6}">
      <formula1>36526</formula1>
    </dataValidation>
    <dataValidation type="list" allowBlank="1" showDropDown="1" showInputMessage="1" showErrorMessage="1" sqref="C14" xr:uid="{00477A0F-2857-4236-8E3E-DEB04FBA329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0B321049-1A73-44F0-8FB7-A3E3DC0AB9D8}"/>
  </dataValidations>
  <hyperlinks>
    <hyperlink ref="B15" r:id="rId1" xr:uid="{210723D1-71FA-4DC9-BC02-2DB32C8922A6}"/>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22ABFA4-3D10-40B2-8DBE-4CE1A9384EFB}"/>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F2FE6-801F-494B-B594-6626E4235F7A}">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I8RDKRUYQiSJ4Xi2y6Ht+9J/a+NdsWvVCa5eoQf9XLEtIY9lo2PI858jh4JmlGZdpsz4roG5yYcwkHIzg/UPiA==" saltValue="l6CR/zSqqjWhmnxgQbhoW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65" priority="3" stopIfTrue="1">
      <formula>AND($C28&lt;&gt;"",$C28&lt;&gt;"Manufacturer (Production)")</formula>
    </cfRule>
  </conditionalFormatting>
  <conditionalFormatting sqref="L28:M52">
    <cfRule type="expression" dxfId="364" priority="4" stopIfTrue="1">
      <formula>AND($C28&lt;&gt;"",$C28&lt;&gt;"Manufacturer (Certification)")</formula>
    </cfRule>
  </conditionalFormatting>
  <conditionalFormatting sqref="N28:N52 L28:L52 H28:I52 P28:Q52 S28:S52 V28:W52">
    <cfRule type="expression" dxfId="363" priority="6">
      <formula>AND(TRIM(H28)&lt;&gt;"",ISNUMBER(H28)=FALSE)</formula>
    </cfRule>
  </conditionalFormatting>
  <conditionalFormatting sqref="N28:O52">
    <cfRule type="expression" dxfId="362" priority="5" stopIfTrue="1">
      <formula>AND($C28&lt;&gt;"",$C28&lt;&gt;"Manufacturer (Marketing)")</formula>
    </cfRule>
  </conditionalFormatting>
  <conditionalFormatting sqref="P28:U52">
    <cfRule type="expression" dxfId="361" priority="2">
      <formula>AND($C28&lt;&gt;"",$C28&lt;&gt;"Distributor / Retailer")</formula>
    </cfRule>
  </conditionalFormatting>
  <conditionalFormatting sqref="V28:Z52">
    <cfRule type="expression" dxfId="36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6E843666-4E0E-4229-9B51-38D9F2ED897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DEA064B-DBA0-411D-814A-03A0B373E4B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D55C253-FA6A-4015-B6F5-813BE303FA4B}"/>
    <dataValidation type="list" allowBlank="1" showDropDown="1" showInputMessage="1" showErrorMessage="1" error="Please enter Y or N." sqref="AA28:AA52" xr:uid="{C90A733D-FAE8-4331-A77C-FEAA8128F599}">
      <formula1>Lookup_YesNo</formula1>
    </dataValidation>
    <dataValidation type="date" allowBlank="1" showInputMessage="1" showErrorMessage="1" error="Please enter a valid date (mm/dd/yyyy) _x000a_between 10/01/2022 and 09/30/2028." sqref="F28:F52" xr:uid="{AE227806-C06E-4E79-AB8C-CCAB271C7B3A}">
      <formula1>44835</formula1>
      <formula2>47026</formula2>
    </dataValidation>
    <dataValidation type="list" allowBlank="1" showDropDown="1" showInputMessage="1" showErrorMessage="1" error="Please enter Yes, No, or Unknown." sqref="C16:F16" xr:uid="{DEED7982-38CD-42A5-8983-932E31912EC5}">
      <formula1>Lookup_YesNoUnknown</formula1>
    </dataValidation>
    <dataValidation type="list" allowBlank="1" showInputMessage="1" showErrorMessage="1" sqref="T28:T52" xr:uid="{12A702D1-FC88-4836-98DC-A65C71B370E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8F31675-0F38-4E1A-BD6A-6C0C2E45642D}"/>
    <dataValidation type="list" allowBlank="1" showInputMessage="1" showErrorMessage="1" sqref="M28:M52" xr:uid="{48249F30-2980-48DA-B40C-6D71037ACC63}">
      <formula1>Lookup_CertificationStatus</formula1>
    </dataValidation>
    <dataValidation type="list" allowBlank="1" showInputMessage="1" showErrorMessage="1" sqref="K28:K52 U28:U52" xr:uid="{25B79F8A-999E-450F-BBE7-2F3BD21AB730}">
      <formula1>Lookup_Type</formula1>
    </dataValidation>
    <dataValidation type="list" allowBlank="1" showInputMessage="1" showErrorMessage="1" sqref="J28:J52" xr:uid="{0E3CE965-4843-469C-A37C-387BDA93008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E4BE14D-CE8D-4EB7-967A-1F474B9049F5}">
      <formula1>OFFSET(Outreach_Activities_Sorted,0,0,COUNTIF(Outreach_Activities_Sorted,"&lt;&gt;0"))</formula1>
    </dataValidation>
    <dataValidation type="list" allowBlank="1" showInputMessage="1" showErrorMessage="1" sqref="Y28:Y52 R28:R52 O28:O52" xr:uid="{51FF1293-BC9A-45F8-8885-86C495C8E557}">
      <formula1>Lookup_YesNoUnknown</formula1>
    </dataValidation>
    <dataValidation type="list" allowBlank="1" showInputMessage="1" showErrorMessage="1" sqref="C28:C52" xr:uid="{A1643302-8E1A-488E-BA7F-112932A3050C}">
      <formula1>Lookup_Role</formula1>
    </dataValidation>
    <dataValidation type="date" operator="greaterThan" allowBlank="1" showInputMessage="1" showErrorMessage="1" errorTitle="Date Required" error="Please enter a date in mm/dd/yyyy format." sqref="C18" xr:uid="{78EB0F81-ABDA-4743-88FD-DA7FB10C6EBD}">
      <formula1>36526</formula1>
    </dataValidation>
    <dataValidation type="list" allowBlank="1" showDropDown="1" showInputMessage="1" showErrorMessage="1" sqref="C14" xr:uid="{613FEF19-120F-4368-B682-0BE0E9093580}">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862D350-14F1-4622-8FFF-0B1AFB3B6A5C}"/>
  </dataValidations>
  <hyperlinks>
    <hyperlink ref="B15" r:id="rId1" xr:uid="{FDDE69C2-4F37-4C59-9A41-4CA4464BF124}"/>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8B176B3-722B-4B70-B6B1-62E4406C4CE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827D6-4202-4B9D-B269-ECFCBEFCB87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16</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368</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2fM5TbDE8QgzslfLiKfdZDHMh3JYQcCJ1Sko3RIRNz8pUa+dPYrxEt1qcNYHfVAL3vul5nvY4C0cyhjuaSMfbg==" saltValue="9uk9yrn3aXBh7Bo0LdVcq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59" priority="3" stopIfTrue="1">
      <formula>AND($C28&lt;&gt;"",$C28&lt;&gt;"Manufacturer (Production)")</formula>
    </cfRule>
  </conditionalFormatting>
  <conditionalFormatting sqref="L28:M52">
    <cfRule type="expression" dxfId="358" priority="4" stopIfTrue="1">
      <formula>AND($C28&lt;&gt;"",$C28&lt;&gt;"Manufacturer (Certification)")</formula>
    </cfRule>
  </conditionalFormatting>
  <conditionalFormatting sqref="N28:N52 L28:L52 H28:I52 P28:Q52 S28:S52 V28:W52">
    <cfRule type="expression" dxfId="357" priority="6">
      <formula>AND(TRIM(H28)&lt;&gt;"",ISNUMBER(H28)=FALSE)</formula>
    </cfRule>
  </conditionalFormatting>
  <conditionalFormatting sqref="N28:O52">
    <cfRule type="expression" dxfId="356" priority="5" stopIfTrue="1">
      <formula>AND($C28&lt;&gt;"",$C28&lt;&gt;"Manufacturer (Marketing)")</formula>
    </cfRule>
  </conditionalFormatting>
  <conditionalFormatting sqref="P28:U52">
    <cfRule type="expression" dxfId="355" priority="2">
      <formula>AND($C28&lt;&gt;"",$C28&lt;&gt;"Distributor / Retailer")</formula>
    </cfRule>
  </conditionalFormatting>
  <conditionalFormatting sqref="V28:Z52">
    <cfRule type="expression" dxfId="35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E52B08F-53D1-48E3-894F-5820FB937CE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1CDEEA1-F34C-4739-9A1E-093CC7826FF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517F78CE-3E4C-4BAE-8A8D-E6EEDD678D2E}"/>
    <dataValidation type="list" allowBlank="1" showDropDown="1" showInputMessage="1" showErrorMessage="1" error="Please enter Y or N." sqref="AA28:AA52" xr:uid="{6DE4C0E5-3A57-4868-B6EE-56872797187E}">
      <formula1>Lookup_YesNo</formula1>
    </dataValidation>
    <dataValidation type="date" allowBlank="1" showInputMessage="1" showErrorMessage="1" error="Please enter a valid date (mm/dd/yyyy) _x000a_between 10/01/2022 and 09/30/2028." sqref="F28:F52" xr:uid="{6A3451BE-3100-401C-843E-F7A40EF88495}">
      <formula1>44835</formula1>
      <formula2>47026</formula2>
    </dataValidation>
    <dataValidation type="list" allowBlank="1" showDropDown="1" showInputMessage="1" showErrorMessage="1" error="Please enter Yes, No, or Unknown." sqref="C16:F16" xr:uid="{53EBFEBC-4CFF-4A3F-8E2E-CDF02D17125D}">
      <formula1>Lookup_YesNoUnknown</formula1>
    </dataValidation>
    <dataValidation type="list" allowBlank="1" showInputMessage="1" showErrorMessage="1" sqref="T28:T52" xr:uid="{76476842-2C52-4D78-9F63-23EEFCD1110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A07C606B-544F-4711-B3E0-A55E96CFCDAE}"/>
    <dataValidation type="list" allowBlank="1" showInputMessage="1" showErrorMessage="1" sqref="M28:M52" xr:uid="{86393AEC-02FB-4CC2-840F-4916DA725BD5}">
      <formula1>Lookup_CertificationStatus</formula1>
    </dataValidation>
    <dataValidation type="list" allowBlank="1" showInputMessage="1" showErrorMessage="1" sqref="K28:K52 U28:U52" xr:uid="{65D4D6EB-4A98-4478-B29B-91DA0CF43CCD}">
      <formula1>Lookup_Type</formula1>
    </dataValidation>
    <dataValidation type="list" allowBlank="1" showInputMessage="1" showErrorMessage="1" sqref="J28:J52" xr:uid="{F3BEF98D-88FB-497B-930D-3D21A42E88F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7331A03-483C-4282-A604-406668AEF718}">
      <formula1>OFFSET(Outreach_Activities_Sorted,0,0,COUNTIF(Outreach_Activities_Sorted,"&lt;&gt;0"))</formula1>
    </dataValidation>
    <dataValidation type="list" allowBlank="1" showInputMessage="1" showErrorMessage="1" sqref="Y28:Y52 R28:R52 O28:O52" xr:uid="{29E2736C-804A-4B9A-BACC-6518B194958E}">
      <formula1>Lookup_YesNoUnknown</formula1>
    </dataValidation>
    <dataValidation type="list" allowBlank="1" showInputMessage="1" showErrorMessage="1" sqref="C28:C52" xr:uid="{A837316D-17CE-4BB7-86D7-6A91A64B9815}">
      <formula1>Lookup_Role</formula1>
    </dataValidation>
    <dataValidation type="date" operator="greaterThan" allowBlank="1" showInputMessage="1" showErrorMessage="1" errorTitle="Date Required" error="Please enter a date in mm/dd/yyyy format." sqref="C18" xr:uid="{E3077669-0B86-4A50-A858-0F102818E7ED}">
      <formula1>36526</formula1>
    </dataValidation>
    <dataValidation type="list" allowBlank="1" showDropDown="1" showInputMessage="1" showErrorMessage="1" sqref="C14" xr:uid="{D80C9FE2-9F52-4ED0-8BBD-0C44BBB44BE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62E7E0E-38F8-4CE0-BFB4-B286B04FC1DB}"/>
  </dataValidations>
  <hyperlinks>
    <hyperlink ref="B15" r:id="rId1" xr:uid="{C4A6C1EA-6E8F-47A3-878E-2D0D5646830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39F29190-FAE1-41B3-8F02-D90ED943718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81775-2EA2-418E-99E0-C5768FCCF382}">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17</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369</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OAsPqMi3xeWrdNXRCTGnis2IYYtsYXaoHBK435arvKFwefbmthGELqZ1PjZ/b5MHFZ+4y5/hTcV/KprgOaQozg==" saltValue="/x8/JyWslQ0U3c0KNnJk/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53" priority="3" stopIfTrue="1">
      <formula>AND($C28&lt;&gt;"",$C28&lt;&gt;"Manufacturer (Production)")</formula>
    </cfRule>
  </conditionalFormatting>
  <conditionalFormatting sqref="L28:M52">
    <cfRule type="expression" dxfId="352" priority="4" stopIfTrue="1">
      <formula>AND($C28&lt;&gt;"",$C28&lt;&gt;"Manufacturer (Certification)")</formula>
    </cfRule>
  </conditionalFormatting>
  <conditionalFormatting sqref="N28:N52 L28:L52 H28:I52 P28:Q52 S28:S52 V28:W52">
    <cfRule type="expression" dxfId="351" priority="6">
      <formula>AND(TRIM(H28)&lt;&gt;"",ISNUMBER(H28)=FALSE)</formula>
    </cfRule>
  </conditionalFormatting>
  <conditionalFormatting sqref="N28:O52">
    <cfRule type="expression" dxfId="350" priority="5" stopIfTrue="1">
      <formula>AND($C28&lt;&gt;"",$C28&lt;&gt;"Manufacturer (Marketing)")</formula>
    </cfRule>
  </conditionalFormatting>
  <conditionalFormatting sqref="P28:U52">
    <cfRule type="expression" dxfId="349" priority="2">
      <formula>AND($C28&lt;&gt;"",$C28&lt;&gt;"Distributor / Retailer")</formula>
    </cfRule>
  </conditionalFormatting>
  <conditionalFormatting sqref="V28:Z52">
    <cfRule type="expression" dxfId="34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5DC09DA-F97C-40D0-B82C-E8F09DE6DD9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80858EC-2B88-428C-90D6-CE243EC93EE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A25B7DD-73C0-4FB6-BC22-77B9309EF7F5}"/>
    <dataValidation type="list" allowBlank="1" showDropDown="1" showInputMessage="1" showErrorMessage="1" error="Please enter Y or N." sqref="AA28:AA52" xr:uid="{0E7171DE-5762-4AFF-B571-37F2BF728202}">
      <formula1>Lookup_YesNo</formula1>
    </dataValidation>
    <dataValidation type="date" allowBlank="1" showInputMessage="1" showErrorMessage="1" error="Please enter a valid date (mm/dd/yyyy) _x000a_between 10/01/2022 and 09/30/2028." sqref="F28:F52" xr:uid="{497D7B5E-B66A-4240-921F-D1D46D4E2AE3}">
      <formula1>44835</formula1>
      <formula2>47026</formula2>
    </dataValidation>
    <dataValidation type="list" allowBlank="1" showDropDown="1" showInputMessage="1" showErrorMessage="1" error="Please enter Yes, No, or Unknown." sqref="C16:F16" xr:uid="{58DBD1A1-E0B4-4EBD-B68B-DB055F9B8498}">
      <formula1>Lookup_YesNoUnknown</formula1>
    </dataValidation>
    <dataValidation type="list" allowBlank="1" showInputMessage="1" showErrorMessage="1" sqref="T28:T52" xr:uid="{6F525146-94E4-4AD8-8547-5EB96A2FB5F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95E4C919-AB64-467E-8DFF-850F8CE360C7}"/>
    <dataValidation type="list" allowBlank="1" showInputMessage="1" showErrorMessage="1" sqref="M28:M52" xr:uid="{9615D711-6159-49F3-8CEE-E354DAFB5E42}">
      <formula1>Lookup_CertificationStatus</formula1>
    </dataValidation>
    <dataValidation type="list" allowBlank="1" showInputMessage="1" showErrorMessage="1" sqref="K28:K52 U28:U52" xr:uid="{0B7697FF-2B14-41ED-A32E-CD004105921D}">
      <formula1>Lookup_Type</formula1>
    </dataValidation>
    <dataValidation type="list" allowBlank="1" showInputMessage="1" showErrorMessage="1" sqref="J28:J52" xr:uid="{6BB146DE-298C-489E-B6D1-956D89DF00CD}">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10EDBE3-D69A-4F58-A87C-19B993A4A97D}">
      <formula1>OFFSET(Outreach_Activities_Sorted,0,0,COUNTIF(Outreach_Activities_Sorted,"&lt;&gt;0"))</formula1>
    </dataValidation>
    <dataValidation type="list" allowBlank="1" showInputMessage="1" showErrorMessage="1" sqref="Y28:Y52 R28:R52 O28:O52" xr:uid="{92FF4475-3355-4445-8A73-15D4DDC1DBCB}">
      <formula1>Lookup_YesNoUnknown</formula1>
    </dataValidation>
    <dataValidation type="list" allowBlank="1" showInputMessage="1" showErrorMessage="1" sqref="C28:C52" xr:uid="{1FBEFCA7-1A71-43A1-8B58-924ADA881826}">
      <formula1>Lookup_Role</formula1>
    </dataValidation>
    <dataValidation type="date" operator="greaterThan" allowBlank="1" showInputMessage="1" showErrorMessage="1" errorTitle="Date Required" error="Please enter a date in mm/dd/yyyy format." sqref="C18" xr:uid="{2CEF0B63-0490-4527-84B4-E271F0C2E2C0}">
      <formula1>36526</formula1>
    </dataValidation>
    <dataValidation type="list" allowBlank="1" showDropDown="1" showInputMessage="1" showErrorMessage="1" sqref="C14" xr:uid="{EF229065-2BAA-48A6-AFE1-FD4A1CDD4E8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994F27E-E2EC-4D88-9697-20B3B3E44721}"/>
  </dataValidations>
  <hyperlinks>
    <hyperlink ref="B15" r:id="rId1" xr:uid="{7129B747-E056-4514-8794-3593FDF47173}"/>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CBB7542-6C03-41D5-9B94-D5193A67359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48F4B-D39F-4168-90AD-94E976C45A5C}">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18</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370</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iJwUq0ilBPoo1+4mvhcAfDMe6juyA0yip2Bb3AlyTU+Y9LQFPdEEw33OaUdLJjGAQxiEfzS1CDeiiSWHihDwKQ==" saltValue="yVQIFVvp9p82uM7+gDYgn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47" priority="3" stopIfTrue="1">
      <formula>AND($C28&lt;&gt;"",$C28&lt;&gt;"Manufacturer (Production)")</formula>
    </cfRule>
  </conditionalFormatting>
  <conditionalFormatting sqref="L28:M52">
    <cfRule type="expression" dxfId="346" priority="4" stopIfTrue="1">
      <formula>AND($C28&lt;&gt;"",$C28&lt;&gt;"Manufacturer (Certification)")</formula>
    </cfRule>
  </conditionalFormatting>
  <conditionalFormatting sqref="N28:N52 L28:L52 H28:I52 P28:Q52 S28:S52 V28:W52">
    <cfRule type="expression" dxfId="345" priority="6">
      <formula>AND(TRIM(H28)&lt;&gt;"",ISNUMBER(H28)=FALSE)</formula>
    </cfRule>
  </conditionalFormatting>
  <conditionalFormatting sqref="N28:O52">
    <cfRule type="expression" dxfId="344" priority="5" stopIfTrue="1">
      <formula>AND($C28&lt;&gt;"",$C28&lt;&gt;"Manufacturer (Marketing)")</formula>
    </cfRule>
  </conditionalFormatting>
  <conditionalFormatting sqref="P28:U52">
    <cfRule type="expression" dxfId="343" priority="2">
      <formula>AND($C28&lt;&gt;"",$C28&lt;&gt;"Distributor / Retailer")</formula>
    </cfRule>
  </conditionalFormatting>
  <conditionalFormatting sqref="V28:Z52">
    <cfRule type="expression" dxfId="34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1D08B215-F2DB-492F-BD92-96E5FA4AFB6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055CDF5-0C12-4001-94D3-48D6C418921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C8EA76F-C782-4CD3-BF12-50246B801159}"/>
    <dataValidation type="list" allowBlank="1" showDropDown="1" showInputMessage="1" showErrorMessage="1" error="Please enter Y or N." sqref="AA28:AA52" xr:uid="{939C317F-7775-4E06-9BA7-4C91C0310FCA}">
      <formula1>Lookup_YesNo</formula1>
    </dataValidation>
    <dataValidation type="date" allowBlank="1" showInputMessage="1" showErrorMessage="1" error="Please enter a valid date (mm/dd/yyyy) _x000a_between 10/01/2022 and 09/30/2028." sqref="F28:F52" xr:uid="{B578615D-92E9-41D1-B4AB-94EA905AF84F}">
      <formula1>44835</formula1>
      <formula2>47026</formula2>
    </dataValidation>
    <dataValidation type="list" allowBlank="1" showDropDown="1" showInputMessage="1" showErrorMessage="1" error="Please enter Yes, No, or Unknown." sqref="C16:F16" xr:uid="{4A1CC685-2B94-4E60-A7BC-D7355DD5BC52}">
      <formula1>Lookup_YesNoUnknown</formula1>
    </dataValidation>
    <dataValidation type="list" allowBlank="1" showInputMessage="1" showErrorMessage="1" sqref="T28:T52" xr:uid="{B91DFE2A-2A39-41B5-B0BE-F00BC0D50BF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114A471-3300-48F6-8977-C575B26908EB}"/>
    <dataValidation type="list" allowBlank="1" showInputMessage="1" showErrorMessage="1" sqref="M28:M52" xr:uid="{6DE83F3C-85F0-4FCC-A05C-CF8073CD1961}">
      <formula1>Lookup_CertificationStatus</formula1>
    </dataValidation>
    <dataValidation type="list" allowBlank="1" showInputMessage="1" showErrorMessage="1" sqref="K28:K52 U28:U52" xr:uid="{869458C2-94FA-4352-9CAA-67959DD4E4BD}">
      <formula1>Lookup_Type</formula1>
    </dataValidation>
    <dataValidation type="list" allowBlank="1" showInputMessage="1" showErrorMessage="1" sqref="J28:J52" xr:uid="{AB5194A8-BA58-4407-9661-83B77F36985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B3C474C-D667-458F-8AE9-71AD1D3B9D74}">
      <formula1>OFFSET(Outreach_Activities_Sorted,0,0,COUNTIF(Outreach_Activities_Sorted,"&lt;&gt;0"))</formula1>
    </dataValidation>
    <dataValidation type="list" allowBlank="1" showInputMessage="1" showErrorMessage="1" sqref="Y28:Y52 R28:R52 O28:O52" xr:uid="{9D8795B5-80CA-4441-B263-9096EA19D7D4}">
      <formula1>Lookup_YesNoUnknown</formula1>
    </dataValidation>
    <dataValidation type="list" allowBlank="1" showInputMessage="1" showErrorMessage="1" sqref="C28:C52" xr:uid="{2B6A49E1-B924-46DE-91C0-C3E50C116584}">
      <formula1>Lookup_Role</formula1>
    </dataValidation>
    <dataValidation type="date" operator="greaterThan" allowBlank="1" showInputMessage="1" showErrorMessage="1" errorTitle="Date Required" error="Please enter a date in mm/dd/yyyy format." sqref="C18" xr:uid="{1667D947-6E5F-4EA8-8470-F1228F0C26F6}">
      <formula1>36526</formula1>
    </dataValidation>
    <dataValidation type="list" allowBlank="1" showDropDown="1" showInputMessage="1" showErrorMessage="1" sqref="C14" xr:uid="{4046ADC9-0B92-41C2-9B19-401593AE9EEE}">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4B6F40A-B5B0-4126-8288-49CD10C67595}"/>
  </dataValidations>
  <hyperlinks>
    <hyperlink ref="B15" r:id="rId1" xr:uid="{AAC8D393-3F1C-41A7-AD32-10A260FD660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287D5E4-FB06-4348-A6BF-CFBF47A0848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7EC74-21F2-47F8-BC27-7C8A83074B5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19</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371</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sdG9SKet9/cQ8gcACKn5wVhU1mi89AeYQQ0zAnpTQO/516NKgLynz0I1KvFT7pLl+wImjJydI+kqyoh0WiJM2g==" saltValue="YiaDpu5E1iV1OK67YHW+k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41" priority="3" stopIfTrue="1">
      <formula>AND($C28&lt;&gt;"",$C28&lt;&gt;"Manufacturer (Production)")</formula>
    </cfRule>
  </conditionalFormatting>
  <conditionalFormatting sqref="L28:M52">
    <cfRule type="expression" dxfId="340" priority="4" stopIfTrue="1">
      <formula>AND($C28&lt;&gt;"",$C28&lt;&gt;"Manufacturer (Certification)")</formula>
    </cfRule>
  </conditionalFormatting>
  <conditionalFormatting sqref="N28:N52 L28:L52 H28:I52 P28:Q52 S28:S52 V28:W52">
    <cfRule type="expression" dxfId="339" priority="6">
      <formula>AND(TRIM(H28)&lt;&gt;"",ISNUMBER(H28)=FALSE)</formula>
    </cfRule>
  </conditionalFormatting>
  <conditionalFormatting sqref="N28:O52">
    <cfRule type="expression" dxfId="338" priority="5" stopIfTrue="1">
      <formula>AND($C28&lt;&gt;"",$C28&lt;&gt;"Manufacturer (Marketing)")</formula>
    </cfRule>
  </conditionalFormatting>
  <conditionalFormatting sqref="P28:U52">
    <cfRule type="expression" dxfId="337" priority="2">
      <formula>AND($C28&lt;&gt;"",$C28&lt;&gt;"Distributor / Retailer")</formula>
    </cfRule>
  </conditionalFormatting>
  <conditionalFormatting sqref="V28:Z52">
    <cfRule type="expression" dxfId="33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505D447-A6EF-4507-B3AB-D1573C3B411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3D22FB8-99B8-4153-A368-B75A7DF9359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C621743B-AC5A-4C02-8A38-916FEC409498}"/>
    <dataValidation type="list" allowBlank="1" showDropDown="1" showInputMessage="1" showErrorMessage="1" error="Please enter Y or N." sqref="AA28:AA52" xr:uid="{16508A92-F890-4C42-BDFC-155C2D11EDAA}">
      <formula1>Lookup_YesNo</formula1>
    </dataValidation>
    <dataValidation type="date" allowBlank="1" showInputMessage="1" showErrorMessage="1" error="Please enter a valid date (mm/dd/yyyy) _x000a_between 10/01/2022 and 09/30/2028." sqref="F28:F52" xr:uid="{0EE1952A-9A3F-4B93-B37D-3A7AB01944C6}">
      <formula1>44835</formula1>
      <formula2>47026</formula2>
    </dataValidation>
    <dataValidation type="list" allowBlank="1" showDropDown="1" showInputMessage="1" showErrorMessage="1" error="Please enter Yes, No, or Unknown." sqref="C16:F16" xr:uid="{54AEE0B8-0415-49AB-8BB3-C01F038F544D}">
      <formula1>Lookup_YesNoUnknown</formula1>
    </dataValidation>
    <dataValidation type="list" allowBlank="1" showInputMessage="1" showErrorMessage="1" sqref="T28:T52" xr:uid="{D322B73C-D825-4174-B0FB-96DE7580326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A6BF17A-09F4-43DF-8569-3F58D7DAA1EC}"/>
    <dataValidation type="list" allowBlank="1" showInputMessage="1" showErrorMessage="1" sqref="M28:M52" xr:uid="{82E889F0-990F-454F-9770-D950B2A0CFA6}">
      <formula1>Lookup_CertificationStatus</formula1>
    </dataValidation>
    <dataValidation type="list" allowBlank="1" showInputMessage="1" showErrorMessage="1" sqref="K28:K52 U28:U52" xr:uid="{5D2E0DAE-9927-455A-9BC8-3E46DAE3C4E6}">
      <formula1>Lookup_Type</formula1>
    </dataValidation>
    <dataValidation type="list" allowBlank="1" showInputMessage="1" showErrorMessage="1" sqref="J28:J52" xr:uid="{6152E155-AE64-4C9B-9FCF-6E6B6022326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FA5F0540-CE5C-4A11-96F3-A1B6B8268FCE}">
      <formula1>OFFSET(Outreach_Activities_Sorted,0,0,COUNTIF(Outreach_Activities_Sorted,"&lt;&gt;0"))</formula1>
    </dataValidation>
    <dataValidation type="list" allowBlank="1" showInputMessage="1" showErrorMessage="1" sqref="Y28:Y52 R28:R52 O28:O52" xr:uid="{EDFCD1B6-531F-4275-8955-82DC5098160E}">
      <formula1>Lookup_YesNoUnknown</formula1>
    </dataValidation>
    <dataValidation type="list" allowBlank="1" showInputMessage="1" showErrorMessage="1" sqref="C28:C52" xr:uid="{D86DF5A4-1FE2-4CAB-AEF8-3302E7A5ED3A}">
      <formula1>Lookup_Role</formula1>
    </dataValidation>
    <dataValidation type="date" operator="greaterThan" allowBlank="1" showInputMessage="1" showErrorMessage="1" errorTitle="Date Required" error="Please enter a date in mm/dd/yyyy format." sqref="C18" xr:uid="{C5A84119-8AEE-418E-A499-5B5159058562}">
      <formula1>36526</formula1>
    </dataValidation>
    <dataValidation type="list" allowBlank="1" showDropDown="1" showInputMessage="1" showErrorMessage="1" sqref="C14" xr:uid="{7D0D11C4-1F1E-4FFB-BC88-2AC5B5E3E48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2E2240A8-24BE-4D7D-AE2A-477870C86045}"/>
  </dataValidations>
  <hyperlinks>
    <hyperlink ref="B15" r:id="rId1" xr:uid="{C0AABAD0-9CDD-4AB6-9C2F-19A236BF730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A37F1C3-8303-4E6E-9904-8A9A318F776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69587-19E4-462C-A1A3-7ECC472F6DC5}">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20</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372</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lkv0USvEgvMQYkfu3VFVPcLY6Cj8NY3Wmri27GAPJ2GnMFpYkNz3/KKkDvvPYDfhzE/Vts9vth4B2iTkO5At2Q==" saltValue="nI+grumG1UQxetWv6OvkV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35" priority="3" stopIfTrue="1">
      <formula>AND($C28&lt;&gt;"",$C28&lt;&gt;"Manufacturer (Production)")</formula>
    </cfRule>
  </conditionalFormatting>
  <conditionalFormatting sqref="L28:M52">
    <cfRule type="expression" dxfId="334" priority="4" stopIfTrue="1">
      <formula>AND($C28&lt;&gt;"",$C28&lt;&gt;"Manufacturer (Certification)")</formula>
    </cfRule>
  </conditionalFormatting>
  <conditionalFormatting sqref="N28:N52 L28:L52 H28:I52 P28:Q52 S28:S52 V28:W52">
    <cfRule type="expression" dxfId="333" priority="6">
      <formula>AND(TRIM(H28)&lt;&gt;"",ISNUMBER(H28)=FALSE)</formula>
    </cfRule>
  </conditionalFormatting>
  <conditionalFormatting sqref="N28:O52">
    <cfRule type="expression" dxfId="332" priority="5" stopIfTrue="1">
      <formula>AND($C28&lt;&gt;"",$C28&lt;&gt;"Manufacturer (Marketing)")</formula>
    </cfRule>
  </conditionalFormatting>
  <conditionalFormatting sqref="P28:U52">
    <cfRule type="expression" dxfId="331" priority="2">
      <formula>AND($C28&lt;&gt;"",$C28&lt;&gt;"Distributor / Retailer")</formula>
    </cfRule>
  </conditionalFormatting>
  <conditionalFormatting sqref="V28:Z52">
    <cfRule type="expression" dxfId="33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900B938-6772-4C30-9A93-7326E7A5DB7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4B6D1D0-C220-4E49-BD32-50DA63A0C02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6052D704-E558-45FB-B6D0-A0B8F76A22E4}"/>
    <dataValidation type="list" allowBlank="1" showDropDown="1" showInputMessage="1" showErrorMessage="1" error="Please enter Y or N." sqref="AA28:AA52" xr:uid="{30F3199E-79AB-487F-A3D3-0FB2AE46DEB0}">
      <formula1>Lookup_YesNo</formula1>
    </dataValidation>
    <dataValidation type="date" allowBlank="1" showInputMessage="1" showErrorMessage="1" error="Please enter a valid date (mm/dd/yyyy) _x000a_between 10/01/2022 and 09/30/2028." sqref="F28:F52" xr:uid="{BBBCD943-BAA5-49E1-8B44-5FE52F07651D}">
      <formula1>44835</formula1>
      <formula2>47026</formula2>
    </dataValidation>
    <dataValidation type="list" allowBlank="1" showDropDown="1" showInputMessage="1" showErrorMessage="1" error="Please enter Yes, No, or Unknown." sqref="C16:F16" xr:uid="{CB25FCC5-F420-4058-A30F-267FC46FA0CE}">
      <formula1>Lookup_YesNoUnknown</formula1>
    </dataValidation>
    <dataValidation type="list" allowBlank="1" showInputMessage="1" showErrorMessage="1" sqref="T28:T52" xr:uid="{72CCEA19-F010-4EA0-A316-EDB37498584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7DC2808-D9F3-40D2-8413-EF0B98283E61}"/>
    <dataValidation type="list" allowBlank="1" showInputMessage="1" showErrorMessage="1" sqref="M28:M52" xr:uid="{34112C27-6A0F-4DE5-A001-BC5AACF51CB5}">
      <formula1>Lookup_CertificationStatus</formula1>
    </dataValidation>
    <dataValidation type="list" allowBlank="1" showInputMessage="1" showErrorMessage="1" sqref="K28:K52 U28:U52" xr:uid="{3806B808-F182-41ED-B1BF-49C705BAF497}">
      <formula1>Lookup_Type</formula1>
    </dataValidation>
    <dataValidation type="list" allowBlank="1" showInputMessage="1" showErrorMessage="1" sqref="J28:J52" xr:uid="{06B6739A-8CDB-4270-8BB2-5D96E84E7528}">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163E9E5-6552-454F-8E11-31CE31849EC4}">
      <formula1>OFFSET(Outreach_Activities_Sorted,0,0,COUNTIF(Outreach_Activities_Sorted,"&lt;&gt;0"))</formula1>
    </dataValidation>
    <dataValidation type="list" allowBlank="1" showInputMessage="1" showErrorMessage="1" sqref="Y28:Y52 R28:R52 O28:O52" xr:uid="{76BBCD4C-9871-4594-B717-17A04E1E56EB}">
      <formula1>Lookup_YesNoUnknown</formula1>
    </dataValidation>
    <dataValidation type="list" allowBlank="1" showInputMessage="1" showErrorMessage="1" sqref="C28:C52" xr:uid="{40194895-E9A7-4B89-B4EF-38D99F77B333}">
      <formula1>Lookup_Role</formula1>
    </dataValidation>
    <dataValidation type="date" operator="greaterThan" allowBlank="1" showInputMessage="1" showErrorMessage="1" errorTitle="Date Required" error="Please enter a date in mm/dd/yyyy format." sqref="C18" xr:uid="{98CD2374-ED74-4338-82FD-17BF465416C8}">
      <formula1>36526</formula1>
    </dataValidation>
    <dataValidation type="list" allowBlank="1" showDropDown="1" showInputMessage="1" showErrorMessage="1" sqref="C14" xr:uid="{F2566451-6526-420A-95B7-8FFD654E3C5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0680296-3C67-4278-9A79-EC941510BB2A}"/>
  </dataValidations>
  <hyperlinks>
    <hyperlink ref="B15" r:id="rId1" xr:uid="{0014D3B2-B5BB-4E60-8E70-8C3134E2DFF3}"/>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9353752-C39B-4E77-A822-8E441071D78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FE8C8-D9B8-427D-AF16-198D3F0D2B1C}">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373</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ZuxCtz9pB2g+EZaJ/I6GdLRYXSdziwOQQkMBMONQcdCAOePjmvW5Sny7PaXsLA+TaxXu1efq081sIYxoU2IguA==" saltValue="rHxk1RAIrWxiGmleVY2qN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29" priority="3" stopIfTrue="1">
      <formula>AND($C28&lt;&gt;"",$C28&lt;&gt;"Manufacturer (Production)")</formula>
    </cfRule>
  </conditionalFormatting>
  <conditionalFormatting sqref="L28:M52">
    <cfRule type="expression" dxfId="328" priority="4" stopIfTrue="1">
      <formula>AND($C28&lt;&gt;"",$C28&lt;&gt;"Manufacturer (Certification)")</formula>
    </cfRule>
  </conditionalFormatting>
  <conditionalFormatting sqref="N28:N52 L28:L52 H28:I52 P28:Q52 S28:S52 V28:W52">
    <cfRule type="expression" dxfId="327" priority="6">
      <formula>AND(TRIM(H28)&lt;&gt;"",ISNUMBER(H28)=FALSE)</formula>
    </cfRule>
  </conditionalFormatting>
  <conditionalFormatting sqref="N28:O52">
    <cfRule type="expression" dxfId="326" priority="5" stopIfTrue="1">
      <formula>AND($C28&lt;&gt;"",$C28&lt;&gt;"Manufacturer (Marketing)")</formula>
    </cfRule>
  </conditionalFormatting>
  <conditionalFormatting sqref="P28:U52">
    <cfRule type="expression" dxfId="325" priority="2">
      <formula>AND($C28&lt;&gt;"",$C28&lt;&gt;"Distributor / Retailer")</formula>
    </cfRule>
  </conditionalFormatting>
  <conditionalFormatting sqref="V28:Z52">
    <cfRule type="expression" dxfId="32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6B1F8769-60CC-48DB-970E-C9C062CE4D9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25598E9-201E-49E4-BA47-1E0D285781F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FEBDA0B-2053-4534-B85F-D5E375FCCFB5}"/>
    <dataValidation type="list" allowBlank="1" showDropDown="1" showInputMessage="1" showErrorMessage="1" error="Please enter Y or N." sqref="AA28:AA52" xr:uid="{FB9F5CB6-4E78-4EEB-8F1A-6FA45A3AF8E0}">
      <formula1>Lookup_YesNo</formula1>
    </dataValidation>
    <dataValidation type="date" allowBlank="1" showInputMessage="1" showErrorMessage="1" error="Please enter a valid date (mm/dd/yyyy) _x000a_between 10/01/2022 and 09/30/2028." sqref="F28:F52" xr:uid="{B2B49F90-9317-4379-88D9-6BBB003C1592}">
      <formula1>44835</formula1>
      <formula2>47026</formula2>
    </dataValidation>
    <dataValidation type="list" allowBlank="1" showDropDown="1" showInputMessage="1" showErrorMessage="1" error="Please enter Yes, No, or Unknown." sqref="C16:F16" xr:uid="{85B21F1D-8B07-4865-A7E2-90CEC073F7AC}">
      <formula1>Lookup_YesNoUnknown</formula1>
    </dataValidation>
    <dataValidation type="list" allowBlank="1" showInputMessage="1" showErrorMessage="1" sqref="T28:T52" xr:uid="{73D1B8D2-3C95-4F4E-AF8B-F0A4ED22FD7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9148CFC6-D030-41B7-AA58-8F7415360E40}"/>
    <dataValidation type="list" allowBlank="1" showInputMessage="1" showErrorMessage="1" sqref="M28:M52" xr:uid="{28AF667E-5BA6-49BC-922B-D4F43474F8EC}">
      <formula1>Lookup_CertificationStatus</formula1>
    </dataValidation>
    <dataValidation type="list" allowBlank="1" showInputMessage="1" showErrorMessage="1" sqref="K28:K52 U28:U52" xr:uid="{C4E22A46-C812-4C97-8A47-9F8E757F185C}">
      <formula1>Lookup_Type</formula1>
    </dataValidation>
    <dataValidation type="list" allowBlank="1" showInputMessage="1" showErrorMessage="1" sqref="J28:J52" xr:uid="{D969F98E-7DEF-4F1E-946B-6BD645FF69B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624D953-35AF-4146-8C9B-97F71ECD3C5F}">
      <formula1>OFFSET(Outreach_Activities_Sorted,0,0,COUNTIF(Outreach_Activities_Sorted,"&lt;&gt;0"))</formula1>
    </dataValidation>
    <dataValidation type="list" allowBlank="1" showInputMessage="1" showErrorMessage="1" sqref="Y28:Y52 R28:R52 O28:O52" xr:uid="{15652487-C5FA-4558-83CE-A2F2ED3FBC09}">
      <formula1>Lookup_YesNoUnknown</formula1>
    </dataValidation>
    <dataValidation type="list" allowBlank="1" showInputMessage="1" showErrorMessage="1" sqref="C28:C52" xr:uid="{42F07B1E-78DB-42AB-AFD3-6D72C27A9D0C}">
      <formula1>Lookup_Role</formula1>
    </dataValidation>
    <dataValidation type="date" operator="greaterThan" allowBlank="1" showInputMessage="1" showErrorMessage="1" errorTitle="Date Required" error="Please enter a date in mm/dd/yyyy format." sqref="C18" xr:uid="{CF818668-DA86-4D65-8C4B-31D754E1CB06}">
      <formula1>36526</formula1>
    </dataValidation>
    <dataValidation type="list" allowBlank="1" showDropDown="1" showInputMessage="1" showErrorMessage="1" sqref="C14" xr:uid="{C473403B-9FFA-4A1C-B2FB-5A864A756AF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7BB1A49-4345-428E-9B26-821F1CC4ED30}"/>
  </dataValidations>
  <hyperlinks>
    <hyperlink ref="B15" r:id="rId1" xr:uid="{B8DE5BB7-7B65-4C15-AFD6-FA90826F4FF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98228B6-8415-4884-8265-CCA35F68ECF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C2720-396A-4374-876B-DC9B5F040DB5}">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iybpogbThHE5VkqUQkoT6xexWlLFjM6RxhGbsgOdGMs9hFb6ipWG8eGYzri+G3txNxTAUooqV4hue0p3KF6hLw==" saltValue="cb+ywKSf8xFWMtXM8inI9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23" priority="3" stopIfTrue="1">
      <formula>AND($C28&lt;&gt;"",$C28&lt;&gt;"Manufacturer (Production)")</formula>
    </cfRule>
  </conditionalFormatting>
  <conditionalFormatting sqref="L28:M52">
    <cfRule type="expression" dxfId="322" priority="4" stopIfTrue="1">
      <formula>AND($C28&lt;&gt;"",$C28&lt;&gt;"Manufacturer (Certification)")</formula>
    </cfRule>
  </conditionalFormatting>
  <conditionalFormatting sqref="N28:N52 L28:L52 H28:I52 P28:Q52 S28:S52 V28:W52">
    <cfRule type="expression" dxfId="321" priority="6">
      <formula>AND(TRIM(H28)&lt;&gt;"",ISNUMBER(H28)=FALSE)</formula>
    </cfRule>
  </conditionalFormatting>
  <conditionalFormatting sqref="N28:O52">
    <cfRule type="expression" dxfId="320" priority="5" stopIfTrue="1">
      <formula>AND($C28&lt;&gt;"",$C28&lt;&gt;"Manufacturer (Marketing)")</formula>
    </cfRule>
  </conditionalFormatting>
  <conditionalFormatting sqref="P28:U52">
    <cfRule type="expression" dxfId="319" priority="2">
      <formula>AND($C28&lt;&gt;"",$C28&lt;&gt;"Distributor / Retailer")</formula>
    </cfRule>
  </conditionalFormatting>
  <conditionalFormatting sqref="V28:Z52">
    <cfRule type="expression" dxfId="31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0E913A7-F466-4CFD-8D23-2F464076163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B929AFD-EAFF-493D-83BF-91CFDCDAEF0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DA5B448-6BF0-42F9-904C-FA260AF68BAA}"/>
    <dataValidation type="list" allowBlank="1" showDropDown="1" showInputMessage="1" showErrorMessage="1" error="Please enter Y or N." sqref="AA28:AA52" xr:uid="{2DCD36C3-7112-4D79-8888-E079F5D9FCE8}">
      <formula1>Lookup_YesNo</formula1>
    </dataValidation>
    <dataValidation type="date" allowBlank="1" showInputMessage="1" showErrorMessage="1" error="Please enter a valid date (mm/dd/yyyy) _x000a_between 10/01/2022 and 09/30/2028." sqref="F28:F52" xr:uid="{0478CBE9-DC86-4DFB-8014-22F1262A1DB8}">
      <formula1>44835</formula1>
      <formula2>47026</formula2>
    </dataValidation>
    <dataValidation type="list" allowBlank="1" showDropDown="1" showInputMessage="1" showErrorMessage="1" error="Please enter Yes, No, or Unknown." sqref="C16:F16" xr:uid="{C329B335-77C8-48EC-A086-D5EE4D678DE4}">
      <formula1>Lookup_YesNoUnknown</formula1>
    </dataValidation>
    <dataValidation type="list" allowBlank="1" showInputMessage="1" showErrorMessage="1" sqref="T28:T52" xr:uid="{7466407B-FEEB-4704-9727-E879AF551EE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F87247B-84D7-4DAC-A267-C58C6D92111F}"/>
    <dataValidation type="list" allowBlank="1" showInputMessage="1" showErrorMessage="1" sqref="M28:M52" xr:uid="{DA008F1D-4132-47FC-BD52-48938A59E403}">
      <formula1>Lookup_CertificationStatus</formula1>
    </dataValidation>
    <dataValidation type="list" allowBlank="1" showInputMessage="1" showErrorMessage="1" sqref="K28:K52 U28:U52" xr:uid="{8010D218-A8DC-4D48-B8B2-7E4B39877DA6}">
      <formula1>Lookup_Type</formula1>
    </dataValidation>
    <dataValidation type="list" allowBlank="1" showInputMessage="1" showErrorMessage="1" sqref="J28:J52" xr:uid="{600444A7-1FE2-4D8E-AE3A-BC0DB6C1A62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124F75C1-40C8-4FD7-8A7E-EFBC4EAC0BC4}">
      <formula1>OFFSET(Outreach_Activities_Sorted,0,0,COUNTIF(Outreach_Activities_Sorted,"&lt;&gt;0"))</formula1>
    </dataValidation>
    <dataValidation type="list" allowBlank="1" showInputMessage="1" showErrorMessage="1" sqref="Y28:Y52 R28:R52 O28:O52" xr:uid="{8604AD4D-EFF3-49CA-B3C6-5F19E20496B0}">
      <formula1>Lookup_YesNoUnknown</formula1>
    </dataValidation>
    <dataValidation type="list" allowBlank="1" showInputMessage="1" showErrorMessage="1" sqref="C28:C52" xr:uid="{D15C9055-E5D0-4C21-89D8-5CFAD5092121}">
      <formula1>Lookup_Role</formula1>
    </dataValidation>
    <dataValidation type="date" operator="greaterThan" allowBlank="1" showInputMessage="1" showErrorMessage="1" errorTitle="Date Required" error="Please enter a date in mm/dd/yyyy format." sqref="C18" xr:uid="{0A0ED1CC-C91B-42A0-8984-77CDB86B68F9}">
      <formula1>36526</formula1>
    </dataValidation>
    <dataValidation type="list" allowBlank="1" showDropDown="1" showInputMessage="1" showErrorMessage="1" sqref="C14" xr:uid="{1F674481-9FAE-4765-A444-242F48E5DE1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6BAE5F8-D9BB-45A2-A14E-969D08D767F6}"/>
  </dataValidations>
  <hyperlinks>
    <hyperlink ref="B15" r:id="rId1" xr:uid="{0C0F1500-FEF1-4CCC-B314-14F274C5880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B375410-06D9-4714-B43A-3DF237F69D0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05F96-B85E-43DD-A42D-C2826F082383}">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IKBCslTLe28aZVGKXBv/+wiXB7GeLKqG1V6RQpI9ls97GbzXApPapTgR30fZ/r1wJrzMMambrhVGt6SNNE4zHQ==" saltValue="6+dHOeN8a7g3xuGja+7fu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17" priority="3" stopIfTrue="1">
      <formula>AND($C28&lt;&gt;"",$C28&lt;&gt;"Manufacturer (Production)")</formula>
    </cfRule>
  </conditionalFormatting>
  <conditionalFormatting sqref="L28:M52">
    <cfRule type="expression" dxfId="316" priority="4" stopIfTrue="1">
      <formula>AND($C28&lt;&gt;"",$C28&lt;&gt;"Manufacturer (Certification)")</formula>
    </cfRule>
  </conditionalFormatting>
  <conditionalFormatting sqref="N28:N52 L28:L52 H28:I52 P28:Q52 S28:S52 V28:W52">
    <cfRule type="expression" dxfId="315" priority="6">
      <formula>AND(TRIM(H28)&lt;&gt;"",ISNUMBER(H28)=FALSE)</formula>
    </cfRule>
  </conditionalFormatting>
  <conditionalFormatting sqref="N28:O52">
    <cfRule type="expression" dxfId="314" priority="5" stopIfTrue="1">
      <formula>AND($C28&lt;&gt;"",$C28&lt;&gt;"Manufacturer (Marketing)")</formula>
    </cfRule>
  </conditionalFormatting>
  <conditionalFormatting sqref="P28:U52">
    <cfRule type="expression" dxfId="313" priority="2">
      <formula>AND($C28&lt;&gt;"",$C28&lt;&gt;"Distributor / Retailer")</formula>
    </cfRule>
  </conditionalFormatting>
  <conditionalFormatting sqref="V28:Z52">
    <cfRule type="expression" dxfId="31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BA1C2B8-BCF9-43BD-9567-BFEEC4E8C48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3A4349B-0E9F-4139-AFBC-A2210348641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15E5651-551A-47BA-AD14-7F756F6DFAC5}"/>
    <dataValidation type="list" allowBlank="1" showDropDown="1" showInputMessage="1" showErrorMessage="1" error="Please enter Y or N." sqref="AA28:AA52" xr:uid="{F32A6E7A-5BC9-4E00-9236-372E45BA4356}">
      <formula1>Lookup_YesNo</formula1>
    </dataValidation>
    <dataValidation type="date" allowBlank="1" showInputMessage="1" showErrorMessage="1" error="Please enter a valid date (mm/dd/yyyy) _x000a_between 10/01/2022 and 09/30/2028." sqref="F28:F52" xr:uid="{C6CA8162-4805-4432-9F9A-225BB562FF55}">
      <formula1>44835</formula1>
      <formula2>47026</formula2>
    </dataValidation>
    <dataValidation type="list" allowBlank="1" showDropDown="1" showInputMessage="1" showErrorMessage="1" error="Please enter Yes, No, or Unknown." sqref="C16:F16" xr:uid="{ED3BC6D6-48F2-4AE6-89A4-86A407395484}">
      <formula1>Lookup_YesNoUnknown</formula1>
    </dataValidation>
    <dataValidation type="list" allowBlank="1" showInputMessage="1" showErrorMessage="1" sqref="T28:T52" xr:uid="{465B97E9-4A53-4B2A-A5F2-E1400233994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0956E0E-2B92-4509-9B49-8A4A1D318BBB}"/>
    <dataValidation type="list" allowBlank="1" showInputMessage="1" showErrorMessage="1" sqref="M28:M52" xr:uid="{2BABABB7-94E1-4E53-A5F6-42C1E34CBCAF}">
      <formula1>Lookup_CertificationStatus</formula1>
    </dataValidation>
    <dataValidation type="list" allowBlank="1" showInputMessage="1" showErrorMessage="1" sqref="K28:K52 U28:U52" xr:uid="{F674AA7B-9534-4F78-99A6-7C791A002982}">
      <formula1>Lookup_Type</formula1>
    </dataValidation>
    <dataValidation type="list" allowBlank="1" showInputMessage="1" showErrorMessage="1" sqref="J28:J52" xr:uid="{0545AF30-69CC-4645-ACD6-E4C17CA8F20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97089B8-A888-487E-8E57-96836A64F7B8}">
      <formula1>OFFSET(Outreach_Activities_Sorted,0,0,COUNTIF(Outreach_Activities_Sorted,"&lt;&gt;0"))</formula1>
    </dataValidation>
    <dataValidation type="list" allowBlank="1" showInputMessage="1" showErrorMessage="1" sqref="Y28:Y52 R28:R52 O28:O52" xr:uid="{4A9C9FD6-8D12-4E6C-B6F5-5CDA4BB35CEC}">
      <formula1>Lookup_YesNoUnknown</formula1>
    </dataValidation>
    <dataValidation type="list" allowBlank="1" showInputMessage="1" showErrorMessage="1" sqref="C28:C52" xr:uid="{35FC13A6-E1A4-4D2A-ABE5-7B6CAF2040CB}">
      <formula1>Lookup_Role</formula1>
    </dataValidation>
    <dataValidation type="date" operator="greaterThan" allowBlank="1" showInputMessage="1" showErrorMessage="1" errorTitle="Date Required" error="Please enter a date in mm/dd/yyyy format." sqref="C18" xr:uid="{1BCEE8CF-498B-4F38-BE93-7CC34144AB2D}">
      <formula1>36526</formula1>
    </dataValidation>
    <dataValidation type="list" allowBlank="1" showDropDown="1" showInputMessage="1" showErrorMessage="1" sqref="C14" xr:uid="{34EDFE60-31A4-4593-9D58-68407BAAB90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B7E744F-810D-4C1D-8AF4-AAD471DB8E9C}"/>
  </dataValidations>
  <hyperlinks>
    <hyperlink ref="B15" r:id="rId1" xr:uid="{B61BB0F4-8945-438F-A81D-BE37A3EF5D0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8F9231D-EE7F-4E20-A4E1-B1702993CA8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1:X36"/>
  <sheetViews>
    <sheetView showGridLines="0" zoomScaleNormal="100" zoomScaleSheetLayoutView="100" workbookViewId="0">
      <selection activeCell="H5" sqref="H5:N5"/>
    </sheetView>
  </sheetViews>
  <sheetFormatPr defaultRowHeight="14.5" x14ac:dyDescent="0.35"/>
  <cols>
    <col min="1" max="1" width="4.7265625" customWidth="1"/>
    <col min="2" max="2" width="2.7265625" customWidth="1"/>
    <col min="3" max="3" width="15.26953125" customWidth="1"/>
    <col min="4" max="4" width="15.1796875" customWidth="1"/>
    <col min="5" max="7" width="2.1796875" hidden="1" customWidth="1"/>
    <col min="8" max="8" width="15.81640625" customWidth="1"/>
    <col min="9" max="9" width="2.1796875" hidden="1" customWidth="1"/>
    <col min="10" max="11" width="15.54296875" customWidth="1"/>
    <col min="12" max="13" width="16.7265625" customWidth="1"/>
    <col min="14" max="15" width="14.453125" bestFit="1" customWidth="1"/>
    <col min="16" max="16" width="14.1796875" bestFit="1" customWidth="1"/>
    <col min="17" max="17" width="2.1796875" hidden="1" customWidth="1"/>
    <col min="18" max="18" width="18.81640625" bestFit="1" customWidth="1"/>
    <col min="19" max="20" width="2.1796875" hidden="1" customWidth="1"/>
    <col min="21" max="21" width="15.26953125" bestFit="1" customWidth="1"/>
    <col min="22" max="22" width="2.1796875" hidden="1" customWidth="1"/>
    <col min="23" max="23" width="2.7265625" customWidth="1"/>
  </cols>
  <sheetData>
    <row r="1" spans="2:23" s="1" customFormat="1" ht="20.149999999999999" customHeight="1" x14ac:dyDescent="0.35">
      <c r="B1" s="301" t="str">
        <f>TemplateTitle</f>
        <v>P2 IIJA Products EJ Grant Reporting Template</v>
      </c>
      <c r="C1" s="301"/>
      <c r="D1" s="301"/>
      <c r="E1" s="301"/>
      <c r="F1" s="301"/>
      <c r="G1" s="301"/>
      <c r="H1" s="301"/>
      <c r="I1" s="301"/>
      <c r="J1" s="301"/>
      <c r="K1" s="301"/>
      <c r="L1" s="301"/>
      <c r="M1" s="301"/>
      <c r="N1" s="301"/>
      <c r="O1" s="301"/>
      <c r="P1" s="301"/>
      <c r="Q1" s="301"/>
      <c r="R1" s="301"/>
      <c r="S1" s="301"/>
      <c r="T1" s="301"/>
      <c r="U1" s="301"/>
      <c r="V1" s="301"/>
      <c r="W1" s="301"/>
    </row>
    <row r="2" spans="2:23" ht="17" x14ac:dyDescent="0.4">
      <c r="B2" s="41"/>
      <c r="C2" s="291" t="s">
        <v>243</v>
      </c>
      <c r="D2" s="292"/>
      <c r="E2" s="292"/>
      <c r="F2" s="292"/>
      <c r="G2" s="292"/>
      <c r="H2" s="292"/>
      <c r="I2" s="292"/>
      <c r="J2" s="292"/>
      <c r="K2" s="292"/>
      <c r="L2" s="292"/>
      <c r="M2" s="292"/>
      <c r="N2" s="292"/>
      <c r="O2" s="292"/>
      <c r="P2" s="292"/>
      <c r="Q2" s="292"/>
      <c r="R2" s="292"/>
      <c r="S2" s="292"/>
      <c r="T2" s="292"/>
      <c r="U2" s="292"/>
      <c r="V2" s="292"/>
      <c r="W2" s="292"/>
    </row>
    <row r="3" spans="2:23" ht="12.75" customHeight="1" x14ac:dyDescent="0.35">
      <c r="B3" s="36"/>
      <c r="C3" s="44"/>
      <c r="D3" s="45"/>
      <c r="E3" s="45"/>
      <c r="F3" s="45"/>
      <c r="G3" s="45"/>
      <c r="H3" s="45"/>
      <c r="I3" s="45"/>
      <c r="J3" s="45"/>
      <c r="K3" s="45"/>
      <c r="L3" s="45"/>
      <c r="M3" s="45"/>
      <c r="N3" s="45"/>
      <c r="O3" s="45"/>
      <c r="P3" s="45"/>
      <c r="Q3" s="45"/>
      <c r="R3" s="45"/>
      <c r="S3" s="45"/>
      <c r="T3" s="45"/>
      <c r="U3" s="45"/>
      <c r="V3" s="45"/>
      <c r="W3" s="46"/>
    </row>
    <row r="4" spans="2:23" ht="9" customHeight="1" x14ac:dyDescent="0.5">
      <c r="B4" s="34"/>
      <c r="C4" s="103"/>
      <c r="D4" s="87"/>
      <c r="E4" s="87"/>
      <c r="F4" s="87"/>
      <c r="G4" s="87"/>
      <c r="H4" s="99"/>
      <c r="I4" s="99"/>
      <c r="J4" s="99"/>
      <c r="K4" s="99"/>
      <c r="L4" s="99"/>
      <c r="M4" s="99"/>
      <c r="N4" s="99"/>
      <c r="O4" s="100"/>
      <c r="P4" s="45"/>
      <c r="Q4" s="45"/>
      <c r="R4" s="45"/>
      <c r="S4" s="45"/>
      <c r="T4" s="45"/>
      <c r="U4" s="45"/>
      <c r="V4" s="45"/>
      <c r="W4" s="20"/>
    </row>
    <row r="5" spans="2:23" ht="40" customHeight="1" x14ac:dyDescent="0.35">
      <c r="B5" s="36"/>
      <c r="C5" s="295" t="s">
        <v>5</v>
      </c>
      <c r="D5" s="296"/>
      <c r="E5" s="222"/>
      <c r="F5" s="222"/>
      <c r="G5" s="222"/>
      <c r="H5" s="313" t="s">
        <v>314</v>
      </c>
      <c r="I5" s="313"/>
      <c r="J5" s="313"/>
      <c r="K5" s="313"/>
      <c r="L5" s="313"/>
      <c r="M5" s="313"/>
      <c r="N5" s="313"/>
      <c r="O5" s="102"/>
      <c r="P5" s="45"/>
      <c r="Q5" s="45"/>
      <c r="R5" s="45"/>
      <c r="S5" s="45"/>
      <c r="T5" s="45"/>
      <c r="U5" s="45"/>
      <c r="V5" s="45"/>
      <c r="W5" s="20"/>
    </row>
    <row r="6" spans="2:23" ht="9" customHeight="1" x14ac:dyDescent="0.35">
      <c r="B6" s="36"/>
      <c r="C6" s="315"/>
      <c r="D6" s="316"/>
      <c r="E6" s="316"/>
      <c r="F6" s="316"/>
      <c r="G6" s="316"/>
      <c r="H6" s="316"/>
      <c r="I6" s="316"/>
      <c r="J6" s="316"/>
      <c r="K6" s="316"/>
      <c r="L6" s="316"/>
      <c r="M6" s="316"/>
      <c r="N6" s="99"/>
      <c r="O6" s="101"/>
      <c r="P6" s="45"/>
      <c r="Q6" s="45"/>
      <c r="R6" s="45"/>
      <c r="S6" s="45"/>
      <c r="T6" s="45"/>
      <c r="U6" s="45"/>
      <c r="V6" s="45"/>
      <c r="W6" s="20"/>
    </row>
    <row r="7" spans="2:23" ht="9" customHeight="1" x14ac:dyDescent="0.35">
      <c r="B7" s="36"/>
      <c r="C7" s="45"/>
      <c r="D7" s="45"/>
      <c r="E7" s="45"/>
      <c r="F7" s="45"/>
      <c r="G7" s="45"/>
      <c r="H7" s="45"/>
      <c r="I7" s="45"/>
      <c r="J7" s="45"/>
      <c r="K7" s="45"/>
      <c r="L7" s="45"/>
      <c r="M7" s="45"/>
      <c r="N7" s="45"/>
      <c r="O7" s="45"/>
      <c r="P7" s="45"/>
      <c r="Q7" s="45"/>
      <c r="R7" s="45"/>
      <c r="S7" s="45"/>
      <c r="T7" s="45"/>
      <c r="U7" s="45"/>
      <c r="V7" s="45"/>
      <c r="W7" s="20"/>
    </row>
    <row r="8" spans="2:23" s="30" customFormat="1" ht="18.75" customHeight="1" x14ac:dyDescent="0.35">
      <c r="B8" s="42"/>
      <c r="C8" s="293" t="s">
        <v>0</v>
      </c>
      <c r="D8" s="294"/>
      <c r="E8" s="221"/>
      <c r="F8" s="221"/>
      <c r="G8" s="221"/>
      <c r="H8" s="312" t="str">
        <f>IF('Grant Project Data'!D5&lt;&gt;"",'Grant Project Data'!D5,"")</f>
        <v/>
      </c>
      <c r="I8" s="312"/>
      <c r="J8" s="312"/>
      <c r="K8" s="312"/>
      <c r="L8" s="312"/>
      <c r="M8" s="312"/>
      <c r="N8" s="312"/>
      <c r="O8" s="45"/>
      <c r="P8" s="45"/>
      <c r="Q8" s="45"/>
      <c r="R8" s="45"/>
      <c r="S8" s="45"/>
      <c r="T8" s="45"/>
      <c r="U8" s="45"/>
      <c r="V8" s="45"/>
      <c r="W8" s="46"/>
    </row>
    <row r="9" spans="2:23" s="30" customFormat="1" ht="18.75" customHeight="1" x14ac:dyDescent="0.35">
      <c r="B9" s="42"/>
      <c r="C9" s="293" t="s">
        <v>6</v>
      </c>
      <c r="D9" s="297"/>
      <c r="E9" s="223"/>
      <c r="F9" s="223"/>
      <c r="G9" s="223"/>
      <c r="H9" s="312" t="str">
        <f>IF('Grant Project Data'!D6&lt;&gt;"",'Grant Project Data'!D6,"")</f>
        <v/>
      </c>
      <c r="I9" s="312"/>
      <c r="J9" s="312"/>
      <c r="K9" s="312"/>
      <c r="L9" s="312"/>
      <c r="M9" s="312"/>
      <c r="N9" s="312"/>
      <c r="O9" s="45"/>
      <c r="P9" s="45"/>
      <c r="Q9" s="45"/>
      <c r="R9" s="45"/>
      <c r="S9" s="45"/>
      <c r="T9" s="45"/>
      <c r="U9" s="45"/>
      <c r="V9" s="45"/>
      <c r="W9" s="46"/>
    </row>
    <row r="10" spans="2:23" ht="9" customHeight="1" x14ac:dyDescent="0.35">
      <c r="B10" s="36"/>
      <c r="C10" s="314"/>
      <c r="D10" s="314"/>
      <c r="E10" s="314"/>
      <c r="F10" s="314"/>
      <c r="G10" s="314"/>
      <c r="H10" s="314"/>
      <c r="I10" s="314"/>
      <c r="J10" s="314"/>
      <c r="K10" s="314"/>
      <c r="L10" s="314"/>
      <c r="M10" s="314"/>
      <c r="N10" s="314"/>
      <c r="O10" s="98"/>
      <c r="P10" s="98"/>
      <c r="Q10" s="98"/>
      <c r="R10" s="98"/>
      <c r="S10" s="98"/>
      <c r="T10" s="98"/>
      <c r="U10" s="98"/>
      <c r="V10" s="98"/>
      <c r="W10" s="20"/>
    </row>
    <row r="11" spans="2:23" ht="15" customHeight="1" x14ac:dyDescent="0.35">
      <c r="B11" s="36"/>
      <c r="C11" s="196"/>
      <c r="D11" s="298" t="s">
        <v>109</v>
      </c>
      <c r="E11" s="299"/>
      <c r="F11" s="299"/>
      <c r="G11" s="299"/>
      <c r="H11" s="299"/>
      <c r="I11" s="299"/>
      <c r="J11" s="299"/>
      <c r="K11" s="300"/>
      <c r="L11" s="308" t="s">
        <v>137</v>
      </c>
      <c r="M11" s="308"/>
      <c r="N11" s="308"/>
      <c r="O11" s="308"/>
      <c r="P11" s="308"/>
      <c r="Q11" s="224"/>
      <c r="R11" s="309" t="s">
        <v>138</v>
      </c>
      <c r="S11" s="310"/>
      <c r="T11" s="310"/>
      <c r="U11" s="311"/>
      <c r="V11" s="260"/>
      <c r="W11" s="20"/>
    </row>
    <row r="12" spans="2:23" s="1" customFormat="1" ht="54" customHeight="1" x14ac:dyDescent="0.35">
      <c r="B12" s="43"/>
      <c r="C12" s="197" t="s">
        <v>223</v>
      </c>
      <c r="D12" s="92" t="s">
        <v>135</v>
      </c>
      <c r="E12" s="225" t="s">
        <v>134</v>
      </c>
      <c r="F12" s="225" t="s">
        <v>134</v>
      </c>
      <c r="G12" s="225" t="s">
        <v>134</v>
      </c>
      <c r="H12" s="92" t="s">
        <v>222</v>
      </c>
      <c r="I12" s="225" t="s">
        <v>134</v>
      </c>
      <c r="J12" s="92" t="s">
        <v>136</v>
      </c>
      <c r="K12" s="92" t="s">
        <v>224</v>
      </c>
      <c r="L12" s="184" t="s">
        <v>139</v>
      </c>
      <c r="M12" s="185" t="s">
        <v>140</v>
      </c>
      <c r="N12" s="186" t="s">
        <v>225</v>
      </c>
      <c r="O12" s="186" t="s">
        <v>146</v>
      </c>
      <c r="P12" s="186" t="s">
        <v>226</v>
      </c>
      <c r="Q12" s="226" t="s">
        <v>134</v>
      </c>
      <c r="R12" s="93" t="s">
        <v>141</v>
      </c>
      <c r="S12" s="227" t="s">
        <v>134</v>
      </c>
      <c r="T12" s="227" t="s">
        <v>134</v>
      </c>
      <c r="U12" s="93" t="s">
        <v>227</v>
      </c>
      <c r="V12" s="259" t="s">
        <v>134</v>
      </c>
      <c r="W12" s="47"/>
    </row>
    <row r="13" spans="2:23" s="1" customFormat="1" ht="21.75" customHeight="1" x14ac:dyDescent="0.35">
      <c r="B13" s="43"/>
      <c r="C13" s="195">
        <v>2023</v>
      </c>
      <c r="D13" s="32">
        <f>SUM('1'!H54,'2'!H54,'3'!H54,'4'!H54,'5'!H54,'6'!H54,'7'!H54,'8'!H54,'9'!H54,'10'!H54,'11'!H54,'12'!H54,'13'!H54,'14'!H54,'15'!H54,'16'!H54,'17'!H54,'18'!H54,'19'!H54,'20'!H54,'21'!H54,'22'!H54,'23'!H54,'24'!H54,'25'!H54,'26'!H54,'27'!H54,'28'!H54,'29'!H54,'30'!H54,'31'!H54,'32'!H54,'33'!H54,'34'!H54,'35'!H54,'36'!H54,'37'!H54,'38'!H54,'39'!H54,'40'!H54,'41'!H54,'42'!H54,'43'!H54,'44'!H54,'45'!H54,'46'!H54,'47'!H54,'48'!H54,'49'!H54,'50'!H54,'51'!H54,'52'!H54,'53'!H54,'54'!H54,'55'!H54,'56'!H54,'57'!H54,'58'!H54,'59'!H54,'60'!H54,'61'!H54,'62'!H54,'63'!H54,'64'!H54,'65'!H54,'66'!H54,'67'!H54,'68'!H54,'69'!H54,'70'!H54,'71'!H54,'72'!H54,'73'!H54,'74'!H54,'75'!H54)</f>
        <v>0</v>
      </c>
      <c r="E13" s="32">
        <f>SUM('1'!I54,'2'!I54,'3'!I54,'4'!I54,'5'!I54,'6'!I54,'7'!I54,'8'!I54,'9'!I54,'10'!I54,'11'!I54,'12'!I54,'13'!I54,'14'!I54,'15'!I54,'16'!I54,'17'!I54,'18'!I54,'19'!I54,'20'!I54,'21'!I54,'22'!I54,'23'!I54,'24'!I54,'25'!I54,'26'!I54,'27'!I54,'28'!I54,'29'!I54,'30'!I54,'31'!I54,'32'!I54,'33'!I54,'34'!I54,'35'!I54,'36'!I54,'37'!I54,'38'!I54,'39'!I54,'40'!I54,'41'!I54,'42'!I54,'43'!I54,'44'!I54,'45'!I54,'46'!I54,'47'!I54,'48'!I54,'49'!I54,'50'!I54,'51'!I54,'52'!I54,'53'!I54,'54'!I54,'55'!I54,'56'!I54,'57'!I54,'58'!I54,'59'!I54,'60'!I54,'61'!I54,'62'!I54,'63'!I54,'64'!I54,'65'!I54,'66'!I54,'67'!I54,'68'!I54,'69'!I54,'70'!I54,'71'!I54,'72'!I54,'73'!I54,'74'!I54,'75'!I54)</f>
        <v>0</v>
      </c>
      <c r="F13" s="32">
        <f>SUM('1'!J54,'2'!J54,'3'!J54,'4'!J54,'5'!J54,'6'!J54,'7'!J54,'8'!J54,'9'!J54,'10'!J54,'11'!J54,'12'!J54,'13'!J54,'14'!J54,'15'!J54,'16'!J54,'17'!J54,'18'!J54,'19'!J54,'20'!J54,'21'!J54,'22'!J54,'23'!J54,'24'!J54,'25'!J54,'26'!J54,'27'!J54,'28'!J54,'29'!J54,'30'!J54,'31'!J54,'32'!J54,'33'!J54,'34'!J54,'35'!J54,'36'!J54,'37'!J54,'38'!J54,'39'!J54,'40'!J54,'41'!J54,'42'!J54,'43'!J54,'44'!J54,'45'!J54,'46'!J54,'47'!J54,'48'!J54,'49'!J54,'50'!J54,'51'!J54,'52'!J54,'53'!J54,'54'!J54,'55'!J54,'56'!J54,'57'!J54,'58'!J54,'59'!J54,'60'!J54,'61'!J54,'62'!J54,'63'!J54,'64'!J54,'65'!J54,'66'!J54,'67'!J54,'68'!J54,'69'!J54,'70'!J54,'71'!J54,'72'!J54,'73'!J54,'74'!J54,'75'!J54)</f>
        <v>0</v>
      </c>
      <c r="G13" s="32">
        <f>SUM('1'!K54,'2'!K54,'3'!K54,'4'!K54,'5'!K54,'6'!K54,'7'!K54,'8'!K54,'9'!K54,'10'!K54,'11'!K54,'12'!K54,'13'!K54,'14'!K54,'15'!K54,'16'!K54,'17'!K54,'18'!K54,'19'!K54,'20'!K54,'21'!K54,'22'!K54,'23'!K54,'24'!K54,'25'!K54,'26'!K54,'27'!K54,'28'!K54,'29'!K54,'30'!K54,'31'!K54,'32'!K54,'33'!K54,'34'!K54,'35'!K54,'36'!K54,'37'!K54,'38'!K54,'39'!K54,'40'!K54,'41'!K54,'42'!K54,'43'!K54,'44'!K54,'45'!K54,'46'!K54,'47'!K54,'48'!K54,'49'!K54,'50'!K54,'51'!K54,'52'!K54,'53'!K54,'54'!K54,'55'!K54,'56'!K54,'57'!K54,'58'!K54,'59'!K54,'60'!K54,'61'!K54,'62'!K54,'63'!K54,'64'!K54,'65'!K54,'66'!K54,'67'!K54,'68'!K54,'69'!K54,'70'!K54,'71'!K54,'72'!K54,'73'!K54,'74'!K54,'75'!K54)</f>
        <v>0</v>
      </c>
      <c r="H13" s="32">
        <f>SUM('1'!L54,'2'!L54,'3'!L54,'4'!L54,'5'!L54,'6'!L54,'7'!L54,'8'!L54,'9'!L54,'10'!L54,'11'!L54,'12'!L54,'13'!L54,'14'!L54,'15'!L54,'16'!L54,'17'!L54,'18'!L54,'19'!L54,'20'!L54,'21'!L54,'22'!L54,'23'!L54,'24'!L54,'25'!L54,'26'!L54,'27'!L54,'28'!L54,'29'!L54,'30'!L54,'31'!L54,'32'!L54,'33'!L54,'34'!L54,'35'!L54,'36'!L54,'37'!L54,'38'!L54,'39'!L54,'40'!L54,'41'!L54,'42'!L54,'43'!L54,'44'!L54,'45'!L54,'46'!L54,'47'!L54,'48'!L54,'49'!L54,'50'!L54,'51'!L54,'52'!L54,'53'!L54,'54'!L54,'55'!L54,'56'!L54,'57'!L54,'58'!L54,'59'!L54,'60'!L54,'61'!L54,'62'!L54,'63'!L54,'64'!L54,'65'!L54,'66'!L54,'67'!L54,'68'!L54,'69'!L54,'70'!L54,'71'!L54,'72'!L54,'73'!L54,'74'!L54,'75'!L54)</f>
        <v>0</v>
      </c>
      <c r="I13" s="32">
        <f>SUM('1'!M54,'2'!M54,'3'!M54,'4'!M54,'5'!M54,'6'!M54,'7'!M54,'8'!M54,'9'!M54,'10'!M54,'11'!M54,'12'!M54,'13'!M54,'14'!M54,'15'!M54,'16'!M54,'17'!M54,'18'!M54,'19'!M54,'20'!M54,'21'!M54,'22'!M54,'23'!M54,'24'!M54,'25'!M54,'26'!M54,'27'!M54,'28'!M54,'29'!M54,'30'!M54,'31'!M54,'32'!M54,'33'!M54,'34'!M54,'35'!M54,'36'!M54,'37'!M54,'38'!M54,'39'!M54,'40'!M54,'41'!M54,'42'!M54,'43'!M54,'44'!M54,'45'!M54,'46'!M54,'47'!M54,'48'!M54,'49'!M54,'50'!M54,'51'!M54,'52'!M54,'53'!M54,'54'!M54,'55'!M54,'56'!M54,'57'!M54,'58'!M54,'59'!M54,'60'!M54,'61'!M54,'62'!M54,'63'!M54,'64'!M54,'65'!M54,'66'!M54,'67'!M54,'68'!M54,'69'!M54,'70'!M54,'71'!M54,'72'!M54,'73'!M54,'74'!M54,'75'!M54)</f>
        <v>0</v>
      </c>
      <c r="J13" s="32">
        <f>SUM('1'!N54,'2'!N54,'3'!N54,'4'!N54,'5'!N54,'6'!N54,'7'!N54,'8'!N54,'9'!N54,'10'!N54,'11'!N54,'12'!N54,'13'!N54,'14'!N54,'15'!N54,'16'!N54,'17'!N54,'18'!N54,'19'!N54,'20'!N54,'21'!N54,'22'!N54,'23'!N54,'24'!N54,'25'!N54,'26'!N54,'27'!N54,'28'!N54,'29'!N54,'30'!N54,'31'!N54,'32'!N54,'33'!N54,'34'!N54,'35'!N54,'36'!N54,'37'!N54,'38'!N54,'39'!N54,'40'!N54,'41'!N54,'42'!N54,'43'!N54,'44'!N54,'45'!N54,'46'!N54,'47'!N54,'48'!N54,'49'!N54,'50'!N54,'51'!N54,'52'!N54,'53'!N54,'54'!N54,'55'!N54,'56'!N54,'57'!N54,'58'!N54,'59'!N54,'60'!N54,'61'!N54,'62'!N54,'63'!N54,'64'!N54,'65'!N54,'66'!N54,'67'!N54,'68'!N54,'69'!N54,'70'!N54,'71'!N54,'72'!N54,'73'!N54,'74'!N54,'75'!N54)</f>
        <v>0</v>
      </c>
      <c r="K13" s="32">
        <f>SUM('1'!O54,'2'!O54,'3'!O54,'4'!O54,'5'!O54,'6'!O54,'7'!O54,'8'!O54,'9'!O54,'10'!O54,'11'!O54,'12'!O54,'13'!O54,'14'!O54,'15'!O54,'16'!O54,'17'!O54,'18'!O54,'19'!O54,'20'!O54,'21'!O54,'22'!O54,'23'!O54,'24'!O54,'25'!O54,'26'!O54,'27'!O54,'28'!O54,'29'!O54,'30'!O54,'31'!O54,'32'!O54,'33'!O54,'34'!O54,'35'!O54,'36'!O54,'37'!O54,'38'!O54,'39'!O54,'40'!O54,'41'!O54,'42'!O54,'43'!O54,'44'!O54,'45'!O54,'46'!O54,'47'!O54,'48'!O54,'49'!O54,'50'!O54,'51'!O54,'52'!O54,'53'!O54,'54'!O54,'55'!O54,'56'!O54,'57'!O54,'58'!O54,'59'!O54,'60'!O54,'61'!O54,'62'!O54,'63'!O54,'64'!O54,'65'!O54,'66'!O54,'67'!O54,'68'!O54,'69'!O54,'70'!O54,'71'!O54,'72'!O54,'73'!O54,'74'!O54,'75'!O54)</f>
        <v>0</v>
      </c>
      <c r="L13" s="32">
        <f>SUM('1'!P54,'2'!P54,'3'!P54,'4'!P54,'5'!P54,'6'!P54,'7'!P54,'8'!P54,'9'!P54,'10'!P54,'11'!P54,'12'!P54,'13'!P54,'14'!P54,'15'!P54,'16'!P54,'17'!P54,'18'!P54,'19'!P54,'20'!P54,'21'!P54,'22'!P54,'23'!P54,'24'!P54,'25'!P54,'26'!P54,'27'!P54,'28'!P54,'29'!P54,'30'!P54,'31'!P54,'32'!P54,'33'!P54,'34'!P54,'35'!P54,'36'!P54,'37'!P54,'38'!P54,'39'!P54,'40'!P54,'41'!P54,'42'!P54,'43'!P54,'44'!P54,'45'!P54,'46'!P54,'47'!P54,'48'!P54,'49'!P54,'50'!P54,'51'!P54,'52'!P54,'53'!P54,'54'!P54,'55'!P54,'56'!P54,'57'!P54,'58'!P54,'59'!P54,'60'!P54,'61'!P54,'62'!P54,'63'!P54,'64'!P54,'65'!P54,'66'!P54,'67'!P54,'68'!P54,'69'!P54,'70'!P54,'71'!P54,'72'!P54,'73'!P54,'74'!P54,'75'!P54)</f>
        <v>0</v>
      </c>
      <c r="M13" s="32">
        <f>SUM('1'!Q54,'2'!Q54,'3'!Q54,'4'!Q54,'5'!Q54,'6'!Q54,'7'!Q54,'8'!Q54,'9'!Q54,'10'!Q54,'11'!Q54,'12'!Q54,'13'!Q54,'14'!Q54,'15'!Q54,'16'!Q54,'17'!Q54,'18'!Q54,'19'!Q54,'20'!Q54,'21'!Q54,'22'!Q54,'23'!Q54,'24'!Q54,'25'!Q54,'26'!Q54,'27'!Q54,'28'!Q54,'29'!Q54,'30'!Q54,'31'!Q54,'32'!Q54,'33'!Q54,'34'!Q54,'35'!Q54,'36'!Q54,'37'!Q54,'38'!Q54,'39'!Q54,'40'!Q54,'41'!Q54,'42'!Q54,'43'!Q54,'44'!Q54,'45'!Q54,'46'!Q54,'47'!Q54,'48'!Q54,'49'!Q54,'50'!Q54,'51'!Q54,'52'!Q54,'53'!Q54,'54'!Q54,'55'!Q54,'56'!Q54,'57'!Q54,'58'!Q54,'59'!Q54,'60'!Q54,'61'!Q54,'62'!Q54,'63'!Q54,'64'!Q54,'65'!Q54,'66'!Q54,'67'!Q54,'68'!Q54,'69'!Q54,'70'!Q54,'71'!Q54,'72'!Q54,'73'!Q54,'74'!Q54,'75'!Q54)</f>
        <v>0</v>
      </c>
      <c r="N13" s="32">
        <f>SUM('1'!R54,'2'!R54,'3'!R54,'4'!R54,'5'!R54,'6'!R54,'7'!R54,'8'!R54,'9'!R54,'10'!R54,'11'!R54,'12'!R54,'13'!R54,'14'!R54,'15'!R54,'16'!R54,'17'!R54,'18'!R54,'19'!R54,'20'!R54,'21'!R54,'22'!R54,'23'!R54,'24'!R54,'25'!R54,'26'!R54,'27'!R54,'28'!R54,'29'!R54,'30'!R54,'31'!R54,'32'!R54,'33'!R54,'34'!R54,'35'!R54,'36'!R54,'37'!R54,'38'!R54,'39'!R54,'40'!R54,'41'!R54,'42'!R54,'43'!R54,'44'!R54,'45'!R54,'46'!R54,'47'!R54,'48'!R54,'49'!R54,'50'!R54,'51'!R54,'52'!R54,'53'!R54,'54'!R54,'55'!R54,'56'!R54,'57'!R54,'58'!R54,'59'!R54,'60'!R54,'61'!R54,'62'!R54,'63'!R54,'64'!R54,'65'!R54,'66'!R54,'67'!R54,'68'!R54,'69'!R54,'70'!R54,'71'!R54,'72'!R54,'73'!R54,'74'!R54,'75'!R54)</f>
        <v>0</v>
      </c>
      <c r="O13" s="32">
        <f>SUM('1'!S54,'2'!S54,'3'!S54,'4'!S54,'5'!S54,'6'!S54,'7'!S54,'8'!S54,'9'!S54,'10'!S54,'11'!S54,'12'!S54,'13'!S54,'14'!S54,'15'!S54,'16'!S54,'17'!S54,'18'!S54,'19'!S54,'20'!S54,'21'!S54,'22'!S54,'23'!S54,'24'!S54,'25'!S54,'26'!S54,'27'!S54,'28'!S54,'29'!S54,'30'!S54,'31'!S54,'32'!S54,'33'!S54,'34'!S54,'35'!S54,'36'!S54,'37'!S54,'38'!S54,'39'!S54,'40'!S54,'41'!S54,'42'!S54,'43'!S54,'44'!S54,'45'!S54,'46'!S54,'47'!S54,'48'!S54,'49'!S54,'50'!S54,'51'!S54,'52'!S54,'53'!S54,'54'!S54,'55'!S54,'56'!S54,'57'!S54,'58'!S54,'59'!S54,'60'!S54,'61'!S54,'62'!S54,'63'!S54,'64'!S54,'65'!S54,'66'!S54,'67'!S54,'68'!S54,'69'!S54,'70'!S54,'71'!S54,'72'!S54,'73'!S54,'74'!S54,'75'!S54)</f>
        <v>0</v>
      </c>
      <c r="P13" s="31">
        <f>SUM('1'!T54,'2'!T54,'3'!T54,'4'!T54,'5'!T54,'6'!T54,'7'!T54,'8'!T54,'9'!T54,'10'!T54,'11'!T54,'12'!T54,'13'!T54,'14'!T54,'15'!T54,'16'!T54,'17'!T54,'18'!T54,'19'!T54,'20'!T54,'21'!T54,'22'!T54,'23'!T54,'24'!T54,'25'!T54,'26'!T54,'27'!T54,'28'!T54,'29'!T54,'30'!T54,'31'!T54,'32'!T54,'33'!T54,'34'!T54,'35'!T54,'36'!T54,'37'!T54,'38'!T54,'39'!T54,'40'!T54,'41'!T54,'42'!T54,'43'!T54,'44'!T54,'45'!T54,'46'!T54,'47'!T54,'48'!T54,'49'!T54,'50'!T54,'51'!T54,'52'!T54,'53'!T54,'54'!T54,'55'!T54,'56'!T54,'57'!T54,'58'!T54,'59'!T54,'60'!T54,'61'!T54,'62'!T54,'63'!T54,'64'!T54,'65'!T54,'66'!T54,'67'!T54,'68'!T54,'69'!T54,'70'!T54,'71'!T54,'72'!T54,'73'!T54,'74'!T54,'75'!T54)</f>
        <v>0</v>
      </c>
      <c r="Q13" s="31">
        <f>SUM('1'!U54,'2'!U54,'3'!U54,'4'!U54,'5'!U54,'6'!U54,'7'!U54,'8'!U54,'9'!U54,'10'!U54,'11'!U54,'12'!U54,'13'!U54,'14'!U54,'15'!U54,'16'!U54,'17'!U54,'18'!U54,'19'!U54,'20'!U54,'21'!U54,'22'!U54,'23'!U54,'24'!U54,'25'!U54,'26'!U54,'27'!U54,'28'!U54,'29'!U54,'30'!U54,'31'!U54,'32'!U54,'33'!U54,'34'!U54,'35'!U54,'36'!U54,'37'!U54,'38'!U54,'39'!U54,'40'!U54,'41'!U54,'42'!U54,'43'!U54,'44'!U54,'45'!U54,'46'!U54,'47'!U54,'48'!U54,'49'!U54,'50'!U54,'51'!U54,'52'!U54,'53'!U54,'54'!U54,'55'!U54,'56'!U54,'57'!U54,'58'!U54,'59'!U54,'60'!U54,'61'!U54,'62'!U54,'63'!U54,'64'!U54,'65'!U54,'66'!U54,'67'!U54,'68'!U54,'69'!U54,'70'!U54,'71'!U54,'72'!U54,'73'!U54,'74'!U54,'75'!U54)</f>
        <v>0</v>
      </c>
      <c r="R13" s="32">
        <f>SUM('1'!V54,'2'!V54,'3'!V54,'4'!V54,'5'!V54,'6'!V54,'7'!V54,'8'!V54,'9'!V54,'10'!V54,'11'!V54,'12'!V54,'13'!V54,'14'!V54,'15'!V54,'16'!V54,'17'!V54,'18'!V54,'19'!V54,'20'!V54,'21'!V54,'22'!V54,'23'!V54,'24'!V54,'25'!V54,'26'!V54,'27'!V54,'28'!V54,'29'!V54,'30'!V54,'31'!V54,'32'!V54,'33'!V54,'34'!V54,'35'!V54,'36'!V54,'37'!V54,'38'!V54,'39'!V54,'40'!V54,'41'!V54,'42'!V54,'43'!V54,'44'!V54,'45'!V54,'46'!V54,'47'!V54,'48'!V54,'49'!V54,'50'!V54,'51'!V54,'52'!V54,'53'!V54,'54'!V54,'55'!V54,'56'!V54,'57'!V54,'58'!V54,'59'!V54,'60'!V54,'61'!V54,'62'!V54,'63'!V54,'64'!V54,'65'!V54,'66'!V54,'67'!V54,'68'!V54,'69'!V54,'70'!V54,'71'!V54,'72'!V54,'73'!V54,'74'!V54,'75'!V54)</f>
        <v>0</v>
      </c>
      <c r="S13" s="32">
        <f>SUM('1'!W54,'2'!W54,'3'!W54,'4'!W54,'5'!W54,'6'!W54,'7'!W54,'8'!W54,'9'!W54,'10'!W54,'11'!W54,'12'!W54,'13'!W54,'14'!W54,'15'!W54,'16'!W54,'17'!W54,'18'!W54,'19'!W54,'20'!W54,'21'!W54,'22'!W54,'23'!W54,'24'!W54,'25'!W54,'26'!W54,'27'!W54,'28'!W54,'29'!W54,'30'!W54,'31'!W54,'32'!W54,'33'!W54,'34'!W54,'35'!W54,'36'!W54,'37'!W54,'38'!W54,'39'!W54,'40'!W54,'41'!W54,'42'!W54,'43'!W54,'44'!W54,'45'!W54,'46'!W54,'47'!W54,'48'!W54,'49'!W54,'50'!W54,'51'!W54,'52'!W54,'53'!W54,'54'!W54,'55'!W54,'56'!W54,'57'!W54,'58'!W54,'59'!W54,'60'!W54,'61'!W54,'62'!W54,'63'!W54,'64'!W54,'65'!W54,'66'!W54,'67'!W54,'68'!W54,'69'!W54,'70'!W54,'71'!W54,'72'!W54,'73'!W54,'74'!W54,'75'!W54)</f>
        <v>0</v>
      </c>
      <c r="T13" s="32">
        <f>SUM('1'!X54,'2'!X54,'3'!X54,'4'!X54,'5'!X54,'6'!X54,'7'!X54,'8'!X54,'9'!X54,'10'!X54,'11'!X54,'12'!X54,'13'!X54,'14'!X54,'15'!X54,'16'!X54,'17'!X54,'18'!X54,'19'!X54,'20'!X54,'21'!X54,'22'!X54,'23'!X54,'24'!X54,'25'!X54,'26'!X54,'27'!X54,'28'!X54,'29'!X54,'30'!X54,'31'!X54,'32'!X54,'33'!X54,'34'!X54,'35'!X54,'36'!X54,'37'!X54,'38'!X54,'39'!X54,'40'!X54,'41'!X54,'42'!X54,'43'!X54,'44'!X54,'45'!X54,'46'!X54,'47'!X54,'48'!X54,'49'!X54,'50'!X54,'51'!X54,'52'!X54,'53'!X54,'54'!X54,'55'!X54,'56'!X54,'57'!X54,'58'!X54,'59'!X54,'60'!X54,'61'!X54,'62'!X54,'63'!X54,'64'!X54,'65'!X54,'66'!X54,'67'!X54,'68'!X54,'69'!X54,'70'!X54,'71'!X54,'72'!X54,'73'!X54,'74'!X54,'75'!X54)</f>
        <v>0</v>
      </c>
      <c r="U13" s="32">
        <f>SUM('1'!Y54,'2'!Y54,'3'!Y54,'4'!Y54,'5'!Y54,'6'!Y54,'7'!Y54,'8'!Y54,'9'!Y54,'10'!Y54,'11'!Y54,'12'!Y54,'13'!Y54,'14'!Y54,'15'!Y54,'16'!Y54,'17'!Y54,'18'!Y54,'19'!Y54,'20'!Y54,'21'!Y54,'22'!Y54,'23'!Y54,'24'!Y54,'25'!Y54,'26'!Y54,'27'!Y54,'28'!Y54,'29'!Y54,'30'!Y54,'31'!Y54,'32'!Y54,'33'!Y54,'34'!Y54,'35'!Y54,'36'!Y54,'37'!Y54,'38'!Y54,'39'!Y54,'40'!Y54,'41'!Y54,'42'!Y54,'43'!Y54,'44'!Y54,'45'!Y54,'46'!Y54,'47'!Y54,'48'!Y54,'49'!Y54,'50'!Y54,'51'!Y54,'52'!Y54,'53'!Y54,'54'!Y54,'55'!Y54,'56'!Y54,'57'!Y54,'58'!Y54,'59'!Y54,'60'!Y54,'61'!Y54,'62'!Y54,'63'!Y54,'64'!Y54,'65'!Y54,'66'!Y54,'67'!Y54,'68'!Y54,'69'!Y54,'70'!Y54,'71'!Y54,'72'!Y54,'73'!Y54,'74'!Y54,'75'!Y54)</f>
        <v>0</v>
      </c>
      <c r="V13" s="32">
        <f>SUM('1'!Z54,'2'!Z54,'3'!Z54,'4'!Z54,'5'!Z54,'6'!Z54,'7'!Z54,'8'!Z54,'9'!Z54,'10'!Z54,'11'!Z54,'12'!Z54,'13'!Z54,'14'!Z54,'15'!Z54,'16'!Z54,'17'!Z54,'18'!Z54,'19'!Z54,'20'!Z54,'21'!Z54,'22'!Z54,'23'!Z54,'24'!Z54,'25'!Z54,'26'!Z54,'27'!Z54,'28'!Z54,'29'!Z54,'30'!Z54,'31'!Z54,'32'!Z54,'33'!Z54,'34'!Z54,'35'!Z54,'36'!Z54,'37'!Z54,'38'!Z54,'39'!Z54,'40'!Z54,'41'!Z54,'42'!Z54,'43'!Z54,'44'!Z54,'45'!Z54,'46'!Z54,'47'!Z54,'48'!Z54,'49'!Z54,'50'!Z54,'51'!Z54,'52'!Z54,'53'!Z54,'54'!Z54,'55'!Z54,'56'!Z54,'57'!Z54,'58'!Z54,'59'!Z54,'60'!Z54,'61'!Z54,'62'!Z54,'63'!Z54,'64'!Z54,'65'!Z54,'66'!Z54,'67'!Z54,'68'!Z54,'69'!Z54,'70'!Z54,'71'!Z54,'72'!Z54,'73'!Z54,'74'!Z54,'75'!Z54)</f>
        <v>0</v>
      </c>
      <c r="W13" s="270">
        <f>SUM('1'!AA54,'2'!AA54,'3'!AA54,'4'!AA54,'5'!AA54,'6'!AA54,'7'!AA54,'8'!AA54,'9'!AA54,'10'!AA54,'11'!AA54,'12'!AA54,'13'!AA54,'14'!AA54,'15'!AA54,'16'!AA54,'17'!AA54,'18'!AA54,'19'!AA54,'20'!AA54,'21'!AA54,'22'!AA54,'23'!AA54,'24'!AA54,'25'!AA54,'26'!AA54,'27'!AA54,'28'!AA54,'29'!AA54,'30'!AA54,'31'!AA54,'32'!AA54,'33'!AA54,'34'!AA54,'35'!AA54,'36'!AA54,'37'!AA54,'38'!AA54,'39'!AA54,'40'!AA54,'41'!AA54,'42'!AA54,'43'!AA54,'44'!AA54,'45'!AA54,'46'!AA54,'47'!AA54,'48'!AA54,'49'!AA54,'50'!AA54,'51'!AA54,'52'!AA54,'53'!AA54,'54'!AA54,'55'!AA54,'56'!AA54,'57'!AA54,'58'!AA54,'59'!AA54,'60'!AA54,'61'!AA54,'62'!AA54,'63'!AA54,'64'!AA54,'65'!AA54,'66'!AA54,'67'!AA54,'68'!AA54,'69'!AA54,'70'!AA54,'71'!AA54,'72'!AA54,'73'!AA54,'74'!AA54,'75'!AA54)</f>
        <v>0</v>
      </c>
    </row>
    <row r="14" spans="2:23" s="1" customFormat="1" ht="21.75" customHeight="1" x14ac:dyDescent="0.35">
      <c r="B14" s="43"/>
      <c r="C14" s="195" t="s">
        <v>228</v>
      </c>
      <c r="D14" s="32">
        <f>SUM('1'!H55,'2'!H55,'3'!H55,'4'!H55,'5'!H55,'6'!H55,'7'!H55,'8'!H55,'9'!H55,'10'!H55,'11'!H55,'12'!H55,'13'!H55,'14'!H55,'15'!H55,'16'!H55,'17'!H55,'18'!H55,'19'!H55,'20'!H55,'21'!H55,'22'!H55,'23'!H55,'24'!H55,'25'!H55,'26'!H55,'27'!H55,'28'!H55,'29'!H55,'30'!H55,'31'!H55,'32'!H55,'33'!H55,'34'!H55,'35'!H55,'36'!H55,'37'!H55,'38'!H55,'39'!H55,'40'!H55,'41'!H55,'42'!H55,'43'!H55,'44'!H55,'45'!H55,'46'!H55,'47'!H55,'48'!H55,'49'!H55,'50'!H55,'51'!H55,'52'!H55,'53'!H55,'54'!H55,'55'!H55,'56'!H55,'57'!H55,'58'!H55,'59'!H55,'60'!H55,'61'!H55,'62'!H55,'63'!H55,'64'!H55,'65'!H55,'66'!H55,'67'!H55,'68'!H55,'69'!H55,'70'!H55,'71'!H55,'72'!H55,'73'!H55,'74'!H55,'75'!H55)</f>
        <v>0</v>
      </c>
      <c r="E14" s="32">
        <f>SUM('1'!I55,'2'!I55,'3'!I55,'4'!I55,'5'!I55,'6'!I55,'7'!I55,'8'!I55,'9'!I55,'10'!I55,'11'!I55,'12'!I55,'13'!I55,'14'!I55,'15'!I55,'16'!I55,'17'!I55,'18'!I55,'19'!I55,'20'!I55,'21'!I55,'22'!I55,'23'!I55,'24'!I55,'25'!I55,'26'!I55,'27'!I55,'28'!I55,'29'!I55,'30'!I55,'31'!I55,'32'!I55,'33'!I55,'34'!I55,'35'!I55,'36'!I55,'37'!I55,'38'!I55,'39'!I55,'40'!I55,'41'!I55,'42'!I55,'43'!I55,'44'!I55,'45'!I55,'46'!I55,'47'!I55,'48'!I55,'49'!I55,'50'!I55,'51'!I55,'52'!I55,'53'!I55,'54'!I55,'55'!I55,'56'!I55,'57'!I55,'58'!I55,'59'!I55,'60'!I55,'61'!I55,'62'!I55,'63'!I55,'64'!I55,'65'!I55,'66'!I55,'67'!I55,'68'!I55,'69'!I55,'70'!I55,'71'!I55,'72'!I55,'73'!I55,'74'!I55,'75'!I55)</f>
        <v>0</v>
      </c>
      <c r="F14" s="32">
        <f>SUM('1'!J55,'2'!J55,'3'!J55,'4'!J55,'5'!J55,'6'!J55,'7'!J55,'8'!J55,'9'!J55,'10'!J55,'11'!J55,'12'!J55,'13'!J55,'14'!J55,'15'!J55,'16'!J55,'17'!J55,'18'!J55,'19'!J55,'20'!J55,'21'!J55,'22'!J55,'23'!J55,'24'!J55,'25'!J55,'26'!J55,'27'!J55,'28'!J55,'29'!J55,'30'!J55,'31'!J55,'32'!J55,'33'!J55,'34'!J55,'35'!J55,'36'!J55,'37'!J55,'38'!J55,'39'!J55,'40'!J55,'41'!J55,'42'!J55,'43'!J55,'44'!J55,'45'!J55,'46'!J55,'47'!J55,'48'!J55,'49'!J55,'50'!J55,'51'!J55,'52'!J55,'53'!J55,'54'!J55,'55'!J55,'56'!J55,'57'!J55,'58'!J55,'59'!J55,'60'!J55,'61'!J55,'62'!J55,'63'!J55,'64'!J55,'65'!J55,'66'!J55,'67'!J55,'68'!J55,'69'!J55,'70'!J55,'71'!J55,'72'!J55,'73'!J55,'74'!J55,'75'!J55)</f>
        <v>0</v>
      </c>
      <c r="G14" s="32">
        <f>SUM('1'!K55,'2'!K55,'3'!K55,'4'!K55,'5'!K55,'6'!K55,'7'!K55,'8'!K55,'9'!K55,'10'!K55,'11'!K55,'12'!K55,'13'!K55,'14'!K55,'15'!K55,'16'!K55,'17'!K55,'18'!K55,'19'!K55,'20'!K55,'21'!K55,'22'!K55,'23'!K55,'24'!K55,'25'!K55,'26'!K55,'27'!K55,'28'!K55,'29'!K55,'30'!K55,'31'!K55,'32'!K55,'33'!K55,'34'!K55,'35'!K55,'36'!K55,'37'!K55,'38'!K55,'39'!K55,'40'!K55,'41'!K55,'42'!K55,'43'!K55,'44'!K55,'45'!K55,'46'!K55,'47'!K55,'48'!K55,'49'!K55,'50'!K55,'51'!K55,'52'!K55,'53'!K55,'54'!K55,'55'!K55,'56'!K55,'57'!K55,'58'!K55,'59'!K55,'60'!K55,'61'!K55,'62'!K55,'63'!K55,'64'!K55,'65'!K55,'66'!K55,'67'!K55,'68'!K55,'69'!K55,'70'!K55,'71'!K55,'72'!K55,'73'!K55,'74'!K55,'75'!K55)</f>
        <v>0</v>
      </c>
      <c r="H14" s="32">
        <f>SUM('1'!L55,'2'!L55,'3'!L55,'4'!L55,'5'!L55,'6'!L55,'7'!L55,'8'!L55,'9'!L55,'10'!L55,'11'!L55,'12'!L55,'13'!L55,'14'!L55,'15'!L55,'16'!L55,'17'!L55,'18'!L55,'19'!L55,'20'!L55,'21'!L55,'22'!L55,'23'!L55,'24'!L55,'25'!L55,'26'!L55,'27'!L55,'28'!L55,'29'!L55,'30'!L55,'31'!L55,'32'!L55,'33'!L55,'34'!L55,'35'!L55,'36'!L55,'37'!L55,'38'!L55,'39'!L55,'40'!L55,'41'!L55,'42'!L55,'43'!L55,'44'!L55,'45'!L55,'46'!L55,'47'!L55,'48'!L55,'49'!L55,'50'!L55,'51'!L55,'52'!L55,'53'!L55,'54'!L55,'55'!L55,'56'!L55,'57'!L55,'58'!L55,'59'!L55,'60'!L55,'61'!L55,'62'!L55,'63'!L55,'64'!L55,'65'!L55,'66'!L55,'67'!L55,'68'!L55,'69'!L55,'70'!L55,'71'!L55,'72'!L55,'73'!L55,'74'!L55,'75'!L55)</f>
        <v>0</v>
      </c>
      <c r="I14" s="32">
        <f>SUM('1'!M55,'2'!M55,'3'!M55,'4'!M55,'5'!M55,'6'!M55,'7'!M55,'8'!M55,'9'!M55,'10'!M55,'11'!M55,'12'!M55,'13'!M55,'14'!M55,'15'!M55,'16'!M55,'17'!M55,'18'!M55,'19'!M55,'20'!M55,'21'!M55,'22'!M55,'23'!M55,'24'!M55,'25'!M55,'26'!M55,'27'!M55,'28'!M55,'29'!M55,'30'!M55,'31'!M55,'32'!M55,'33'!M55,'34'!M55,'35'!M55,'36'!M55,'37'!M55,'38'!M55,'39'!M55,'40'!M55,'41'!M55,'42'!M55,'43'!M55,'44'!M55,'45'!M55,'46'!M55,'47'!M55,'48'!M55,'49'!M55,'50'!M55,'51'!M55,'52'!M55,'53'!M55,'54'!M55,'55'!M55,'56'!M55,'57'!M55,'58'!M55,'59'!M55,'60'!M55,'61'!M55,'62'!M55,'63'!M55,'64'!M55,'65'!M55,'66'!M55,'67'!M55,'68'!M55,'69'!M55,'70'!M55,'71'!M55,'72'!M55,'73'!M55,'74'!M55,'75'!M55)</f>
        <v>0</v>
      </c>
      <c r="J14" s="32">
        <f>SUM('1'!N55,'2'!N55,'3'!N55,'4'!N55,'5'!N55,'6'!N55,'7'!N55,'8'!N55,'9'!N55,'10'!N55,'11'!N55,'12'!N55,'13'!N55,'14'!N55,'15'!N55,'16'!N55,'17'!N55,'18'!N55,'19'!N55,'20'!N55,'21'!N55,'22'!N55,'23'!N55,'24'!N55,'25'!N55,'26'!N55,'27'!N55,'28'!N55,'29'!N55,'30'!N55,'31'!N55,'32'!N55,'33'!N55,'34'!N55,'35'!N55,'36'!N55,'37'!N55,'38'!N55,'39'!N55,'40'!N55,'41'!N55,'42'!N55,'43'!N55,'44'!N55,'45'!N55,'46'!N55,'47'!N55,'48'!N55,'49'!N55,'50'!N55,'51'!N55,'52'!N55,'53'!N55,'54'!N55,'55'!N55,'56'!N55,'57'!N55,'58'!N55,'59'!N55,'60'!N55,'61'!N55,'62'!N55,'63'!N55,'64'!N55,'65'!N55,'66'!N55,'67'!N55,'68'!N55,'69'!N55,'70'!N55,'71'!N55,'72'!N55,'73'!N55,'74'!N55,'75'!N55)</f>
        <v>0</v>
      </c>
      <c r="K14" s="32">
        <f>SUM('1'!O55,'2'!O55,'3'!O55,'4'!O55,'5'!O55,'6'!O55,'7'!O55,'8'!O55,'9'!O55,'10'!O55,'11'!O55,'12'!O55,'13'!O55,'14'!O55,'15'!O55,'16'!O55,'17'!O55,'18'!O55,'19'!O55,'20'!O55,'21'!O55,'22'!O55,'23'!O55,'24'!O55,'25'!O55,'26'!O55,'27'!O55,'28'!O55,'29'!O55,'30'!O55,'31'!O55,'32'!O55,'33'!O55,'34'!O55,'35'!O55,'36'!O55,'37'!O55,'38'!O55,'39'!O55,'40'!O55,'41'!O55,'42'!O55,'43'!O55,'44'!O55,'45'!O55,'46'!O55,'47'!O55,'48'!O55,'49'!O55,'50'!O55,'51'!O55,'52'!O55,'53'!O55,'54'!O55,'55'!O55,'56'!O55,'57'!O55,'58'!O55,'59'!O55,'60'!O55,'61'!O55,'62'!O55,'63'!O55,'64'!O55,'65'!O55,'66'!O55,'67'!O55,'68'!O55,'69'!O55,'70'!O55,'71'!O55,'72'!O55,'73'!O55,'74'!O55,'75'!O55)</f>
        <v>0</v>
      </c>
      <c r="L14" s="32">
        <f>SUM('1'!P55,'2'!P55,'3'!P55,'4'!P55,'5'!P55,'6'!P55,'7'!P55,'8'!P55,'9'!P55,'10'!P55,'11'!P55,'12'!P55,'13'!P55,'14'!P55,'15'!P55,'16'!P55,'17'!P55,'18'!P55,'19'!P55,'20'!P55,'21'!P55,'22'!P55,'23'!P55,'24'!P55,'25'!P55,'26'!P55,'27'!P55,'28'!P55,'29'!P55,'30'!P55,'31'!P55,'32'!P55,'33'!P55,'34'!P55,'35'!P55,'36'!P55,'37'!P55,'38'!P55,'39'!P55,'40'!P55,'41'!P55,'42'!P55,'43'!P55,'44'!P55,'45'!P55,'46'!P55,'47'!P55,'48'!P55,'49'!P55,'50'!P55,'51'!P55,'52'!P55,'53'!P55,'54'!P55,'55'!P55,'56'!P55,'57'!P55,'58'!P55,'59'!P55,'60'!P55,'61'!P55,'62'!P55,'63'!P55,'64'!P55,'65'!P55,'66'!P55,'67'!P55,'68'!P55,'69'!P55,'70'!P55,'71'!P55,'72'!P55,'73'!P55,'74'!P55,'75'!P55)</f>
        <v>0</v>
      </c>
      <c r="M14" s="32">
        <f>SUM('1'!Q55,'2'!Q55,'3'!Q55,'4'!Q55,'5'!Q55,'6'!Q55,'7'!Q55,'8'!Q55,'9'!Q55,'10'!Q55,'11'!Q55,'12'!Q55,'13'!Q55,'14'!Q55,'15'!Q55,'16'!Q55,'17'!Q55,'18'!Q55,'19'!Q55,'20'!Q55,'21'!Q55,'22'!Q55,'23'!Q55,'24'!Q55,'25'!Q55,'26'!Q55,'27'!Q55,'28'!Q55,'29'!Q55,'30'!Q55,'31'!Q55,'32'!Q55,'33'!Q55,'34'!Q55,'35'!Q55,'36'!Q55,'37'!Q55,'38'!Q55,'39'!Q55,'40'!Q55,'41'!Q55,'42'!Q55,'43'!Q55,'44'!Q55,'45'!Q55,'46'!Q55,'47'!Q55,'48'!Q55,'49'!Q55,'50'!Q55,'51'!Q55,'52'!Q55,'53'!Q55,'54'!Q55,'55'!Q55,'56'!Q55,'57'!Q55,'58'!Q55,'59'!Q55,'60'!Q55,'61'!Q55,'62'!Q55,'63'!Q55,'64'!Q55,'65'!Q55,'66'!Q55,'67'!Q55,'68'!Q55,'69'!Q55,'70'!Q55,'71'!Q55,'72'!Q55,'73'!Q55,'74'!Q55,'75'!Q55)</f>
        <v>0</v>
      </c>
      <c r="N14" s="32">
        <f>SUM('1'!R55,'2'!R55,'3'!R55,'4'!R55,'5'!R55,'6'!R55,'7'!R55,'8'!R55,'9'!R55,'10'!R55,'11'!R55,'12'!R55,'13'!R55,'14'!R55,'15'!R55,'16'!R55,'17'!R55,'18'!R55,'19'!R55,'20'!R55,'21'!R55,'22'!R55,'23'!R55,'24'!R55,'25'!R55,'26'!R55,'27'!R55,'28'!R55,'29'!R55,'30'!R55,'31'!R55,'32'!R55,'33'!R55,'34'!R55,'35'!R55,'36'!R55,'37'!R55,'38'!R55,'39'!R55,'40'!R55,'41'!R55,'42'!R55,'43'!R55,'44'!R55,'45'!R55,'46'!R55,'47'!R55,'48'!R55,'49'!R55,'50'!R55,'51'!R55,'52'!R55,'53'!R55,'54'!R55,'55'!R55,'56'!R55,'57'!R55,'58'!R55,'59'!R55,'60'!R55,'61'!R55,'62'!R55,'63'!R55,'64'!R55,'65'!R55,'66'!R55,'67'!R55,'68'!R55,'69'!R55,'70'!R55,'71'!R55,'72'!R55,'73'!R55,'74'!R55,'75'!R55)</f>
        <v>0</v>
      </c>
      <c r="O14" s="32">
        <f>SUM('1'!S55,'2'!S55,'3'!S55,'4'!S55,'5'!S55,'6'!S55,'7'!S55,'8'!S55,'9'!S55,'10'!S55,'11'!S55,'12'!S55,'13'!S55,'14'!S55,'15'!S55,'16'!S55,'17'!S55,'18'!S55,'19'!S55,'20'!S55,'21'!S55,'22'!S55,'23'!S55,'24'!S55,'25'!S55,'26'!S55,'27'!S55,'28'!S55,'29'!S55,'30'!S55,'31'!S55,'32'!S55,'33'!S55,'34'!S55,'35'!S55,'36'!S55,'37'!S55,'38'!S55,'39'!S55,'40'!S55,'41'!S55,'42'!S55,'43'!S55,'44'!S55,'45'!S55,'46'!S55,'47'!S55,'48'!S55,'49'!S55,'50'!S55,'51'!S55,'52'!S55,'53'!S55,'54'!S55,'55'!S55,'56'!S55,'57'!S55,'58'!S55,'59'!S55,'60'!S55,'61'!S55,'62'!S55,'63'!S55,'64'!S55,'65'!S55,'66'!S55,'67'!S55,'68'!S55,'69'!S55,'70'!S55,'71'!S55,'72'!S55,'73'!S55,'74'!S55,'75'!S55)</f>
        <v>0</v>
      </c>
      <c r="P14" s="31">
        <f>SUM('1'!T55,'2'!T55,'3'!T55,'4'!T55,'5'!T55,'6'!T55,'7'!T55,'8'!T55,'9'!T55,'10'!T55,'11'!T55,'12'!T55,'13'!T55,'14'!T55,'15'!T55,'16'!T55,'17'!T55,'18'!T55,'19'!T55,'20'!T55,'21'!T55,'22'!T55,'23'!T55,'24'!T55,'25'!T55,'26'!T55,'27'!T55,'28'!T55,'29'!T55,'30'!T55,'31'!T55,'32'!T55,'33'!T55,'34'!T55,'35'!T55,'36'!T55,'37'!T55,'38'!T55,'39'!T55,'40'!T55,'41'!T55,'42'!T55,'43'!T55,'44'!T55,'45'!T55,'46'!T55,'47'!T55,'48'!T55,'49'!T55,'50'!T55,'51'!T55,'52'!T55,'53'!T55,'54'!T55,'55'!T55,'56'!T55,'57'!T55,'58'!T55,'59'!T55,'60'!T55,'61'!T55,'62'!T55,'63'!T55,'64'!T55,'65'!T55,'66'!T55,'67'!T55,'68'!T55,'69'!T55,'70'!T55,'71'!T55,'72'!T55,'73'!T55,'74'!T55,'75'!T55)</f>
        <v>0</v>
      </c>
      <c r="Q14" s="31">
        <f>SUM('1'!U55,'2'!U55,'3'!U55,'4'!U55,'5'!U55,'6'!U55,'7'!U55,'8'!U55,'9'!U55,'10'!U55,'11'!U55,'12'!U55,'13'!U55,'14'!U55,'15'!U55,'16'!U55,'17'!U55,'18'!U55,'19'!U55,'20'!U55,'21'!U55,'22'!U55,'23'!U55,'24'!U55,'25'!U55,'26'!U55,'27'!U55,'28'!U55,'29'!U55,'30'!U55,'31'!U55,'32'!U55,'33'!U55,'34'!U55,'35'!U55,'36'!U55,'37'!U55,'38'!U55,'39'!U55,'40'!U55,'41'!U55,'42'!U55,'43'!U55,'44'!U55,'45'!U55,'46'!U55,'47'!U55,'48'!U55,'49'!U55,'50'!U55,'51'!U55,'52'!U55,'53'!U55,'54'!U55,'55'!U55,'56'!U55,'57'!U55,'58'!U55,'59'!U55,'60'!U55,'61'!U55,'62'!U55,'63'!U55,'64'!U55,'65'!U55,'66'!U55,'67'!U55,'68'!U55,'69'!U55,'70'!U55,'71'!U55,'72'!U55,'73'!U55,'74'!U55,'75'!U55)</f>
        <v>0</v>
      </c>
      <c r="R14" s="32">
        <f>SUM('1'!V55,'2'!V55,'3'!V55,'4'!V55,'5'!V55,'6'!V55,'7'!V55,'8'!V55,'9'!V55,'10'!V55,'11'!V55,'12'!V55,'13'!V55,'14'!V55,'15'!V55,'16'!V55,'17'!V55,'18'!V55,'19'!V55,'20'!V55,'21'!V55,'22'!V55,'23'!V55,'24'!V55,'25'!V55,'26'!V55,'27'!V55,'28'!V55,'29'!V55,'30'!V55,'31'!V55,'32'!V55,'33'!V55,'34'!V55,'35'!V55,'36'!V55,'37'!V55,'38'!V55,'39'!V55,'40'!V55,'41'!V55,'42'!V55,'43'!V55,'44'!V55,'45'!V55,'46'!V55,'47'!V55,'48'!V55,'49'!V55,'50'!V55,'51'!V55,'52'!V55,'53'!V55,'54'!V55,'55'!V55,'56'!V55,'57'!V55,'58'!V55,'59'!V55,'60'!V55,'61'!V55,'62'!V55,'63'!V55,'64'!V55,'65'!V55,'66'!V55,'67'!V55,'68'!V55,'69'!V55,'70'!V55,'71'!V55,'72'!V55,'73'!V55,'74'!V55,'75'!V55)</f>
        <v>0</v>
      </c>
      <c r="S14" s="32">
        <f>SUM('1'!W55,'2'!W55,'3'!W55,'4'!W55,'5'!W55,'6'!W55,'7'!W55,'8'!W55,'9'!W55,'10'!W55,'11'!W55,'12'!W55,'13'!W55,'14'!W55,'15'!W55,'16'!W55,'17'!W55,'18'!W55,'19'!W55,'20'!W55,'21'!W55,'22'!W55,'23'!W55,'24'!W55,'25'!W55,'26'!W55,'27'!W55,'28'!W55,'29'!W55,'30'!W55,'31'!W55,'32'!W55,'33'!W55,'34'!W55,'35'!W55,'36'!W55,'37'!W55,'38'!W55,'39'!W55,'40'!W55,'41'!W55,'42'!W55,'43'!W55,'44'!W55,'45'!W55,'46'!W55,'47'!W55,'48'!W55,'49'!W55,'50'!W55,'51'!W55,'52'!W55,'53'!W55,'54'!W55,'55'!W55,'56'!W55,'57'!W55,'58'!W55,'59'!W55,'60'!W55,'61'!W55,'62'!W55,'63'!W55,'64'!W55,'65'!W55,'66'!W55,'67'!W55,'68'!W55,'69'!W55,'70'!W55,'71'!W55,'72'!W55,'73'!W55,'74'!W55,'75'!W55)</f>
        <v>0</v>
      </c>
      <c r="T14" s="32">
        <f>SUM('1'!X55,'2'!X55,'3'!X55,'4'!X55,'5'!X55,'6'!X55,'7'!X55,'8'!X55,'9'!X55,'10'!X55,'11'!X55,'12'!X55,'13'!X55,'14'!X55,'15'!X55,'16'!X55,'17'!X55,'18'!X55,'19'!X55,'20'!X55,'21'!X55,'22'!X55,'23'!X55,'24'!X55,'25'!X55,'26'!X55,'27'!X55,'28'!X55,'29'!X55,'30'!X55,'31'!X55,'32'!X55,'33'!X55,'34'!X55,'35'!X55,'36'!X55,'37'!X55,'38'!X55,'39'!X55,'40'!X55,'41'!X55,'42'!X55,'43'!X55,'44'!X55,'45'!X55,'46'!X55,'47'!X55,'48'!X55,'49'!X55,'50'!X55,'51'!X55,'52'!X55,'53'!X55,'54'!X55,'55'!X55,'56'!X55,'57'!X55,'58'!X55,'59'!X55,'60'!X55,'61'!X55,'62'!X55,'63'!X55,'64'!X55,'65'!X55,'66'!X55,'67'!X55,'68'!X55,'69'!X55,'70'!X55,'71'!X55,'72'!X55,'73'!X55,'74'!X55,'75'!X55)</f>
        <v>0</v>
      </c>
      <c r="U14" s="32">
        <f>SUM('1'!Y55,'2'!Y55,'3'!Y55,'4'!Y55,'5'!Y55,'6'!Y55,'7'!Y55,'8'!Y55,'9'!Y55,'10'!Y55,'11'!Y55,'12'!Y55,'13'!Y55,'14'!Y55,'15'!Y55,'16'!Y55,'17'!Y55,'18'!Y55,'19'!Y55,'20'!Y55,'21'!Y55,'22'!Y55,'23'!Y55,'24'!Y55,'25'!Y55,'26'!Y55,'27'!Y55,'28'!Y55,'29'!Y55,'30'!Y55,'31'!Y55,'32'!Y55,'33'!Y55,'34'!Y55,'35'!Y55,'36'!Y55,'37'!Y55,'38'!Y55,'39'!Y55,'40'!Y55,'41'!Y55,'42'!Y55,'43'!Y55,'44'!Y55,'45'!Y55,'46'!Y55,'47'!Y55,'48'!Y55,'49'!Y55,'50'!Y55,'51'!Y55,'52'!Y55,'53'!Y55,'54'!Y55,'55'!Y55,'56'!Y55,'57'!Y55,'58'!Y55,'59'!Y55,'60'!Y55,'61'!Y55,'62'!Y55,'63'!Y55,'64'!Y55,'65'!Y55,'66'!Y55,'67'!Y55,'68'!Y55,'69'!Y55,'70'!Y55,'71'!Y55,'72'!Y55,'73'!Y55,'74'!Y55,'75'!Y55)</f>
        <v>0</v>
      </c>
      <c r="V14" s="32">
        <f>SUM('1'!Z55,'2'!Z55,'3'!Z55,'4'!Z55,'5'!Z55,'6'!Z55,'7'!Z55,'8'!Z55,'9'!Z55,'10'!Z55,'11'!Z55,'12'!Z55,'13'!Z55,'14'!Z55,'15'!Z55,'16'!Z55,'17'!Z55,'18'!Z55,'19'!Z55,'20'!Z55,'21'!Z55,'22'!Z55,'23'!Z55,'24'!Z55,'25'!Z55,'26'!Z55,'27'!Z55,'28'!Z55,'29'!Z55,'30'!Z55,'31'!Z55,'32'!Z55,'33'!Z55,'34'!Z55,'35'!Z55,'36'!Z55,'37'!Z55,'38'!Z55,'39'!Z55,'40'!Z55,'41'!Z55,'42'!Z55,'43'!Z55,'44'!Z55,'45'!Z55,'46'!Z55,'47'!Z55,'48'!Z55,'49'!Z55,'50'!Z55,'51'!Z55,'52'!Z55,'53'!Z55,'54'!Z55,'55'!Z55,'56'!Z55,'57'!Z55,'58'!Z55,'59'!Z55,'60'!Z55,'61'!Z55,'62'!Z55,'63'!Z55,'64'!Z55,'65'!Z55,'66'!Z55,'67'!Z55,'68'!Z55,'69'!Z55,'70'!Z55,'71'!Z55,'72'!Z55,'73'!Z55,'74'!Z55,'75'!Z55)</f>
        <v>0</v>
      </c>
      <c r="W14" s="270">
        <f>SUM('1'!AA55,'2'!AA55,'3'!AA55,'4'!AA55,'5'!AA55,'6'!AA55,'7'!AA55,'8'!AA55,'9'!AA55,'10'!AA55,'11'!AA55,'12'!AA55,'13'!AA55,'14'!AA55,'15'!AA55,'16'!AA55,'17'!AA55,'18'!AA55,'19'!AA55,'20'!AA55,'21'!AA55,'22'!AA55,'23'!AA55,'24'!AA55,'25'!AA55,'26'!AA55,'27'!AA55,'28'!AA55,'29'!AA55,'30'!AA55,'31'!AA55,'32'!AA55,'33'!AA55,'34'!AA55,'35'!AA55,'36'!AA55,'37'!AA55,'38'!AA55,'39'!AA55,'40'!AA55,'41'!AA55,'42'!AA55,'43'!AA55,'44'!AA55,'45'!AA55,'46'!AA55,'47'!AA55,'48'!AA55,'49'!AA55,'50'!AA55,'51'!AA55,'52'!AA55,'53'!AA55,'54'!AA55,'55'!AA55,'56'!AA55,'57'!AA55,'58'!AA55,'59'!AA55,'60'!AA55,'61'!AA55,'62'!AA55,'63'!AA55,'64'!AA55,'65'!AA55,'66'!AA55,'67'!AA55,'68'!AA55,'69'!AA55,'70'!AA55,'71'!AA55,'72'!AA55,'73'!AA55,'74'!AA55,'75'!AA55)</f>
        <v>0</v>
      </c>
    </row>
    <row r="15" spans="2:23" s="1" customFormat="1" ht="21.75" customHeight="1" x14ac:dyDescent="0.35">
      <c r="B15" s="43"/>
      <c r="C15" s="195" t="s">
        <v>229</v>
      </c>
      <c r="D15" s="32">
        <f>SUM('1'!H56,'2'!H56,'3'!H56,'4'!H56,'5'!H56,'6'!H56,'7'!H56,'8'!H56,'9'!H56,'10'!H56,'11'!H56,'12'!H56,'13'!H56,'14'!H56,'15'!H56,'16'!H56,'17'!H56,'18'!H56,'19'!H56,'20'!H56,'21'!H56,'22'!H56,'23'!H56,'24'!H56,'25'!H56,'26'!H56,'27'!H56,'28'!H56,'29'!H56,'30'!H56,'31'!H56,'32'!H56,'33'!H56,'34'!H56,'35'!H56,'36'!H56,'37'!H56,'38'!H56,'39'!H56,'40'!H56,'41'!H56,'42'!H56,'43'!H56,'44'!H56,'45'!H56,'46'!H56,'47'!H56,'48'!H56,'49'!H56,'50'!H56,'51'!H56,'52'!H56,'53'!H56,'54'!H56,'55'!H56,'56'!H56,'57'!H56,'58'!H56,'59'!H56,'60'!H56,'61'!H56,'62'!H56,'63'!H56,'64'!H56,'65'!H56,'66'!H56,'67'!H56,'68'!H56,'69'!H56,'70'!H56,'71'!H56,'72'!H56,'73'!H56,'74'!H56,'75'!H56)</f>
        <v>0</v>
      </c>
      <c r="E15" s="32">
        <f>SUM('1'!I56,'2'!I56,'3'!I56,'4'!I56,'5'!I56,'6'!I56,'7'!I56,'8'!I56,'9'!I56,'10'!I56,'11'!I56,'12'!I56,'13'!I56,'14'!I56,'15'!I56,'16'!I56,'17'!I56,'18'!I56,'19'!I56,'20'!I56,'21'!I56,'22'!I56,'23'!I56,'24'!I56,'25'!I56,'26'!I56,'27'!I56,'28'!I56,'29'!I56,'30'!I56,'31'!I56,'32'!I56,'33'!I56,'34'!I56,'35'!I56,'36'!I56,'37'!I56,'38'!I56,'39'!I56,'40'!I56,'41'!I56,'42'!I56,'43'!I56,'44'!I56,'45'!I56,'46'!I56,'47'!I56,'48'!I56,'49'!I56,'50'!I56,'51'!I56,'52'!I56,'53'!I56,'54'!I56,'55'!I56,'56'!I56,'57'!I56,'58'!I56,'59'!I56,'60'!I56,'61'!I56,'62'!I56,'63'!I56,'64'!I56,'65'!I56,'66'!I56,'67'!I56,'68'!I56,'69'!I56,'70'!I56,'71'!I56,'72'!I56,'73'!I56,'74'!I56,'75'!I56)</f>
        <v>0</v>
      </c>
      <c r="F15" s="32">
        <f>SUM('1'!J56,'2'!J56,'3'!J56,'4'!J56,'5'!J56,'6'!J56,'7'!J56,'8'!J56,'9'!J56,'10'!J56,'11'!J56,'12'!J56,'13'!J56,'14'!J56,'15'!J56,'16'!J56,'17'!J56,'18'!J56,'19'!J56,'20'!J56,'21'!J56,'22'!J56,'23'!J56,'24'!J56,'25'!J56,'26'!J56,'27'!J56,'28'!J56,'29'!J56,'30'!J56,'31'!J56,'32'!J56,'33'!J56,'34'!J56,'35'!J56,'36'!J56,'37'!J56,'38'!J56,'39'!J56,'40'!J56,'41'!J56,'42'!J56,'43'!J56,'44'!J56,'45'!J56,'46'!J56,'47'!J56,'48'!J56,'49'!J56,'50'!J56,'51'!J56,'52'!J56,'53'!J56,'54'!J56,'55'!J56,'56'!J56,'57'!J56,'58'!J56,'59'!J56,'60'!J56,'61'!J56,'62'!J56,'63'!J56,'64'!J56,'65'!J56,'66'!J56,'67'!J56,'68'!J56,'69'!J56,'70'!J56,'71'!J56,'72'!J56,'73'!J56,'74'!J56,'75'!J56)</f>
        <v>0</v>
      </c>
      <c r="G15" s="32">
        <f>SUM('1'!K56,'2'!K56,'3'!K56,'4'!K56,'5'!K56,'6'!K56,'7'!K56,'8'!K56,'9'!K56,'10'!K56,'11'!K56,'12'!K56,'13'!K56,'14'!K56,'15'!K56,'16'!K56,'17'!K56,'18'!K56,'19'!K56,'20'!K56,'21'!K56,'22'!K56,'23'!K56,'24'!K56,'25'!K56,'26'!K56,'27'!K56,'28'!K56,'29'!K56,'30'!K56,'31'!K56,'32'!K56,'33'!K56,'34'!K56,'35'!K56,'36'!K56,'37'!K56,'38'!K56,'39'!K56,'40'!K56,'41'!K56,'42'!K56,'43'!K56,'44'!K56,'45'!K56,'46'!K56,'47'!K56,'48'!K56,'49'!K56,'50'!K56,'51'!K56,'52'!K56,'53'!K56,'54'!K56,'55'!K56,'56'!K56,'57'!K56,'58'!K56,'59'!K56,'60'!K56,'61'!K56,'62'!K56,'63'!K56,'64'!K56,'65'!K56,'66'!K56,'67'!K56,'68'!K56,'69'!K56,'70'!K56,'71'!K56,'72'!K56,'73'!K56,'74'!K56,'75'!K56)</f>
        <v>0</v>
      </c>
      <c r="H15" s="32">
        <f>SUM('1'!L56,'2'!L56,'3'!L56,'4'!L56,'5'!L56,'6'!L56,'7'!L56,'8'!L56,'9'!L56,'10'!L56,'11'!L56,'12'!L56,'13'!L56,'14'!L56,'15'!L56,'16'!L56,'17'!L56,'18'!L56,'19'!L56,'20'!L56,'21'!L56,'22'!L56,'23'!L56,'24'!L56,'25'!L56,'26'!L56,'27'!L56,'28'!L56,'29'!L56,'30'!L56,'31'!L56,'32'!L56,'33'!L56,'34'!L56,'35'!L56,'36'!L56,'37'!L56,'38'!L56,'39'!L56,'40'!L56,'41'!L56,'42'!L56,'43'!L56,'44'!L56,'45'!L56,'46'!L56,'47'!L56,'48'!L56,'49'!L56,'50'!L56,'51'!L56,'52'!L56,'53'!L56,'54'!L56,'55'!L56,'56'!L56,'57'!L56,'58'!L56,'59'!L56,'60'!L56,'61'!L56,'62'!L56,'63'!L56,'64'!L56,'65'!L56,'66'!L56,'67'!L56,'68'!L56,'69'!L56,'70'!L56,'71'!L56,'72'!L56,'73'!L56,'74'!L56,'75'!L56)</f>
        <v>0</v>
      </c>
      <c r="I15" s="32">
        <f>SUM('1'!M56,'2'!M56,'3'!M56,'4'!M56,'5'!M56,'6'!M56,'7'!M56,'8'!M56,'9'!M56,'10'!M56,'11'!M56,'12'!M56,'13'!M56,'14'!M56,'15'!M56,'16'!M56,'17'!M56,'18'!M56,'19'!M56,'20'!M56,'21'!M56,'22'!M56,'23'!M56,'24'!M56,'25'!M56,'26'!M56,'27'!M56,'28'!M56,'29'!M56,'30'!M56,'31'!M56,'32'!M56,'33'!M56,'34'!M56,'35'!M56,'36'!M56,'37'!M56,'38'!M56,'39'!M56,'40'!M56,'41'!M56,'42'!M56,'43'!M56,'44'!M56,'45'!M56,'46'!M56,'47'!M56,'48'!M56,'49'!M56,'50'!M56,'51'!M56,'52'!M56,'53'!M56,'54'!M56,'55'!M56,'56'!M56,'57'!M56,'58'!M56,'59'!M56,'60'!M56,'61'!M56,'62'!M56,'63'!M56,'64'!M56,'65'!M56,'66'!M56,'67'!M56,'68'!M56,'69'!M56,'70'!M56,'71'!M56,'72'!M56,'73'!M56,'74'!M56,'75'!M56)</f>
        <v>0</v>
      </c>
      <c r="J15" s="32">
        <f>SUM('1'!N56,'2'!N56,'3'!N56,'4'!N56,'5'!N56,'6'!N56,'7'!N56,'8'!N56,'9'!N56,'10'!N56,'11'!N56,'12'!N56,'13'!N56,'14'!N56,'15'!N56,'16'!N56,'17'!N56,'18'!N56,'19'!N56,'20'!N56,'21'!N56,'22'!N56,'23'!N56,'24'!N56,'25'!N56,'26'!N56,'27'!N56,'28'!N56,'29'!N56,'30'!N56,'31'!N56,'32'!N56,'33'!N56,'34'!N56,'35'!N56,'36'!N56,'37'!N56,'38'!N56,'39'!N56,'40'!N56,'41'!N56,'42'!N56,'43'!N56,'44'!N56,'45'!N56,'46'!N56,'47'!N56,'48'!N56,'49'!N56,'50'!N56,'51'!N56,'52'!N56,'53'!N56,'54'!N56,'55'!N56,'56'!N56,'57'!N56,'58'!N56,'59'!N56,'60'!N56,'61'!N56,'62'!N56,'63'!N56,'64'!N56,'65'!N56,'66'!N56,'67'!N56,'68'!N56,'69'!N56,'70'!N56,'71'!N56,'72'!N56,'73'!N56,'74'!N56,'75'!N56)</f>
        <v>0</v>
      </c>
      <c r="K15" s="32">
        <f>SUM('1'!O56,'2'!O56,'3'!O56,'4'!O56,'5'!O56,'6'!O56,'7'!O56,'8'!O56,'9'!O56,'10'!O56,'11'!O56,'12'!O56,'13'!O56,'14'!O56,'15'!O56,'16'!O56,'17'!O56,'18'!O56,'19'!O56,'20'!O56,'21'!O56,'22'!O56,'23'!O56,'24'!O56,'25'!O56,'26'!O56,'27'!O56,'28'!O56,'29'!O56,'30'!O56,'31'!O56,'32'!O56,'33'!O56,'34'!O56,'35'!O56,'36'!O56,'37'!O56,'38'!O56,'39'!O56,'40'!O56,'41'!O56,'42'!O56,'43'!O56,'44'!O56,'45'!O56,'46'!O56,'47'!O56,'48'!O56,'49'!O56,'50'!O56,'51'!O56,'52'!O56,'53'!O56,'54'!O56,'55'!O56,'56'!O56,'57'!O56,'58'!O56,'59'!O56,'60'!O56,'61'!O56,'62'!O56,'63'!O56,'64'!O56,'65'!O56,'66'!O56,'67'!O56,'68'!O56,'69'!O56,'70'!O56,'71'!O56,'72'!O56,'73'!O56,'74'!O56,'75'!O56)</f>
        <v>0</v>
      </c>
      <c r="L15" s="32">
        <f>SUM('1'!P56,'2'!P56,'3'!P56,'4'!P56,'5'!P56,'6'!P56,'7'!P56,'8'!P56,'9'!P56,'10'!P56,'11'!P56,'12'!P56,'13'!P56,'14'!P56,'15'!P56,'16'!P56,'17'!P56,'18'!P56,'19'!P56,'20'!P56,'21'!P56,'22'!P56,'23'!P56,'24'!P56,'25'!P56,'26'!P56,'27'!P56,'28'!P56,'29'!P56,'30'!P56,'31'!P56,'32'!P56,'33'!P56,'34'!P56,'35'!P56,'36'!P56,'37'!P56,'38'!P56,'39'!P56,'40'!P56,'41'!P56,'42'!P56,'43'!P56,'44'!P56,'45'!P56,'46'!P56,'47'!P56,'48'!P56,'49'!P56,'50'!P56,'51'!P56,'52'!P56,'53'!P56,'54'!P56,'55'!P56,'56'!P56,'57'!P56,'58'!P56,'59'!P56,'60'!P56,'61'!P56,'62'!P56,'63'!P56,'64'!P56,'65'!P56,'66'!P56,'67'!P56,'68'!P56,'69'!P56,'70'!P56,'71'!P56,'72'!P56,'73'!P56,'74'!P56,'75'!P56)</f>
        <v>0</v>
      </c>
      <c r="M15" s="32">
        <f>SUM('1'!Q56,'2'!Q56,'3'!Q56,'4'!Q56,'5'!Q56,'6'!Q56,'7'!Q56,'8'!Q56,'9'!Q56,'10'!Q56,'11'!Q56,'12'!Q56,'13'!Q56,'14'!Q56,'15'!Q56,'16'!Q56,'17'!Q56,'18'!Q56,'19'!Q56,'20'!Q56,'21'!Q56,'22'!Q56,'23'!Q56,'24'!Q56,'25'!Q56,'26'!Q56,'27'!Q56,'28'!Q56,'29'!Q56,'30'!Q56,'31'!Q56,'32'!Q56,'33'!Q56,'34'!Q56,'35'!Q56,'36'!Q56,'37'!Q56,'38'!Q56,'39'!Q56,'40'!Q56,'41'!Q56,'42'!Q56,'43'!Q56,'44'!Q56,'45'!Q56,'46'!Q56,'47'!Q56,'48'!Q56,'49'!Q56,'50'!Q56,'51'!Q56,'52'!Q56,'53'!Q56,'54'!Q56,'55'!Q56,'56'!Q56,'57'!Q56,'58'!Q56,'59'!Q56,'60'!Q56,'61'!Q56,'62'!Q56,'63'!Q56,'64'!Q56,'65'!Q56,'66'!Q56,'67'!Q56,'68'!Q56,'69'!Q56,'70'!Q56,'71'!Q56,'72'!Q56,'73'!Q56,'74'!Q56,'75'!Q56)</f>
        <v>0</v>
      </c>
      <c r="N15" s="32">
        <f>SUM('1'!R56,'2'!R56,'3'!R56,'4'!R56,'5'!R56,'6'!R56,'7'!R56,'8'!R56,'9'!R56,'10'!R56,'11'!R56,'12'!R56,'13'!R56,'14'!R56,'15'!R56,'16'!R56,'17'!R56,'18'!R56,'19'!R56,'20'!R56,'21'!R56,'22'!R56,'23'!R56,'24'!R56,'25'!R56,'26'!R56,'27'!R56,'28'!R56,'29'!R56,'30'!R56,'31'!R56,'32'!R56,'33'!R56,'34'!R56,'35'!R56,'36'!R56,'37'!R56,'38'!R56,'39'!R56,'40'!R56,'41'!R56,'42'!R56,'43'!R56,'44'!R56,'45'!R56,'46'!R56,'47'!R56,'48'!R56,'49'!R56,'50'!R56,'51'!R56,'52'!R56,'53'!R56,'54'!R56,'55'!R56,'56'!R56,'57'!R56,'58'!R56,'59'!R56,'60'!R56,'61'!R56,'62'!R56,'63'!R56,'64'!R56,'65'!R56,'66'!R56,'67'!R56,'68'!R56,'69'!R56,'70'!R56,'71'!R56,'72'!R56,'73'!R56,'74'!R56,'75'!R56)</f>
        <v>0</v>
      </c>
      <c r="O15" s="32">
        <f>SUM('1'!S56,'2'!S56,'3'!S56,'4'!S56,'5'!S56,'6'!S56,'7'!S56,'8'!S56,'9'!S56,'10'!S56,'11'!S56,'12'!S56,'13'!S56,'14'!S56,'15'!S56,'16'!S56,'17'!S56,'18'!S56,'19'!S56,'20'!S56,'21'!S56,'22'!S56,'23'!S56,'24'!S56,'25'!S56,'26'!S56,'27'!S56,'28'!S56,'29'!S56,'30'!S56,'31'!S56,'32'!S56,'33'!S56,'34'!S56,'35'!S56,'36'!S56,'37'!S56,'38'!S56,'39'!S56,'40'!S56,'41'!S56,'42'!S56,'43'!S56,'44'!S56,'45'!S56,'46'!S56,'47'!S56,'48'!S56,'49'!S56,'50'!S56,'51'!S56,'52'!S56,'53'!S56,'54'!S56,'55'!S56,'56'!S56,'57'!S56,'58'!S56,'59'!S56,'60'!S56,'61'!S56,'62'!S56,'63'!S56,'64'!S56,'65'!S56,'66'!S56,'67'!S56,'68'!S56,'69'!S56,'70'!S56,'71'!S56,'72'!S56,'73'!S56,'74'!S56,'75'!S56)</f>
        <v>0</v>
      </c>
      <c r="P15" s="31">
        <f>SUM('1'!T56,'2'!T56,'3'!T56,'4'!T56,'5'!T56,'6'!T56,'7'!T56,'8'!T56,'9'!T56,'10'!T56,'11'!T56,'12'!T56,'13'!T56,'14'!T56,'15'!T56,'16'!T56,'17'!T56,'18'!T56,'19'!T56,'20'!T56,'21'!T56,'22'!T56,'23'!T56,'24'!T56,'25'!T56,'26'!T56,'27'!T56,'28'!T56,'29'!T56,'30'!T56,'31'!T56,'32'!T56,'33'!T56,'34'!T56,'35'!T56,'36'!T56,'37'!T56,'38'!T56,'39'!T56,'40'!T56,'41'!T56,'42'!T56,'43'!T56,'44'!T56,'45'!T56,'46'!T56,'47'!T56,'48'!T56,'49'!T56,'50'!T56,'51'!T56,'52'!T56,'53'!T56,'54'!T56,'55'!T56,'56'!T56,'57'!T56,'58'!T56,'59'!T56,'60'!T56,'61'!T56,'62'!T56,'63'!T56,'64'!T56,'65'!T56,'66'!T56,'67'!T56,'68'!T56,'69'!T56,'70'!T56,'71'!T56,'72'!T56,'73'!T56,'74'!T56,'75'!T56)</f>
        <v>0</v>
      </c>
      <c r="Q15" s="31">
        <f>SUM('1'!U56,'2'!U56,'3'!U56,'4'!U56,'5'!U56,'6'!U56,'7'!U56,'8'!U56,'9'!U56,'10'!U56,'11'!U56,'12'!U56,'13'!U56,'14'!U56,'15'!U56,'16'!U56,'17'!U56,'18'!U56,'19'!U56,'20'!U56,'21'!U56,'22'!U56,'23'!U56,'24'!U56,'25'!U56,'26'!U56,'27'!U56,'28'!U56,'29'!U56,'30'!U56,'31'!U56,'32'!U56,'33'!U56,'34'!U56,'35'!U56,'36'!U56,'37'!U56,'38'!U56,'39'!U56,'40'!U56,'41'!U56,'42'!U56,'43'!U56,'44'!U56,'45'!U56,'46'!U56,'47'!U56,'48'!U56,'49'!U56,'50'!U56,'51'!U56,'52'!U56,'53'!U56,'54'!U56,'55'!U56,'56'!U56,'57'!U56,'58'!U56,'59'!U56,'60'!U56,'61'!U56,'62'!U56,'63'!U56,'64'!U56,'65'!U56,'66'!U56,'67'!U56,'68'!U56,'69'!U56,'70'!U56,'71'!U56,'72'!U56,'73'!U56,'74'!U56,'75'!U56)</f>
        <v>0</v>
      </c>
      <c r="R15" s="32">
        <f>SUM('1'!V56,'2'!V56,'3'!V56,'4'!V56,'5'!V56,'6'!V56,'7'!V56,'8'!V56,'9'!V56,'10'!V56,'11'!V56,'12'!V56,'13'!V56,'14'!V56,'15'!V56,'16'!V56,'17'!V56,'18'!V56,'19'!V56,'20'!V56,'21'!V56,'22'!V56,'23'!V56,'24'!V56,'25'!V56,'26'!V56,'27'!V56,'28'!V56,'29'!V56,'30'!V56,'31'!V56,'32'!V56,'33'!V56,'34'!V56,'35'!V56,'36'!V56,'37'!V56,'38'!V56,'39'!V56,'40'!V56,'41'!V56,'42'!V56,'43'!V56,'44'!V56,'45'!V56,'46'!V56,'47'!V56,'48'!V56,'49'!V56,'50'!V56,'51'!V56,'52'!V56,'53'!V56,'54'!V56,'55'!V56,'56'!V56,'57'!V56,'58'!V56,'59'!V56,'60'!V56,'61'!V56,'62'!V56,'63'!V56,'64'!V56,'65'!V56,'66'!V56,'67'!V56,'68'!V56,'69'!V56,'70'!V56,'71'!V56,'72'!V56,'73'!V56,'74'!V56,'75'!V56)</f>
        <v>0</v>
      </c>
      <c r="S15" s="32">
        <f>SUM('1'!W56,'2'!W56,'3'!W56,'4'!W56,'5'!W56,'6'!W56,'7'!W56,'8'!W56,'9'!W56,'10'!W56,'11'!W56,'12'!W56,'13'!W56,'14'!W56,'15'!W56,'16'!W56,'17'!W56,'18'!W56,'19'!W56,'20'!W56,'21'!W56,'22'!W56,'23'!W56,'24'!W56,'25'!W56,'26'!W56,'27'!W56,'28'!W56,'29'!W56,'30'!W56,'31'!W56,'32'!W56,'33'!W56,'34'!W56,'35'!W56,'36'!W56,'37'!W56,'38'!W56,'39'!W56,'40'!W56,'41'!W56,'42'!W56,'43'!W56,'44'!W56,'45'!W56,'46'!W56,'47'!W56,'48'!W56,'49'!W56,'50'!W56,'51'!W56,'52'!W56,'53'!W56,'54'!W56,'55'!W56,'56'!W56,'57'!W56,'58'!W56,'59'!W56,'60'!W56,'61'!W56,'62'!W56,'63'!W56,'64'!W56,'65'!W56,'66'!W56,'67'!W56,'68'!W56,'69'!W56,'70'!W56,'71'!W56,'72'!W56,'73'!W56,'74'!W56,'75'!W56)</f>
        <v>0</v>
      </c>
      <c r="T15" s="32">
        <f>SUM('1'!X56,'2'!X56,'3'!X56,'4'!X56,'5'!X56,'6'!X56,'7'!X56,'8'!X56,'9'!X56,'10'!X56,'11'!X56,'12'!X56,'13'!X56,'14'!X56,'15'!X56,'16'!X56,'17'!X56,'18'!X56,'19'!X56,'20'!X56,'21'!X56,'22'!X56,'23'!X56,'24'!X56,'25'!X56,'26'!X56,'27'!X56,'28'!X56,'29'!X56,'30'!X56,'31'!X56,'32'!X56,'33'!X56,'34'!X56,'35'!X56,'36'!X56,'37'!X56,'38'!X56,'39'!X56,'40'!X56,'41'!X56,'42'!X56,'43'!X56,'44'!X56,'45'!X56,'46'!X56,'47'!X56,'48'!X56,'49'!X56,'50'!X56,'51'!X56,'52'!X56,'53'!X56,'54'!X56,'55'!X56,'56'!X56,'57'!X56,'58'!X56,'59'!X56,'60'!X56,'61'!X56,'62'!X56,'63'!X56,'64'!X56,'65'!X56,'66'!X56,'67'!X56,'68'!X56,'69'!X56,'70'!X56,'71'!X56,'72'!X56,'73'!X56,'74'!X56,'75'!X56)</f>
        <v>0</v>
      </c>
      <c r="U15" s="32">
        <f>SUM('1'!Y56,'2'!Y56,'3'!Y56,'4'!Y56,'5'!Y56,'6'!Y56,'7'!Y56,'8'!Y56,'9'!Y56,'10'!Y56,'11'!Y56,'12'!Y56,'13'!Y56,'14'!Y56,'15'!Y56,'16'!Y56,'17'!Y56,'18'!Y56,'19'!Y56,'20'!Y56,'21'!Y56,'22'!Y56,'23'!Y56,'24'!Y56,'25'!Y56,'26'!Y56,'27'!Y56,'28'!Y56,'29'!Y56,'30'!Y56,'31'!Y56,'32'!Y56,'33'!Y56,'34'!Y56,'35'!Y56,'36'!Y56,'37'!Y56,'38'!Y56,'39'!Y56,'40'!Y56,'41'!Y56,'42'!Y56,'43'!Y56,'44'!Y56,'45'!Y56,'46'!Y56,'47'!Y56,'48'!Y56,'49'!Y56,'50'!Y56,'51'!Y56,'52'!Y56,'53'!Y56,'54'!Y56,'55'!Y56,'56'!Y56,'57'!Y56,'58'!Y56,'59'!Y56,'60'!Y56,'61'!Y56,'62'!Y56,'63'!Y56,'64'!Y56,'65'!Y56,'66'!Y56,'67'!Y56,'68'!Y56,'69'!Y56,'70'!Y56,'71'!Y56,'72'!Y56,'73'!Y56,'74'!Y56,'75'!Y56)</f>
        <v>0</v>
      </c>
      <c r="V15" s="32">
        <f>SUM('1'!Z56,'2'!Z56,'3'!Z56,'4'!Z56,'5'!Z56,'6'!Z56,'7'!Z56,'8'!Z56,'9'!Z56,'10'!Z56,'11'!Z56,'12'!Z56,'13'!Z56,'14'!Z56,'15'!Z56,'16'!Z56,'17'!Z56,'18'!Z56,'19'!Z56,'20'!Z56,'21'!Z56,'22'!Z56,'23'!Z56,'24'!Z56,'25'!Z56,'26'!Z56,'27'!Z56,'28'!Z56,'29'!Z56,'30'!Z56,'31'!Z56,'32'!Z56,'33'!Z56,'34'!Z56,'35'!Z56,'36'!Z56,'37'!Z56,'38'!Z56,'39'!Z56,'40'!Z56,'41'!Z56,'42'!Z56,'43'!Z56,'44'!Z56,'45'!Z56,'46'!Z56,'47'!Z56,'48'!Z56,'49'!Z56,'50'!Z56,'51'!Z56,'52'!Z56,'53'!Z56,'54'!Z56,'55'!Z56,'56'!Z56,'57'!Z56,'58'!Z56,'59'!Z56,'60'!Z56,'61'!Z56,'62'!Z56,'63'!Z56,'64'!Z56,'65'!Z56,'66'!Z56,'67'!Z56,'68'!Z56,'69'!Z56,'70'!Z56,'71'!Z56,'72'!Z56,'73'!Z56,'74'!Z56,'75'!Z56)</f>
        <v>0</v>
      </c>
      <c r="W15" s="270">
        <f>SUM('1'!AA56,'2'!AA56,'3'!AA56,'4'!AA56,'5'!AA56,'6'!AA56,'7'!AA56,'8'!AA56,'9'!AA56,'10'!AA56,'11'!AA56,'12'!AA56,'13'!AA56,'14'!AA56,'15'!AA56,'16'!AA56,'17'!AA56,'18'!AA56,'19'!AA56,'20'!AA56,'21'!AA56,'22'!AA56,'23'!AA56,'24'!AA56,'25'!AA56,'26'!AA56,'27'!AA56,'28'!AA56,'29'!AA56,'30'!AA56,'31'!AA56,'32'!AA56,'33'!AA56,'34'!AA56,'35'!AA56,'36'!AA56,'37'!AA56,'38'!AA56,'39'!AA56,'40'!AA56,'41'!AA56,'42'!AA56,'43'!AA56,'44'!AA56,'45'!AA56,'46'!AA56,'47'!AA56,'48'!AA56,'49'!AA56,'50'!AA56,'51'!AA56,'52'!AA56,'53'!AA56,'54'!AA56,'55'!AA56,'56'!AA56,'57'!AA56,'58'!AA56,'59'!AA56,'60'!AA56,'61'!AA56,'62'!AA56,'63'!AA56,'64'!AA56,'65'!AA56,'66'!AA56,'67'!AA56,'68'!AA56,'69'!AA56,'70'!AA56,'71'!AA56,'72'!AA56,'73'!AA56,'74'!AA56,'75'!AA56)</f>
        <v>0</v>
      </c>
    </row>
    <row r="16" spans="2:23" s="1" customFormat="1" ht="21.75" customHeight="1" x14ac:dyDescent="0.35">
      <c r="B16" s="43"/>
      <c r="C16" s="195" t="s">
        <v>230</v>
      </c>
      <c r="D16" s="32">
        <f>SUM('1'!H57,'2'!H57,'3'!H57,'4'!H57,'5'!H57,'6'!H57,'7'!H57,'8'!H57,'9'!H57,'10'!H57,'11'!H57,'12'!H57,'13'!H57,'14'!H57,'15'!H57,'16'!H57,'17'!H57,'18'!H57,'19'!H57,'20'!H57,'21'!H57,'22'!H57,'23'!H57,'24'!H57,'25'!H57,'26'!H57,'27'!H57,'28'!H57,'29'!H57,'30'!H57,'31'!H57,'32'!H57,'33'!H57,'34'!H57,'35'!H57,'36'!H57,'37'!H57,'38'!H57,'39'!H57,'40'!H57,'41'!H57,'42'!H57,'43'!H57,'44'!H57,'45'!H57,'46'!H57,'47'!H57,'48'!H57,'49'!H57,'50'!H57,'51'!H57,'52'!H57,'53'!H57,'54'!H57,'55'!H57,'56'!H57,'57'!H57,'58'!H57,'59'!H57,'60'!H57,'61'!H57,'62'!H57,'63'!H57,'64'!H57,'65'!H57,'66'!H57,'67'!H57,'68'!H57,'69'!H57,'70'!H57,'71'!H57,'72'!H57,'73'!H57,'74'!H57,'75'!H57)</f>
        <v>0</v>
      </c>
      <c r="E16" s="32">
        <f>SUM('1'!I57,'2'!I57,'3'!I57,'4'!I57,'5'!I57,'6'!I57,'7'!I57,'8'!I57,'9'!I57,'10'!I57,'11'!I57,'12'!I57,'13'!I57,'14'!I57,'15'!I57,'16'!I57,'17'!I57,'18'!I57,'19'!I57,'20'!I57,'21'!I57,'22'!I57,'23'!I57,'24'!I57,'25'!I57,'26'!I57,'27'!I57,'28'!I57,'29'!I57,'30'!I57,'31'!I57,'32'!I57,'33'!I57,'34'!I57,'35'!I57,'36'!I57,'37'!I57,'38'!I57,'39'!I57,'40'!I57,'41'!I57,'42'!I57,'43'!I57,'44'!I57,'45'!I57,'46'!I57,'47'!I57,'48'!I57,'49'!I57,'50'!I57,'51'!I57,'52'!I57,'53'!I57,'54'!I57,'55'!I57,'56'!I57,'57'!I57,'58'!I57,'59'!I57,'60'!I57,'61'!I57,'62'!I57,'63'!I57,'64'!I57,'65'!I57,'66'!I57,'67'!I57,'68'!I57,'69'!I57,'70'!I57,'71'!I57,'72'!I57,'73'!I57,'74'!I57,'75'!I57)</f>
        <v>0</v>
      </c>
      <c r="F16" s="32">
        <f>SUM('1'!J57,'2'!J57,'3'!J57,'4'!J57,'5'!J57,'6'!J57,'7'!J57,'8'!J57,'9'!J57,'10'!J57,'11'!J57,'12'!J57,'13'!J57,'14'!J57,'15'!J57,'16'!J57,'17'!J57,'18'!J57,'19'!J57,'20'!J57,'21'!J57,'22'!J57,'23'!J57,'24'!J57,'25'!J57,'26'!J57,'27'!J57,'28'!J57,'29'!J57,'30'!J57,'31'!J57,'32'!J57,'33'!J57,'34'!J57,'35'!J57,'36'!J57,'37'!J57,'38'!J57,'39'!J57,'40'!J57,'41'!J57,'42'!J57,'43'!J57,'44'!J57,'45'!J57,'46'!J57,'47'!J57,'48'!J57,'49'!J57,'50'!J57,'51'!J57,'52'!J57,'53'!J57,'54'!J57,'55'!J57,'56'!J57,'57'!J57,'58'!J57,'59'!J57,'60'!J57,'61'!J57,'62'!J57,'63'!J57,'64'!J57,'65'!J57,'66'!J57,'67'!J57,'68'!J57,'69'!J57,'70'!J57,'71'!J57,'72'!J57,'73'!J57,'74'!J57,'75'!J57)</f>
        <v>0</v>
      </c>
      <c r="G16" s="32">
        <f>SUM('1'!K57,'2'!K57,'3'!K57,'4'!K57,'5'!K57,'6'!K57,'7'!K57,'8'!K57,'9'!K57,'10'!K57,'11'!K57,'12'!K57,'13'!K57,'14'!K57,'15'!K57,'16'!K57,'17'!K57,'18'!K57,'19'!K57,'20'!K57,'21'!K57,'22'!K57,'23'!K57,'24'!K57,'25'!K57,'26'!K57,'27'!K57,'28'!K57,'29'!K57,'30'!K57,'31'!K57,'32'!K57,'33'!K57,'34'!K57,'35'!K57,'36'!K57,'37'!K57,'38'!K57,'39'!K57,'40'!K57,'41'!K57,'42'!K57,'43'!K57,'44'!K57,'45'!K57,'46'!K57,'47'!K57,'48'!K57,'49'!K57,'50'!K57,'51'!K57,'52'!K57,'53'!K57,'54'!K57,'55'!K57,'56'!K57,'57'!K57,'58'!K57,'59'!K57,'60'!K57,'61'!K57,'62'!K57,'63'!K57,'64'!K57,'65'!K57,'66'!K57,'67'!K57,'68'!K57,'69'!K57,'70'!K57,'71'!K57,'72'!K57,'73'!K57,'74'!K57,'75'!K57)</f>
        <v>0</v>
      </c>
      <c r="H16" s="32">
        <f>SUM('1'!L57,'2'!L57,'3'!L57,'4'!L57,'5'!L57,'6'!L57,'7'!L57,'8'!L57,'9'!L57,'10'!L57,'11'!L57,'12'!L57,'13'!L57,'14'!L57,'15'!L57,'16'!L57,'17'!L57,'18'!L57,'19'!L57,'20'!L57,'21'!L57,'22'!L57,'23'!L57,'24'!L57,'25'!L57,'26'!L57,'27'!L57,'28'!L57,'29'!L57,'30'!L57,'31'!L57,'32'!L57,'33'!L57,'34'!L57,'35'!L57,'36'!L57,'37'!L57,'38'!L57,'39'!L57,'40'!L57,'41'!L57,'42'!L57,'43'!L57,'44'!L57,'45'!L57,'46'!L57,'47'!L57,'48'!L57,'49'!L57,'50'!L57,'51'!L57,'52'!L57,'53'!L57,'54'!L57,'55'!L57,'56'!L57,'57'!L57,'58'!L57,'59'!L57,'60'!L57,'61'!L57,'62'!L57,'63'!L57,'64'!L57,'65'!L57,'66'!L57,'67'!L57,'68'!L57,'69'!L57,'70'!L57,'71'!L57,'72'!L57,'73'!L57,'74'!L57,'75'!L57)</f>
        <v>0</v>
      </c>
      <c r="I16" s="32">
        <f>SUM('1'!M57,'2'!M57,'3'!M57,'4'!M57,'5'!M57,'6'!M57,'7'!M57,'8'!M57,'9'!M57,'10'!M57,'11'!M57,'12'!M57,'13'!M57,'14'!M57,'15'!M57,'16'!M57,'17'!M57,'18'!M57,'19'!M57,'20'!M57,'21'!M57,'22'!M57,'23'!M57,'24'!M57,'25'!M57,'26'!M57,'27'!M57,'28'!M57,'29'!M57,'30'!M57,'31'!M57,'32'!M57,'33'!M57,'34'!M57,'35'!M57,'36'!M57,'37'!M57,'38'!M57,'39'!M57,'40'!M57,'41'!M57,'42'!M57,'43'!M57,'44'!M57,'45'!M57,'46'!M57,'47'!M57,'48'!M57,'49'!M57,'50'!M57,'51'!M57,'52'!M57,'53'!M57,'54'!M57,'55'!M57,'56'!M57,'57'!M57,'58'!M57,'59'!M57,'60'!M57,'61'!M57,'62'!M57,'63'!M57,'64'!M57,'65'!M57,'66'!M57,'67'!M57,'68'!M57,'69'!M57,'70'!M57,'71'!M57,'72'!M57,'73'!M57,'74'!M57,'75'!M57)</f>
        <v>0</v>
      </c>
      <c r="J16" s="32">
        <f>SUM('1'!N57,'2'!N57,'3'!N57,'4'!N57,'5'!N57,'6'!N57,'7'!N57,'8'!N57,'9'!N57,'10'!N57,'11'!N57,'12'!N57,'13'!N57,'14'!N57,'15'!N57,'16'!N57,'17'!N57,'18'!N57,'19'!N57,'20'!N57,'21'!N57,'22'!N57,'23'!N57,'24'!N57,'25'!N57,'26'!N57,'27'!N57,'28'!N57,'29'!N57,'30'!N57,'31'!N57,'32'!N57,'33'!N57,'34'!N57,'35'!N57,'36'!N57,'37'!N57,'38'!N57,'39'!N57,'40'!N57,'41'!N57,'42'!N57,'43'!N57,'44'!N57,'45'!N57,'46'!N57,'47'!N57,'48'!N57,'49'!N57,'50'!N57,'51'!N57,'52'!N57,'53'!N57,'54'!N57,'55'!N57,'56'!N57,'57'!N57,'58'!N57,'59'!N57,'60'!N57,'61'!N57,'62'!N57,'63'!N57,'64'!N57,'65'!N57,'66'!N57,'67'!N57,'68'!N57,'69'!N57,'70'!N57,'71'!N57,'72'!N57,'73'!N57,'74'!N57,'75'!N57)</f>
        <v>0</v>
      </c>
      <c r="K16" s="32">
        <f>SUM('1'!O57,'2'!O57,'3'!O57,'4'!O57,'5'!O57,'6'!O57,'7'!O57,'8'!O57,'9'!O57,'10'!O57,'11'!O57,'12'!O57,'13'!O57,'14'!O57,'15'!O57,'16'!O57,'17'!O57,'18'!O57,'19'!O57,'20'!O57,'21'!O57,'22'!O57,'23'!O57,'24'!O57,'25'!O57,'26'!O57,'27'!O57,'28'!O57,'29'!O57,'30'!O57,'31'!O57,'32'!O57,'33'!O57,'34'!O57,'35'!O57,'36'!O57,'37'!O57,'38'!O57,'39'!O57,'40'!O57,'41'!O57,'42'!O57,'43'!O57,'44'!O57,'45'!O57,'46'!O57,'47'!O57,'48'!O57,'49'!O57,'50'!O57,'51'!O57,'52'!O57,'53'!O57,'54'!O57,'55'!O57,'56'!O57,'57'!O57,'58'!O57,'59'!O57,'60'!O57,'61'!O57,'62'!O57,'63'!O57,'64'!O57,'65'!O57,'66'!O57,'67'!O57,'68'!O57,'69'!O57,'70'!O57,'71'!O57,'72'!O57,'73'!O57,'74'!O57,'75'!O57)</f>
        <v>0</v>
      </c>
      <c r="L16" s="32">
        <f>SUM('1'!P57,'2'!P57,'3'!P57,'4'!P57,'5'!P57,'6'!P57,'7'!P57,'8'!P57,'9'!P57,'10'!P57,'11'!P57,'12'!P57,'13'!P57,'14'!P57,'15'!P57,'16'!P57,'17'!P57,'18'!P57,'19'!P57,'20'!P57,'21'!P57,'22'!P57,'23'!P57,'24'!P57,'25'!P57,'26'!P57,'27'!P57,'28'!P57,'29'!P57,'30'!P57,'31'!P57,'32'!P57,'33'!P57,'34'!P57,'35'!P57,'36'!P57,'37'!P57,'38'!P57,'39'!P57,'40'!P57,'41'!P57,'42'!P57,'43'!P57,'44'!P57,'45'!P57,'46'!P57,'47'!P57,'48'!P57,'49'!P57,'50'!P57,'51'!P57,'52'!P57,'53'!P57,'54'!P57,'55'!P57,'56'!P57,'57'!P57,'58'!P57,'59'!P57,'60'!P57,'61'!P57,'62'!P57,'63'!P57,'64'!P57,'65'!P57,'66'!P57,'67'!P57,'68'!P57,'69'!P57,'70'!P57,'71'!P57,'72'!P57,'73'!P57,'74'!P57,'75'!P57)</f>
        <v>0</v>
      </c>
      <c r="M16" s="32">
        <f>SUM('1'!Q57,'2'!Q57,'3'!Q57,'4'!Q57,'5'!Q57,'6'!Q57,'7'!Q57,'8'!Q57,'9'!Q57,'10'!Q57,'11'!Q57,'12'!Q57,'13'!Q57,'14'!Q57,'15'!Q57,'16'!Q57,'17'!Q57,'18'!Q57,'19'!Q57,'20'!Q57,'21'!Q57,'22'!Q57,'23'!Q57,'24'!Q57,'25'!Q57,'26'!Q57,'27'!Q57,'28'!Q57,'29'!Q57,'30'!Q57,'31'!Q57,'32'!Q57,'33'!Q57,'34'!Q57,'35'!Q57,'36'!Q57,'37'!Q57,'38'!Q57,'39'!Q57,'40'!Q57,'41'!Q57,'42'!Q57,'43'!Q57,'44'!Q57,'45'!Q57,'46'!Q57,'47'!Q57,'48'!Q57,'49'!Q57,'50'!Q57,'51'!Q57,'52'!Q57,'53'!Q57,'54'!Q57,'55'!Q57,'56'!Q57,'57'!Q57,'58'!Q57,'59'!Q57,'60'!Q57,'61'!Q57,'62'!Q57,'63'!Q57,'64'!Q57,'65'!Q57,'66'!Q57,'67'!Q57,'68'!Q57,'69'!Q57,'70'!Q57,'71'!Q57,'72'!Q57,'73'!Q57,'74'!Q57,'75'!Q57)</f>
        <v>0</v>
      </c>
      <c r="N16" s="32">
        <f>SUM('1'!R57,'2'!R57,'3'!R57,'4'!R57,'5'!R57,'6'!R57,'7'!R57,'8'!R57,'9'!R57,'10'!R57,'11'!R57,'12'!R57,'13'!R57,'14'!R57,'15'!R57,'16'!R57,'17'!R57,'18'!R57,'19'!R57,'20'!R57,'21'!R57,'22'!R57,'23'!R57,'24'!R57,'25'!R57,'26'!R57,'27'!R57,'28'!R57,'29'!R57,'30'!R57,'31'!R57,'32'!R57,'33'!R57,'34'!R57,'35'!R57,'36'!R57,'37'!R57,'38'!R57,'39'!R57,'40'!R57,'41'!R57,'42'!R57,'43'!R57,'44'!R57,'45'!R57,'46'!R57,'47'!R57,'48'!R57,'49'!R57,'50'!R57,'51'!R57,'52'!R57,'53'!R57,'54'!R57,'55'!R57,'56'!R57,'57'!R57,'58'!R57,'59'!R57,'60'!R57,'61'!R57,'62'!R57,'63'!R57,'64'!R57,'65'!R57,'66'!R57,'67'!R57,'68'!R57,'69'!R57,'70'!R57,'71'!R57,'72'!R57,'73'!R57,'74'!R57,'75'!R57)</f>
        <v>0</v>
      </c>
      <c r="O16" s="32">
        <f>SUM('1'!S57,'2'!S57,'3'!S57,'4'!S57,'5'!S57,'6'!S57,'7'!S57,'8'!S57,'9'!S57,'10'!S57,'11'!S57,'12'!S57,'13'!S57,'14'!S57,'15'!S57,'16'!S57,'17'!S57,'18'!S57,'19'!S57,'20'!S57,'21'!S57,'22'!S57,'23'!S57,'24'!S57,'25'!S57,'26'!S57,'27'!S57,'28'!S57,'29'!S57,'30'!S57,'31'!S57,'32'!S57,'33'!S57,'34'!S57,'35'!S57,'36'!S57,'37'!S57,'38'!S57,'39'!S57,'40'!S57,'41'!S57,'42'!S57,'43'!S57,'44'!S57,'45'!S57,'46'!S57,'47'!S57,'48'!S57,'49'!S57,'50'!S57,'51'!S57,'52'!S57,'53'!S57,'54'!S57,'55'!S57,'56'!S57,'57'!S57,'58'!S57,'59'!S57,'60'!S57,'61'!S57,'62'!S57,'63'!S57,'64'!S57,'65'!S57,'66'!S57,'67'!S57,'68'!S57,'69'!S57,'70'!S57,'71'!S57,'72'!S57,'73'!S57,'74'!S57,'75'!S57)</f>
        <v>0</v>
      </c>
      <c r="P16" s="31">
        <f>SUM('1'!T57,'2'!T57,'3'!T57,'4'!T57,'5'!T57,'6'!T57,'7'!T57,'8'!T57,'9'!T57,'10'!T57,'11'!T57,'12'!T57,'13'!T57,'14'!T57,'15'!T57,'16'!T57,'17'!T57,'18'!T57,'19'!T57,'20'!T57,'21'!T57,'22'!T57,'23'!T57,'24'!T57,'25'!T57,'26'!T57,'27'!T57,'28'!T57,'29'!T57,'30'!T57,'31'!T57,'32'!T57,'33'!T57,'34'!T57,'35'!T57,'36'!T57,'37'!T57,'38'!T57,'39'!T57,'40'!T57,'41'!T57,'42'!T57,'43'!T57,'44'!T57,'45'!T57,'46'!T57,'47'!T57,'48'!T57,'49'!T57,'50'!T57,'51'!T57,'52'!T57,'53'!T57,'54'!T57,'55'!T57,'56'!T57,'57'!T57,'58'!T57,'59'!T57,'60'!T57,'61'!T57,'62'!T57,'63'!T57,'64'!T57,'65'!T57,'66'!T57,'67'!T57,'68'!T57,'69'!T57,'70'!T57,'71'!T57,'72'!T57,'73'!T57,'74'!T57,'75'!T57)</f>
        <v>0</v>
      </c>
      <c r="Q16" s="31">
        <f>SUM('1'!U57,'2'!U57,'3'!U57,'4'!U57,'5'!U57,'6'!U57,'7'!U57,'8'!U57,'9'!U57,'10'!U57,'11'!U57,'12'!U57,'13'!U57,'14'!U57,'15'!U57,'16'!U57,'17'!U57,'18'!U57,'19'!U57,'20'!U57,'21'!U57,'22'!U57,'23'!U57,'24'!U57,'25'!U57,'26'!U57,'27'!U57,'28'!U57,'29'!U57,'30'!U57,'31'!U57,'32'!U57,'33'!U57,'34'!U57,'35'!U57,'36'!U57,'37'!U57,'38'!U57,'39'!U57,'40'!U57,'41'!U57,'42'!U57,'43'!U57,'44'!U57,'45'!U57,'46'!U57,'47'!U57,'48'!U57,'49'!U57,'50'!U57,'51'!U57,'52'!U57,'53'!U57,'54'!U57,'55'!U57,'56'!U57,'57'!U57,'58'!U57,'59'!U57,'60'!U57,'61'!U57,'62'!U57,'63'!U57,'64'!U57,'65'!U57,'66'!U57,'67'!U57,'68'!U57,'69'!U57,'70'!U57,'71'!U57,'72'!U57,'73'!U57,'74'!U57,'75'!U57)</f>
        <v>0</v>
      </c>
      <c r="R16" s="32">
        <f>SUM('1'!V57,'2'!V57,'3'!V57,'4'!V57,'5'!V57,'6'!V57,'7'!V57,'8'!V57,'9'!V57,'10'!V57,'11'!V57,'12'!V57,'13'!V57,'14'!V57,'15'!V57,'16'!V57,'17'!V57,'18'!V57,'19'!V57,'20'!V57,'21'!V57,'22'!V57,'23'!V57,'24'!V57,'25'!V57,'26'!V57,'27'!V57,'28'!V57,'29'!V57,'30'!V57,'31'!V57,'32'!V57,'33'!V57,'34'!V57,'35'!V57,'36'!V57,'37'!V57,'38'!V57,'39'!V57,'40'!V57,'41'!V57,'42'!V57,'43'!V57,'44'!V57,'45'!V57,'46'!V57,'47'!V57,'48'!V57,'49'!V57,'50'!V57,'51'!V57,'52'!V57,'53'!V57,'54'!V57,'55'!V57,'56'!V57,'57'!V57,'58'!V57,'59'!V57,'60'!V57,'61'!V57,'62'!V57,'63'!V57,'64'!V57,'65'!V57,'66'!V57,'67'!V57,'68'!V57,'69'!V57,'70'!V57,'71'!V57,'72'!V57,'73'!V57,'74'!V57,'75'!V57)</f>
        <v>0</v>
      </c>
      <c r="S16" s="32">
        <f>SUM('1'!W57,'2'!W57,'3'!W57,'4'!W57,'5'!W57,'6'!W57,'7'!W57,'8'!W57,'9'!W57,'10'!W57,'11'!W57,'12'!W57,'13'!W57,'14'!W57,'15'!W57,'16'!W57,'17'!W57,'18'!W57,'19'!W57,'20'!W57,'21'!W57,'22'!W57,'23'!W57,'24'!W57,'25'!W57,'26'!W57,'27'!W57,'28'!W57,'29'!W57,'30'!W57,'31'!W57,'32'!W57,'33'!W57,'34'!W57,'35'!W57,'36'!W57,'37'!W57,'38'!W57,'39'!W57,'40'!W57,'41'!W57,'42'!W57,'43'!W57,'44'!W57,'45'!W57,'46'!W57,'47'!W57,'48'!W57,'49'!W57,'50'!W57,'51'!W57,'52'!W57,'53'!W57,'54'!W57,'55'!W57,'56'!W57,'57'!W57,'58'!W57,'59'!W57,'60'!W57,'61'!W57,'62'!W57,'63'!W57,'64'!W57,'65'!W57,'66'!W57,'67'!W57,'68'!W57,'69'!W57,'70'!W57,'71'!W57,'72'!W57,'73'!W57,'74'!W57,'75'!W57)</f>
        <v>0</v>
      </c>
      <c r="T16" s="32">
        <f>SUM('1'!X57,'2'!X57,'3'!X57,'4'!X57,'5'!X57,'6'!X57,'7'!X57,'8'!X57,'9'!X57,'10'!X57,'11'!X57,'12'!X57,'13'!X57,'14'!X57,'15'!X57,'16'!X57,'17'!X57,'18'!X57,'19'!X57,'20'!X57,'21'!X57,'22'!X57,'23'!X57,'24'!X57,'25'!X57,'26'!X57,'27'!X57,'28'!X57,'29'!X57,'30'!X57,'31'!X57,'32'!X57,'33'!X57,'34'!X57,'35'!X57,'36'!X57,'37'!X57,'38'!X57,'39'!X57,'40'!X57,'41'!X57,'42'!X57,'43'!X57,'44'!X57,'45'!X57,'46'!X57,'47'!X57,'48'!X57,'49'!X57,'50'!X57,'51'!X57,'52'!X57,'53'!X57,'54'!X57,'55'!X57,'56'!X57,'57'!X57,'58'!X57,'59'!X57,'60'!X57,'61'!X57,'62'!X57,'63'!X57,'64'!X57,'65'!X57,'66'!X57,'67'!X57,'68'!X57,'69'!X57,'70'!X57,'71'!X57,'72'!X57,'73'!X57,'74'!X57,'75'!X57)</f>
        <v>0</v>
      </c>
      <c r="U16" s="32">
        <f>SUM('1'!Y57,'2'!Y57,'3'!Y57,'4'!Y57,'5'!Y57,'6'!Y57,'7'!Y57,'8'!Y57,'9'!Y57,'10'!Y57,'11'!Y57,'12'!Y57,'13'!Y57,'14'!Y57,'15'!Y57,'16'!Y57,'17'!Y57,'18'!Y57,'19'!Y57,'20'!Y57,'21'!Y57,'22'!Y57,'23'!Y57,'24'!Y57,'25'!Y57,'26'!Y57,'27'!Y57,'28'!Y57,'29'!Y57,'30'!Y57,'31'!Y57,'32'!Y57,'33'!Y57,'34'!Y57,'35'!Y57,'36'!Y57,'37'!Y57,'38'!Y57,'39'!Y57,'40'!Y57,'41'!Y57,'42'!Y57,'43'!Y57,'44'!Y57,'45'!Y57,'46'!Y57,'47'!Y57,'48'!Y57,'49'!Y57,'50'!Y57,'51'!Y57,'52'!Y57,'53'!Y57,'54'!Y57,'55'!Y57,'56'!Y57,'57'!Y57,'58'!Y57,'59'!Y57,'60'!Y57,'61'!Y57,'62'!Y57,'63'!Y57,'64'!Y57,'65'!Y57,'66'!Y57,'67'!Y57,'68'!Y57,'69'!Y57,'70'!Y57,'71'!Y57,'72'!Y57,'73'!Y57,'74'!Y57,'75'!Y57)</f>
        <v>0</v>
      </c>
      <c r="V16" s="32">
        <f>SUM('1'!Z57,'2'!Z57,'3'!Z57,'4'!Z57,'5'!Z57,'6'!Z57,'7'!Z57,'8'!Z57,'9'!Z57,'10'!Z57,'11'!Z57,'12'!Z57,'13'!Z57,'14'!Z57,'15'!Z57,'16'!Z57,'17'!Z57,'18'!Z57,'19'!Z57,'20'!Z57,'21'!Z57,'22'!Z57,'23'!Z57,'24'!Z57,'25'!Z57,'26'!Z57,'27'!Z57,'28'!Z57,'29'!Z57,'30'!Z57,'31'!Z57,'32'!Z57,'33'!Z57,'34'!Z57,'35'!Z57,'36'!Z57,'37'!Z57,'38'!Z57,'39'!Z57,'40'!Z57,'41'!Z57,'42'!Z57,'43'!Z57,'44'!Z57,'45'!Z57,'46'!Z57,'47'!Z57,'48'!Z57,'49'!Z57,'50'!Z57,'51'!Z57,'52'!Z57,'53'!Z57,'54'!Z57,'55'!Z57,'56'!Z57,'57'!Z57,'58'!Z57,'59'!Z57,'60'!Z57,'61'!Z57,'62'!Z57,'63'!Z57,'64'!Z57,'65'!Z57,'66'!Z57,'67'!Z57,'68'!Z57,'69'!Z57,'70'!Z57,'71'!Z57,'72'!Z57,'73'!Z57,'74'!Z57,'75'!Z57)</f>
        <v>0</v>
      </c>
      <c r="W16" s="270">
        <f>SUM('1'!AA57,'2'!AA57,'3'!AA57,'4'!AA57,'5'!AA57,'6'!AA57,'7'!AA57,'8'!AA57,'9'!AA57,'10'!AA57,'11'!AA57,'12'!AA57,'13'!AA57,'14'!AA57,'15'!AA57,'16'!AA57,'17'!AA57,'18'!AA57,'19'!AA57,'20'!AA57,'21'!AA57,'22'!AA57,'23'!AA57,'24'!AA57,'25'!AA57,'26'!AA57,'27'!AA57,'28'!AA57,'29'!AA57,'30'!AA57,'31'!AA57,'32'!AA57,'33'!AA57,'34'!AA57,'35'!AA57,'36'!AA57,'37'!AA57,'38'!AA57,'39'!AA57,'40'!AA57,'41'!AA57,'42'!AA57,'43'!AA57,'44'!AA57,'45'!AA57,'46'!AA57,'47'!AA57,'48'!AA57,'49'!AA57,'50'!AA57,'51'!AA57,'52'!AA57,'53'!AA57,'54'!AA57,'55'!AA57,'56'!AA57,'57'!AA57,'58'!AA57,'59'!AA57,'60'!AA57,'61'!AA57,'62'!AA57,'63'!AA57,'64'!AA57,'65'!AA57,'66'!AA57,'67'!AA57,'68'!AA57,'69'!AA57,'70'!AA57,'71'!AA57,'72'!AA57,'73'!AA57,'74'!AA57,'75'!AA57)</f>
        <v>0</v>
      </c>
    </row>
    <row r="17" spans="2:24" s="1" customFormat="1" ht="21.75" customHeight="1" x14ac:dyDescent="0.35">
      <c r="B17" s="43"/>
      <c r="C17" s="195" t="s">
        <v>231</v>
      </c>
      <c r="D17" s="32">
        <f>SUM('1'!H58,'2'!H58,'3'!H58,'4'!H58,'5'!H58,'6'!H58,'7'!H58,'8'!H58,'9'!H58,'10'!H58,'11'!H58,'12'!H58,'13'!H58,'14'!H58,'15'!H58,'16'!H58,'17'!H58,'18'!H58,'19'!H58,'20'!H58,'21'!H58,'22'!H58,'23'!H58,'24'!H58,'25'!H58,'26'!H58,'27'!H58,'28'!H58,'29'!H58,'30'!H58,'31'!H58,'32'!H58,'33'!H58,'34'!H58,'35'!H58,'36'!H58,'37'!H58,'38'!H58,'39'!H58,'40'!H58,'41'!H58,'42'!H58,'43'!H58,'44'!H58,'45'!H58,'46'!H58,'47'!H58,'48'!H58,'49'!H58,'50'!H58,'51'!H58,'52'!H58,'53'!H58,'54'!H58,'55'!H58,'56'!H58,'57'!H58,'58'!H58,'59'!H58,'60'!H58,'61'!H58,'62'!H58,'63'!H58,'64'!H58,'65'!H58,'66'!H58,'67'!H58,'68'!H58,'69'!H58,'70'!H58,'71'!H58,'72'!H58,'73'!H58,'74'!H58,'75'!H58)</f>
        <v>0</v>
      </c>
      <c r="E17" s="32">
        <f>SUM('1'!I58,'2'!I58,'3'!I58,'4'!I58,'5'!I58,'6'!I58,'7'!I58,'8'!I58,'9'!I58,'10'!I58,'11'!I58,'12'!I58,'13'!I58,'14'!I58,'15'!I58,'16'!I58,'17'!I58,'18'!I58,'19'!I58,'20'!I58,'21'!I58,'22'!I58,'23'!I58,'24'!I58,'25'!I58,'26'!I58,'27'!I58,'28'!I58,'29'!I58,'30'!I58,'31'!I58,'32'!I58,'33'!I58,'34'!I58,'35'!I58,'36'!I58,'37'!I58,'38'!I58,'39'!I58,'40'!I58,'41'!I58,'42'!I58,'43'!I58,'44'!I58,'45'!I58,'46'!I58,'47'!I58,'48'!I58,'49'!I58,'50'!I58,'51'!I58,'52'!I58,'53'!I58,'54'!I58,'55'!I58,'56'!I58,'57'!I58,'58'!I58,'59'!I58,'60'!I58,'61'!I58,'62'!I58,'63'!I58,'64'!I58,'65'!I58,'66'!I58,'67'!I58,'68'!I58,'69'!I58,'70'!I58,'71'!I58,'72'!I58,'73'!I58,'74'!I58,'75'!I58)</f>
        <v>0</v>
      </c>
      <c r="F17" s="32">
        <f>SUM('1'!J58,'2'!J58,'3'!J58,'4'!J58,'5'!J58,'6'!J58,'7'!J58,'8'!J58,'9'!J58,'10'!J58,'11'!J58,'12'!J58,'13'!J58,'14'!J58,'15'!J58,'16'!J58,'17'!J58,'18'!J58,'19'!J58,'20'!J58,'21'!J58,'22'!J58,'23'!J58,'24'!J58,'25'!J58,'26'!J58,'27'!J58,'28'!J58,'29'!J58,'30'!J58,'31'!J58,'32'!J58,'33'!J58,'34'!J58,'35'!J58,'36'!J58,'37'!J58,'38'!J58,'39'!J58,'40'!J58,'41'!J58,'42'!J58,'43'!J58,'44'!J58,'45'!J58,'46'!J58,'47'!J58,'48'!J58,'49'!J58,'50'!J58,'51'!J58,'52'!J58,'53'!J58,'54'!J58,'55'!J58,'56'!J58,'57'!J58,'58'!J58,'59'!J58,'60'!J58,'61'!J58,'62'!J58,'63'!J58,'64'!J58,'65'!J58,'66'!J58,'67'!J58,'68'!J58,'69'!J58,'70'!J58,'71'!J58,'72'!J58,'73'!J58,'74'!J58,'75'!J58)</f>
        <v>0</v>
      </c>
      <c r="G17" s="32">
        <f>SUM('1'!K58,'2'!K58,'3'!K58,'4'!K58,'5'!K58,'6'!K58,'7'!K58,'8'!K58,'9'!K58,'10'!K58,'11'!K58,'12'!K58,'13'!K58,'14'!K58,'15'!K58,'16'!K58,'17'!K58,'18'!K58,'19'!K58,'20'!K58,'21'!K58,'22'!K58,'23'!K58,'24'!K58,'25'!K58,'26'!K58,'27'!K58,'28'!K58,'29'!K58,'30'!K58,'31'!K58,'32'!K58,'33'!K58,'34'!K58,'35'!K58,'36'!K58,'37'!K58,'38'!K58,'39'!K58,'40'!K58,'41'!K58,'42'!K58,'43'!K58,'44'!K58,'45'!K58,'46'!K58,'47'!K58,'48'!K58,'49'!K58,'50'!K58,'51'!K58,'52'!K58,'53'!K58,'54'!K58,'55'!K58,'56'!K58,'57'!K58,'58'!K58,'59'!K58,'60'!K58,'61'!K58,'62'!K58,'63'!K58,'64'!K58,'65'!K58,'66'!K58,'67'!K58,'68'!K58,'69'!K58,'70'!K58,'71'!K58,'72'!K58,'73'!K58,'74'!K58,'75'!K58)</f>
        <v>0</v>
      </c>
      <c r="H17" s="32">
        <f>SUM('1'!L58,'2'!L58,'3'!L58,'4'!L58,'5'!L58,'6'!L58,'7'!L58,'8'!L58,'9'!L58,'10'!L58,'11'!L58,'12'!L58,'13'!L58,'14'!L58,'15'!L58,'16'!L58,'17'!L58,'18'!L58,'19'!L58,'20'!L58,'21'!L58,'22'!L58,'23'!L58,'24'!L58,'25'!L58,'26'!L58,'27'!L58,'28'!L58,'29'!L58,'30'!L58,'31'!L58,'32'!L58,'33'!L58,'34'!L58,'35'!L58,'36'!L58,'37'!L58,'38'!L58,'39'!L58,'40'!L58,'41'!L58,'42'!L58,'43'!L58,'44'!L58,'45'!L58,'46'!L58,'47'!L58,'48'!L58,'49'!L58,'50'!L58,'51'!L58,'52'!L58,'53'!L58,'54'!L58,'55'!L58,'56'!L58,'57'!L58,'58'!L58,'59'!L58,'60'!L58,'61'!L58,'62'!L58,'63'!L58,'64'!L58,'65'!L58,'66'!L58,'67'!L58,'68'!L58,'69'!L58,'70'!L58,'71'!L58,'72'!L58,'73'!L58,'74'!L58,'75'!L58)</f>
        <v>0</v>
      </c>
      <c r="I17" s="32">
        <f>SUM('1'!M58,'2'!M58,'3'!M58,'4'!M58,'5'!M58,'6'!M58,'7'!M58,'8'!M58,'9'!M58,'10'!M58,'11'!M58,'12'!M58,'13'!M58,'14'!M58,'15'!M58,'16'!M58,'17'!M58,'18'!M58,'19'!M58,'20'!M58,'21'!M58,'22'!M58,'23'!M58,'24'!M58,'25'!M58,'26'!M58,'27'!M58,'28'!M58,'29'!M58,'30'!M58,'31'!M58,'32'!M58,'33'!M58,'34'!M58,'35'!M58,'36'!M58,'37'!M58,'38'!M58,'39'!M58,'40'!M58,'41'!M58,'42'!M58,'43'!M58,'44'!M58,'45'!M58,'46'!M58,'47'!M58,'48'!M58,'49'!M58,'50'!M58,'51'!M58,'52'!M58,'53'!M58,'54'!M58,'55'!M58,'56'!M58,'57'!M58,'58'!M58,'59'!M58,'60'!M58,'61'!M58,'62'!M58,'63'!M58,'64'!M58,'65'!M58,'66'!M58,'67'!M58,'68'!M58,'69'!M58,'70'!M58,'71'!M58,'72'!M58,'73'!M58,'74'!M58,'75'!M58)</f>
        <v>0</v>
      </c>
      <c r="J17" s="32">
        <f>SUM('1'!N58,'2'!N58,'3'!N58,'4'!N58,'5'!N58,'6'!N58,'7'!N58,'8'!N58,'9'!N58,'10'!N58,'11'!N58,'12'!N58,'13'!N58,'14'!N58,'15'!N58,'16'!N58,'17'!N58,'18'!N58,'19'!N58,'20'!N58,'21'!N58,'22'!N58,'23'!N58,'24'!N58,'25'!N58,'26'!N58,'27'!N58,'28'!N58,'29'!N58,'30'!N58,'31'!N58,'32'!N58,'33'!N58,'34'!N58,'35'!N58,'36'!N58,'37'!N58,'38'!N58,'39'!N58,'40'!N58,'41'!N58,'42'!N58,'43'!N58,'44'!N58,'45'!N58,'46'!N58,'47'!N58,'48'!N58,'49'!N58,'50'!N58,'51'!N58,'52'!N58,'53'!N58,'54'!N58,'55'!N58,'56'!N58,'57'!N58,'58'!N58,'59'!N58,'60'!N58,'61'!N58,'62'!N58,'63'!N58,'64'!N58,'65'!N58,'66'!N58,'67'!N58,'68'!N58,'69'!N58,'70'!N58,'71'!N58,'72'!N58,'73'!N58,'74'!N58,'75'!N58)</f>
        <v>0</v>
      </c>
      <c r="K17" s="32">
        <f>SUM('1'!O58,'2'!O58,'3'!O58,'4'!O58,'5'!O58,'6'!O58,'7'!O58,'8'!O58,'9'!O58,'10'!O58,'11'!O58,'12'!O58,'13'!O58,'14'!O58,'15'!O58,'16'!O58,'17'!O58,'18'!O58,'19'!O58,'20'!O58,'21'!O58,'22'!O58,'23'!O58,'24'!O58,'25'!O58,'26'!O58,'27'!O58,'28'!O58,'29'!O58,'30'!O58,'31'!O58,'32'!O58,'33'!O58,'34'!O58,'35'!O58,'36'!O58,'37'!O58,'38'!O58,'39'!O58,'40'!O58,'41'!O58,'42'!O58,'43'!O58,'44'!O58,'45'!O58,'46'!O58,'47'!O58,'48'!O58,'49'!O58,'50'!O58,'51'!O58,'52'!O58,'53'!O58,'54'!O58,'55'!O58,'56'!O58,'57'!O58,'58'!O58,'59'!O58,'60'!O58,'61'!O58,'62'!O58,'63'!O58,'64'!O58,'65'!O58,'66'!O58,'67'!O58,'68'!O58,'69'!O58,'70'!O58,'71'!O58,'72'!O58,'73'!O58,'74'!O58,'75'!O58)</f>
        <v>0</v>
      </c>
      <c r="L17" s="32">
        <f>SUM('1'!P58,'2'!P58,'3'!P58,'4'!P58,'5'!P58,'6'!P58,'7'!P58,'8'!P58,'9'!P58,'10'!P58,'11'!P58,'12'!P58,'13'!P58,'14'!P58,'15'!P58,'16'!P58,'17'!P58,'18'!P58,'19'!P58,'20'!P58,'21'!P58,'22'!P58,'23'!P58,'24'!P58,'25'!P58,'26'!P58,'27'!P58,'28'!P58,'29'!P58,'30'!P58,'31'!P58,'32'!P58,'33'!P58,'34'!P58,'35'!P58,'36'!P58,'37'!P58,'38'!P58,'39'!P58,'40'!P58,'41'!P58,'42'!P58,'43'!P58,'44'!P58,'45'!P58,'46'!P58,'47'!P58,'48'!P58,'49'!P58,'50'!P58,'51'!P58,'52'!P58,'53'!P58,'54'!P58,'55'!P58,'56'!P58,'57'!P58,'58'!P58,'59'!P58,'60'!P58,'61'!P58,'62'!P58,'63'!P58,'64'!P58,'65'!P58,'66'!P58,'67'!P58,'68'!P58,'69'!P58,'70'!P58,'71'!P58,'72'!P58,'73'!P58,'74'!P58,'75'!P58)</f>
        <v>0</v>
      </c>
      <c r="M17" s="32">
        <f>SUM('1'!Q58,'2'!Q58,'3'!Q58,'4'!Q58,'5'!Q58,'6'!Q58,'7'!Q58,'8'!Q58,'9'!Q58,'10'!Q58,'11'!Q58,'12'!Q58,'13'!Q58,'14'!Q58,'15'!Q58,'16'!Q58,'17'!Q58,'18'!Q58,'19'!Q58,'20'!Q58,'21'!Q58,'22'!Q58,'23'!Q58,'24'!Q58,'25'!Q58,'26'!Q58,'27'!Q58,'28'!Q58,'29'!Q58,'30'!Q58,'31'!Q58,'32'!Q58,'33'!Q58,'34'!Q58,'35'!Q58,'36'!Q58,'37'!Q58,'38'!Q58,'39'!Q58,'40'!Q58,'41'!Q58,'42'!Q58,'43'!Q58,'44'!Q58,'45'!Q58,'46'!Q58,'47'!Q58,'48'!Q58,'49'!Q58,'50'!Q58,'51'!Q58,'52'!Q58,'53'!Q58,'54'!Q58,'55'!Q58,'56'!Q58,'57'!Q58,'58'!Q58,'59'!Q58,'60'!Q58,'61'!Q58,'62'!Q58,'63'!Q58,'64'!Q58,'65'!Q58,'66'!Q58,'67'!Q58,'68'!Q58,'69'!Q58,'70'!Q58,'71'!Q58,'72'!Q58,'73'!Q58,'74'!Q58,'75'!Q58)</f>
        <v>0</v>
      </c>
      <c r="N17" s="32">
        <f>SUM('1'!R58,'2'!R58,'3'!R58,'4'!R58,'5'!R58,'6'!R58,'7'!R58,'8'!R58,'9'!R58,'10'!R58,'11'!R58,'12'!R58,'13'!R58,'14'!R58,'15'!R58,'16'!R58,'17'!R58,'18'!R58,'19'!R58,'20'!R58,'21'!R58,'22'!R58,'23'!R58,'24'!R58,'25'!R58,'26'!R58,'27'!R58,'28'!R58,'29'!R58,'30'!R58,'31'!R58,'32'!R58,'33'!R58,'34'!R58,'35'!R58,'36'!R58,'37'!R58,'38'!R58,'39'!R58,'40'!R58,'41'!R58,'42'!R58,'43'!R58,'44'!R58,'45'!R58,'46'!R58,'47'!R58,'48'!R58,'49'!R58,'50'!R58,'51'!R58,'52'!R58,'53'!R58,'54'!R58,'55'!R58,'56'!R58,'57'!R58,'58'!R58,'59'!R58,'60'!R58,'61'!R58,'62'!R58,'63'!R58,'64'!R58,'65'!R58,'66'!R58,'67'!R58,'68'!R58,'69'!R58,'70'!R58,'71'!R58,'72'!R58,'73'!R58,'74'!R58,'75'!R58)</f>
        <v>0</v>
      </c>
      <c r="O17" s="32">
        <f>SUM('1'!S58,'2'!S58,'3'!S58,'4'!S58,'5'!S58,'6'!S58,'7'!S58,'8'!S58,'9'!S58,'10'!S58,'11'!S58,'12'!S58,'13'!S58,'14'!S58,'15'!S58,'16'!S58,'17'!S58,'18'!S58,'19'!S58,'20'!S58,'21'!S58,'22'!S58,'23'!S58,'24'!S58,'25'!S58,'26'!S58,'27'!S58,'28'!S58,'29'!S58,'30'!S58,'31'!S58,'32'!S58,'33'!S58,'34'!S58,'35'!S58,'36'!S58,'37'!S58,'38'!S58,'39'!S58,'40'!S58,'41'!S58,'42'!S58,'43'!S58,'44'!S58,'45'!S58,'46'!S58,'47'!S58,'48'!S58,'49'!S58,'50'!S58,'51'!S58,'52'!S58,'53'!S58,'54'!S58,'55'!S58,'56'!S58,'57'!S58,'58'!S58,'59'!S58,'60'!S58,'61'!S58,'62'!S58,'63'!S58,'64'!S58,'65'!S58,'66'!S58,'67'!S58,'68'!S58,'69'!S58,'70'!S58,'71'!S58,'72'!S58,'73'!S58,'74'!S58,'75'!S58)</f>
        <v>0</v>
      </c>
      <c r="P17" s="31">
        <f>SUM('1'!T58,'2'!T58,'3'!T58,'4'!T58,'5'!T58,'6'!T58,'7'!T58,'8'!T58,'9'!T58,'10'!T58,'11'!T58,'12'!T58,'13'!T58,'14'!T58,'15'!T58,'16'!T58,'17'!T58,'18'!T58,'19'!T58,'20'!T58,'21'!T58,'22'!T58,'23'!T58,'24'!T58,'25'!T58,'26'!T58,'27'!T58,'28'!T58,'29'!T58,'30'!T58,'31'!T58,'32'!T58,'33'!T58,'34'!T58,'35'!T58,'36'!T58,'37'!T58,'38'!T58,'39'!T58,'40'!T58,'41'!T58,'42'!T58,'43'!T58,'44'!T58,'45'!T58,'46'!T58,'47'!T58,'48'!T58,'49'!T58,'50'!T58,'51'!T58,'52'!T58,'53'!T58,'54'!T58,'55'!T58,'56'!T58,'57'!T58,'58'!T58,'59'!T58,'60'!T58,'61'!T58,'62'!T58,'63'!T58,'64'!T58,'65'!T58,'66'!T58,'67'!T58,'68'!T58,'69'!T58,'70'!T58,'71'!T58,'72'!T58,'73'!T58,'74'!T58,'75'!T58)</f>
        <v>0</v>
      </c>
      <c r="Q17" s="31">
        <f>SUM('1'!U58,'2'!U58,'3'!U58,'4'!U58,'5'!U58,'6'!U58,'7'!U58,'8'!U58,'9'!U58,'10'!U58,'11'!U58,'12'!U58,'13'!U58,'14'!U58,'15'!U58,'16'!U58,'17'!U58,'18'!U58,'19'!U58,'20'!U58,'21'!U58,'22'!U58,'23'!U58,'24'!U58,'25'!U58,'26'!U58,'27'!U58,'28'!U58,'29'!U58,'30'!U58,'31'!U58,'32'!U58,'33'!U58,'34'!U58,'35'!U58,'36'!U58,'37'!U58,'38'!U58,'39'!U58,'40'!U58,'41'!U58,'42'!U58,'43'!U58,'44'!U58,'45'!U58,'46'!U58,'47'!U58,'48'!U58,'49'!U58,'50'!U58,'51'!U58,'52'!U58,'53'!U58,'54'!U58,'55'!U58,'56'!U58,'57'!U58,'58'!U58,'59'!U58,'60'!U58,'61'!U58,'62'!U58,'63'!U58,'64'!U58,'65'!U58,'66'!U58,'67'!U58,'68'!U58,'69'!U58,'70'!U58,'71'!U58,'72'!U58,'73'!U58,'74'!U58,'75'!U58)</f>
        <v>0</v>
      </c>
      <c r="R17" s="32">
        <f>SUM('1'!V58,'2'!V58,'3'!V58,'4'!V58,'5'!V58,'6'!V58,'7'!V58,'8'!V58,'9'!V58,'10'!V58,'11'!V58,'12'!V58,'13'!V58,'14'!V58,'15'!V58,'16'!V58,'17'!V58,'18'!V58,'19'!V58,'20'!V58,'21'!V58,'22'!V58,'23'!V58,'24'!V58,'25'!V58,'26'!V58,'27'!V58,'28'!V58,'29'!V58,'30'!V58,'31'!V58,'32'!V58,'33'!V58,'34'!V58,'35'!V58,'36'!V58,'37'!V58,'38'!V58,'39'!V58,'40'!V58,'41'!V58,'42'!V58,'43'!V58,'44'!V58,'45'!V58,'46'!V58,'47'!V58,'48'!V58,'49'!V58,'50'!V58,'51'!V58,'52'!V58,'53'!V58,'54'!V58,'55'!V58,'56'!V58,'57'!V58,'58'!V58,'59'!V58,'60'!V58,'61'!V58,'62'!V58,'63'!V58,'64'!V58,'65'!V58,'66'!V58,'67'!V58,'68'!V58,'69'!V58,'70'!V58,'71'!V58,'72'!V58,'73'!V58,'74'!V58,'75'!V58)</f>
        <v>0</v>
      </c>
      <c r="S17" s="32">
        <f>SUM('1'!W58,'2'!W58,'3'!W58,'4'!W58,'5'!W58,'6'!W58,'7'!W58,'8'!W58,'9'!W58,'10'!W58,'11'!W58,'12'!W58,'13'!W58,'14'!W58,'15'!W58,'16'!W58,'17'!W58,'18'!W58,'19'!W58,'20'!W58,'21'!W58,'22'!W58,'23'!W58,'24'!W58,'25'!W58,'26'!W58,'27'!W58,'28'!W58,'29'!W58,'30'!W58,'31'!W58,'32'!W58,'33'!W58,'34'!W58,'35'!W58,'36'!W58,'37'!W58,'38'!W58,'39'!W58,'40'!W58,'41'!W58,'42'!W58,'43'!W58,'44'!W58,'45'!W58,'46'!W58,'47'!W58,'48'!W58,'49'!W58,'50'!W58,'51'!W58,'52'!W58,'53'!W58,'54'!W58,'55'!W58,'56'!W58,'57'!W58,'58'!W58,'59'!W58,'60'!W58,'61'!W58,'62'!W58,'63'!W58,'64'!W58,'65'!W58,'66'!W58,'67'!W58,'68'!W58,'69'!W58,'70'!W58,'71'!W58,'72'!W58,'73'!W58,'74'!W58,'75'!W58)</f>
        <v>0</v>
      </c>
      <c r="T17" s="32">
        <f>SUM('1'!X58,'2'!X58,'3'!X58,'4'!X58,'5'!X58,'6'!X58,'7'!X58,'8'!X58,'9'!X58,'10'!X58,'11'!X58,'12'!X58,'13'!X58,'14'!X58,'15'!X58,'16'!X58,'17'!X58,'18'!X58,'19'!X58,'20'!X58,'21'!X58,'22'!X58,'23'!X58,'24'!X58,'25'!X58,'26'!X58,'27'!X58,'28'!X58,'29'!X58,'30'!X58,'31'!X58,'32'!X58,'33'!X58,'34'!X58,'35'!X58,'36'!X58,'37'!X58,'38'!X58,'39'!X58,'40'!X58,'41'!X58,'42'!X58,'43'!X58,'44'!X58,'45'!X58,'46'!X58,'47'!X58,'48'!X58,'49'!X58,'50'!X58,'51'!X58,'52'!X58,'53'!X58,'54'!X58,'55'!X58,'56'!X58,'57'!X58,'58'!X58,'59'!X58,'60'!X58,'61'!X58,'62'!X58,'63'!X58,'64'!X58,'65'!X58,'66'!X58,'67'!X58,'68'!X58,'69'!X58,'70'!X58,'71'!X58,'72'!X58,'73'!X58,'74'!X58,'75'!X58)</f>
        <v>0</v>
      </c>
      <c r="U17" s="32">
        <f>SUM('1'!Y58,'2'!Y58,'3'!Y58,'4'!Y58,'5'!Y58,'6'!Y58,'7'!Y58,'8'!Y58,'9'!Y58,'10'!Y58,'11'!Y58,'12'!Y58,'13'!Y58,'14'!Y58,'15'!Y58,'16'!Y58,'17'!Y58,'18'!Y58,'19'!Y58,'20'!Y58,'21'!Y58,'22'!Y58,'23'!Y58,'24'!Y58,'25'!Y58,'26'!Y58,'27'!Y58,'28'!Y58,'29'!Y58,'30'!Y58,'31'!Y58,'32'!Y58,'33'!Y58,'34'!Y58,'35'!Y58,'36'!Y58,'37'!Y58,'38'!Y58,'39'!Y58,'40'!Y58,'41'!Y58,'42'!Y58,'43'!Y58,'44'!Y58,'45'!Y58,'46'!Y58,'47'!Y58,'48'!Y58,'49'!Y58,'50'!Y58,'51'!Y58,'52'!Y58,'53'!Y58,'54'!Y58,'55'!Y58,'56'!Y58,'57'!Y58,'58'!Y58,'59'!Y58,'60'!Y58,'61'!Y58,'62'!Y58,'63'!Y58,'64'!Y58,'65'!Y58,'66'!Y58,'67'!Y58,'68'!Y58,'69'!Y58,'70'!Y58,'71'!Y58,'72'!Y58,'73'!Y58,'74'!Y58,'75'!Y58)</f>
        <v>0</v>
      </c>
      <c r="V17" s="32">
        <f>SUM('1'!Z58,'2'!Z58,'3'!Z58,'4'!Z58,'5'!Z58,'6'!Z58,'7'!Z58,'8'!Z58,'9'!Z58,'10'!Z58,'11'!Z58,'12'!Z58,'13'!Z58,'14'!Z58,'15'!Z58,'16'!Z58,'17'!Z58,'18'!Z58,'19'!Z58,'20'!Z58,'21'!Z58,'22'!Z58,'23'!Z58,'24'!Z58,'25'!Z58,'26'!Z58,'27'!Z58,'28'!Z58,'29'!Z58,'30'!Z58,'31'!Z58,'32'!Z58,'33'!Z58,'34'!Z58,'35'!Z58,'36'!Z58,'37'!Z58,'38'!Z58,'39'!Z58,'40'!Z58,'41'!Z58,'42'!Z58,'43'!Z58,'44'!Z58,'45'!Z58,'46'!Z58,'47'!Z58,'48'!Z58,'49'!Z58,'50'!Z58,'51'!Z58,'52'!Z58,'53'!Z58,'54'!Z58,'55'!Z58,'56'!Z58,'57'!Z58,'58'!Z58,'59'!Z58,'60'!Z58,'61'!Z58,'62'!Z58,'63'!Z58,'64'!Z58,'65'!Z58,'66'!Z58,'67'!Z58,'68'!Z58,'69'!Z58,'70'!Z58,'71'!Z58,'72'!Z58,'73'!Z58,'74'!Z58,'75'!Z58)</f>
        <v>0</v>
      </c>
      <c r="W17" s="270">
        <f>SUM('1'!AA58,'2'!AA58,'3'!AA58,'4'!AA58,'5'!AA58,'6'!AA58,'7'!AA58,'8'!AA58,'9'!AA58,'10'!AA58,'11'!AA58,'12'!AA58,'13'!AA58,'14'!AA58,'15'!AA58,'16'!AA58,'17'!AA58,'18'!AA58,'19'!AA58,'20'!AA58,'21'!AA58,'22'!AA58,'23'!AA58,'24'!AA58,'25'!AA58,'26'!AA58,'27'!AA58,'28'!AA58,'29'!AA58,'30'!AA58,'31'!AA58,'32'!AA58,'33'!AA58,'34'!AA58,'35'!AA58,'36'!AA58,'37'!AA58,'38'!AA58,'39'!AA58,'40'!AA58,'41'!AA58,'42'!AA58,'43'!AA58,'44'!AA58,'45'!AA58,'46'!AA58,'47'!AA58,'48'!AA58,'49'!AA58,'50'!AA58,'51'!AA58,'52'!AA58,'53'!AA58,'54'!AA58,'55'!AA58,'56'!AA58,'57'!AA58,'58'!AA58,'59'!AA58,'60'!AA58,'61'!AA58,'62'!AA58,'63'!AA58,'64'!AA58,'65'!AA58,'66'!AA58,'67'!AA58,'68'!AA58,'69'!AA58,'70'!AA58,'71'!AA58,'72'!AA58,'73'!AA58,'74'!AA58,'75'!AA58)</f>
        <v>0</v>
      </c>
    </row>
    <row r="18" spans="2:24" s="1" customFormat="1" ht="21.75" customHeight="1" x14ac:dyDescent="0.35">
      <c r="B18" s="43"/>
      <c r="C18" s="195" t="s">
        <v>232</v>
      </c>
      <c r="D18" s="32">
        <f>SUM('1'!H59,'2'!H59,'3'!H59,'4'!H59,'5'!H59,'6'!H59,'7'!H59,'8'!H59,'9'!H59,'10'!H59,'11'!H59,'12'!H59,'13'!H59,'14'!H59,'15'!H59,'16'!H59,'17'!H59,'18'!H59,'19'!H59,'20'!H59,'21'!H59,'22'!H59,'23'!H59,'24'!H59,'25'!H59,'26'!H59,'27'!H59,'28'!H59,'29'!H59,'30'!H59,'31'!H59,'32'!H59,'33'!H59,'34'!H59,'35'!H59,'36'!H59,'37'!H59,'38'!H59,'39'!H59,'40'!H59,'41'!H59,'42'!H59,'43'!H59,'44'!H59,'45'!H59,'46'!H59,'47'!H59,'48'!H59,'49'!H59,'50'!H59,'51'!H59,'52'!H59,'53'!H59,'54'!H59,'55'!H59,'56'!H59,'57'!H59,'58'!H59,'59'!H59,'60'!H59,'61'!H59,'62'!H59,'63'!H59,'64'!H59,'65'!H59,'66'!H59,'67'!H59,'68'!H59,'69'!H59,'70'!H59,'71'!H59,'72'!H59,'73'!H59,'74'!H59,'75'!H59)</f>
        <v>0</v>
      </c>
      <c r="E18" s="32">
        <f>SUM('1'!I59,'2'!I59,'3'!I59,'4'!I59,'5'!I59,'6'!I59,'7'!I59,'8'!I59,'9'!I59,'10'!I59,'11'!I59,'12'!I59,'13'!I59,'14'!I59,'15'!I59,'16'!I59,'17'!I59,'18'!I59,'19'!I59,'20'!I59,'21'!I59,'22'!I59,'23'!I59,'24'!I59,'25'!I59,'26'!I59,'27'!I59,'28'!I59,'29'!I59,'30'!I59,'31'!I59,'32'!I59,'33'!I59,'34'!I59,'35'!I59,'36'!I59,'37'!I59,'38'!I59,'39'!I59,'40'!I59,'41'!I59,'42'!I59,'43'!I59,'44'!I59,'45'!I59,'46'!I59,'47'!I59,'48'!I59,'49'!I59,'50'!I59,'51'!I59,'52'!I59,'53'!I59,'54'!I59,'55'!I59,'56'!I59,'57'!I59,'58'!I59,'59'!I59,'60'!I59,'61'!I59,'62'!I59,'63'!I59,'64'!I59,'65'!I59,'66'!I59,'67'!I59,'68'!I59,'69'!I59,'70'!I59,'71'!I59,'72'!I59,'73'!I59,'74'!I59,'75'!I59)</f>
        <v>0</v>
      </c>
      <c r="F18" s="32">
        <f>SUM('1'!J59,'2'!J59,'3'!J59,'4'!J59,'5'!J59,'6'!J59,'7'!J59,'8'!J59,'9'!J59,'10'!J59,'11'!J59,'12'!J59,'13'!J59,'14'!J59,'15'!J59,'16'!J59,'17'!J59,'18'!J59,'19'!J59,'20'!J59,'21'!J59,'22'!J59,'23'!J59,'24'!J59,'25'!J59,'26'!J59,'27'!J59,'28'!J59,'29'!J59,'30'!J59,'31'!J59,'32'!J59,'33'!J59,'34'!J59,'35'!J59,'36'!J59,'37'!J59,'38'!J59,'39'!J59,'40'!J59,'41'!J59,'42'!J59,'43'!J59,'44'!J59,'45'!J59,'46'!J59,'47'!J59,'48'!J59,'49'!J59,'50'!J59,'51'!J59,'52'!J59,'53'!J59,'54'!J59,'55'!J59,'56'!J59,'57'!J59,'58'!J59,'59'!J59,'60'!J59,'61'!J59,'62'!J59,'63'!J59,'64'!J59,'65'!J59,'66'!J59,'67'!J59,'68'!J59,'69'!J59,'70'!J59,'71'!J59,'72'!J59,'73'!J59,'74'!J59,'75'!J59)</f>
        <v>0</v>
      </c>
      <c r="G18" s="32">
        <f>SUM('1'!K59,'2'!K59,'3'!K59,'4'!K59,'5'!K59,'6'!K59,'7'!K59,'8'!K59,'9'!K59,'10'!K59,'11'!K59,'12'!K59,'13'!K59,'14'!K59,'15'!K59,'16'!K59,'17'!K59,'18'!K59,'19'!K59,'20'!K59,'21'!K59,'22'!K59,'23'!K59,'24'!K59,'25'!K59,'26'!K59,'27'!K59,'28'!K59,'29'!K59,'30'!K59,'31'!K59,'32'!K59,'33'!K59,'34'!K59,'35'!K59,'36'!K59,'37'!K59,'38'!K59,'39'!K59,'40'!K59,'41'!K59,'42'!K59,'43'!K59,'44'!K59,'45'!K59,'46'!K59,'47'!K59,'48'!K59,'49'!K59,'50'!K59,'51'!K59,'52'!K59,'53'!K59,'54'!K59,'55'!K59,'56'!K59,'57'!K59,'58'!K59,'59'!K59,'60'!K59,'61'!K59,'62'!K59,'63'!K59,'64'!K59,'65'!K59,'66'!K59,'67'!K59,'68'!K59,'69'!K59,'70'!K59,'71'!K59,'72'!K59,'73'!K59,'74'!K59,'75'!K59)</f>
        <v>0</v>
      </c>
      <c r="H18" s="32">
        <f>SUM('1'!L59,'2'!L59,'3'!L59,'4'!L59,'5'!L59,'6'!L59,'7'!L59,'8'!L59,'9'!L59,'10'!L59,'11'!L59,'12'!L59,'13'!L59,'14'!L59,'15'!L59,'16'!L59,'17'!L59,'18'!L59,'19'!L59,'20'!L59,'21'!L59,'22'!L59,'23'!L59,'24'!L59,'25'!L59,'26'!L59,'27'!L59,'28'!L59,'29'!L59,'30'!L59,'31'!L59,'32'!L59,'33'!L59,'34'!L59,'35'!L59,'36'!L59,'37'!L59,'38'!L59,'39'!L59,'40'!L59,'41'!L59,'42'!L59,'43'!L59,'44'!L59,'45'!L59,'46'!L59,'47'!L59,'48'!L59,'49'!L59,'50'!L59,'51'!L59,'52'!L59,'53'!L59,'54'!L59,'55'!L59,'56'!L59,'57'!L59,'58'!L59,'59'!L59,'60'!L59,'61'!L59,'62'!L59,'63'!L59,'64'!L59,'65'!L59,'66'!L59,'67'!L59,'68'!L59,'69'!L59,'70'!L59,'71'!L59,'72'!L59,'73'!L59,'74'!L59,'75'!L59)</f>
        <v>0</v>
      </c>
      <c r="I18" s="32">
        <f>SUM('1'!M59,'2'!M59,'3'!M59,'4'!M59,'5'!M59,'6'!M59,'7'!M59,'8'!M59,'9'!M59,'10'!M59,'11'!M59,'12'!M59,'13'!M59,'14'!M59,'15'!M59,'16'!M59,'17'!M59,'18'!M59,'19'!M59,'20'!M59,'21'!M59,'22'!M59,'23'!M59,'24'!M59,'25'!M59,'26'!M59,'27'!M59,'28'!M59,'29'!M59,'30'!M59,'31'!M59,'32'!M59,'33'!M59,'34'!M59,'35'!M59,'36'!M59,'37'!M59,'38'!M59,'39'!M59,'40'!M59,'41'!M59,'42'!M59,'43'!M59,'44'!M59,'45'!M59,'46'!M59,'47'!M59,'48'!M59,'49'!M59,'50'!M59,'51'!M59,'52'!M59,'53'!M59,'54'!M59,'55'!M59,'56'!M59,'57'!M59,'58'!M59,'59'!M59,'60'!M59,'61'!M59,'62'!M59,'63'!M59,'64'!M59,'65'!M59,'66'!M59,'67'!M59,'68'!M59,'69'!M59,'70'!M59,'71'!M59,'72'!M59,'73'!M59,'74'!M59,'75'!M59)</f>
        <v>0</v>
      </c>
      <c r="J18" s="32">
        <f>SUM('1'!N59,'2'!N59,'3'!N59,'4'!N59,'5'!N59,'6'!N59,'7'!N59,'8'!N59,'9'!N59,'10'!N59,'11'!N59,'12'!N59,'13'!N59,'14'!N59,'15'!N59,'16'!N59,'17'!N59,'18'!N59,'19'!N59,'20'!N59,'21'!N59,'22'!N59,'23'!N59,'24'!N59,'25'!N59,'26'!N59,'27'!N59,'28'!N59,'29'!N59,'30'!N59,'31'!N59,'32'!N59,'33'!N59,'34'!N59,'35'!N59,'36'!N59,'37'!N59,'38'!N59,'39'!N59,'40'!N59,'41'!N59,'42'!N59,'43'!N59,'44'!N59,'45'!N59,'46'!N59,'47'!N59,'48'!N59,'49'!N59,'50'!N59,'51'!N59,'52'!N59,'53'!N59,'54'!N59,'55'!N59,'56'!N59,'57'!N59,'58'!N59,'59'!N59,'60'!N59,'61'!N59,'62'!N59,'63'!N59,'64'!N59,'65'!N59,'66'!N59,'67'!N59,'68'!N59,'69'!N59,'70'!N59,'71'!N59,'72'!N59,'73'!N59,'74'!N59,'75'!N59)</f>
        <v>0</v>
      </c>
      <c r="K18" s="32">
        <f>SUM('1'!O59,'2'!O59,'3'!O59,'4'!O59,'5'!O59,'6'!O59,'7'!O59,'8'!O59,'9'!O59,'10'!O59,'11'!O59,'12'!O59,'13'!O59,'14'!O59,'15'!O59,'16'!O59,'17'!O59,'18'!O59,'19'!O59,'20'!O59,'21'!O59,'22'!O59,'23'!O59,'24'!O59,'25'!O59,'26'!O59,'27'!O59,'28'!O59,'29'!O59,'30'!O59,'31'!O59,'32'!O59,'33'!O59,'34'!O59,'35'!O59,'36'!O59,'37'!O59,'38'!O59,'39'!O59,'40'!O59,'41'!O59,'42'!O59,'43'!O59,'44'!O59,'45'!O59,'46'!O59,'47'!O59,'48'!O59,'49'!O59,'50'!O59,'51'!O59,'52'!O59,'53'!O59,'54'!O59,'55'!O59,'56'!O59,'57'!O59,'58'!O59,'59'!O59,'60'!O59,'61'!O59,'62'!O59,'63'!O59,'64'!O59,'65'!O59,'66'!O59,'67'!O59,'68'!O59,'69'!O59,'70'!O59,'71'!O59,'72'!O59,'73'!O59,'74'!O59,'75'!O59)</f>
        <v>0</v>
      </c>
      <c r="L18" s="32">
        <f>SUM('1'!P59,'2'!P59,'3'!P59,'4'!P59,'5'!P59,'6'!P59,'7'!P59,'8'!P59,'9'!P59,'10'!P59,'11'!P59,'12'!P59,'13'!P59,'14'!P59,'15'!P59,'16'!P59,'17'!P59,'18'!P59,'19'!P59,'20'!P59,'21'!P59,'22'!P59,'23'!P59,'24'!P59,'25'!P59,'26'!P59,'27'!P59,'28'!P59,'29'!P59,'30'!P59,'31'!P59,'32'!P59,'33'!P59,'34'!P59,'35'!P59,'36'!P59,'37'!P59,'38'!P59,'39'!P59,'40'!P59,'41'!P59,'42'!P59,'43'!P59,'44'!P59,'45'!P59,'46'!P59,'47'!P59,'48'!P59,'49'!P59,'50'!P59,'51'!P59,'52'!P59,'53'!P59,'54'!P59,'55'!P59,'56'!P59,'57'!P59,'58'!P59,'59'!P59,'60'!P59,'61'!P59,'62'!P59,'63'!P59,'64'!P59,'65'!P59,'66'!P59,'67'!P59,'68'!P59,'69'!P59,'70'!P59,'71'!P59,'72'!P59,'73'!P59,'74'!P59,'75'!P59)</f>
        <v>0</v>
      </c>
      <c r="M18" s="32">
        <f>SUM('1'!Q59,'2'!Q59,'3'!Q59,'4'!Q59,'5'!Q59,'6'!Q59,'7'!Q59,'8'!Q59,'9'!Q59,'10'!Q59,'11'!Q59,'12'!Q59,'13'!Q59,'14'!Q59,'15'!Q59,'16'!Q59,'17'!Q59,'18'!Q59,'19'!Q59,'20'!Q59,'21'!Q59,'22'!Q59,'23'!Q59,'24'!Q59,'25'!Q59,'26'!Q59,'27'!Q59,'28'!Q59,'29'!Q59,'30'!Q59,'31'!Q59,'32'!Q59,'33'!Q59,'34'!Q59,'35'!Q59,'36'!Q59,'37'!Q59,'38'!Q59,'39'!Q59,'40'!Q59,'41'!Q59,'42'!Q59,'43'!Q59,'44'!Q59,'45'!Q59,'46'!Q59,'47'!Q59,'48'!Q59,'49'!Q59,'50'!Q59,'51'!Q59,'52'!Q59,'53'!Q59,'54'!Q59,'55'!Q59,'56'!Q59,'57'!Q59,'58'!Q59,'59'!Q59,'60'!Q59,'61'!Q59,'62'!Q59,'63'!Q59,'64'!Q59,'65'!Q59,'66'!Q59,'67'!Q59,'68'!Q59,'69'!Q59,'70'!Q59,'71'!Q59,'72'!Q59,'73'!Q59,'74'!Q59,'75'!Q59)</f>
        <v>0</v>
      </c>
      <c r="N18" s="32">
        <f>SUM('1'!R59,'2'!R59,'3'!R59,'4'!R59,'5'!R59,'6'!R59,'7'!R59,'8'!R59,'9'!R59,'10'!R59,'11'!R59,'12'!R59,'13'!R59,'14'!R59,'15'!R59,'16'!R59,'17'!R59,'18'!R59,'19'!R59,'20'!R59,'21'!R59,'22'!R59,'23'!R59,'24'!R59,'25'!R59,'26'!R59,'27'!R59,'28'!R59,'29'!R59,'30'!R59,'31'!R59,'32'!R59,'33'!R59,'34'!R59,'35'!R59,'36'!R59,'37'!R59,'38'!R59,'39'!R59,'40'!R59,'41'!R59,'42'!R59,'43'!R59,'44'!R59,'45'!R59,'46'!R59,'47'!R59,'48'!R59,'49'!R59,'50'!R59,'51'!R59,'52'!R59,'53'!R59,'54'!R59,'55'!R59,'56'!R59,'57'!R59,'58'!R59,'59'!R59,'60'!R59,'61'!R59,'62'!R59,'63'!R59,'64'!R59,'65'!R59,'66'!R59,'67'!R59,'68'!R59,'69'!R59,'70'!R59,'71'!R59,'72'!R59,'73'!R59,'74'!R59,'75'!R59)</f>
        <v>0</v>
      </c>
      <c r="O18" s="32">
        <f>SUM('1'!S59,'2'!S59,'3'!S59,'4'!S59,'5'!S59,'6'!S59,'7'!S59,'8'!S59,'9'!S59,'10'!S59,'11'!S59,'12'!S59,'13'!S59,'14'!S59,'15'!S59,'16'!S59,'17'!S59,'18'!S59,'19'!S59,'20'!S59,'21'!S59,'22'!S59,'23'!S59,'24'!S59,'25'!S59,'26'!S59,'27'!S59,'28'!S59,'29'!S59,'30'!S59,'31'!S59,'32'!S59,'33'!S59,'34'!S59,'35'!S59,'36'!S59,'37'!S59,'38'!S59,'39'!S59,'40'!S59,'41'!S59,'42'!S59,'43'!S59,'44'!S59,'45'!S59,'46'!S59,'47'!S59,'48'!S59,'49'!S59,'50'!S59,'51'!S59,'52'!S59,'53'!S59,'54'!S59,'55'!S59,'56'!S59,'57'!S59,'58'!S59,'59'!S59,'60'!S59,'61'!S59,'62'!S59,'63'!S59,'64'!S59,'65'!S59,'66'!S59,'67'!S59,'68'!S59,'69'!S59,'70'!S59,'71'!S59,'72'!S59,'73'!S59,'74'!S59,'75'!S59)</f>
        <v>0</v>
      </c>
      <c r="P18" s="31">
        <f>SUM('1'!T59,'2'!T59,'3'!T59,'4'!T59,'5'!T59,'6'!T59,'7'!T59,'8'!T59,'9'!T59,'10'!T59,'11'!T59,'12'!T59,'13'!T59,'14'!T59,'15'!T59,'16'!T59,'17'!T59,'18'!T59,'19'!T59,'20'!T59,'21'!T59,'22'!T59,'23'!T59,'24'!T59,'25'!T59,'26'!T59,'27'!T59,'28'!T59,'29'!T59,'30'!T59,'31'!T59,'32'!T59,'33'!T59,'34'!T59,'35'!T59,'36'!T59,'37'!T59,'38'!T59,'39'!T59,'40'!T59,'41'!T59,'42'!T59,'43'!T59,'44'!T59,'45'!T59,'46'!T59,'47'!T59,'48'!T59,'49'!T59,'50'!T59,'51'!T59,'52'!T59,'53'!T59,'54'!T59,'55'!T59,'56'!T59,'57'!T59,'58'!T59,'59'!T59,'60'!T59,'61'!T59,'62'!T59,'63'!T59,'64'!T59,'65'!T59,'66'!T59,'67'!T59,'68'!T59,'69'!T59,'70'!T59,'71'!T59,'72'!T59,'73'!T59,'74'!T59,'75'!T59)</f>
        <v>0</v>
      </c>
      <c r="Q18" s="31">
        <f>SUM('1'!U59,'2'!U59,'3'!U59,'4'!U59,'5'!U59,'6'!U59,'7'!U59,'8'!U59,'9'!U59,'10'!U59,'11'!U59,'12'!U59,'13'!U59,'14'!U59,'15'!U59,'16'!U59,'17'!U59,'18'!U59,'19'!U59,'20'!U59,'21'!U59,'22'!U59,'23'!U59,'24'!U59,'25'!U59,'26'!U59,'27'!U59,'28'!U59,'29'!U59,'30'!U59,'31'!U59,'32'!U59,'33'!U59,'34'!U59,'35'!U59,'36'!U59,'37'!U59,'38'!U59,'39'!U59,'40'!U59,'41'!U59,'42'!U59,'43'!U59,'44'!U59,'45'!U59,'46'!U59,'47'!U59,'48'!U59,'49'!U59,'50'!U59,'51'!U59,'52'!U59,'53'!U59,'54'!U59,'55'!U59,'56'!U59,'57'!U59,'58'!U59,'59'!U59,'60'!U59,'61'!U59,'62'!U59,'63'!U59,'64'!U59,'65'!U59,'66'!U59,'67'!U59,'68'!U59,'69'!U59,'70'!U59,'71'!U59,'72'!U59,'73'!U59,'74'!U59,'75'!U59)</f>
        <v>0</v>
      </c>
      <c r="R18" s="32">
        <f>SUM('1'!V59,'2'!V59,'3'!V59,'4'!V59,'5'!V59,'6'!V59,'7'!V59,'8'!V59,'9'!V59,'10'!V59,'11'!V59,'12'!V59,'13'!V59,'14'!V59,'15'!V59,'16'!V59,'17'!V59,'18'!V59,'19'!V59,'20'!V59,'21'!V59,'22'!V59,'23'!V59,'24'!V59,'25'!V59,'26'!V59,'27'!V59,'28'!V59,'29'!V59,'30'!V59,'31'!V59,'32'!V59,'33'!V59,'34'!V59,'35'!V59,'36'!V59,'37'!V59,'38'!V59,'39'!V59,'40'!V59,'41'!V59,'42'!V59,'43'!V59,'44'!V59,'45'!V59,'46'!V59,'47'!V59,'48'!V59,'49'!V59,'50'!V59,'51'!V59,'52'!V59,'53'!V59,'54'!V59,'55'!V59,'56'!V59,'57'!V59,'58'!V59,'59'!V59,'60'!V59,'61'!V59,'62'!V59,'63'!V59,'64'!V59,'65'!V59,'66'!V59,'67'!V59,'68'!V59,'69'!V59,'70'!V59,'71'!V59,'72'!V59,'73'!V59,'74'!V59,'75'!V59)</f>
        <v>0</v>
      </c>
      <c r="S18" s="32">
        <f>SUM('1'!W59,'2'!W59,'3'!W59,'4'!W59,'5'!W59,'6'!W59,'7'!W59,'8'!W59,'9'!W59,'10'!W59,'11'!W59,'12'!W59,'13'!W59,'14'!W59,'15'!W59,'16'!W59,'17'!W59,'18'!W59,'19'!W59,'20'!W59,'21'!W59,'22'!W59,'23'!W59,'24'!W59,'25'!W59,'26'!W59,'27'!W59,'28'!W59,'29'!W59,'30'!W59,'31'!W59,'32'!W59,'33'!W59,'34'!W59,'35'!W59,'36'!W59,'37'!W59,'38'!W59,'39'!W59,'40'!W59,'41'!W59,'42'!W59,'43'!W59,'44'!W59,'45'!W59,'46'!W59,'47'!W59,'48'!W59,'49'!W59,'50'!W59,'51'!W59,'52'!W59,'53'!W59,'54'!W59,'55'!W59,'56'!W59,'57'!W59,'58'!W59,'59'!W59,'60'!W59,'61'!W59,'62'!W59,'63'!W59,'64'!W59,'65'!W59,'66'!W59,'67'!W59,'68'!W59,'69'!W59,'70'!W59,'71'!W59,'72'!W59,'73'!W59,'74'!W59,'75'!W59)</f>
        <v>0</v>
      </c>
      <c r="T18" s="32">
        <f>SUM('1'!X59,'2'!X59,'3'!X59,'4'!X59,'5'!X59,'6'!X59,'7'!X59,'8'!X59,'9'!X59,'10'!X59,'11'!X59,'12'!X59,'13'!X59,'14'!X59,'15'!X59,'16'!X59,'17'!X59,'18'!X59,'19'!X59,'20'!X59,'21'!X59,'22'!X59,'23'!X59,'24'!X59,'25'!X59,'26'!X59,'27'!X59,'28'!X59,'29'!X59,'30'!X59,'31'!X59,'32'!X59,'33'!X59,'34'!X59,'35'!X59,'36'!X59,'37'!X59,'38'!X59,'39'!X59,'40'!X59,'41'!X59,'42'!X59,'43'!X59,'44'!X59,'45'!X59,'46'!X59,'47'!X59,'48'!X59,'49'!X59,'50'!X59,'51'!X59,'52'!X59,'53'!X59,'54'!X59,'55'!X59,'56'!X59,'57'!X59,'58'!X59,'59'!X59,'60'!X59,'61'!X59,'62'!X59,'63'!X59,'64'!X59,'65'!X59,'66'!X59,'67'!X59,'68'!X59,'69'!X59,'70'!X59,'71'!X59,'72'!X59,'73'!X59,'74'!X59,'75'!X59)</f>
        <v>0</v>
      </c>
      <c r="U18" s="32">
        <f>SUM('1'!Y59,'2'!Y59,'3'!Y59,'4'!Y59,'5'!Y59,'6'!Y59,'7'!Y59,'8'!Y59,'9'!Y59,'10'!Y59,'11'!Y59,'12'!Y59,'13'!Y59,'14'!Y59,'15'!Y59,'16'!Y59,'17'!Y59,'18'!Y59,'19'!Y59,'20'!Y59,'21'!Y59,'22'!Y59,'23'!Y59,'24'!Y59,'25'!Y59,'26'!Y59,'27'!Y59,'28'!Y59,'29'!Y59,'30'!Y59,'31'!Y59,'32'!Y59,'33'!Y59,'34'!Y59,'35'!Y59,'36'!Y59,'37'!Y59,'38'!Y59,'39'!Y59,'40'!Y59,'41'!Y59,'42'!Y59,'43'!Y59,'44'!Y59,'45'!Y59,'46'!Y59,'47'!Y59,'48'!Y59,'49'!Y59,'50'!Y59,'51'!Y59,'52'!Y59,'53'!Y59,'54'!Y59,'55'!Y59,'56'!Y59,'57'!Y59,'58'!Y59,'59'!Y59,'60'!Y59,'61'!Y59,'62'!Y59,'63'!Y59,'64'!Y59,'65'!Y59,'66'!Y59,'67'!Y59,'68'!Y59,'69'!Y59,'70'!Y59,'71'!Y59,'72'!Y59,'73'!Y59,'74'!Y59,'75'!Y59)</f>
        <v>0</v>
      </c>
      <c r="V18" s="32">
        <f>SUM('1'!Z59,'2'!Z59,'3'!Z59,'4'!Z59,'5'!Z59,'6'!Z59,'7'!Z59,'8'!Z59,'9'!Z59,'10'!Z59,'11'!Z59,'12'!Z59,'13'!Z59,'14'!Z59,'15'!Z59,'16'!Z59,'17'!Z59,'18'!Z59,'19'!Z59,'20'!Z59,'21'!Z59,'22'!Z59,'23'!Z59,'24'!Z59,'25'!Z59,'26'!Z59,'27'!Z59,'28'!Z59,'29'!Z59,'30'!Z59,'31'!Z59,'32'!Z59,'33'!Z59,'34'!Z59,'35'!Z59,'36'!Z59,'37'!Z59,'38'!Z59,'39'!Z59,'40'!Z59,'41'!Z59,'42'!Z59,'43'!Z59,'44'!Z59,'45'!Z59,'46'!Z59,'47'!Z59,'48'!Z59,'49'!Z59,'50'!Z59,'51'!Z59,'52'!Z59,'53'!Z59,'54'!Z59,'55'!Z59,'56'!Z59,'57'!Z59,'58'!Z59,'59'!Z59,'60'!Z59,'61'!Z59,'62'!Z59,'63'!Z59,'64'!Z59,'65'!Z59,'66'!Z59,'67'!Z59,'68'!Z59,'69'!Z59,'70'!Z59,'71'!Z59,'72'!Z59,'73'!Z59,'74'!Z59,'75'!Z59)</f>
        <v>0</v>
      </c>
      <c r="W18" s="270">
        <f>SUM('1'!AA59,'2'!AA59,'3'!AA59,'4'!AA59,'5'!AA59,'6'!AA59,'7'!AA59,'8'!AA59,'9'!AA59,'10'!AA59,'11'!AA59,'12'!AA59,'13'!AA59,'14'!AA59,'15'!AA59,'16'!AA59,'17'!AA59,'18'!AA59,'19'!AA59,'20'!AA59,'21'!AA59,'22'!AA59,'23'!AA59,'24'!AA59,'25'!AA59,'26'!AA59,'27'!AA59,'28'!AA59,'29'!AA59,'30'!AA59,'31'!AA59,'32'!AA59,'33'!AA59,'34'!AA59,'35'!AA59,'36'!AA59,'37'!AA59,'38'!AA59,'39'!AA59,'40'!AA59,'41'!AA59,'42'!AA59,'43'!AA59,'44'!AA59,'45'!AA59,'46'!AA59,'47'!AA59,'48'!AA59,'49'!AA59,'50'!AA59,'51'!AA59,'52'!AA59,'53'!AA59,'54'!AA59,'55'!AA59,'56'!AA59,'57'!AA59,'58'!AA59,'59'!AA59,'60'!AA59,'61'!AA59,'62'!AA59,'63'!AA59,'64'!AA59,'65'!AA59,'66'!AA59,'67'!AA59,'68'!AA59,'69'!AA59,'70'!AA59,'71'!AA59,'72'!AA59,'73'!AA59,'74'!AA59,'75'!AA59)</f>
        <v>0</v>
      </c>
    </row>
    <row r="19" spans="2:24" ht="10.5" customHeight="1" x14ac:dyDescent="0.35">
      <c r="B19" s="26"/>
      <c r="C19" s="19"/>
      <c r="D19" s="19"/>
      <c r="E19" s="19"/>
      <c r="F19" s="19"/>
      <c r="G19" s="19"/>
      <c r="H19" s="19"/>
      <c r="I19" s="19"/>
      <c r="J19" s="19"/>
      <c r="K19" s="19"/>
      <c r="L19" s="19"/>
      <c r="M19" s="19"/>
      <c r="N19" s="19"/>
      <c r="O19" s="19"/>
      <c r="P19" s="19"/>
      <c r="Q19" s="19"/>
      <c r="R19" s="19"/>
      <c r="S19" s="19"/>
      <c r="T19" s="19"/>
      <c r="U19" s="19"/>
      <c r="V19" s="19"/>
      <c r="W19" s="22"/>
    </row>
    <row r="20" spans="2:24" ht="18.5" x14ac:dyDescent="0.45">
      <c r="C20" s="2"/>
      <c r="D20" s="2"/>
      <c r="E20" s="2"/>
      <c r="F20" s="2"/>
      <c r="G20" s="2"/>
      <c r="H20" s="2"/>
      <c r="I20" s="2"/>
      <c r="J20" s="2"/>
      <c r="K20" s="2"/>
      <c r="L20" s="2"/>
      <c r="M20" s="2"/>
      <c r="N20" s="2"/>
      <c r="O20" s="2"/>
      <c r="P20" s="2"/>
      <c r="Q20" s="2"/>
      <c r="R20" s="2"/>
      <c r="S20" s="2"/>
      <c r="T20" s="2"/>
      <c r="U20" s="2"/>
      <c r="V20" s="2"/>
      <c r="W20" s="2"/>
      <c r="X20" s="2"/>
    </row>
    <row r="21" spans="2:24" s="134" customFormat="1" ht="17.25" customHeight="1" x14ac:dyDescent="0.4">
      <c r="B21" s="135"/>
      <c r="C21" s="306" t="s">
        <v>244</v>
      </c>
      <c r="D21" s="307"/>
      <c r="E21" s="307"/>
      <c r="F21" s="307"/>
      <c r="G21" s="307"/>
      <c r="H21" s="307"/>
      <c r="I21" s="307"/>
      <c r="J21" s="307"/>
      <c r="K21" s="307"/>
      <c r="L21" s="307"/>
      <c r="M21" s="307"/>
      <c r="N21" s="307"/>
      <c r="O21" s="307"/>
      <c r="P21" s="307"/>
    </row>
    <row r="22" spans="2:24" s="134" customFormat="1" x14ac:dyDescent="0.35">
      <c r="B22" s="136"/>
      <c r="C22" s="137"/>
      <c r="D22" s="137"/>
      <c r="E22" s="137"/>
      <c r="F22" s="137"/>
      <c r="G22" s="137"/>
      <c r="H22" s="137"/>
      <c r="I22" s="137"/>
      <c r="J22" s="137"/>
      <c r="K22" s="137"/>
      <c r="L22" s="137"/>
      <c r="M22" s="137"/>
      <c r="N22" s="137"/>
      <c r="O22" s="138"/>
      <c r="P22" s="139"/>
    </row>
    <row r="23" spans="2:24" s="134" customFormat="1" ht="18" customHeight="1" x14ac:dyDescent="0.35">
      <c r="B23" s="140"/>
      <c r="C23" s="302" t="s">
        <v>212</v>
      </c>
      <c r="D23" s="302"/>
      <c r="E23" s="302"/>
      <c r="F23" s="302"/>
      <c r="G23" s="302"/>
      <c r="H23" s="302"/>
      <c r="I23" s="302"/>
      <c r="J23" s="302"/>
      <c r="K23" s="302"/>
      <c r="L23" s="302"/>
      <c r="M23" s="302"/>
      <c r="N23" s="303"/>
      <c r="O23" s="262">
        <f>COUNTA(Partner_Organizations)</f>
        <v>0</v>
      </c>
      <c r="P23" s="141"/>
      <c r="Q23" s="179"/>
      <c r="V23" s="179"/>
    </row>
    <row r="24" spans="2:24" s="134" customFormat="1" x14ac:dyDescent="0.35">
      <c r="B24" s="136"/>
      <c r="C24" s="137"/>
      <c r="D24" s="137"/>
      <c r="E24" s="137"/>
      <c r="F24" s="137"/>
      <c r="G24" s="137"/>
      <c r="H24" s="137"/>
      <c r="I24" s="137"/>
      <c r="J24" s="137"/>
      <c r="K24" s="137"/>
      <c r="L24" s="137"/>
      <c r="M24" s="137"/>
      <c r="N24" s="137"/>
      <c r="O24" s="138"/>
      <c r="P24" s="139"/>
    </row>
    <row r="25" spans="2:24" s="134" customFormat="1" ht="18" customHeight="1" x14ac:dyDescent="0.35">
      <c r="B25" s="140"/>
      <c r="C25" s="302" t="s">
        <v>213</v>
      </c>
      <c r="D25" s="302"/>
      <c r="E25" s="302"/>
      <c r="F25" s="302"/>
      <c r="G25" s="302"/>
      <c r="H25" s="302"/>
      <c r="I25" s="302"/>
      <c r="J25" s="302"/>
      <c r="K25" s="302"/>
      <c r="L25" s="302"/>
      <c r="M25" s="302"/>
      <c r="N25" s="303"/>
      <c r="O25" s="262">
        <f>COUNTA(Outreach_Activities)</f>
        <v>0</v>
      </c>
      <c r="P25" s="141"/>
      <c r="Q25" s="179"/>
      <c r="V25" s="179"/>
    </row>
    <row r="26" spans="2:24" s="134" customFormat="1" x14ac:dyDescent="0.35">
      <c r="B26" s="136"/>
      <c r="C26" s="137"/>
      <c r="D26" s="137"/>
      <c r="E26" s="137"/>
      <c r="F26" s="137"/>
      <c r="G26" s="137"/>
      <c r="H26" s="137"/>
      <c r="I26" s="137"/>
      <c r="J26" s="137"/>
      <c r="K26" s="137"/>
      <c r="L26" s="137"/>
      <c r="M26" s="137"/>
      <c r="N26" s="137"/>
      <c r="O26" s="138"/>
      <c r="P26" s="139"/>
    </row>
    <row r="27" spans="2:24" s="134" customFormat="1" ht="18" customHeight="1" x14ac:dyDescent="0.35">
      <c r="B27" s="140"/>
      <c r="C27" s="302" t="s">
        <v>214</v>
      </c>
      <c r="D27" s="302"/>
      <c r="E27" s="302"/>
      <c r="F27" s="302"/>
      <c r="G27" s="302"/>
      <c r="H27" s="302"/>
      <c r="I27" s="302"/>
      <c r="J27" s="302"/>
      <c r="K27" s="302"/>
      <c r="L27" s="302"/>
      <c r="M27" s="302"/>
      <c r="N27" s="303"/>
      <c r="O27" s="262">
        <f>SUM('Outreach Activities'!F15:F64)</f>
        <v>0</v>
      </c>
      <c r="P27" s="141"/>
      <c r="Q27" s="179"/>
      <c r="V27" s="179"/>
    </row>
    <row r="28" spans="2:24" s="134" customFormat="1" x14ac:dyDescent="0.35">
      <c r="B28" s="136"/>
      <c r="C28" s="137"/>
      <c r="D28" s="137"/>
      <c r="E28" s="137"/>
      <c r="F28" s="137"/>
      <c r="G28" s="137"/>
      <c r="H28" s="137"/>
      <c r="I28" s="137"/>
      <c r="J28" s="137"/>
      <c r="K28" s="137"/>
      <c r="L28" s="137"/>
      <c r="M28" s="137"/>
      <c r="N28" s="137"/>
      <c r="O28" s="138"/>
      <c r="P28" s="139"/>
    </row>
    <row r="29" spans="2:24" s="134" customFormat="1" ht="18" customHeight="1" x14ac:dyDescent="0.35">
      <c r="B29" s="140"/>
      <c r="C29" s="302" t="s">
        <v>215</v>
      </c>
      <c r="D29" s="302"/>
      <c r="E29" s="302"/>
      <c r="F29" s="302"/>
      <c r="G29" s="302"/>
      <c r="H29" s="302"/>
      <c r="I29" s="302"/>
      <c r="J29" s="302"/>
      <c r="K29" s="302"/>
      <c r="L29" s="302"/>
      <c r="M29" s="302"/>
      <c r="N29" s="303"/>
      <c r="O29" s="262">
        <f>SUM('1'!Count_Assisted,'2'!Count_Assisted,'3'!Count_Assisted,'4'!Count_Assisted,'5'!Count_Assisted,'6'!Count_Assisted,'7'!Count_Assisted,'8'!Count_Assisted,'9'!Count_Assisted,'10'!Count_Assisted,'11'!Count_Assisted,'12'!Count_Assisted,'13'!Count_Assisted,'14'!Count_Assisted,'15'!Count_Assisted,'16'!Count_Assisted,'17'!Count_Assisted,'18'!Count_Assisted,'19'!Count_Assisted,'20'!Count_Assisted,'21'!Count_Assisted,'22'!Count_Assisted,'23'!Count_Assisted,'24'!Count_Assisted,'25'!Count_Assisted,'26'!Count_Assisted,'27'!Count_Assisted,'28'!Count_Assisted,'29'!Count_Assisted,'30'!Count_Assisted,'31'!Count_Assisted,'32'!Count_Assisted,'33'!Count_Assisted,'34'!Count_Assisted,'35'!Count_Assisted,'36'!Count_Assisted,'37'!Count_Assisted,'38'!Count_Assisted,'39'!Count_Assisted,'40'!Count_Assisted,'41'!Count_Assisted,'42'!Count_Assisted,'43'!Count_Assisted,'44'!Count_Assisted,'45'!Count_Assisted,'46'!Count_Assisted,'47'!Count_Assisted,'48'!Count_Assisted,'49'!Count_Assisted,'50'!Count_Assisted,'51'!Count_Assisted,'52'!Count_Assisted,'53'!Count_Assisted,'54'!Count_Assisted,'55'!Count_Assisted,'56'!Count_Assisted,'57'!Count_Assisted,'58'!Count_Assisted,'59'!Count_Assisted,'60'!Count_Assisted,'61'!Count_Assisted,'62'!Count_Assisted,'63'!Count_Assisted,'64'!Count_Assisted,'65'!Count_Assisted,'66'!Count_Assisted,'67'!Count_Assisted,'68'!Count_Assisted,'69'!Count_Assisted,'70'!Count_Assisted,'71'!Count_Assisted,'72'!Count_Assisted,'73'!Count_Assisted,'74'!Count_Assisted,'75'!Count_Assisted)</f>
        <v>0</v>
      </c>
      <c r="P29" s="141"/>
      <c r="Q29" s="179"/>
      <c r="V29" s="179"/>
    </row>
    <row r="30" spans="2:24" s="134" customFormat="1" x14ac:dyDescent="0.35">
      <c r="B30" s="136"/>
      <c r="C30" s="137"/>
      <c r="D30" s="137"/>
      <c r="E30" s="137"/>
      <c r="F30" s="137"/>
      <c r="G30" s="137"/>
      <c r="H30" s="137"/>
      <c r="I30" s="137"/>
      <c r="J30" s="137"/>
      <c r="K30" s="137"/>
      <c r="L30" s="137"/>
      <c r="M30" s="137"/>
      <c r="N30" s="137"/>
      <c r="O30" s="138"/>
      <c r="P30" s="139"/>
    </row>
    <row r="31" spans="2:24" s="134" customFormat="1" ht="32.25" customHeight="1" x14ac:dyDescent="0.35">
      <c r="B31" s="136"/>
      <c r="C31" s="302" t="s">
        <v>216</v>
      </c>
      <c r="D31" s="302"/>
      <c r="E31" s="302"/>
      <c r="F31" s="302"/>
      <c r="G31" s="302"/>
      <c r="H31" s="302"/>
      <c r="I31" s="302"/>
      <c r="J31" s="302"/>
      <c r="K31" s="302"/>
      <c r="L31" s="302"/>
      <c r="M31" s="302"/>
      <c r="N31" s="303"/>
      <c r="O31" s="142">
        <f>IF(Aggr_Assisted &gt;0, SUM('1'!Count_FollowUp,'2'!Count_FollowUp,'3'!Count_FollowUp,'4'!Count_FollowUp,'5'!Count_FollowUp,'6'!Count_FollowUp,'7'!Count_FollowUp,'8'!Count_FollowUp,'9'!Count_FollowUp,'10'!Count_FollowUp,'11'!Count_FollowUp,'12'!Count_FollowUp,'13'!Count_FollowUp,'14'!Count_FollowUp,'15'!Count_FollowUp,'16'!Count_FollowUp,'17'!Count_FollowUp,'18'!Count_FollowUp,'19'!Count_FollowUp,'20'!Count_FollowUp,'21'!Count_FollowUp,'22'!Count_FollowUp,'23'!Count_FollowUp,'24'!Count_FollowUp,'25'!Count_FollowUp,'26'!Count_FollowUp,'27'!Count_FollowUp,'28'!Count_FollowUp,'29'!Count_FollowUp,'30'!Count_FollowUp,'31'!Count_FollowUp,'32'!Count_FollowUp,'33'!Count_FollowUp,'34'!Count_FollowUp,'35'!Count_FollowUp,'36'!Count_FollowUp,'37'!Count_FollowUp,'38'!Count_FollowUp,'39'!Count_FollowUp,'40'!Count_FollowUp,'41'!Count_FollowUp,'42'!Count_FollowUp,'43'!Count_FollowUp,'44'!Count_FollowUp,'45'!Count_FollowUp,'46'!Count_FollowUp,'47'!Count_FollowUp,'48'!Count_FollowUp,'49'!Count_FollowUp,'50'!Count_FollowUp,'51'!Count_FollowUp,'52'!Count_FollowUp,'53'!Count_FollowUp,'54'!Count_FollowUp,'55'!Count_FollowUp,'56'!Count_FollowUp,'57'!Count_FollowUp,'58'!Count_FollowUp,'59'!Count_FollowUp,'60'!Count_FollowUp,'61'!Count_FollowUp,'62'!Count_FollowUp,'63'!Count_FollowUp,'64'!Count_FollowUp,'65'!Count_FollowUp,'66'!Count_FollowUp,'67'!Count_FollowUp,'68'!Count_FollowUp,'69'!Count_FollowUp,'70'!Count_FollowUp,'71'!Count_FollowUp,'72'!Count_FollowUp,'73'!Count_FollowUp,'74'!Count_FollowUp,'75'!Count_FollowUp)/Aggr_Assisted,0)</f>
        <v>0</v>
      </c>
      <c r="P31" s="139"/>
    </row>
    <row r="32" spans="2:24" s="134" customFormat="1" x14ac:dyDescent="0.35">
      <c r="B32" s="136"/>
      <c r="C32" s="137"/>
      <c r="D32" s="137"/>
      <c r="E32" s="137"/>
      <c r="F32" s="137"/>
      <c r="G32" s="137"/>
      <c r="H32" s="137"/>
      <c r="I32" s="137"/>
      <c r="J32" s="137"/>
      <c r="K32" s="137"/>
      <c r="L32" s="137"/>
      <c r="M32" s="137"/>
      <c r="N32" s="137"/>
      <c r="O32" s="138"/>
      <c r="P32" s="139"/>
    </row>
    <row r="33" spans="2:16" s="134" customFormat="1" ht="30" customHeight="1" x14ac:dyDescent="0.35">
      <c r="B33" s="136"/>
      <c r="C33" s="304" t="s">
        <v>217</v>
      </c>
      <c r="D33" s="304"/>
      <c r="E33" s="304"/>
      <c r="F33" s="304"/>
      <c r="G33" s="304"/>
      <c r="H33" s="304"/>
      <c r="I33" s="304"/>
      <c r="J33" s="304"/>
      <c r="K33" s="304"/>
      <c r="L33" s="304"/>
      <c r="M33" s="304"/>
      <c r="N33" s="305"/>
      <c r="O33" s="142">
        <f>IF(Aggr_Assisted &gt;0, SUM('1'!Count_Implemented,'2'!Count_Implemented,'3'!Count_Implemented,'4'!Count_Implemented,'5'!Count_Implemented,'6'!Count_Implemented,'7'!Count_Implemented,'8'!Count_Implemented,'9'!Count_Implemented,'10'!Count_Implemented,'11'!Count_Implemented,'12'!Count_Implemented,'13'!Count_Implemented,'14'!Count_Implemented,'15'!Count_Implemented,'16'!Count_Implemented,'17'!Count_Implemented,'18'!Count_Implemented,'19'!Count_Implemented,'20'!Count_Implemented,'21'!Count_Implemented,'22'!Count_Implemented,'23'!Count_Implemented,'24'!Count_Implemented,'25'!Count_Implemented,'26'!Count_Implemented,'27'!Count_Implemented,'28'!Count_Implemented,'29'!Count_Implemented,'30'!Count_Implemented,'31'!Count_Implemented,'32'!Count_Implemented,'33'!Count_Implemented,'34'!Count_Implemented,'35'!Count_Implemented,'36'!Count_Implemented,'37'!Count_Implemented,'38'!Count_Implemented,'39'!Count_Implemented,'40'!Count_Implemented,'41'!Count_Implemented,'42'!Count_Implemented,'43'!Count_Implemented,'44'!Count_Implemented,'45'!Count_Implemented,'46'!Count_Implemented,'47'!Count_Implemented,'48'!Count_Implemented,'49'!Count_Implemented,'50'!Count_Implemented,'51'!Count_Implemented,'52'!Count_Implemented,'53'!Count_Implemented,'54'!Count_Implemented,'55'!Count_Implemented,'56'!Count_Implemented,'57'!Count_Implemented,'58'!Count_Implemented,'59'!Count_Implemented,'60'!Count_Implemented,'61'!Count_Implemented,'62'!Count_Implemented,'63'!Count_Implemented,'64'!Count_Implemented,'65'!Count_Implemented,'66'!Count_Implemented,'67'!Count_Implemented,'68'!Count_Implemented,'69'!Count_Implemented,'70'!Count_Implemented,'71'!Count_Implemented,'72'!Count_Implemented,'73'!Count_Implemented,'74'!Count_Implemented,'75'!Count_Implemented)/Aggr_Assisted,0)</f>
        <v>0</v>
      </c>
      <c r="P33" s="139"/>
    </row>
    <row r="34" spans="2:16" s="134" customFormat="1" x14ac:dyDescent="0.35">
      <c r="B34" s="136"/>
      <c r="C34" s="137"/>
      <c r="D34" s="137"/>
      <c r="E34" s="137"/>
      <c r="F34" s="137"/>
      <c r="G34" s="137"/>
      <c r="H34" s="137"/>
      <c r="I34" s="137"/>
      <c r="J34" s="137"/>
      <c r="K34" s="137"/>
      <c r="L34" s="137"/>
      <c r="M34" s="137"/>
      <c r="N34" s="137"/>
      <c r="O34" s="138"/>
      <c r="P34" s="139"/>
    </row>
    <row r="35" spans="2:16" s="134" customFormat="1" ht="18" customHeight="1" x14ac:dyDescent="0.35">
      <c r="B35" s="136"/>
      <c r="C35" s="304" t="s">
        <v>218</v>
      </c>
      <c r="D35" s="304"/>
      <c r="E35" s="304"/>
      <c r="F35" s="304"/>
      <c r="G35" s="304"/>
      <c r="H35" s="304"/>
      <c r="I35" s="304"/>
      <c r="J35" s="304"/>
      <c r="K35" s="304"/>
      <c r="L35" s="304"/>
      <c r="M35" s="304"/>
      <c r="N35" s="305"/>
      <c r="O35" s="262">
        <f>SUM('1'!Count_CaseStudies,'2'!Count_CaseStudies,'3'!Count_CaseStudies,'4'!Count_CaseStudies,'5'!Count_CaseStudies,'6'!Count_CaseStudies,'7'!Count_CaseStudies,'8'!Count_CaseStudies,'9'!Count_CaseStudies,'10'!Count_CaseStudies,'11'!Count_CaseStudies,'12'!Count_CaseStudies,'13'!Count_CaseStudies,'14'!Count_CaseStudies,'15'!Count_CaseStudies,'16'!Count_CaseStudies,'17'!Count_CaseStudies,'18'!Count_CaseStudies,'19'!Count_CaseStudies,'20'!Count_CaseStudies,'21'!Count_CaseStudies,'22'!Count_CaseStudies,'23'!Count_CaseStudies,'24'!Count_CaseStudies,'25'!Count_CaseStudies,'26'!Count_CaseStudies,'27'!Count_CaseStudies,'28'!Count_CaseStudies,'29'!Count_CaseStudies,'30'!Count_CaseStudies,'31'!Count_CaseStudies,'32'!Count_CaseStudies,'33'!Count_CaseStudies,'34'!Count_CaseStudies,'35'!Count_CaseStudies,'36'!Count_CaseStudies,'37'!Count_CaseStudies,'38'!Count_CaseStudies,'39'!Count_CaseStudies,'40'!Count_CaseStudies,'41'!Count_CaseStudies,'42'!Count_CaseStudies,'43'!Count_CaseStudies,'44'!Count_CaseStudies,'45'!Count_CaseStudies,'46'!Count_CaseStudies,'47'!Count_CaseStudies,'48'!Count_CaseStudies,'49'!Count_CaseStudies,'50'!Count_CaseStudies,'51'!Count_CaseStudies,'52'!Count_CaseStudies,'53'!Count_CaseStudies,'54'!Count_CaseStudies,'55'!Count_CaseStudies,'56'!Count_CaseStudies,'57'!Count_CaseStudies,'58'!Count_CaseStudies,'59'!Count_CaseStudies,'60'!Count_CaseStudies,'61'!Count_CaseStudies,'62'!Count_CaseStudies,'63'!Count_CaseStudies,'64'!Count_CaseStudies,'65'!Count_CaseStudies,'66'!Count_CaseStudies,'67'!Count_CaseStudies,'68'!Count_CaseStudies,'69'!Count_CaseStudies,'70'!Count_CaseStudies,'71'!Count_CaseStudies,'72'!Count_CaseStudies,'73'!Count_CaseStudies,'74'!Count_CaseStudies,'75'!Count_CaseStudies)</f>
        <v>0</v>
      </c>
      <c r="P35" s="139"/>
    </row>
    <row r="36" spans="2:16" s="134" customFormat="1" x14ac:dyDescent="0.35">
      <c r="B36" s="143"/>
      <c r="C36" s="144"/>
      <c r="D36" s="144"/>
      <c r="E36" s="144"/>
      <c r="F36" s="144"/>
      <c r="G36" s="144"/>
      <c r="H36" s="144"/>
      <c r="I36" s="144"/>
      <c r="J36" s="144"/>
      <c r="K36" s="144"/>
      <c r="L36" s="144"/>
      <c r="M36" s="144"/>
      <c r="N36" s="144"/>
      <c r="O36" s="145"/>
      <c r="P36" s="146"/>
    </row>
  </sheetData>
  <sheetProtection algorithmName="SHA-512" hashValue="aPl2qtG8s5qWQBCjCfblYPi11BOUOBQ8RNdDXx0ALAF9WtAu6GLss2BMHYnDZ6I040BqYZ026zLg3QTkkEBetw==" saltValue="IvP2jR11YEF9CoSwqWi6/g==" spinCount="100000" sheet="1" objects="1" scenarios="1"/>
  <mergeCells count="21">
    <mergeCell ref="B1:W1"/>
    <mergeCell ref="C29:N29"/>
    <mergeCell ref="C31:N31"/>
    <mergeCell ref="C33:N33"/>
    <mergeCell ref="C35:N35"/>
    <mergeCell ref="C21:P21"/>
    <mergeCell ref="C23:N23"/>
    <mergeCell ref="C25:N25"/>
    <mergeCell ref="C27:N27"/>
    <mergeCell ref="L11:P11"/>
    <mergeCell ref="R11:U11"/>
    <mergeCell ref="H9:N9"/>
    <mergeCell ref="H8:N8"/>
    <mergeCell ref="H5:N5"/>
    <mergeCell ref="C10:N10"/>
    <mergeCell ref="C6:M6"/>
    <mergeCell ref="C2:W2"/>
    <mergeCell ref="C8:D8"/>
    <mergeCell ref="C5:D5"/>
    <mergeCell ref="C9:D9"/>
    <mergeCell ref="D11:K11"/>
  </mergeCells>
  <phoneticPr fontId="29" type="noConversion"/>
  <printOptions horizontalCentered="1"/>
  <pageMargins left="0.7" right="0.7" top="0.75" bottom="0.75" header="0.3" footer="0.3"/>
  <pageSetup scale="43" orientation="portrait" r:id="rId1"/>
  <headerFooter>
    <oddHeader>&amp;C&amp;16&amp;F</oddHeader>
    <oddFooter>&amp;C&amp;P of &amp;N</oddFooter>
  </headerFooter>
  <ignoredErrors>
    <ignoredError sqref="O27" formulaRange="1"/>
    <ignoredError sqref="C14:C18"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4FDB6-82C4-4496-A2EA-4A74C01EEC2F}">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smRiYhnbmEO8yoLOTQkU4gFRR42mN7Srzdlhj4TGdrhwj87NfyIExLrkYDwtr6gFDNFFa3qQDm93NNMVr+HNOQ==" saltValue="lpfhf2nI2qsS9Pl1mPoXm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11" priority="3" stopIfTrue="1">
      <formula>AND($C28&lt;&gt;"",$C28&lt;&gt;"Manufacturer (Production)")</formula>
    </cfRule>
  </conditionalFormatting>
  <conditionalFormatting sqref="L28:M52">
    <cfRule type="expression" dxfId="310" priority="4" stopIfTrue="1">
      <formula>AND($C28&lt;&gt;"",$C28&lt;&gt;"Manufacturer (Certification)")</formula>
    </cfRule>
  </conditionalFormatting>
  <conditionalFormatting sqref="N28:N52 L28:L52 H28:I52 P28:Q52 S28:S52 V28:W52">
    <cfRule type="expression" dxfId="309" priority="6">
      <formula>AND(TRIM(H28)&lt;&gt;"",ISNUMBER(H28)=FALSE)</formula>
    </cfRule>
  </conditionalFormatting>
  <conditionalFormatting sqref="N28:O52">
    <cfRule type="expression" dxfId="308" priority="5" stopIfTrue="1">
      <formula>AND($C28&lt;&gt;"",$C28&lt;&gt;"Manufacturer (Marketing)")</formula>
    </cfRule>
  </conditionalFormatting>
  <conditionalFormatting sqref="P28:U52">
    <cfRule type="expression" dxfId="307" priority="2">
      <formula>AND($C28&lt;&gt;"",$C28&lt;&gt;"Distributor / Retailer")</formula>
    </cfRule>
  </conditionalFormatting>
  <conditionalFormatting sqref="V28:Z52">
    <cfRule type="expression" dxfId="30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17970080-6715-4D42-9EB1-CDE8365D0CB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221402C-174F-45D2-B738-A67F6C55E12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BCCD20D-909E-4B24-A513-564154304911}"/>
    <dataValidation type="list" allowBlank="1" showDropDown="1" showInputMessage="1" showErrorMessage="1" error="Please enter Y or N." sqref="AA28:AA52" xr:uid="{B2C6C400-F8B5-406A-A4B8-AA23C064B913}">
      <formula1>Lookup_YesNo</formula1>
    </dataValidation>
    <dataValidation type="date" allowBlank="1" showInputMessage="1" showErrorMessage="1" error="Please enter a valid date (mm/dd/yyyy) _x000a_between 10/01/2022 and 09/30/2028." sqref="F28:F52" xr:uid="{6FB92BD6-CA1D-409E-BFE0-9D8FDB2F868E}">
      <formula1>44835</formula1>
      <formula2>47026</formula2>
    </dataValidation>
    <dataValidation type="list" allowBlank="1" showDropDown="1" showInputMessage="1" showErrorMessage="1" error="Please enter Yes, No, or Unknown." sqref="C16:F16" xr:uid="{3334BA61-9690-4435-BD46-08487D54E4D0}">
      <formula1>Lookup_YesNoUnknown</formula1>
    </dataValidation>
    <dataValidation type="list" allowBlank="1" showInputMessage="1" showErrorMessage="1" sqref="T28:T52" xr:uid="{2F2D818F-CBEB-40E1-9F85-A37EDA6AD18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F315DDB-73B2-4248-AA22-B75AE907F798}"/>
    <dataValidation type="list" allowBlank="1" showInputMessage="1" showErrorMessage="1" sqref="M28:M52" xr:uid="{676037FA-D55C-441A-82CC-DE05280DFFDF}">
      <formula1>Lookup_CertificationStatus</formula1>
    </dataValidation>
    <dataValidation type="list" allowBlank="1" showInputMessage="1" showErrorMessage="1" sqref="K28:K52 U28:U52" xr:uid="{8F9BFB8F-294C-4E39-86F0-BC7B2AFFBB79}">
      <formula1>Lookup_Type</formula1>
    </dataValidation>
    <dataValidation type="list" allowBlank="1" showInputMessage="1" showErrorMessage="1" sqref="J28:J52" xr:uid="{6EF90BA5-FD56-4CFB-8FB3-10B92F3485A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0FD5FB1-E22D-4817-9A91-C28F25039103}">
      <formula1>OFFSET(Outreach_Activities_Sorted,0,0,COUNTIF(Outreach_Activities_Sorted,"&lt;&gt;0"))</formula1>
    </dataValidation>
    <dataValidation type="list" allowBlank="1" showInputMessage="1" showErrorMessage="1" sqref="Y28:Y52 R28:R52 O28:O52" xr:uid="{5B11BB97-0627-4B5C-83B3-1119EF9923EF}">
      <formula1>Lookup_YesNoUnknown</formula1>
    </dataValidation>
    <dataValidation type="list" allowBlank="1" showInputMessage="1" showErrorMessage="1" sqref="C28:C52" xr:uid="{338D366B-7272-410B-A205-C59C871AFBA7}">
      <formula1>Lookup_Role</formula1>
    </dataValidation>
    <dataValidation type="date" operator="greaterThan" allowBlank="1" showInputMessage="1" showErrorMessage="1" errorTitle="Date Required" error="Please enter a date in mm/dd/yyyy format." sqref="C18" xr:uid="{16D3BEBE-6D35-46F8-ABD7-14C9E17CF378}">
      <formula1>36526</formula1>
    </dataValidation>
    <dataValidation type="list" allowBlank="1" showDropDown="1" showInputMessage="1" showErrorMessage="1" sqref="C14" xr:uid="{79ED219C-9BDD-4D3A-9032-4355CFA50901}">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6FD3748-3A5E-45E8-BA82-5A0B1FEB4930}"/>
  </dataValidations>
  <hyperlinks>
    <hyperlink ref="B15" r:id="rId1" xr:uid="{233954A4-706D-4B27-BDA4-177608F51E4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0AF6695-2AF4-44E1-A66D-8CC11424EB28}"/>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A1979-2295-4C6F-9444-B6118D1F3F2C}">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5h769nDlOxkdzCQsCCR+PpCnnboK2TiIxbNOkUodoB3WpyBxayhoc5HiPDlminlnOYxaFcf/Mdi+VP4qEsCyTw==" saltValue="A9ooDdloGF37L8ugkMn8M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05" priority="3" stopIfTrue="1">
      <formula>AND($C28&lt;&gt;"",$C28&lt;&gt;"Manufacturer (Production)")</formula>
    </cfRule>
  </conditionalFormatting>
  <conditionalFormatting sqref="L28:M52">
    <cfRule type="expression" dxfId="304" priority="4" stopIfTrue="1">
      <formula>AND($C28&lt;&gt;"",$C28&lt;&gt;"Manufacturer (Certification)")</formula>
    </cfRule>
  </conditionalFormatting>
  <conditionalFormatting sqref="N28:N52 L28:L52 H28:I52 P28:Q52 S28:S52 V28:W52">
    <cfRule type="expression" dxfId="303" priority="6">
      <formula>AND(TRIM(H28)&lt;&gt;"",ISNUMBER(H28)=FALSE)</formula>
    </cfRule>
  </conditionalFormatting>
  <conditionalFormatting sqref="N28:O52">
    <cfRule type="expression" dxfId="302" priority="5" stopIfTrue="1">
      <formula>AND($C28&lt;&gt;"",$C28&lt;&gt;"Manufacturer (Marketing)")</formula>
    </cfRule>
  </conditionalFormatting>
  <conditionalFormatting sqref="P28:U52">
    <cfRule type="expression" dxfId="301" priority="2">
      <formula>AND($C28&lt;&gt;"",$C28&lt;&gt;"Distributor / Retailer")</formula>
    </cfRule>
  </conditionalFormatting>
  <conditionalFormatting sqref="V28:Z52">
    <cfRule type="expression" dxfId="30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76E9A5F-7A5F-4FCA-BE2C-5949DD493C7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B80025E-BA5C-477A-818A-EAD5431324AE}">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A559366-73FF-4526-9AD5-488AFF127914}"/>
    <dataValidation type="list" allowBlank="1" showDropDown="1" showInputMessage="1" showErrorMessage="1" error="Please enter Y or N." sqref="AA28:AA52" xr:uid="{63F018B9-792F-4572-AD14-57D981695027}">
      <formula1>Lookup_YesNo</formula1>
    </dataValidation>
    <dataValidation type="date" allowBlank="1" showInputMessage="1" showErrorMessage="1" error="Please enter a valid date (mm/dd/yyyy) _x000a_between 10/01/2022 and 09/30/2028." sqref="F28:F52" xr:uid="{0B33ED94-1446-47EA-97C6-B641240F553D}">
      <formula1>44835</formula1>
      <formula2>47026</formula2>
    </dataValidation>
    <dataValidation type="list" allowBlank="1" showDropDown="1" showInputMessage="1" showErrorMessage="1" error="Please enter Yes, No, or Unknown." sqref="C16:F16" xr:uid="{5CE9B606-14BC-49AA-93C3-DF1FFFA93028}">
      <formula1>Lookup_YesNoUnknown</formula1>
    </dataValidation>
    <dataValidation type="list" allowBlank="1" showInputMessage="1" showErrorMessage="1" sqref="T28:T52" xr:uid="{E6812084-F4AF-4B64-9A5C-BB4ED2404BC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702FA9AD-A6FD-4A08-8D7C-199407827F89}"/>
    <dataValidation type="list" allowBlank="1" showInputMessage="1" showErrorMessage="1" sqref="M28:M52" xr:uid="{43EB11FD-9F86-48FB-8E84-4538EAEAA83C}">
      <formula1>Lookup_CertificationStatus</formula1>
    </dataValidation>
    <dataValidation type="list" allowBlank="1" showInputMessage="1" showErrorMessage="1" sqref="K28:K52 U28:U52" xr:uid="{FE342D9F-2FCF-4EAB-BD8A-403FA79CDB6F}">
      <formula1>Lookup_Type</formula1>
    </dataValidation>
    <dataValidation type="list" allowBlank="1" showInputMessage="1" showErrorMessage="1" sqref="J28:J52" xr:uid="{A1DB96B3-6710-4B50-A9E5-9A5F8D9B61D0}">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C90E7C31-17D6-40FA-A792-800294B1B44B}">
      <formula1>OFFSET(Outreach_Activities_Sorted,0,0,COUNTIF(Outreach_Activities_Sorted,"&lt;&gt;0"))</formula1>
    </dataValidation>
    <dataValidation type="list" allowBlank="1" showInputMessage="1" showErrorMessage="1" sqref="Y28:Y52 R28:R52 O28:O52" xr:uid="{910A2353-0D57-473D-8DDD-09F7179F6018}">
      <formula1>Lookup_YesNoUnknown</formula1>
    </dataValidation>
    <dataValidation type="list" allowBlank="1" showInputMessage="1" showErrorMessage="1" sqref="C28:C52" xr:uid="{C3B00E31-6462-466B-B536-60EEDBB40503}">
      <formula1>Lookup_Role</formula1>
    </dataValidation>
    <dataValidation type="date" operator="greaterThan" allowBlank="1" showInputMessage="1" showErrorMessage="1" errorTitle="Date Required" error="Please enter a date in mm/dd/yyyy format." sqref="C18" xr:uid="{85758F51-8DC0-4B75-A597-3C61D4FDDF6C}">
      <formula1>36526</formula1>
    </dataValidation>
    <dataValidation type="list" allowBlank="1" showDropDown="1" showInputMessage="1" showErrorMessage="1" sqref="C14" xr:uid="{1945FEED-857F-4A51-837C-151011AE50C0}">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EB603E3-A6AF-4EAD-8F03-E4E2A78A2D46}"/>
  </dataValidations>
  <hyperlinks>
    <hyperlink ref="B15" r:id="rId1" xr:uid="{4671F6FA-C5AB-49F3-A6E5-4F03FDCBCDF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3E3173F-6E76-402A-8E7A-F722889941F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ACEE9-BB22-4A33-80EF-03165BC7FEB0}">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26</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378</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W/RAAEuQyiR0b+KPDADQAvhwkpnFqdTioS3Rzk6nFg5g9AMcDfpy9nAeVxgRHhmBCgJYqRR8c9+yIu4isA1DvA==" saltValue="ZYm+IhAHc9tgM5IMp8Lfr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99" priority="3" stopIfTrue="1">
      <formula>AND($C28&lt;&gt;"",$C28&lt;&gt;"Manufacturer (Production)")</formula>
    </cfRule>
  </conditionalFormatting>
  <conditionalFormatting sqref="L28:M52">
    <cfRule type="expression" dxfId="298" priority="4" stopIfTrue="1">
      <formula>AND($C28&lt;&gt;"",$C28&lt;&gt;"Manufacturer (Certification)")</formula>
    </cfRule>
  </conditionalFormatting>
  <conditionalFormatting sqref="N28:N52 L28:L52 H28:I52 P28:Q52 S28:S52 V28:W52">
    <cfRule type="expression" dxfId="297" priority="6">
      <formula>AND(TRIM(H28)&lt;&gt;"",ISNUMBER(H28)=FALSE)</formula>
    </cfRule>
  </conditionalFormatting>
  <conditionalFormatting sqref="N28:O52">
    <cfRule type="expression" dxfId="296" priority="5" stopIfTrue="1">
      <formula>AND($C28&lt;&gt;"",$C28&lt;&gt;"Manufacturer (Marketing)")</formula>
    </cfRule>
  </conditionalFormatting>
  <conditionalFormatting sqref="P28:U52">
    <cfRule type="expression" dxfId="295" priority="2">
      <formula>AND($C28&lt;&gt;"",$C28&lt;&gt;"Distributor / Retailer")</formula>
    </cfRule>
  </conditionalFormatting>
  <conditionalFormatting sqref="V28:Z52">
    <cfRule type="expression" dxfId="29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7D379FB-6AD0-4BB8-93EF-150C9CE02B0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BE4F1F9-E31E-4A1F-8124-46F4FD0A4C7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76DAB81-068F-42D0-9332-D5908B7BA63A}"/>
    <dataValidation type="list" allowBlank="1" showDropDown="1" showInputMessage="1" showErrorMessage="1" error="Please enter Y or N." sqref="AA28:AA52" xr:uid="{CF2F9478-D53D-4FB8-AD12-6171E0A10381}">
      <formula1>Lookup_YesNo</formula1>
    </dataValidation>
    <dataValidation type="date" allowBlank="1" showInputMessage="1" showErrorMessage="1" error="Please enter a valid date (mm/dd/yyyy) _x000a_between 10/01/2022 and 09/30/2028." sqref="F28:F52" xr:uid="{3571BD5B-9146-45BA-A20D-293959D4CF59}">
      <formula1>44835</formula1>
      <formula2>47026</formula2>
    </dataValidation>
    <dataValidation type="list" allowBlank="1" showDropDown="1" showInputMessage="1" showErrorMessage="1" error="Please enter Yes, No, or Unknown." sqref="C16:F16" xr:uid="{7D458372-9A57-4524-A406-DA7781150E1A}">
      <formula1>Lookup_YesNoUnknown</formula1>
    </dataValidation>
    <dataValidation type="list" allowBlank="1" showInputMessage="1" showErrorMessage="1" sqref="T28:T52" xr:uid="{5A1AF320-E6A8-4AB3-BFB0-931D45AF5BA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D65E6C8-B1C6-40A8-B197-2F79CF3BC0F0}"/>
    <dataValidation type="list" allowBlank="1" showInputMessage="1" showErrorMessage="1" sqref="M28:M52" xr:uid="{E1CE7863-BCFA-48F5-A810-CBDAACDE971C}">
      <formula1>Lookup_CertificationStatus</formula1>
    </dataValidation>
    <dataValidation type="list" allowBlank="1" showInputMessage="1" showErrorMessage="1" sqref="K28:K52 U28:U52" xr:uid="{22CC35E1-B86F-4318-8EDC-3911A24A5572}">
      <formula1>Lookup_Type</formula1>
    </dataValidation>
    <dataValidation type="list" allowBlank="1" showInputMessage="1" showErrorMessage="1" sqref="J28:J52" xr:uid="{C467C0B5-3A88-4F42-861C-77C3626E7BC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28B8254-AE82-407B-ACBB-2AFB828D6693}">
      <formula1>OFFSET(Outreach_Activities_Sorted,0,0,COUNTIF(Outreach_Activities_Sorted,"&lt;&gt;0"))</formula1>
    </dataValidation>
    <dataValidation type="list" allowBlank="1" showInputMessage="1" showErrorMessage="1" sqref="Y28:Y52 R28:R52 O28:O52" xr:uid="{BA153644-3CF3-4F8E-841F-FA4E180D785E}">
      <formula1>Lookup_YesNoUnknown</formula1>
    </dataValidation>
    <dataValidation type="list" allowBlank="1" showInputMessage="1" showErrorMessage="1" sqref="C28:C52" xr:uid="{B485BC92-96FD-4CE7-A5B5-4000161DFDA5}">
      <formula1>Lookup_Role</formula1>
    </dataValidation>
    <dataValidation type="date" operator="greaterThan" allowBlank="1" showInputMessage="1" showErrorMessage="1" errorTitle="Date Required" error="Please enter a date in mm/dd/yyyy format." sqref="C18" xr:uid="{024A5149-EF7D-4E8E-88E8-6DE5B9ADD785}">
      <formula1>36526</formula1>
    </dataValidation>
    <dataValidation type="list" allowBlank="1" showDropDown="1" showInputMessage="1" showErrorMessage="1" sqref="C14" xr:uid="{E87001F6-40A4-43CF-93E6-7AD8D5B9362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8166055-E4D5-44CA-8412-A0C23E035BFB}"/>
  </dataValidations>
  <hyperlinks>
    <hyperlink ref="B15" r:id="rId1" xr:uid="{EC8FD66D-D91B-4E60-BAAD-E2B2D2636109}"/>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70FE97F-53FC-4B5B-8F36-9DA06BEDFE4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39DA4-F8E2-4896-A3C8-DDEB6DF0E8EF}">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27</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379</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tz9bTbo6EV2OMKFUYyXHoW8ZWNRKQSlAGbcVLxfQGt0OCJY8HBDQNhnCQZuKoqUd95WYw32B0V3kFXuMLaWv4w==" saltValue="HMZcvv3N8qICiaABbXW+R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93" priority="3" stopIfTrue="1">
      <formula>AND($C28&lt;&gt;"",$C28&lt;&gt;"Manufacturer (Production)")</formula>
    </cfRule>
  </conditionalFormatting>
  <conditionalFormatting sqref="L28:M52">
    <cfRule type="expression" dxfId="292" priority="4" stopIfTrue="1">
      <formula>AND($C28&lt;&gt;"",$C28&lt;&gt;"Manufacturer (Certification)")</formula>
    </cfRule>
  </conditionalFormatting>
  <conditionalFormatting sqref="N28:N52 L28:L52 H28:I52 P28:Q52 S28:S52 V28:W52">
    <cfRule type="expression" dxfId="291" priority="6">
      <formula>AND(TRIM(H28)&lt;&gt;"",ISNUMBER(H28)=FALSE)</formula>
    </cfRule>
  </conditionalFormatting>
  <conditionalFormatting sqref="N28:O52">
    <cfRule type="expression" dxfId="290" priority="5" stopIfTrue="1">
      <formula>AND($C28&lt;&gt;"",$C28&lt;&gt;"Manufacturer (Marketing)")</formula>
    </cfRule>
  </conditionalFormatting>
  <conditionalFormatting sqref="P28:U52">
    <cfRule type="expression" dxfId="289" priority="2">
      <formula>AND($C28&lt;&gt;"",$C28&lt;&gt;"Distributor / Retailer")</formula>
    </cfRule>
  </conditionalFormatting>
  <conditionalFormatting sqref="V28:Z52">
    <cfRule type="expression" dxfId="28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5991E2E-D616-475E-8CD6-F75A002AA24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DA9B436-1D39-48A9-B03F-3DCEE065F51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AEE55EC3-C70F-4A57-98F2-BB3F6A236014}"/>
    <dataValidation type="list" allowBlank="1" showDropDown="1" showInputMessage="1" showErrorMessage="1" error="Please enter Y or N." sqref="AA28:AA52" xr:uid="{09F1662B-1777-45E7-BF23-629A099411F3}">
      <formula1>Lookup_YesNo</formula1>
    </dataValidation>
    <dataValidation type="date" allowBlank="1" showInputMessage="1" showErrorMessage="1" error="Please enter a valid date (mm/dd/yyyy) _x000a_between 10/01/2022 and 09/30/2028." sqref="F28:F52" xr:uid="{8D08217B-167C-440C-B0EB-DFDADC2FB6CE}">
      <formula1>44835</formula1>
      <formula2>47026</formula2>
    </dataValidation>
    <dataValidation type="list" allowBlank="1" showDropDown="1" showInputMessage="1" showErrorMessage="1" error="Please enter Yes, No, or Unknown." sqref="C16:F16" xr:uid="{429A6076-7473-4947-956D-9DF509FD9D2C}">
      <formula1>Lookup_YesNoUnknown</formula1>
    </dataValidation>
    <dataValidation type="list" allowBlank="1" showInputMessage="1" showErrorMessage="1" sqref="T28:T52" xr:uid="{B02119C1-45F8-406C-B623-B7CF1CD5FFD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DB4160A-870B-4762-AE54-1025C370B2D2}"/>
    <dataValidation type="list" allowBlank="1" showInputMessage="1" showErrorMessage="1" sqref="M28:M52" xr:uid="{84698FED-16C1-47DC-AE3B-43EF1DC2745F}">
      <formula1>Lookup_CertificationStatus</formula1>
    </dataValidation>
    <dataValidation type="list" allowBlank="1" showInputMessage="1" showErrorMessage="1" sqref="K28:K52 U28:U52" xr:uid="{40C245C3-794B-463A-BFEA-162CD16101D4}">
      <formula1>Lookup_Type</formula1>
    </dataValidation>
    <dataValidation type="list" allowBlank="1" showInputMessage="1" showErrorMessage="1" sqref="J28:J52" xr:uid="{6C1C8594-7F9A-407D-9ADF-415CCB27B6A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5FD3692-1AF5-40FE-86CA-B58E0CFED0C7}">
      <formula1>OFFSET(Outreach_Activities_Sorted,0,0,COUNTIF(Outreach_Activities_Sorted,"&lt;&gt;0"))</formula1>
    </dataValidation>
    <dataValidation type="list" allowBlank="1" showInputMessage="1" showErrorMessage="1" sqref="Y28:Y52 R28:R52 O28:O52" xr:uid="{5898A008-B420-4F85-A4FA-C7A068D2E168}">
      <formula1>Lookup_YesNoUnknown</formula1>
    </dataValidation>
    <dataValidation type="list" allowBlank="1" showInputMessage="1" showErrorMessage="1" sqref="C28:C52" xr:uid="{C960DC26-9238-4176-A281-3419ECC0735F}">
      <formula1>Lookup_Role</formula1>
    </dataValidation>
    <dataValidation type="date" operator="greaterThan" allowBlank="1" showInputMessage="1" showErrorMessage="1" errorTitle="Date Required" error="Please enter a date in mm/dd/yyyy format." sqref="C18" xr:uid="{4E95767A-4F55-4A18-9FA4-D873EE1F9FFF}">
      <formula1>36526</formula1>
    </dataValidation>
    <dataValidation type="list" allowBlank="1" showDropDown="1" showInputMessage="1" showErrorMessage="1" sqref="C14" xr:uid="{CC012C9F-8CEA-49C3-B6B2-802B04780BBE}">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D927BC8-0282-4757-8128-5D4B825164BF}"/>
  </dataValidations>
  <hyperlinks>
    <hyperlink ref="B15" r:id="rId1" xr:uid="{DB7C1EFB-1179-4503-99E0-6C81E93B329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CF44DE5-3045-40F5-BFB7-22DC48E1874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20F75-D0F2-43EC-85B5-CA7244014F18}">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28</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380</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YTq+sJmuEk5qQNrDEwdHBAbESN3SzsaAPaFmaVwYu5sRcQv24GzAmsB310C0qyQnb2mMbKrJmAu0NRNg9OrXqA==" saltValue="VFJ9OzJ2plkdjZBLohbTB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87" priority="3" stopIfTrue="1">
      <formula>AND($C28&lt;&gt;"",$C28&lt;&gt;"Manufacturer (Production)")</formula>
    </cfRule>
  </conditionalFormatting>
  <conditionalFormatting sqref="L28:M52">
    <cfRule type="expression" dxfId="286" priority="4" stopIfTrue="1">
      <formula>AND($C28&lt;&gt;"",$C28&lt;&gt;"Manufacturer (Certification)")</formula>
    </cfRule>
  </conditionalFormatting>
  <conditionalFormatting sqref="N28:N52 L28:L52 H28:I52 P28:Q52 S28:S52 V28:W52">
    <cfRule type="expression" dxfId="285" priority="6">
      <formula>AND(TRIM(H28)&lt;&gt;"",ISNUMBER(H28)=FALSE)</formula>
    </cfRule>
  </conditionalFormatting>
  <conditionalFormatting sqref="N28:O52">
    <cfRule type="expression" dxfId="284" priority="5" stopIfTrue="1">
      <formula>AND($C28&lt;&gt;"",$C28&lt;&gt;"Manufacturer (Marketing)")</formula>
    </cfRule>
  </conditionalFormatting>
  <conditionalFormatting sqref="P28:U52">
    <cfRule type="expression" dxfId="283" priority="2">
      <formula>AND($C28&lt;&gt;"",$C28&lt;&gt;"Distributor / Retailer")</formula>
    </cfRule>
  </conditionalFormatting>
  <conditionalFormatting sqref="V28:Z52">
    <cfRule type="expression" dxfId="28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7357C53-D6AC-49CD-A63E-B9FF06A3906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0F6A1409-99A6-4FFE-94BF-BE2364552FC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913BE5B-7585-4BD0-886A-72BE38D653B3}"/>
    <dataValidation type="list" allowBlank="1" showDropDown="1" showInputMessage="1" showErrorMessage="1" error="Please enter Y or N." sqref="AA28:AA52" xr:uid="{97FDDB8D-4A50-467F-9CFF-B3CFB0016C6E}">
      <formula1>Lookup_YesNo</formula1>
    </dataValidation>
    <dataValidation type="date" allowBlank="1" showInputMessage="1" showErrorMessage="1" error="Please enter a valid date (mm/dd/yyyy) _x000a_between 10/01/2022 and 09/30/2028." sqref="F28:F52" xr:uid="{CB79A441-5F59-42EC-A1EF-5ADFEDE1F20F}">
      <formula1>44835</formula1>
      <formula2>47026</formula2>
    </dataValidation>
    <dataValidation type="list" allowBlank="1" showDropDown="1" showInputMessage="1" showErrorMessage="1" error="Please enter Yes, No, or Unknown." sqref="C16:F16" xr:uid="{C1CA4C89-8DA0-4A6C-A680-09076F7ED308}">
      <formula1>Lookup_YesNoUnknown</formula1>
    </dataValidation>
    <dataValidation type="list" allowBlank="1" showInputMessage="1" showErrorMessage="1" sqref="T28:T52" xr:uid="{BA4CC997-6F88-4D2A-8862-BA75BBE9740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715714E-C476-4B66-BB63-D1EE2D539793}"/>
    <dataValidation type="list" allowBlank="1" showInputMessage="1" showErrorMessage="1" sqref="M28:M52" xr:uid="{7AD42615-CBF7-40B2-A16D-3EB4ACA2EB5C}">
      <formula1>Lookup_CertificationStatus</formula1>
    </dataValidation>
    <dataValidation type="list" allowBlank="1" showInputMessage="1" showErrorMessage="1" sqref="K28:K52 U28:U52" xr:uid="{3F2176DF-617A-45F4-A928-CF593D780CF5}">
      <formula1>Lookup_Type</formula1>
    </dataValidation>
    <dataValidation type="list" allowBlank="1" showInputMessage="1" showErrorMessage="1" sqref="J28:J52" xr:uid="{BFF22351-2A5E-46D7-9EDA-E93A207CD4E1}">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131D7F1-EB04-48E9-8A3A-4EE79080E112}">
      <formula1>OFFSET(Outreach_Activities_Sorted,0,0,COUNTIF(Outreach_Activities_Sorted,"&lt;&gt;0"))</formula1>
    </dataValidation>
    <dataValidation type="list" allowBlank="1" showInputMessage="1" showErrorMessage="1" sqref="Y28:Y52 R28:R52 O28:O52" xr:uid="{2614EE3B-6F49-4F2B-A536-06FC07D96362}">
      <formula1>Lookup_YesNoUnknown</formula1>
    </dataValidation>
    <dataValidation type="list" allowBlank="1" showInputMessage="1" showErrorMessage="1" sqref="C28:C52" xr:uid="{C09CB12B-935F-4761-B59D-2CFC5CC6C202}">
      <formula1>Lookup_Role</formula1>
    </dataValidation>
    <dataValidation type="date" operator="greaterThan" allowBlank="1" showInputMessage="1" showErrorMessage="1" errorTitle="Date Required" error="Please enter a date in mm/dd/yyyy format." sqref="C18" xr:uid="{169027C9-6620-4D91-9C31-2C6B59D61929}">
      <formula1>36526</formula1>
    </dataValidation>
    <dataValidation type="list" allowBlank="1" showDropDown="1" showInputMessage="1" showErrorMessage="1" sqref="C14" xr:uid="{7E969C2A-7B27-476D-B5FB-242AA95A5CE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D1002B6-1045-49AC-99A8-983FFFC81FC4}"/>
  </dataValidations>
  <hyperlinks>
    <hyperlink ref="B15" r:id="rId1" xr:uid="{D6C92D26-DF8C-4B4B-B435-17AC692CC21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08421B6-6C85-4D4E-9C0C-FED5B55D22C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7E0A8-5EEE-4250-9B7F-69805569BDFB}">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29</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381</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1F7AaZDVabYXELfMuv32r6LcV9Em7eVxCQyiI8UqZBAGma75GSYVn+8OAxf+t32zZtjH6GjGiGC1nREy5eZPOA==" saltValue="WppnbGQg4P6/oyD0hfqe/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81" priority="3" stopIfTrue="1">
      <formula>AND($C28&lt;&gt;"",$C28&lt;&gt;"Manufacturer (Production)")</formula>
    </cfRule>
  </conditionalFormatting>
  <conditionalFormatting sqref="L28:M52">
    <cfRule type="expression" dxfId="280" priority="4" stopIfTrue="1">
      <formula>AND($C28&lt;&gt;"",$C28&lt;&gt;"Manufacturer (Certification)")</formula>
    </cfRule>
  </conditionalFormatting>
  <conditionalFormatting sqref="N28:N52 L28:L52 H28:I52 P28:Q52 S28:S52 V28:W52">
    <cfRule type="expression" dxfId="279" priority="6">
      <formula>AND(TRIM(H28)&lt;&gt;"",ISNUMBER(H28)=FALSE)</formula>
    </cfRule>
  </conditionalFormatting>
  <conditionalFormatting sqref="N28:O52">
    <cfRule type="expression" dxfId="278" priority="5" stopIfTrue="1">
      <formula>AND($C28&lt;&gt;"",$C28&lt;&gt;"Manufacturer (Marketing)")</formula>
    </cfRule>
  </conditionalFormatting>
  <conditionalFormatting sqref="P28:U52">
    <cfRule type="expression" dxfId="277" priority="2">
      <formula>AND($C28&lt;&gt;"",$C28&lt;&gt;"Distributor / Retailer")</formula>
    </cfRule>
  </conditionalFormatting>
  <conditionalFormatting sqref="V28:Z52">
    <cfRule type="expression" dxfId="27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F1F65884-DD74-41DE-BDE9-52F75917C66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6321A7B-4792-4985-9832-9C1C11AC45A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61AC5A6-18BE-42E7-B311-D0C6119D1C36}"/>
    <dataValidation type="list" allowBlank="1" showDropDown="1" showInputMessage="1" showErrorMessage="1" error="Please enter Y or N." sqref="AA28:AA52" xr:uid="{D4E678F8-2937-4BE5-8618-6A65770E225C}">
      <formula1>Lookup_YesNo</formula1>
    </dataValidation>
    <dataValidation type="date" allowBlank="1" showInputMessage="1" showErrorMessage="1" error="Please enter a valid date (mm/dd/yyyy) _x000a_between 10/01/2022 and 09/30/2028." sqref="F28:F52" xr:uid="{E7A13F4D-C808-40BA-8FAE-101FC5763B39}">
      <formula1>44835</formula1>
      <formula2>47026</formula2>
    </dataValidation>
    <dataValidation type="list" allowBlank="1" showDropDown="1" showInputMessage="1" showErrorMessage="1" error="Please enter Yes, No, or Unknown." sqref="C16:F16" xr:uid="{11587478-C2A5-401D-A9DD-B2F9B01B55C0}">
      <formula1>Lookup_YesNoUnknown</formula1>
    </dataValidation>
    <dataValidation type="list" allowBlank="1" showInputMessage="1" showErrorMessage="1" sqref="T28:T52" xr:uid="{A817DB48-5A53-4F3D-AD8A-0105A3CF51B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2721A58-786F-4E4A-8916-68F0AEC01460}"/>
    <dataValidation type="list" allowBlank="1" showInputMessage="1" showErrorMessage="1" sqref="M28:M52" xr:uid="{8B725576-C053-43B1-8E1A-1F86D2A97028}">
      <formula1>Lookup_CertificationStatus</formula1>
    </dataValidation>
    <dataValidation type="list" allowBlank="1" showInputMessage="1" showErrorMessage="1" sqref="K28:K52 U28:U52" xr:uid="{1CEECDF7-DC8D-4736-B563-8FBB10E25DD6}">
      <formula1>Lookup_Type</formula1>
    </dataValidation>
    <dataValidation type="list" allowBlank="1" showInputMessage="1" showErrorMessage="1" sqref="J28:J52" xr:uid="{4DC68A94-B90B-43AB-9967-6E33FD3934F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96E0A199-6936-452E-9B5E-B64776790B42}">
      <formula1>OFFSET(Outreach_Activities_Sorted,0,0,COUNTIF(Outreach_Activities_Sorted,"&lt;&gt;0"))</formula1>
    </dataValidation>
    <dataValidation type="list" allowBlank="1" showInputMessage="1" showErrorMessage="1" sqref="Y28:Y52 R28:R52 O28:O52" xr:uid="{4A8B989D-F46A-4906-88BF-E5A7B79E71B5}">
      <formula1>Lookup_YesNoUnknown</formula1>
    </dataValidation>
    <dataValidation type="list" allowBlank="1" showInputMessage="1" showErrorMessage="1" sqref="C28:C52" xr:uid="{E7029567-53C1-421B-980C-267EFF40E2C4}">
      <formula1>Lookup_Role</formula1>
    </dataValidation>
    <dataValidation type="date" operator="greaterThan" allowBlank="1" showInputMessage="1" showErrorMessage="1" errorTitle="Date Required" error="Please enter a date in mm/dd/yyyy format." sqref="C18" xr:uid="{EACE49E1-9B1F-434D-A29E-17D246F344AA}">
      <formula1>36526</formula1>
    </dataValidation>
    <dataValidation type="list" allowBlank="1" showDropDown="1" showInputMessage="1" showErrorMessage="1" sqref="C14" xr:uid="{709A77CA-4988-438A-BF13-56A58772D0E9}">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7A1BC82-42A7-442D-975C-FB37AC9667A0}"/>
  </dataValidations>
  <hyperlinks>
    <hyperlink ref="B15" r:id="rId1" xr:uid="{89BAEC15-06E8-4A02-A964-2CE9A78D650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828AA83-08BA-4382-A615-1D6460F627B6}"/>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12F53-AB6B-4707-81EC-A53B341AEEE5}">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30</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382</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vNHKT6YJcNUGfttgotrJr7KhkLhvFmj0A1lisrsjkrnRYkzd1eAPhPkarqoyXRrrKlahNQd+D0k/lox6/phPMg==" saltValue="3kC869hhGVOtQ/81vf3bK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75" priority="3" stopIfTrue="1">
      <formula>AND($C28&lt;&gt;"",$C28&lt;&gt;"Manufacturer (Production)")</formula>
    </cfRule>
  </conditionalFormatting>
  <conditionalFormatting sqref="L28:M52">
    <cfRule type="expression" dxfId="274" priority="4" stopIfTrue="1">
      <formula>AND($C28&lt;&gt;"",$C28&lt;&gt;"Manufacturer (Certification)")</formula>
    </cfRule>
  </conditionalFormatting>
  <conditionalFormatting sqref="N28:N52 L28:L52 H28:I52 P28:Q52 S28:S52 V28:W52">
    <cfRule type="expression" dxfId="273" priority="6">
      <formula>AND(TRIM(H28)&lt;&gt;"",ISNUMBER(H28)=FALSE)</formula>
    </cfRule>
  </conditionalFormatting>
  <conditionalFormatting sqref="N28:O52">
    <cfRule type="expression" dxfId="272" priority="5" stopIfTrue="1">
      <formula>AND($C28&lt;&gt;"",$C28&lt;&gt;"Manufacturer (Marketing)")</formula>
    </cfRule>
  </conditionalFormatting>
  <conditionalFormatting sqref="P28:U52">
    <cfRule type="expression" dxfId="271" priority="2">
      <formula>AND($C28&lt;&gt;"",$C28&lt;&gt;"Distributor / Retailer")</formula>
    </cfRule>
  </conditionalFormatting>
  <conditionalFormatting sqref="V28:Z52">
    <cfRule type="expression" dxfId="27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64BC568-3B85-4564-8E5A-D19224BBC71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A8373A9-7301-4059-8E04-789F2691420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7DD549E-3394-4BA0-8DBB-415D87C9DF87}"/>
    <dataValidation type="list" allowBlank="1" showDropDown="1" showInputMessage="1" showErrorMessage="1" error="Please enter Y or N." sqref="AA28:AA52" xr:uid="{9977F6E1-16B9-4481-9878-D94E080F7BA1}">
      <formula1>Lookup_YesNo</formula1>
    </dataValidation>
    <dataValidation type="date" allowBlank="1" showInputMessage="1" showErrorMessage="1" error="Please enter a valid date (mm/dd/yyyy) _x000a_between 10/01/2022 and 09/30/2028." sqref="F28:F52" xr:uid="{01BF553C-D48B-4D68-B59F-32A60A4C1C70}">
      <formula1>44835</formula1>
      <formula2>47026</formula2>
    </dataValidation>
    <dataValidation type="list" allowBlank="1" showDropDown="1" showInputMessage="1" showErrorMessage="1" error="Please enter Yes, No, or Unknown." sqref="C16:F16" xr:uid="{0CA6F006-4120-4D6B-AF24-9932BC3EBEBA}">
      <formula1>Lookup_YesNoUnknown</formula1>
    </dataValidation>
    <dataValidation type="list" allowBlank="1" showInputMessage="1" showErrorMessage="1" sqref="T28:T52" xr:uid="{4182E8DD-5417-4B83-B058-52E9BEB4B2B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575FDE3-4415-4E67-9F70-D4E2ACEB1612}"/>
    <dataValidation type="list" allowBlank="1" showInputMessage="1" showErrorMessage="1" sqref="M28:M52" xr:uid="{55FCE700-BA01-458E-AC88-6DD6E3963115}">
      <formula1>Lookup_CertificationStatus</formula1>
    </dataValidation>
    <dataValidation type="list" allowBlank="1" showInputMessage="1" showErrorMessage="1" sqref="K28:K52 U28:U52" xr:uid="{E6CB9024-E7FE-432A-9CE3-5E58FCCF47D4}">
      <formula1>Lookup_Type</formula1>
    </dataValidation>
    <dataValidation type="list" allowBlank="1" showInputMessage="1" showErrorMessage="1" sqref="J28:J52" xr:uid="{90ACC598-367B-4AA8-9882-CA78A0E9059C}">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A683F1E-A9BA-4718-A3BC-3839F1930936}">
      <formula1>OFFSET(Outreach_Activities_Sorted,0,0,COUNTIF(Outreach_Activities_Sorted,"&lt;&gt;0"))</formula1>
    </dataValidation>
    <dataValidation type="list" allowBlank="1" showInputMessage="1" showErrorMessage="1" sqref="Y28:Y52 R28:R52 O28:O52" xr:uid="{46DD74BA-7E0E-410E-AB9B-CDC717F39A73}">
      <formula1>Lookup_YesNoUnknown</formula1>
    </dataValidation>
    <dataValidation type="list" allowBlank="1" showInputMessage="1" showErrorMessage="1" sqref="C28:C52" xr:uid="{501DB9B5-708A-4DC3-BE93-EDC3582165CB}">
      <formula1>Lookup_Role</formula1>
    </dataValidation>
    <dataValidation type="date" operator="greaterThan" allowBlank="1" showInputMessage="1" showErrorMessage="1" errorTitle="Date Required" error="Please enter a date in mm/dd/yyyy format." sqref="C18" xr:uid="{D39229D1-51BF-4D45-AE04-2AF234AB0F51}">
      <formula1>36526</formula1>
    </dataValidation>
    <dataValidation type="list" allowBlank="1" showDropDown="1" showInputMessage="1" showErrorMessage="1" sqref="C14" xr:uid="{D212C1AB-A305-4FDE-B9C2-733D4EBC8F0E}">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5B4B18F-1EDC-442D-9B84-71773618A2B5}"/>
  </dataValidations>
  <hyperlinks>
    <hyperlink ref="B15" r:id="rId1" xr:uid="{2621DA40-ED5A-4B0B-B997-62D63A8678D9}"/>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9E4E43C-37F8-4CFF-ABD7-A6AAE175F22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D8A3C-13A7-46A5-9D9A-8A482190DB91}">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383</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E2AYhb6Baq6v0s9wq2fH2PtxHHV4K9B+McScm+epSXmEtbVzHFJX8iazc9eIZ53qIgONTskdXZ2VPTa0m0UPDA==" saltValue="zv6GW3kMy9Y8QwhazphhA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69" priority="3" stopIfTrue="1">
      <formula>AND($C28&lt;&gt;"",$C28&lt;&gt;"Manufacturer (Production)")</formula>
    </cfRule>
  </conditionalFormatting>
  <conditionalFormatting sqref="L28:M52">
    <cfRule type="expression" dxfId="268" priority="4" stopIfTrue="1">
      <formula>AND($C28&lt;&gt;"",$C28&lt;&gt;"Manufacturer (Certification)")</formula>
    </cfRule>
  </conditionalFormatting>
  <conditionalFormatting sqref="N28:N52 L28:L52 H28:I52 P28:Q52 S28:S52 V28:W52">
    <cfRule type="expression" dxfId="267" priority="6">
      <formula>AND(TRIM(H28)&lt;&gt;"",ISNUMBER(H28)=FALSE)</formula>
    </cfRule>
  </conditionalFormatting>
  <conditionalFormatting sqref="N28:O52">
    <cfRule type="expression" dxfId="266" priority="5" stopIfTrue="1">
      <formula>AND($C28&lt;&gt;"",$C28&lt;&gt;"Manufacturer (Marketing)")</formula>
    </cfRule>
  </conditionalFormatting>
  <conditionalFormatting sqref="P28:U52">
    <cfRule type="expression" dxfId="265" priority="2">
      <formula>AND($C28&lt;&gt;"",$C28&lt;&gt;"Distributor / Retailer")</formula>
    </cfRule>
  </conditionalFormatting>
  <conditionalFormatting sqref="V28:Z52">
    <cfRule type="expression" dxfId="26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BCBC821-0A11-43B4-9859-87E8C49552F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63F241A1-BB87-4A11-8141-7A12DEDE5EF0}">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734C942-B12F-4635-9803-AD8D81720935}"/>
    <dataValidation type="list" allowBlank="1" showDropDown="1" showInputMessage="1" showErrorMessage="1" error="Please enter Y or N." sqref="AA28:AA52" xr:uid="{2D1D541D-3A06-480E-995E-9AF48DB1B7AA}">
      <formula1>Lookup_YesNo</formula1>
    </dataValidation>
    <dataValidation type="date" allowBlank="1" showInputMessage="1" showErrorMessage="1" error="Please enter a valid date (mm/dd/yyyy) _x000a_between 10/01/2022 and 09/30/2028." sqref="F28:F52" xr:uid="{F5718420-DA00-46AF-A320-13535B00271E}">
      <formula1>44835</formula1>
      <formula2>47026</formula2>
    </dataValidation>
    <dataValidation type="list" allowBlank="1" showDropDown="1" showInputMessage="1" showErrorMessage="1" error="Please enter Yes, No, or Unknown." sqref="C16:F16" xr:uid="{5D198F04-B93B-4BBE-8175-CA44C13AF53F}">
      <formula1>Lookup_YesNoUnknown</formula1>
    </dataValidation>
    <dataValidation type="list" allowBlank="1" showInputMessage="1" showErrorMessage="1" sqref="T28:T52" xr:uid="{68EE8E0B-6BE8-490A-941B-0D260A7FD8F5}">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0DF4CE6-425A-4CED-AF44-A8BB751D4EAC}"/>
    <dataValidation type="list" allowBlank="1" showInputMessage="1" showErrorMessage="1" sqref="M28:M52" xr:uid="{66E77306-D6E2-485A-AEFA-79AB3D3C9511}">
      <formula1>Lookup_CertificationStatus</formula1>
    </dataValidation>
    <dataValidation type="list" allowBlank="1" showInputMessage="1" showErrorMessage="1" sqref="K28:K52 U28:U52" xr:uid="{4E1C6826-29C1-4C07-BB1F-EA091C523EAA}">
      <formula1>Lookup_Type</formula1>
    </dataValidation>
    <dataValidation type="list" allowBlank="1" showInputMessage="1" showErrorMessage="1" sqref="J28:J52" xr:uid="{2CC90B1C-C7C7-4AD0-B63E-C90075DE377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ADE7BD6-1067-40B4-AC57-6BA250858392}">
      <formula1>OFFSET(Outreach_Activities_Sorted,0,0,COUNTIF(Outreach_Activities_Sorted,"&lt;&gt;0"))</formula1>
    </dataValidation>
    <dataValidation type="list" allowBlank="1" showInputMessage="1" showErrorMessage="1" sqref="Y28:Y52 R28:R52 O28:O52" xr:uid="{CA4CEA40-A44D-4650-AAC2-AD412612991B}">
      <formula1>Lookup_YesNoUnknown</formula1>
    </dataValidation>
    <dataValidation type="list" allowBlank="1" showInputMessage="1" showErrorMessage="1" sqref="C28:C52" xr:uid="{845A9656-2032-417D-83D2-6BE6C4A2F099}">
      <formula1>Lookup_Role</formula1>
    </dataValidation>
    <dataValidation type="date" operator="greaterThan" allowBlank="1" showInputMessage="1" showErrorMessage="1" errorTitle="Date Required" error="Please enter a date in mm/dd/yyyy format." sqref="C18" xr:uid="{5A681C32-C032-4E79-AD70-06808AE2AE65}">
      <formula1>36526</formula1>
    </dataValidation>
    <dataValidation type="list" allowBlank="1" showDropDown="1" showInputMessage="1" showErrorMessage="1" sqref="C14" xr:uid="{891F3D1A-7449-4ADF-96BB-7C0696E77DF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0C41ADF-5F31-491D-8B5E-57D086B324BA}"/>
  </dataValidations>
  <hyperlinks>
    <hyperlink ref="B15" r:id="rId1" xr:uid="{FEE7242F-FB30-4AD2-B6D8-417BD499AAF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BCE8526-1A62-4540-A118-C9495EF2FC7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EB1E8-5F07-46FC-9532-34D0ACE344A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gp9cS6oAooadKYkwpDWXdiBoMr0aAMek941CUDFqi+ARwA9qXnYD5xp4L5tCb0b0sLExDL3keszPQg3MfXIrgw==" saltValue="6hamrwo8z2GBeQetLavAd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63" priority="3" stopIfTrue="1">
      <formula>AND($C28&lt;&gt;"",$C28&lt;&gt;"Manufacturer (Production)")</formula>
    </cfRule>
  </conditionalFormatting>
  <conditionalFormatting sqref="L28:M52">
    <cfRule type="expression" dxfId="262" priority="4" stopIfTrue="1">
      <formula>AND($C28&lt;&gt;"",$C28&lt;&gt;"Manufacturer (Certification)")</formula>
    </cfRule>
  </conditionalFormatting>
  <conditionalFormatting sqref="N28:N52 L28:L52 H28:I52 P28:Q52 S28:S52 V28:W52">
    <cfRule type="expression" dxfId="261" priority="6">
      <formula>AND(TRIM(H28)&lt;&gt;"",ISNUMBER(H28)=FALSE)</formula>
    </cfRule>
  </conditionalFormatting>
  <conditionalFormatting sqref="N28:O52">
    <cfRule type="expression" dxfId="260" priority="5" stopIfTrue="1">
      <formula>AND($C28&lt;&gt;"",$C28&lt;&gt;"Manufacturer (Marketing)")</formula>
    </cfRule>
  </conditionalFormatting>
  <conditionalFormatting sqref="P28:U52">
    <cfRule type="expression" dxfId="259" priority="2">
      <formula>AND($C28&lt;&gt;"",$C28&lt;&gt;"Distributor / Retailer")</formula>
    </cfRule>
  </conditionalFormatting>
  <conditionalFormatting sqref="V28:Z52">
    <cfRule type="expression" dxfId="25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D43A9CD-ECF5-4C26-8454-16368EF981D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6268D3AA-44A5-436F-8F5E-6E57EC46A19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C996A50A-0F37-4A1B-A778-87E959DEB867}"/>
    <dataValidation type="list" allowBlank="1" showDropDown="1" showInputMessage="1" showErrorMessage="1" error="Please enter Y or N." sqref="AA28:AA52" xr:uid="{C3175394-F950-4E7C-ACDD-FE769A4630CF}">
      <formula1>Lookup_YesNo</formula1>
    </dataValidation>
    <dataValidation type="date" allowBlank="1" showInputMessage="1" showErrorMessage="1" error="Please enter a valid date (mm/dd/yyyy) _x000a_between 10/01/2022 and 09/30/2028." sqref="F28:F52" xr:uid="{78FDDC14-42CD-4BCC-AF9D-F93D49CB4B72}">
      <formula1>44835</formula1>
      <formula2>47026</formula2>
    </dataValidation>
    <dataValidation type="list" allowBlank="1" showDropDown="1" showInputMessage="1" showErrorMessage="1" error="Please enter Yes, No, or Unknown." sqref="C16:F16" xr:uid="{2CEB81F8-2CC8-4560-B0DC-425E079275CE}">
      <formula1>Lookup_YesNoUnknown</formula1>
    </dataValidation>
    <dataValidation type="list" allowBlank="1" showInputMessage="1" showErrorMessage="1" sqref="T28:T52" xr:uid="{D833F9F5-73FD-4863-BAAE-C5855B13172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FD92225-3409-4B31-8D1C-F976C44A7F00}"/>
    <dataValidation type="list" allowBlank="1" showInputMessage="1" showErrorMessage="1" sqref="M28:M52" xr:uid="{F1B05860-BF12-4229-9523-5A064DA9D4DD}">
      <formula1>Lookup_CertificationStatus</formula1>
    </dataValidation>
    <dataValidation type="list" allowBlank="1" showInputMessage="1" showErrorMessage="1" sqref="K28:K52 U28:U52" xr:uid="{8919DAB2-326A-4D21-902E-541DD5FAC825}">
      <formula1>Lookup_Type</formula1>
    </dataValidation>
    <dataValidation type="list" allowBlank="1" showInputMessage="1" showErrorMessage="1" sqref="J28:J52" xr:uid="{3BD2ABAB-7B0F-4F11-B105-EC64E532BF7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6DDF080-7F6B-4165-920E-083663100C7F}">
      <formula1>OFFSET(Outreach_Activities_Sorted,0,0,COUNTIF(Outreach_Activities_Sorted,"&lt;&gt;0"))</formula1>
    </dataValidation>
    <dataValidation type="list" allowBlank="1" showInputMessage="1" showErrorMessage="1" sqref="Y28:Y52 R28:R52 O28:O52" xr:uid="{BF7CDB31-8348-4451-BC25-C736E99702FC}">
      <formula1>Lookup_YesNoUnknown</formula1>
    </dataValidation>
    <dataValidation type="list" allowBlank="1" showInputMessage="1" showErrorMessage="1" sqref="C28:C52" xr:uid="{4946CE60-1837-4E61-9C30-4C675F1AD0FF}">
      <formula1>Lookup_Role</formula1>
    </dataValidation>
    <dataValidation type="date" operator="greaterThan" allowBlank="1" showInputMessage="1" showErrorMessage="1" errorTitle="Date Required" error="Please enter a date in mm/dd/yyyy format." sqref="C18" xr:uid="{560F07B1-B878-4447-AB3E-488E4B1F99D8}">
      <formula1>36526</formula1>
    </dataValidation>
    <dataValidation type="list" allowBlank="1" showDropDown="1" showInputMessage="1" showErrorMessage="1" sqref="C14" xr:uid="{6A33BAEB-C1F4-4DA1-8C7B-BC004F4635D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2D5610F-E676-4D0E-A41F-E9C961872A06}"/>
  </dataValidations>
  <hyperlinks>
    <hyperlink ref="B15" r:id="rId1" xr:uid="{3ECE6EF4-F535-4936-BE3C-91AA74694DD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DBA551A-2E2B-46A9-959C-ADFB25D6F25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A44E2-D538-4634-9DA7-863C6200D50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Xy8u1a1q7XPZ4Zk5fUcmfcx08dPcMJe96ubFdkxmRJK9iM8vP+xbhXsEq6gGAB1RO9/36USJd09+d0N/vaKmTA==" saltValue="chvw6Z2pWFzcZAgg9eJgz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57" priority="3" stopIfTrue="1">
      <formula>AND($C28&lt;&gt;"",$C28&lt;&gt;"Manufacturer (Production)")</formula>
    </cfRule>
  </conditionalFormatting>
  <conditionalFormatting sqref="L28:M52">
    <cfRule type="expression" dxfId="256" priority="4" stopIfTrue="1">
      <formula>AND($C28&lt;&gt;"",$C28&lt;&gt;"Manufacturer (Certification)")</formula>
    </cfRule>
  </conditionalFormatting>
  <conditionalFormatting sqref="N28:N52 L28:L52 H28:I52 P28:Q52 S28:S52 V28:W52">
    <cfRule type="expression" dxfId="255" priority="6">
      <formula>AND(TRIM(H28)&lt;&gt;"",ISNUMBER(H28)=FALSE)</formula>
    </cfRule>
  </conditionalFormatting>
  <conditionalFormatting sqref="N28:O52">
    <cfRule type="expression" dxfId="254" priority="5" stopIfTrue="1">
      <formula>AND($C28&lt;&gt;"",$C28&lt;&gt;"Manufacturer (Marketing)")</formula>
    </cfRule>
  </conditionalFormatting>
  <conditionalFormatting sqref="P28:U52">
    <cfRule type="expression" dxfId="253" priority="2">
      <formula>AND($C28&lt;&gt;"",$C28&lt;&gt;"Distributor / Retailer")</formula>
    </cfRule>
  </conditionalFormatting>
  <conditionalFormatting sqref="V28:Z52">
    <cfRule type="expression" dxfId="25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3A9A629-E5AF-4C40-A72B-33DA288C08C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269D0C1-63C5-46B9-95A4-416E6D0BE30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1AE637E-7CEA-44C7-8216-25B1D30AAA8A}"/>
    <dataValidation type="list" allowBlank="1" showDropDown="1" showInputMessage="1" showErrorMessage="1" error="Please enter Y or N." sqref="AA28:AA52" xr:uid="{29458493-354A-45C8-B7F9-FE4A6127ECD8}">
      <formula1>Lookup_YesNo</formula1>
    </dataValidation>
    <dataValidation type="date" allowBlank="1" showInputMessage="1" showErrorMessage="1" error="Please enter a valid date (mm/dd/yyyy) _x000a_between 10/01/2022 and 09/30/2028." sqref="F28:F52" xr:uid="{12052EDA-CDF0-4A08-B9E5-7EBB6691E791}">
      <formula1>44835</formula1>
      <formula2>47026</formula2>
    </dataValidation>
    <dataValidation type="list" allowBlank="1" showDropDown="1" showInputMessage="1" showErrorMessage="1" error="Please enter Yes, No, or Unknown." sqref="C16:F16" xr:uid="{510B6AEE-F33B-4026-BC86-2E297F12B758}">
      <formula1>Lookup_YesNoUnknown</formula1>
    </dataValidation>
    <dataValidation type="list" allowBlank="1" showInputMessage="1" showErrorMessage="1" sqref="T28:T52" xr:uid="{60F77EF9-436F-49C5-9928-0CCAD851BBB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CCBD59B-5F99-4FD3-9229-347AAB570CEC}"/>
    <dataValidation type="list" allowBlank="1" showInputMessage="1" showErrorMessage="1" sqref="M28:M52" xr:uid="{8CA974FB-BE4F-4D33-B110-27B6CC5BE68E}">
      <formula1>Lookup_CertificationStatus</formula1>
    </dataValidation>
    <dataValidation type="list" allowBlank="1" showInputMessage="1" showErrorMessage="1" sqref="K28:K52 U28:U52" xr:uid="{CB7ECF2B-31A1-4D56-8233-BBAA3F2FD329}">
      <formula1>Lookup_Type</formula1>
    </dataValidation>
    <dataValidation type="list" allowBlank="1" showInputMessage="1" showErrorMessage="1" sqref="J28:J52" xr:uid="{FF3D744A-0134-4A7C-9803-CFD8CDB03D6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E6D5ABD-C269-4340-AFE6-2E123392363F}">
      <formula1>OFFSET(Outreach_Activities_Sorted,0,0,COUNTIF(Outreach_Activities_Sorted,"&lt;&gt;0"))</formula1>
    </dataValidation>
    <dataValidation type="list" allowBlank="1" showInputMessage="1" showErrorMessage="1" sqref="Y28:Y52 R28:R52 O28:O52" xr:uid="{3A5F4EB7-57CB-4CCC-A8CF-A7E9362948B7}">
      <formula1>Lookup_YesNoUnknown</formula1>
    </dataValidation>
    <dataValidation type="list" allowBlank="1" showInputMessage="1" showErrorMessage="1" sqref="C28:C52" xr:uid="{E355E5AD-AE63-464E-86A2-582F7326208A}">
      <formula1>Lookup_Role</formula1>
    </dataValidation>
    <dataValidation type="date" operator="greaterThan" allowBlank="1" showInputMessage="1" showErrorMessage="1" errorTitle="Date Required" error="Please enter a date in mm/dd/yyyy format." sqref="C18" xr:uid="{631A96C0-AC1A-4976-A2C3-061AFD733E65}">
      <formula1>36526</formula1>
    </dataValidation>
    <dataValidation type="list" allowBlank="1" showDropDown="1" showInputMessage="1" showErrorMessage="1" sqref="C14" xr:uid="{10F34915-CA68-4CFA-8704-CD204A694C8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E897D30-8E02-4D06-9D9D-CAE91943EF4E}"/>
  </dataValidations>
  <hyperlinks>
    <hyperlink ref="B15" r:id="rId1" xr:uid="{A3DFCAAF-B570-44DF-A70E-D3A258D3E914}"/>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5ED5972-A3D1-4139-837E-84EB3601590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522FC-00A9-4D49-B2F8-8C19889C43D0}">
  <sheetPr codeName="Sheet4">
    <tabColor theme="4" tint="0.79998168889431442"/>
    <pageSetUpPr fitToPage="1"/>
  </sheetPr>
  <dimension ref="A1:G20"/>
  <sheetViews>
    <sheetView showGridLines="0" zoomScaleNormal="100" workbookViewId="0">
      <pane xSplit="2" ySplit="10" topLeftCell="C11" activePane="bottomRight" state="frozen"/>
      <selection activeCell="B2" sqref="B2:D2"/>
      <selection pane="topRight" activeCell="B2" sqref="B2:D2"/>
      <selection pane="bottomLeft" activeCell="B2" sqref="B2:D2"/>
      <selection pane="bottomRight" activeCell="B11" sqref="B11"/>
    </sheetView>
  </sheetViews>
  <sheetFormatPr defaultRowHeight="14.5" x14ac:dyDescent="0.35"/>
  <cols>
    <col min="1" max="1" width="4.7265625" style="69" customWidth="1"/>
    <col min="2" max="2" width="60.7265625" customWidth="1"/>
    <col min="3" max="3" width="24.7265625" customWidth="1"/>
    <col min="4" max="4" width="60.7265625" style="75" customWidth="1"/>
    <col min="5" max="5" width="21.1796875" style="7" bestFit="1" customWidth="1"/>
    <col min="6" max="6" width="22.81640625" customWidth="1"/>
    <col min="7" max="7" width="18.7265625" style="68" customWidth="1"/>
  </cols>
  <sheetData>
    <row r="1" spans="1:7" ht="20.149999999999999" customHeight="1" x14ac:dyDescent="0.35">
      <c r="B1" s="286" t="str">
        <f>TemplateTitle</f>
        <v>P2 IIJA Products EJ Grant Reporting Template</v>
      </c>
      <c r="C1" s="287"/>
      <c r="D1" s="287"/>
      <c r="E1" s="287"/>
      <c r="F1" s="287"/>
      <c r="G1" s="288"/>
    </row>
    <row r="2" spans="1:7" ht="6" customHeight="1" x14ac:dyDescent="0.5">
      <c r="B2" s="65"/>
      <c r="C2" s="63"/>
      <c r="D2" s="73"/>
      <c r="E2" s="64"/>
      <c r="F2" s="63"/>
      <c r="G2" s="117"/>
    </row>
    <row r="3" spans="1:7" ht="40" customHeight="1" x14ac:dyDescent="0.4">
      <c r="B3" s="94" t="s">
        <v>5</v>
      </c>
      <c r="C3" s="318" t="s">
        <v>315</v>
      </c>
      <c r="D3" s="319"/>
      <c r="E3" s="319"/>
      <c r="F3" s="320"/>
      <c r="G3" s="118"/>
    </row>
    <row r="4" spans="1:7" ht="6" customHeight="1" x14ac:dyDescent="0.5">
      <c r="B4" s="66"/>
      <c r="C4" s="63"/>
      <c r="D4" s="73"/>
      <c r="E4" s="64"/>
      <c r="F4" s="63"/>
      <c r="G4" s="119"/>
    </row>
    <row r="5" spans="1:7" ht="8.15" customHeight="1" x14ac:dyDescent="0.35"/>
    <row r="6" spans="1:7" s="30" customFormat="1" ht="18" customHeight="1" x14ac:dyDescent="0.35">
      <c r="A6" s="70"/>
      <c r="B6" s="58" t="s">
        <v>85</v>
      </c>
      <c r="C6" s="317" t="str">
        <f>IF('Grant Project Data'!D5&lt;&gt;"",'Grant Project Data'!D5,"")</f>
        <v/>
      </c>
      <c r="D6" s="317"/>
      <c r="E6" s="317"/>
      <c r="F6" s="317"/>
      <c r="G6" s="317"/>
    </row>
    <row r="7" spans="1:7" s="30" customFormat="1" ht="18" customHeight="1" x14ac:dyDescent="0.35">
      <c r="A7" s="70"/>
      <c r="B7" s="59" t="s">
        <v>6</v>
      </c>
      <c r="C7" s="317" t="str">
        <f>IF('Grant Project Data'!D6&lt;&gt;"",'Grant Project Data'!D6,"")</f>
        <v/>
      </c>
      <c r="D7" s="317"/>
      <c r="E7" s="317"/>
      <c r="F7" s="317"/>
      <c r="G7" s="317"/>
    </row>
    <row r="8" spans="1:7" ht="8.15" customHeight="1" x14ac:dyDescent="0.35"/>
    <row r="9" spans="1:7" ht="43.5" x14ac:dyDescent="0.35">
      <c r="B9" s="133" t="s">
        <v>283</v>
      </c>
      <c r="C9" s="8" t="s">
        <v>284</v>
      </c>
      <c r="D9" s="83" t="s">
        <v>285</v>
      </c>
      <c r="E9" s="8" t="s">
        <v>203</v>
      </c>
      <c r="F9" s="8" t="s">
        <v>204</v>
      </c>
      <c r="G9" s="67" t="s">
        <v>205</v>
      </c>
    </row>
    <row r="10" spans="1:7" s="30" customFormat="1" ht="29" x14ac:dyDescent="0.35">
      <c r="A10" s="70"/>
      <c r="B10" s="77" t="s">
        <v>96</v>
      </c>
      <c r="C10" s="84" t="s">
        <v>97</v>
      </c>
      <c r="D10" s="85" t="s">
        <v>276</v>
      </c>
      <c r="E10" s="86" t="s">
        <v>98</v>
      </c>
      <c r="F10" s="86" t="s">
        <v>99</v>
      </c>
      <c r="G10" s="264">
        <v>2125551212</v>
      </c>
    </row>
    <row r="11" spans="1:7" s="60" customFormat="1" x14ac:dyDescent="0.35">
      <c r="A11" s="71">
        <v>1</v>
      </c>
      <c r="B11" s="61"/>
      <c r="C11" s="82"/>
      <c r="D11" s="61"/>
      <c r="E11" s="61"/>
      <c r="F11" s="61"/>
      <c r="G11" s="263"/>
    </row>
    <row r="12" spans="1:7" s="60" customFormat="1" x14ac:dyDescent="0.35">
      <c r="A12" s="71">
        <v>2</v>
      </c>
      <c r="B12" s="61"/>
      <c r="C12" s="82"/>
      <c r="D12" s="61"/>
      <c r="E12" s="61"/>
      <c r="F12" s="61"/>
      <c r="G12" s="263"/>
    </row>
    <row r="13" spans="1:7" s="60" customFormat="1" x14ac:dyDescent="0.35">
      <c r="A13" s="71">
        <v>3</v>
      </c>
      <c r="B13" s="61"/>
      <c r="C13" s="82"/>
      <c r="D13" s="61"/>
      <c r="E13" s="61"/>
      <c r="F13" s="61"/>
      <c r="G13" s="263"/>
    </row>
    <row r="14" spans="1:7" s="60" customFormat="1" x14ac:dyDescent="0.35">
      <c r="A14" s="71">
        <v>4</v>
      </c>
      <c r="B14" s="61"/>
      <c r="C14" s="82"/>
      <c r="D14" s="61"/>
      <c r="E14" s="61"/>
      <c r="F14" s="61"/>
      <c r="G14" s="263"/>
    </row>
    <row r="15" spans="1:7" s="60" customFormat="1" x14ac:dyDescent="0.35">
      <c r="A15" s="71">
        <v>5</v>
      </c>
      <c r="B15" s="61"/>
      <c r="C15" s="82"/>
      <c r="D15" s="61"/>
      <c r="E15" s="61"/>
      <c r="F15" s="61"/>
      <c r="G15" s="263"/>
    </row>
    <row r="16" spans="1:7" s="60" customFormat="1" x14ac:dyDescent="0.35">
      <c r="A16" s="71">
        <v>6</v>
      </c>
      <c r="B16" s="61"/>
      <c r="C16" s="82"/>
      <c r="D16" s="61"/>
      <c r="E16" s="61"/>
      <c r="F16" s="61"/>
      <c r="G16" s="263"/>
    </row>
    <row r="17" spans="1:7" s="60" customFormat="1" x14ac:dyDescent="0.35">
      <c r="A17" s="71">
        <v>7</v>
      </c>
      <c r="B17" s="61"/>
      <c r="C17" s="82"/>
      <c r="D17" s="61"/>
      <c r="E17" s="61"/>
      <c r="F17" s="61"/>
      <c r="G17" s="263"/>
    </row>
    <row r="18" spans="1:7" s="60" customFormat="1" x14ac:dyDescent="0.35">
      <c r="A18" s="71">
        <v>8</v>
      </c>
      <c r="B18" s="61"/>
      <c r="C18" s="82"/>
      <c r="D18" s="61"/>
      <c r="E18" s="61"/>
      <c r="F18" s="61"/>
      <c r="G18" s="263"/>
    </row>
    <row r="19" spans="1:7" s="60" customFormat="1" x14ac:dyDescent="0.35">
      <c r="A19" s="71">
        <v>9</v>
      </c>
      <c r="B19" s="61"/>
      <c r="C19" s="82"/>
      <c r="D19" s="61"/>
      <c r="E19" s="61"/>
      <c r="F19" s="61"/>
      <c r="G19" s="263"/>
    </row>
    <row r="20" spans="1:7" s="60" customFormat="1" x14ac:dyDescent="0.35">
      <c r="A20" s="71">
        <v>10</v>
      </c>
      <c r="B20" s="61"/>
      <c r="C20" s="82"/>
      <c r="D20" s="61"/>
      <c r="E20" s="61"/>
      <c r="F20" s="61"/>
      <c r="G20" s="263"/>
    </row>
  </sheetData>
  <sheetProtection algorithmName="SHA-512" hashValue="baBPz1ood9xS7GIGv5/J0UPmkL02VUCQKgEgGZEvP8lJq+e5mf1c7t7i/ddktydxYO3AkdiZJtS80JkyzNCnvQ==" saltValue="KfhGF2SeHkzPPl8UddddZw==" spinCount="100000" sheet="1" objects="1" scenarios="1" formatCells="0" formatRows="0"/>
  <mergeCells count="4">
    <mergeCell ref="C7:G7"/>
    <mergeCell ref="B1:G1"/>
    <mergeCell ref="C3:F3"/>
    <mergeCell ref="C6:G6"/>
  </mergeCells>
  <dataValidations count="1">
    <dataValidation type="list" allowBlank="1" showInputMessage="1" showErrorMessage="1" sqref="C11:C20" xr:uid="{234DB7C9-B175-4B57-BD30-F2E844AC267B}">
      <formula1>Lookup_PartnerType</formula1>
    </dataValidation>
  </dataValidations>
  <printOptions horizontalCentered="1"/>
  <pageMargins left="0.7" right="0.7" top="0.75" bottom="0.75" header="0.3" footer="0.3"/>
  <pageSetup scale="57" fitToHeight="0" orientation="landscape" r:id="rId1"/>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405C-6D3F-4444-A4EC-5589F8623D7A}">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gE+zrfu51vZiyV8EwhoR+NNp/8xt3vNHAcEjmq+MjkUxLe/Afcr+gBP0nH1s2qOJdxjNxFL/4mP/D2uX+weE+g==" saltValue="g2PdjSBJLjDiJT5M9crH7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51" priority="3" stopIfTrue="1">
      <formula>AND($C28&lt;&gt;"",$C28&lt;&gt;"Manufacturer (Production)")</formula>
    </cfRule>
  </conditionalFormatting>
  <conditionalFormatting sqref="L28:M52">
    <cfRule type="expression" dxfId="250" priority="4" stopIfTrue="1">
      <formula>AND($C28&lt;&gt;"",$C28&lt;&gt;"Manufacturer (Certification)")</formula>
    </cfRule>
  </conditionalFormatting>
  <conditionalFormatting sqref="N28:N52 L28:L52 H28:I52 P28:Q52 S28:S52 V28:W52">
    <cfRule type="expression" dxfId="249" priority="6">
      <formula>AND(TRIM(H28)&lt;&gt;"",ISNUMBER(H28)=FALSE)</formula>
    </cfRule>
  </conditionalFormatting>
  <conditionalFormatting sqref="N28:O52">
    <cfRule type="expression" dxfId="248" priority="5" stopIfTrue="1">
      <formula>AND($C28&lt;&gt;"",$C28&lt;&gt;"Manufacturer (Marketing)")</formula>
    </cfRule>
  </conditionalFormatting>
  <conditionalFormatting sqref="P28:U52">
    <cfRule type="expression" dxfId="247" priority="2">
      <formula>AND($C28&lt;&gt;"",$C28&lt;&gt;"Distributor / Retailer")</formula>
    </cfRule>
  </conditionalFormatting>
  <conditionalFormatting sqref="V28:Z52">
    <cfRule type="expression" dxfId="24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88B8332-97D2-419E-BD0E-F1258F191D1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1EB682C-CD07-4161-96B5-B1EA64FB7A14}">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9D72F4A-8479-4CB2-AE49-1F09AE0E6348}"/>
    <dataValidation type="list" allowBlank="1" showDropDown="1" showInputMessage="1" showErrorMessage="1" error="Please enter Y or N." sqref="AA28:AA52" xr:uid="{F72E13A8-633E-405D-8A18-CCF2D15F0275}">
      <formula1>Lookup_YesNo</formula1>
    </dataValidation>
    <dataValidation type="date" allowBlank="1" showInputMessage="1" showErrorMessage="1" error="Please enter a valid date (mm/dd/yyyy) _x000a_between 10/01/2022 and 09/30/2028." sqref="F28:F52" xr:uid="{62222351-BA03-4194-8038-0D0FAA8715E7}">
      <formula1>44835</formula1>
      <formula2>47026</formula2>
    </dataValidation>
    <dataValidation type="list" allowBlank="1" showDropDown="1" showInputMessage="1" showErrorMessage="1" error="Please enter Yes, No, or Unknown." sqref="C16:F16" xr:uid="{DB142E69-B463-4064-A7C6-2A04E816D5D1}">
      <formula1>Lookup_YesNoUnknown</formula1>
    </dataValidation>
    <dataValidation type="list" allowBlank="1" showInputMessage="1" showErrorMessage="1" sqref="T28:T52" xr:uid="{907FF42E-FB9A-49E9-B481-27D72587161C}">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8877E77-8346-4816-BE9D-6110FFCCBE16}"/>
    <dataValidation type="list" allowBlank="1" showInputMessage="1" showErrorMessage="1" sqref="M28:M52" xr:uid="{B2E6B3D1-A241-4808-BEB4-AC8AF50A45EA}">
      <formula1>Lookup_CertificationStatus</formula1>
    </dataValidation>
    <dataValidation type="list" allowBlank="1" showInputMessage="1" showErrorMessage="1" sqref="K28:K52 U28:U52" xr:uid="{3809364C-A982-4B55-A8F8-F629138095DD}">
      <formula1>Lookup_Type</formula1>
    </dataValidation>
    <dataValidation type="list" allowBlank="1" showInputMessage="1" showErrorMessage="1" sqref="J28:J52" xr:uid="{CE055EFD-9BA0-4F76-B1B3-A51802EE5A7C}">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BB825FE-C674-40B0-A0E6-4868BE775BD6}">
      <formula1>OFFSET(Outreach_Activities_Sorted,0,0,COUNTIF(Outreach_Activities_Sorted,"&lt;&gt;0"))</formula1>
    </dataValidation>
    <dataValidation type="list" allowBlank="1" showInputMessage="1" showErrorMessage="1" sqref="Y28:Y52 R28:R52 O28:O52" xr:uid="{AAD1EAC0-82A1-44E1-BA35-A002D0BA3C27}">
      <formula1>Lookup_YesNoUnknown</formula1>
    </dataValidation>
    <dataValidation type="list" allowBlank="1" showInputMessage="1" showErrorMessage="1" sqref="C28:C52" xr:uid="{89FA0F30-216D-468F-B595-A3D37D8D1C1A}">
      <formula1>Lookup_Role</formula1>
    </dataValidation>
    <dataValidation type="date" operator="greaterThan" allowBlank="1" showInputMessage="1" showErrorMessage="1" errorTitle="Date Required" error="Please enter a date in mm/dd/yyyy format." sqref="C18" xr:uid="{E8A7B868-A161-42C5-8AC8-6809751D7C34}">
      <formula1>36526</formula1>
    </dataValidation>
    <dataValidation type="list" allowBlank="1" showDropDown="1" showInputMessage="1" showErrorMessage="1" sqref="C14" xr:uid="{C3762AF1-7E1C-47ED-8235-9DED33F6FAEA}">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EFA7DA5-6B9A-49DC-9997-03F63BEE51EF}"/>
  </dataValidations>
  <hyperlinks>
    <hyperlink ref="B15" r:id="rId1" xr:uid="{1F328D9D-25FB-4A55-9787-5FF8902DFB90}"/>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5E6E815-E749-46CF-9C77-FC3C1940600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FD1BE-560D-4264-B93D-ECCDF32FBF9C}">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Lcu1R+4jFfswg0pSEb/8CvSpIRVuXTMGEaA5nKUgF4c53cqRf3QDnSi0x5Eak+FzHyqD8/F91T1K7ZVaf5YJLg==" saltValue="pHACMDPZqCF0mopuD3+hE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45" priority="3" stopIfTrue="1">
      <formula>AND($C28&lt;&gt;"",$C28&lt;&gt;"Manufacturer (Production)")</formula>
    </cfRule>
  </conditionalFormatting>
  <conditionalFormatting sqref="L28:M52">
    <cfRule type="expression" dxfId="244" priority="4" stopIfTrue="1">
      <formula>AND($C28&lt;&gt;"",$C28&lt;&gt;"Manufacturer (Certification)")</formula>
    </cfRule>
  </conditionalFormatting>
  <conditionalFormatting sqref="N28:N52 L28:L52 H28:I52 P28:Q52 S28:S52 V28:W52">
    <cfRule type="expression" dxfId="243" priority="6">
      <formula>AND(TRIM(H28)&lt;&gt;"",ISNUMBER(H28)=FALSE)</formula>
    </cfRule>
  </conditionalFormatting>
  <conditionalFormatting sqref="N28:O52">
    <cfRule type="expression" dxfId="242" priority="5" stopIfTrue="1">
      <formula>AND($C28&lt;&gt;"",$C28&lt;&gt;"Manufacturer (Marketing)")</formula>
    </cfRule>
  </conditionalFormatting>
  <conditionalFormatting sqref="P28:U52">
    <cfRule type="expression" dxfId="241" priority="2">
      <formula>AND($C28&lt;&gt;"",$C28&lt;&gt;"Distributor / Retailer")</formula>
    </cfRule>
  </conditionalFormatting>
  <conditionalFormatting sqref="V28:Z52">
    <cfRule type="expression" dxfId="24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9D25AFF-8635-43DC-AF75-F1572885DE5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C8F55FD-9D6B-45DD-AE18-43E6888FE20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EBD2AC84-B460-41E0-A5F7-C63E43AEECC9}"/>
    <dataValidation type="list" allowBlank="1" showDropDown="1" showInputMessage="1" showErrorMessage="1" error="Please enter Y or N." sqref="AA28:AA52" xr:uid="{76408E7F-6241-42DD-B346-1B0F69B7DFDD}">
      <formula1>Lookup_YesNo</formula1>
    </dataValidation>
    <dataValidation type="date" allowBlank="1" showInputMessage="1" showErrorMessage="1" error="Please enter a valid date (mm/dd/yyyy) _x000a_between 10/01/2022 and 09/30/2028." sqref="F28:F52" xr:uid="{E994CD20-D03C-4162-AE0A-1C765A86E11D}">
      <formula1>44835</formula1>
      <formula2>47026</formula2>
    </dataValidation>
    <dataValidation type="list" allowBlank="1" showDropDown="1" showInputMessage="1" showErrorMessage="1" error="Please enter Yes, No, or Unknown." sqref="C16:F16" xr:uid="{E700FBB3-4033-4DE0-9F29-ED9D23843CE1}">
      <formula1>Lookup_YesNoUnknown</formula1>
    </dataValidation>
    <dataValidation type="list" allowBlank="1" showInputMessage="1" showErrorMessage="1" sqref="T28:T52" xr:uid="{C0BB2D1D-807B-4EBA-8023-AEAF3F4DEE6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AA1FC55E-3A38-4F97-8034-619E5CC3841C}"/>
    <dataValidation type="list" allowBlank="1" showInputMessage="1" showErrorMessage="1" sqref="M28:M52" xr:uid="{F346EBCA-B82A-4369-98C4-6BCDFBED041F}">
      <formula1>Lookup_CertificationStatus</formula1>
    </dataValidation>
    <dataValidation type="list" allowBlank="1" showInputMessage="1" showErrorMessage="1" sqref="K28:K52 U28:U52" xr:uid="{57A102CE-C6E2-41F1-A1AA-D9D984D3FA7D}">
      <formula1>Lookup_Type</formula1>
    </dataValidation>
    <dataValidation type="list" allowBlank="1" showInputMessage="1" showErrorMessage="1" sqref="J28:J52" xr:uid="{03241D2C-ED3B-4CB0-B6E7-D43035EAEE8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14B0405-2073-4394-9277-CB71C0EBEB51}">
      <formula1>OFFSET(Outreach_Activities_Sorted,0,0,COUNTIF(Outreach_Activities_Sorted,"&lt;&gt;0"))</formula1>
    </dataValidation>
    <dataValidation type="list" allowBlank="1" showInputMessage="1" showErrorMessage="1" sqref="Y28:Y52 R28:R52 O28:O52" xr:uid="{210EA3F2-A21D-4A81-B44F-9DCAB4429A2D}">
      <formula1>Lookup_YesNoUnknown</formula1>
    </dataValidation>
    <dataValidation type="list" allowBlank="1" showInputMessage="1" showErrorMessage="1" sqref="C28:C52" xr:uid="{B5CAC539-32D3-4782-A97F-D1D0E75CFE58}">
      <formula1>Lookup_Role</formula1>
    </dataValidation>
    <dataValidation type="date" operator="greaterThan" allowBlank="1" showInputMessage="1" showErrorMessage="1" errorTitle="Date Required" error="Please enter a date in mm/dd/yyyy format." sqref="C18" xr:uid="{5BE47C1B-7494-42C8-8334-AE88BED12146}">
      <formula1>36526</formula1>
    </dataValidation>
    <dataValidation type="list" allowBlank="1" showDropDown="1" showInputMessage="1" showErrorMessage="1" sqref="C14" xr:uid="{E38AA5F2-825D-4F63-94BB-3A4B028847C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21102F0-6DB6-40A0-A362-E2AE819F1309}"/>
  </dataValidations>
  <hyperlinks>
    <hyperlink ref="B15" r:id="rId1" xr:uid="{429569EB-7D9B-4E1A-8459-E32D384A142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F8A3A34-62E9-440B-9C80-415952204896}"/>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29C1A-2DE0-4826-9965-72CA41FE6E20}">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36</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388</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3nYiAG3+7sScOw3qtdcb9xqM10WMmf+daBuLpwGQuiwmxyAK5uHWSxtSSUc94K4iU1TZRQM+wkLR1VQcqR53GA==" saltValue="FZxtXkBPvfufyB5H5Cfdn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39" priority="3" stopIfTrue="1">
      <formula>AND($C28&lt;&gt;"",$C28&lt;&gt;"Manufacturer (Production)")</formula>
    </cfRule>
  </conditionalFormatting>
  <conditionalFormatting sqref="L28:M52">
    <cfRule type="expression" dxfId="238" priority="4" stopIfTrue="1">
      <formula>AND($C28&lt;&gt;"",$C28&lt;&gt;"Manufacturer (Certification)")</formula>
    </cfRule>
  </conditionalFormatting>
  <conditionalFormatting sqref="N28:N52 L28:L52 H28:I52 P28:Q52 S28:S52 V28:W52">
    <cfRule type="expression" dxfId="237" priority="6">
      <formula>AND(TRIM(H28)&lt;&gt;"",ISNUMBER(H28)=FALSE)</formula>
    </cfRule>
  </conditionalFormatting>
  <conditionalFormatting sqref="N28:O52">
    <cfRule type="expression" dxfId="236" priority="5" stopIfTrue="1">
      <formula>AND($C28&lt;&gt;"",$C28&lt;&gt;"Manufacturer (Marketing)")</formula>
    </cfRule>
  </conditionalFormatting>
  <conditionalFormatting sqref="P28:U52">
    <cfRule type="expression" dxfId="235" priority="2">
      <formula>AND($C28&lt;&gt;"",$C28&lt;&gt;"Distributor / Retailer")</formula>
    </cfRule>
  </conditionalFormatting>
  <conditionalFormatting sqref="V28:Z52">
    <cfRule type="expression" dxfId="23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862F3DE-400D-477E-8232-A74F1CF15C6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221A914-51C9-42C3-9015-39D53BB979A4}">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D21C833-F8B4-419A-B601-0813E7A60193}"/>
    <dataValidation type="list" allowBlank="1" showDropDown="1" showInputMessage="1" showErrorMessage="1" error="Please enter Y or N." sqref="AA28:AA52" xr:uid="{1087C7AB-E9FB-4A5A-BDEC-0FFEB956FE3B}">
      <formula1>Lookup_YesNo</formula1>
    </dataValidation>
    <dataValidation type="date" allowBlank="1" showInputMessage="1" showErrorMessage="1" error="Please enter a valid date (mm/dd/yyyy) _x000a_between 10/01/2022 and 09/30/2028." sqref="F28:F52" xr:uid="{5F0D4B09-ADDE-4C28-8006-DCCDDBA93711}">
      <formula1>44835</formula1>
      <formula2>47026</formula2>
    </dataValidation>
    <dataValidation type="list" allowBlank="1" showDropDown="1" showInputMessage="1" showErrorMessage="1" error="Please enter Yes, No, or Unknown." sqref="C16:F16" xr:uid="{FEDA1BCB-219B-44AC-9889-4FB963FC2CB9}">
      <formula1>Lookup_YesNoUnknown</formula1>
    </dataValidation>
    <dataValidation type="list" allowBlank="1" showInputMessage="1" showErrorMessage="1" sqref="T28:T52" xr:uid="{D1199345-700D-43C3-8979-EF565799372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98EA9793-6531-4AB9-BB31-A52FA1DFB6CA}"/>
    <dataValidation type="list" allowBlank="1" showInputMessage="1" showErrorMessage="1" sqref="M28:M52" xr:uid="{29AADD22-10C5-4D84-83D5-ABBC637D9374}">
      <formula1>Lookup_CertificationStatus</formula1>
    </dataValidation>
    <dataValidation type="list" allowBlank="1" showInputMessage="1" showErrorMessage="1" sqref="K28:K52 U28:U52" xr:uid="{4F201DD2-6A03-4613-8CA5-E209674EA07B}">
      <formula1>Lookup_Type</formula1>
    </dataValidation>
    <dataValidation type="list" allowBlank="1" showInputMessage="1" showErrorMessage="1" sqref="J28:J52" xr:uid="{D562AB57-4F6E-49EB-ADEB-A429A27050F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94D9E8A-B210-4907-9341-E7D6C08E03C7}">
      <formula1>OFFSET(Outreach_Activities_Sorted,0,0,COUNTIF(Outreach_Activities_Sorted,"&lt;&gt;0"))</formula1>
    </dataValidation>
    <dataValidation type="list" allowBlank="1" showInputMessage="1" showErrorMessage="1" sqref="Y28:Y52 R28:R52 O28:O52" xr:uid="{B8BCA6A0-647D-4DA1-989B-4BE4200CD1DC}">
      <formula1>Lookup_YesNoUnknown</formula1>
    </dataValidation>
    <dataValidation type="list" allowBlank="1" showInputMessage="1" showErrorMessage="1" sqref="C28:C52" xr:uid="{8B9B7DA4-EDBE-4537-ACDE-6A13D9C1EF3D}">
      <formula1>Lookup_Role</formula1>
    </dataValidation>
    <dataValidation type="date" operator="greaterThan" allowBlank="1" showInputMessage="1" showErrorMessage="1" errorTitle="Date Required" error="Please enter a date in mm/dd/yyyy format." sqref="C18" xr:uid="{DEF7173F-2FFB-434B-9BFF-0B80DB83AE25}">
      <formula1>36526</formula1>
    </dataValidation>
    <dataValidation type="list" allowBlank="1" showDropDown="1" showInputMessage="1" showErrorMessage="1" sqref="C14" xr:uid="{7DB0BE34-789B-4A4C-A368-30510E07FC6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7A235A2-269B-460E-8530-B5F81F852607}"/>
  </dataValidations>
  <hyperlinks>
    <hyperlink ref="B15" r:id="rId1" xr:uid="{032BAC48-DCD2-4C78-81D8-1BCAE3588C30}"/>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41BE64D-167A-4614-B43E-33E10D05F770}"/>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16C14-7E04-4B75-8594-B1535D00CBF8}">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37</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389</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5dWaNTFXCWZxMMJzW3Lo9uIljU8Jbapmkj0aTnn8YhZsd+C72mSiSf8ApV9nv7rn2RA4OgE0hPLNIcQrqQEhWg==" saltValue="B/5UZ6JyBwarHvaL6eb1j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33" priority="3" stopIfTrue="1">
      <formula>AND($C28&lt;&gt;"",$C28&lt;&gt;"Manufacturer (Production)")</formula>
    </cfRule>
  </conditionalFormatting>
  <conditionalFormatting sqref="L28:M52">
    <cfRule type="expression" dxfId="232" priority="4" stopIfTrue="1">
      <formula>AND($C28&lt;&gt;"",$C28&lt;&gt;"Manufacturer (Certification)")</formula>
    </cfRule>
  </conditionalFormatting>
  <conditionalFormatting sqref="N28:N52 L28:L52 H28:I52 P28:Q52 S28:S52 V28:W52">
    <cfRule type="expression" dxfId="231" priority="6">
      <formula>AND(TRIM(H28)&lt;&gt;"",ISNUMBER(H28)=FALSE)</formula>
    </cfRule>
  </conditionalFormatting>
  <conditionalFormatting sqref="N28:O52">
    <cfRule type="expression" dxfId="230" priority="5" stopIfTrue="1">
      <formula>AND($C28&lt;&gt;"",$C28&lt;&gt;"Manufacturer (Marketing)")</formula>
    </cfRule>
  </conditionalFormatting>
  <conditionalFormatting sqref="P28:U52">
    <cfRule type="expression" dxfId="229" priority="2">
      <formula>AND($C28&lt;&gt;"",$C28&lt;&gt;"Distributor / Retailer")</formula>
    </cfRule>
  </conditionalFormatting>
  <conditionalFormatting sqref="V28:Z52">
    <cfRule type="expression" dxfId="22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6DCB0CAD-483B-49AE-A562-2A4648525C5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8FD9BDB-13BF-45A9-BA75-232DA980B7C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4148FA6-DA3E-4146-B29E-F126248F63B5}"/>
    <dataValidation type="list" allowBlank="1" showDropDown="1" showInputMessage="1" showErrorMessage="1" error="Please enter Y or N." sqref="AA28:AA52" xr:uid="{894AF94E-776C-47AB-9A95-E399D5C101A9}">
      <formula1>Lookup_YesNo</formula1>
    </dataValidation>
    <dataValidation type="date" allowBlank="1" showInputMessage="1" showErrorMessage="1" error="Please enter a valid date (mm/dd/yyyy) _x000a_between 10/01/2022 and 09/30/2028." sqref="F28:F52" xr:uid="{08F170A8-7FE5-407D-A686-1F1359BEEFC7}">
      <formula1>44835</formula1>
      <formula2>47026</formula2>
    </dataValidation>
    <dataValidation type="list" allowBlank="1" showDropDown="1" showInputMessage="1" showErrorMessage="1" error="Please enter Yes, No, or Unknown." sqref="C16:F16" xr:uid="{9AAB330D-65BB-404C-BB20-810FC1C52829}">
      <formula1>Lookup_YesNoUnknown</formula1>
    </dataValidation>
    <dataValidation type="list" allowBlank="1" showInputMessage="1" showErrorMessage="1" sqref="T28:T52" xr:uid="{78CB9311-8F8D-4D76-AEC9-1F597D1269BC}">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528EC3A-8BCE-4D80-95E6-2CEEC34D5D20}"/>
    <dataValidation type="list" allowBlank="1" showInputMessage="1" showErrorMessage="1" sqref="M28:M52" xr:uid="{22877687-71BA-42EC-8859-45726AE987AA}">
      <formula1>Lookup_CertificationStatus</formula1>
    </dataValidation>
    <dataValidation type="list" allowBlank="1" showInputMessage="1" showErrorMessage="1" sqref="K28:K52 U28:U52" xr:uid="{716A4532-36DB-4C32-AF84-34001C49FDDA}">
      <formula1>Lookup_Type</formula1>
    </dataValidation>
    <dataValidation type="list" allowBlank="1" showInputMessage="1" showErrorMessage="1" sqref="J28:J52" xr:uid="{D97F7C42-5CA3-48BE-B5C3-9907D904CDB0}">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646808CF-2038-464D-B5F1-3C2008BBA7BF}">
      <formula1>OFFSET(Outreach_Activities_Sorted,0,0,COUNTIF(Outreach_Activities_Sorted,"&lt;&gt;0"))</formula1>
    </dataValidation>
    <dataValidation type="list" allowBlank="1" showInputMessage="1" showErrorMessage="1" sqref="Y28:Y52 R28:R52 O28:O52" xr:uid="{6E15B53B-4080-4AB6-9316-8B16E18744DB}">
      <formula1>Lookup_YesNoUnknown</formula1>
    </dataValidation>
    <dataValidation type="list" allowBlank="1" showInputMessage="1" showErrorMessage="1" sqref="C28:C52" xr:uid="{F8C028A2-FBA5-461B-AF35-123743051F5E}">
      <formula1>Lookup_Role</formula1>
    </dataValidation>
    <dataValidation type="date" operator="greaterThan" allowBlank="1" showInputMessage="1" showErrorMessage="1" errorTitle="Date Required" error="Please enter a date in mm/dd/yyyy format." sqref="C18" xr:uid="{443073F7-28D1-4612-B3B7-657E35FFAD04}">
      <formula1>36526</formula1>
    </dataValidation>
    <dataValidation type="list" allowBlank="1" showDropDown="1" showInputMessage="1" showErrorMessage="1" sqref="C14" xr:uid="{C63F86B8-4177-4B10-9520-2758ADD8BAE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4506599-D3E2-4DC8-B877-9A3B8079B8BF}"/>
  </dataValidations>
  <hyperlinks>
    <hyperlink ref="B15" r:id="rId1" xr:uid="{CA378CA5-2683-4A16-B57D-FF1F7A9C1AB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402B66B-AEBC-4B64-BE3F-63434A38E68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807ED-648E-4BD3-B525-2D12D288FF94}">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38</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390</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uDIiXpH7vU68TbKdEPYC/tOYuwleycqNBPUz7BMOS1O4bOelTSJKewHMq1c9hEeo9qYU4UQ1f0PRDxNFmic2aw==" saltValue="qytNn6a0+Z9AKxclUZ5kD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27" priority="3" stopIfTrue="1">
      <formula>AND($C28&lt;&gt;"",$C28&lt;&gt;"Manufacturer (Production)")</formula>
    </cfRule>
  </conditionalFormatting>
  <conditionalFormatting sqref="L28:M52">
    <cfRule type="expression" dxfId="226" priority="4" stopIfTrue="1">
      <formula>AND($C28&lt;&gt;"",$C28&lt;&gt;"Manufacturer (Certification)")</formula>
    </cfRule>
  </conditionalFormatting>
  <conditionalFormatting sqref="N28:N52 L28:L52 H28:I52 P28:Q52 S28:S52 V28:W52">
    <cfRule type="expression" dxfId="225" priority="6">
      <formula>AND(TRIM(H28)&lt;&gt;"",ISNUMBER(H28)=FALSE)</formula>
    </cfRule>
  </conditionalFormatting>
  <conditionalFormatting sqref="N28:O52">
    <cfRule type="expression" dxfId="224" priority="5" stopIfTrue="1">
      <formula>AND($C28&lt;&gt;"",$C28&lt;&gt;"Manufacturer (Marketing)")</formula>
    </cfRule>
  </conditionalFormatting>
  <conditionalFormatting sqref="P28:U52">
    <cfRule type="expression" dxfId="223" priority="2">
      <formula>AND($C28&lt;&gt;"",$C28&lt;&gt;"Distributor / Retailer")</formula>
    </cfRule>
  </conditionalFormatting>
  <conditionalFormatting sqref="V28:Z52">
    <cfRule type="expression" dxfId="22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D7A6C30-AA68-4185-A277-A9743EC60B3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ACBD0AC-E08A-4B60-B7E8-3EDE96EF5C1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CDBD025B-A348-4AEC-99B5-FC5A470F2CFE}"/>
    <dataValidation type="list" allowBlank="1" showDropDown="1" showInputMessage="1" showErrorMessage="1" error="Please enter Y or N." sqref="AA28:AA52" xr:uid="{D23C414E-EE36-4382-ADFF-7A05F7C8EFE6}">
      <formula1>Lookup_YesNo</formula1>
    </dataValidation>
    <dataValidation type="date" allowBlank="1" showInputMessage="1" showErrorMessage="1" error="Please enter a valid date (mm/dd/yyyy) _x000a_between 10/01/2022 and 09/30/2028." sqref="F28:F52" xr:uid="{AC37ECE9-5A75-4909-BFFF-0047FF2022E7}">
      <formula1>44835</formula1>
      <formula2>47026</formula2>
    </dataValidation>
    <dataValidation type="list" allowBlank="1" showDropDown="1" showInputMessage="1" showErrorMessage="1" error="Please enter Yes, No, or Unknown." sqref="C16:F16" xr:uid="{804B592E-18BA-4FB8-9A2D-08A12B238130}">
      <formula1>Lookup_YesNoUnknown</formula1>
    </dataValidation>
    <dataValidation type="list" allowBlank="1" showInputMessage="1" showErrorMessage="1" sqref="T28:T52" xr:uid="{94DD1364-4576-4E78-B55F-5DC022E73BA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1C44BEF-5DF7-46EB-8A7C-EE1B6E1808C0}"/>
    <dataValidation type="list" allowBlank="1" showInputMessage="1" showErrorMessage="1" sqref="M28:M52" xr:uid="{1C717D16-71D8-499A-9DCE-5315504C6B98}">
      <formula1>Lookup_CertificationStatus</formula1>
    </dataValidation>
    <dataValidation type="list" allowBlank="1" showInputMessage="1" showErrorMessage="1" sqref="K28:K52 U28:U52" xr:uid="{E4E04946-6EA8-49A6-8328-376DDAC687BA}">
      <formula1>Lookup_Type</formula1>
    </dataValidation>
    <dataValidation type="list" allowBlank="1" showInputMessage="1" showErrorMessage="1" sqref="J28:J52" xr:uid="{70FD3BFA-8144-4055-8315-1B9CBE6F4EB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3A8EC48-6FA1-43EB-8DD5-6E6C2B5B48F3}">
      <formula1>OFFSET(Outreach_Activities_Sorted,0,0,COUNTIF(Outreach_Activities_Sorted,"&lt;&gt;0"))</formula1>
    </dataValidation>
    <dataValidation type="list" allowBlank="1" showInputMessage="1" showErrorMessage="1" sqref="Y28:Y52 R28:R52 O28:O52" xr:uid="{DAC396EA-22A1-4EA6-9033-B480361095D7}">
      <formula1>Lookup_YesNoUnknown</formula1>
    </dataValidation>
    <dataValidation type="list" allowBlank="1" showInputMessage="1" showErrorMessage="1" sqref="C28:C52" xr:uid="{559C5742-099F-447C-9268-9A042F713641}">
      <formula1>Lookup_Role</formula1>
    </dataValidation>
    <dataValidation type="date" operator="greaterThan" allowBlank="1" showInputMessage="1" showErrorMessage="1" errorTitle="Date Required" error="Please enter a date in mm/dd/yyyy format." sqref="C18" xr:uid="{80C297B6-49E3-446F-8E49-9D6472732399}">
      <formula1>36526</formula1>
    </dataValidation>
    <dataValidation type="list" allowBlank="1" showDropDown="1" showInputMessage="1" showErrorMessage="1" sqref="C14" xr:uid="{307AAA8F-0146-4E7D-AFF3-78D5958509A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C7C0904-1FD5-494A-962E-B1FDB8C3AF7D}"/>
  </dataValidations>
  <hyperlinks>
    <hyperlink ref="B15" r:id="rId1" xr:uid="{D83CFD5C-F287-49FB-A36C-BE8BDCC59B2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410833F-63AF-444F-8BD4-B39BBE72D73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93F89-A394-4276-86E8-D99D7043896D}">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39</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391</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bUZMGL/7bW0RUW1aCdCOM28XxYmAKXk3prF6OsdV+GXNgBcVdzdU7DW/gdVLxqUAWkwCUO63iYUyAkrtH5eIRw==" saltValue="WOsO5Zj5DHXo0R5TLdjwI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21" priority="3" stopIfTrue="1">
      <formula>AND($C28&lt;&gt;"",$C28&lt;&gt;"Manufacturer (Production)")</formula>
    </cfRule>
  </conditionalFormatting>
  <conditionalFormatting sqref="L28:M52">
    <cfRule type="expression" dxfId="220" priority="4" stopIfTrue="1">
      <formula>AND($C28&lt;&gt;"",$C28&lt;&gt;"Manufacturer (Certification)")</formula>
    </cfRule>
  </conditionalFormatting>
  <conditionalFormatting sqref="N28:N52 L28:L52 H28:I52 P28:Q52 S28:S52 V28:W52">
    <cfRule type="expression" dxfId="219" priority="6">
      <formula>AND(TRIM(H28)&lt;&gt;"",ISNUMBER(H28)=FALSE)</formula>
    </cfRule>
  </conditionalFormatting>
  <conditionalFormatting sqref="N28:O52">
    <cfRule type="expression" dxfId="218" priority="5" stopIfTrue="1">
      <formula>AND($C28&lt;&gt;"",$C28&lt;&gt;"Manufacturer (Marketing)")</formula>
    </cfRule>
  </conditionalFormatting>
  <conditionalFormatting sqref="P28:U52">
    <cfRule type="expression" dxfId="217" priority="2">
      <formula>AND($C28&lt;&gt;"",$C28&lt;&gt;"Distributor / Retailer")</formula>
    </cfRule>
  </conditionalFormatting>
  <conditionalFormatting sqref="V28:Z52">
    <cfRule type="expression" dxfId="21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56F749B-03A5-46CA-9DDC-8B252745719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57EA25A-9B5C-41B2-9BD6-BF6B80A024A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889455E-06BC-4568-97DD-702EE32E4DFD}"/>
    <dataValidation type="list" allowBlank="1" showDropDown="1" showInputMessage="1" showErrorMessage="1" error="Please enter Y or N." sqref="AA28:AA52" xr:uid="{122B639B-D424-4DB4-AFCF-E0FB1CE4D1FE}">
      <formula1>Lookup_YesNo</formula1>
    </dataValidation>
    <dataValidation type="date" allowBlank="1" showInputMessage="1" showErrorMessage="1" error="Please enter a valid date (mm/dd/yyyy) _x000a_between 10/01/2022 and 09/30/2028." sqref="F28:F52" xr:uid="{5CA5B1D9-8584-472B-B10A-95A6CCDF10D3}">
      <formula1>44835</formula1>
      <formula2>47026</formula2>
    </dataValidation>
    <dataValidation type="list" allowBlank="1" showDropDown="1" showInputMessage="1" showErrorMessage="1" error="Please enter Yes, No, or Unknown." sqref="C16:F16" xr:uid="{C3F71DB0-D5B4-45D5-84FD-D83B52B05926}">
      <formula1>Lookup_YesNoUnknown</formula1>
    </dataValidation>
    <dataValidation type="list" allowBlank="1" showInputMessage="1" showErrorMessage="1" sqref="T28:T52" xr:uid="{B3EA6724-D04E-4FCF-97AC-19DC18DE486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435FDE59-4E2A-43C2-BD31-9D97A544D084}"/>
    <dataValidation type="list" allowBlank="1" showInputMessage="1" showErrorMessage="1" sqref="M28:M52" xr:uid="{901E1FEA-9F7F-4536-B339-B74AD9EEE3C7}">
      <formula1>Lookup_CertificationStatus</formula1>
    </dataValidation>
    <dataValidation type="list" allowBlank="1" showInputMessage="1" showErrorMessage="1" sqref="K28:K52 U28:U52" xr:uid="{34875AD1-FBC1-47D7-AEDE-B75BBD36517F}">
      <formula1>Lookup_Type</formula1>
    </dataValidation>
    <dataValidation type="list" allowBlank="1" showInputMessage="1" showErrorMessage="1" sqref="J28:J52" xr:uid="{6E59FFCC-4912-46AA-BCC2-2F4C1F6CDE7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FDCA902C-6D53-4CB2-85D4-822C2752976F}">
      <formula1>OFFSET(Outreach_Activities_Sorted,0,0,COUNTIF(Outreach_Activities_Sorted,"&lt;&gt;0"))</formula1>
    </dataValidation>
    <dataValidation type="list" allowBlank="1" showInputMessage="1" showErrorMessage="1" sqref="Y28:Y52 R28:R52 O28:O52" xr:uid="{60C90C36-BC47-4E34-8B9D-3CDE490B495C}">
      <formula1>Lookup_YesNoUnknown</formula1>
    </dataValidation>
    <dataValidation type="list" allowBlank="1" showInputMessage="1" showErrorMessage="1" sqref="C28:C52" xr:uid="{45C054C7-E735-40EB-A08E-62DD7B5DA5F5}">
      <formula1>Lookup_Role</formula1>
    </dataValidation>
    <dataValidation type="date" operator="greaterThan" allowBlank="1" showInputMessage="1" showErrorMessage="1" errorTitle="Date Required" error="Please enter a date in mm/dd/yyyy format." sqref="C18" xr:uid="{53EC8CEA-DB98-49D2-AB09-5D74953AD645}">
      <formula1>36526</formula1>
    </dataValidation>
    <dataValidation type="list" allowBlank="1" showDropDown="1" showInputMessage="1" showErrorMessage="1" sqref="C14" xr:uid="{6822BB81-1201-49BC-904C-89AEC1FD1E4E}">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383AA1A-B3D8-4D74-A18D-DB959F169B78}"/>
  </dataValidations>
  <hyperlinks>
    <hyperlink ref="B15" r:id="rId1" xr:uid="{0158341C-ECFB-4512-B746-F3D7D6CE9576}"/>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8A3E84A-263C-4D69-B162-2D66D5BA96D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1F65-530E-45CC-90D7-FECF7860299B}">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40</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392</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BDswhnDxwyWMhmmqCyqqzDTii7DoZ9Ddb622VOvMGgrVTIQ7pz+p5GKmDDmbAZUydxY+ZLYojq3talZMegzXow==" saltValue="jj0wOX5V1huAFZS4pgIFD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15" priority="3" stopIfTrue="1">
      <formula>AND($C28&lt;&gt;"",$C28&lt;&gt;"Manufacturer (Production)")</formula>
    </cfRule>
  </conditionalFormatting>
  <conditionalFormatting sqref="L28:M52">
    <cfRule type="expression" dxfId="214" priority="4" stopIfTrue="1">
      <formula>AND($C28&lt;&gt;"",$C28&lt;&gt;"Manufacturer (Certification)")</formula>
    </cfRule>
  </conditionalFormatting>
  <conditionalFormatting sqref="N28:N52 L28:L52 H28:I52 P28:Q52 S28:S52 V28:W52">
    <cfRule type="expression" dxfId="213" priority="6">
      <formula>AND(TRIM(H28)&lt;&gt;"",ISNUMBER(H28)=FALSE)</formula>
    </cfRule>
  </conditionalFormatting>
  <conditionalFormatting sqref="N28:O52">
    <cfRule type="expression" dxfId="212" priority="5" stopIfTrue="1">
      <formula>AND($C28&lt;&gt;"",$C28&lt;&gt;"Manufacturer (Marketing)")</formula>
    </cfRule>
  </conditionalFormatting>
  <conditionalFormatting sqref="P28:U52">
    <cfRule type="expression" dxfId="211" priority="2">
      <formula>AND($C28&lt;&gt;"",$C28&lt;&gt;"Distributor / Retailer")</formula>
    </cfRule>
  </conditionalFormatting>
  <conditionalFormatting sqref="V28:Z52">
    <cfRule type="expression" dxfId="21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D3824B32-F7C9-4376-A0C8-2FA788D46C4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49B49C6F-B876-4148-9180-F810329CB2BE}">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745A956-ACD5-4164-B73B-FE0085B0C7AC}"/>
    <dataValidation type="list" allowBlank="1" showDropDown="1" showInputMessage="1" showErrorMessage="1" error="Please enter Y or N." sqref="AA28:AA52" xr:uid="{E409DE9A-C4AF-4552-9E56-C38C5DE681CA}">
      <formula1>Lookup_YesNo</formula1>
    </dataValidation>
    <dataValidation type="date" allowBlank="1" showInputMessage="1" showErrorMessage="1" error="Please enter a valid date (mm/dd/yyyy) _x000a_between 10/01/2022 and 09/30/2028." sqref="F28:F52" xr:uid="{3DCC1E18-3806-4CBC-A331-F853614BEC73}">
      <formula1>44835</formula1>
      <formula2>47026</formula2>
    </dataValidation>
    <dataValidation type="list" allowBlank="1" showDropDown="1" showInputMessage="1" showErrorMessage="1" error="Please enter Yes, No, or Unknown." sqref="C16:F16" xr:uid="{FC936B88-E8E2-436E-B359-5BD7FE1E28A9}">
      <formula1>Lookup_YesNoUnknown</formula1>
    </dataValidation>
    <dataValidation type="list" allowBlank="1" showInputMessage="1" showErrorMessage="1" sqref="T28:T52" xr:uid="{3E0AD36A-6A9F-4D27-A7B8-1A0282D2A940}">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1E906ED-039D-4C47-AD90-E2FF164A2A96}"/>
    <dataValidation type="list" allowBlank="1" showInputMessage="1" showErrorMessage="1" sqref="M28:M52" xr:uid="{393C2FCB-C894-46C0-88FF-C7709212B3B0}">
      <formula1>Lookup_CertificationStatus</formula1>
    </dataValidation>
    <dataValidation type="list" allowBlank="1" showInputMessage="1" showErrorMessage="1" sqref="K28:K52 U28:U52" xr:uid="{F3C9EE3C-84B8-4860-91FE-3C06F0A2BC2A}">
      <formula1>Lookup_Type</formula1>
    </dataValidation>
    <dataValidation type="list" allowBlank="1" showInputMessage="1" showErrorMessage="1" sqref="J28:J52" xr:uid="{51D014D6-FD00-429C-AF6A-4278FD19653C}">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F5939D38-60FA-40FB-ABD4-540227CF7FC9}">
      <formula1>OFFSET(Outreach_Activities_Sorted,0,0,COUNTIF(Outreach_Activities_Sorted,"&lt;&gt;0"))</formula1>
    </dataValidation>
    <dataValidation type="list" allowBlank="1" showInputMessage="1" showErrorMessage="1" sqref="Y28:Y52 R28:R52 O28:O52" xr:uid="{91DCA0C9-91BB-460A-B4FD-8E084FACDDDB}">
      <formula1>Lookup_YesNoUnknown</formula1>
    </dataValidation>
    <dataValidation type="list" allowBlank="1" showInputMessage="1" showErrorMessage="1" sqref="C28:C52" xr:uid="{84C6B4CE-5D52-4D3C-BCAD-95E7A334A936}">
      <formula1>Lookup_Role</formula1>
    </dataValidation>
    <dataValidation type="date" operator="greaterThan" allowBlank="1" showInputMessage="1" showErrorMessage="1" errorTitle="Date Required" error="Please enter a date in mm/dd/yyyy format." sqref="C18" xr:uid="{E86ABE01-2AE0-4907-B88D-9EC5E4AB98B5}">
      <formula1>36526</formula1>
    </dataValidation>
    <dataValidation type="list" allowBlank="1" showDropDown="1" showInputMessage="1" showErrorMessage="1" sqref="C14" xr:uid="{A06E4025-CB1D-45F9-9139-B064B44F5595}">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03A4926-18D6-4FB8-B954-94F57B2FD4A7}"/>
  </dataValidations>
  <hyperlinks>
    <hyperlink ref="B15" r:id="rId1" xr:uid="{2A719F0A-FFDA-49BD-82E8-B02F6C49305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EF70C939-14CF-48E6-9BE2-9310B381A54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30A11-0931-4B03-9766-1BC9EDF599EE}">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393</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4Juf2JR2wrMbkvSS0/xCOUnJvMv1/2cBAPTmFNJdsKBG2ZNOdC8Zms8DHSEyf0dZLjJ7NxJuRwtVnp5XUcJuzg==" saltValue="Dh4myP0wJtbXVepqRTw1U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09" priority="3" stopIfTrue="1">
      <formula>AND($C28&lt;&gt;"",$C28&lt;&gt;"Manufacturer (Production)")</formula>
    </cfRule>
  </conditionalFormatting>
  <conditionalFormatting sqref="L28:M52">
    <cfRule type="expression" dxfId="208" priority="4" stopIfTrue="1">
      <formula>AND($C28&lt;&gt;"",$C28&lt;&gt;"Manufacturer (Certification)")</formula>
    </cfRule>
  </conditionalFormatting>
  <conditionalFormatting sqref="N28:N52 L28:L52 H28:I52 P28:Q52 S28:S52 V28:W52">
    <cfRule type="expression" dxfId="207" priority="6">
      <formula>AND(TRIM(H28)&lt;&gt;"",ISNUMBER(H28)=FALSE)</formula>
    </cfRule>
  </conditionalFormatting>
  <conditionalFormatting sqref="N28:O52">
    <cfRule type="expression" dxfId="206" priority="5" stopIfTrue="1">
      <formula>AND($C28&lt;&gt;"",$C28&lt;&gt;"Manufacturer (Marketing)")</formula>
    </cfRule>
  </conditionalFormatting>
  <conditionalFormatting sqref="P28:U52">
    <cfRule type="expression" dxfId="205" priority="2">
      <formula>AND($C28&lt;&gt;"",$C28&lt;&gt;"Distributor / Retailer")</formula>
    </cfRule>
  </conditionalFormatting>
  <conditionalFormatting sqref="V28:Z52">
    <cfRule type="expression" dxfId="20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A215B87-3E6B-4B2E-BB0C-5A934BC84B3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DB370F3-45EC-4252-8786-7359FAA9A41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3EDF973-B180-45AF-BD72-DDBE5186E806}"/>
    <dataValidation type="list" allowBlank="1" showDropDown="1" showInputMessage="1" showErrorMessage="1" error="Please enter Y or N." sqref="AA28:AA52" xr:uid="{E812B253-824A-4789-B4B8-EFE3CFB8BB08}">
      <formula1>Lookup_YesNo</formula1>
    </dataValidation>
    <dataValidation type="date" allowBlank="1" showInputMessage="1" showErrorMessage="1" error="Please enter a valid date (mm/dd/yyyy) _x000a_between 10/01/2022 and 09/30/2028." sqref="F28:F52" xr:uid="{F8F2A9A7-BB0D-42D4-B57D-805DF49EB60F}">
      <formula1>44835</formula1>
      <formula2>47026</formula2>
    </dataValidation>
    <dataValidation type="list" allowBlank="1" showDropDown="1" showInputMessage="1" showErrorMessage="1" error="Please enter Yes, No, or Unknown." sqref="C16:F16" xr:uid="{4E347C5E-2AAD-4BA1-B64B-A46B5A668BBF}">
      <formula1>Lookup_YesNoUnknown</formula1>
    </dataValidation>
    <dataValidation type="list" allowBlank="1" showInputMessage="1" showErrorMessage="1" sqref="T28:T52" xr:uid="{991D4AE9-D1CC-436F-B302-A29A87F08BC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819DCFA-47D2-4D4E-A122-1F0432709B2A}"/>
    <dataValidation type="list" allowBlank="1" showInputMessage="1" showErrorMessage="1" sqref="M28:M52" xr:uid="{C7C13938-3C48-4808-9972-9094BAF58CF8}">
      <formula1>Lookup_CertificationStatus</formula1>
    </dataValidation>
    <dataValidation type="list" allowBlank="1" showInputMessage="1" showErrorMessage="1" sqref="K28:K52 U28:U52" xr:uid="{A670AB11-BB49-4830-80B1-5D2C70826ABE}">
      <formula1>Lookup_Type</formula1>
    </dataValidation>
    <dataValidation type="list" allowBlank="1" showInputMessage="1" showErrorMessage="1" sqref="J28:J52" xr:uid="{1D0122E9-6A8B-417C-912C-35C20E168CF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AF5CC68-C2DE-46C5-B4E7-EB611D834380}">
      <formula1>OFFSET(Outreach_Activities_Sorted,0,0,COUNTIF(Outreach_Activities_Sorted,"&lt;&gt;0"))</formula1>
    </dataValidation>
    <dataValidation type="list" allowBlank="1" showInputMessage="1" showErrorMessage="1" sqref="Y28:Y52 R28:R52 O28:O52" xr:uid="{3B51EB6F-9942-423D-81E8-34DF6311DC10}">
      <formula1>Lookup_YesNoUnknown</formula1>
    </dataValidation>
    <dataValidation type="list" allowBlank="1" showInputMessage="1" showErrorMessage="1" sqref="C28:C52" xr:uid="{762A4CC1-53FC-40A8-AC48-CF132D07FF13}">
      <formula1>Lookup_Role</formula1>
    </dataValidation>
    <dataValidation type="date" operator="greaterThan" allowBlank="1" showInputMessage="1" showErrorMessage="1" errorTitle="Date Required" error="Please enter a date in mm/dd/yyyy format." sqref="C18" xr:uid="{7F0FFA46-7261-470A-BCDA-31E62BD4DFC0}">
      <formula1>36526</formula1>
    </dataValidation>
    <dataValidation type="list" allowBlank="1" showDropDown="1" showInputMessage="1" showErrorMessage="1" sqref="C14" xr:uid="{E9607EDC-47F8-4C8A-AAF9-39E6E036CE8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DB5B4BB-6BF9-41D9-972D-9ACD20A871AC}"/>
  </dataValidations>
  <hyperlinks>
    <hyperlink ref="B15" r:id="rId1" xr:uid="{113FB9E8-30B9-434F-AEDA-D1219917A1A6}"/>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5F98821-91E8-432A-8612-05A81F272A5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F0167-26D4-449B-BA25-776852EDE5D9}">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n/0jHDNXxGZ6KmaI3YVit2mHFrIcL4CNp7bvmErsCLayQbw/qXlkXJgVEERCXt4pskmS6DTCvVpq9bE6blhtxQ==" saltValue="V7SPyC17WW+OzdgMV/p7b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03" priority="3" stopIfTrue="1">
      <formula>AND($C28&lt;&gt;"",$C28&lt;&gt;"Manufacturer (Production)")</formula>
    </cfRule>
  </conditionalFormatting>
  <conditionalFormatting sqref="L28:M52">
    <cfRule type="expression" dxfId="202" priority="4" stopIfTrue="1">
      <formula>AND($C28&lt;&gt;"",$C28&lt;&gt;"Manufacturer (Certification)")</formula>
    </cfRule>
  </conditionalFormatting>
  <conditionalFormatting sqref="N28:N52 L28:L52 H28:I52 P28:Q52 S28:S52 V28:W52">
    <cfRule type="expression" dxfId="201" priority="6">
      <formula>AND(TRIM(H28)&lt;&gt;"",ISNUMBER(H28)=FALSE)</formula>
    </cfRule>
  </conditionalFormatting>
  <conditionalFormatting sqref="N28:O52">
    <cfRule type="expression" dxfId="200" priority="5" stopIfTrue="1">
      <formula>AND($C28&lt;&gt;"",$C28&lt;&gt;"Manufacturer (Marketing)")</formula>
    </cfRule>
  </conditionalFormatting>
  <conditionalFormatting sqref="P28:U52">
    <cfRule type="expression" dxfId="199" priority="2">
      <formula>AND($C28&lt;&gt;"",$C28&lt;&gt;"Distributor / Retailer")</formula>
    </cfRule>
  </conditionalFormatting>
  <conditionalFormatting sqref="V28:Z52">
    <cfRule type="expression" dxfId="19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049FF28E-23EB-40DA-8F3F-45E9E25BCAB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66EF1DE-AF5C-4B60-9B48-44F560FA18C5}">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E4A18D3-B5EA-4E0A-BCC6-D2EF21425425}"/>
    <dataValidation type="list" allowBlank="1" showDropDown="1" showInputMessage="1" showErrorMessage="1" error="Please enter Y or N." sqref="AA28:AA52" xr:uid="{91C949F5-B101-412B-952B-A806FC7A2CB3}">
      <formula1>Lookup_YesNo</formula1>
    </dataValidation>
    <dataValidation type="date" allowBlank="1" showInputMessage="1" showErrorMessage="1" error="Please enter a valid date (mm/dd/yyyy) _x000a_between 10/01/2022 and 09/30/2028." sqref="F28:F52" xr:uid="{1AC3DA8B-6EFA-4559-B4DF-320615378F10}">
      <formula1>44835</formula1>
      <formula2>47026</formula2>
    </dataValidation>
    <dataValidation type="list" allowBlank="1" showDropDown="1" showInputMessage="1" showErrorMessage="1" error="Please enter Yes, No, or Unknown." sqref="C16:F16" xr:uid="{5B02DC3B-A592-458F-81F2-A745BFDBF0DC}">
      <formula1>Lookup_YesNoUnknown</formula1>
    </dataValidation>
    <dataValidation type="list" allowBlank="1" showInputMessage="1" showErrorMessage="1" sqref="T28:T52" xr:uid="{8A6A3EF9-A8EC-4A68-9959-D32CBC8F45DE}">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7C0C75F-5D26-40AA-A7F9-5750E7CABCFB}"/>
    <dataValidation type="list" allowBlank="1" showInputMessage="1" showErrorMessage="1" sqref="M28:M52" xr:uid="{F59F882D-BB87-4B79-8000-F21280CFC56F}">
      <formula1>Lookup_CertificationStatus</formula1>
    </dataValidation>
    <dataValidation type="list" allowBlank="1" showInputMessage="1" showErrorMessage="1" sqref="K28:K52 U28:U52" xr:uid="{1FDE9EA3-3E77-4DCE-B08C-65A9A4485B02}">
      <formula1>Lookup_Type</formula1>
    </dataValidation>
    <dataValidation type="list" allowBlank="1" showInputMessage="1" showErrorMessage="1" sqref="J28:J52" xr:uid="{195C535E-1D2F-47D0-B269-2EA6B84D2AD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915B7AD5-479C-466C-88D2-EE4928256109}">
      <formula1>OFFSET(Outreach_Activities_Sorted,0,0,COUNTIF(Outreach_Activities_Sorted,"&lt;&gt;0"))</formula1>
    </dataValidation>
    <dataValidation type="list" allowBlank="1" showInputMessage="1" showErrorMessage="1" sqref="Y28:Y52 R28:R52 O28:O52" xr:uid="{DB7FDD53-4E53-449C-B268-DDBC4442BE5F}">
      <formula1>Lookup_YesNoUnknown</formula1>
    </dataValidation>
    <dataValidation type="list" allowBlank="1" showInputMessage="1" showErrorMessage="1" sqref="C28:C52" xr:uid="{840C9464-953D-4470-A2D9-37C1BBE8DCDA}">
      <formula1>Lookup_Role</formula1>
    </dataValidation>
    <dataValidation type="date" operator="greaterThan" allowBlank="1" showInputMessage="1" showErrorMessage="1" errorTitle="Date Required" error="Please enter a date in mm/dd/yyyy format." sqref="C18" xr:uid="{ADB11846-EF1F-4729-9F33-F61CAA656C03}">
      <formula1>36526</formula1>
    </dataValidation>
    <dataValidation type="list" allowBlank="1" showDropDown="1" showInputMessage="1" showErrorMessage="1" sqref="C14" xr:uid="{4B2C2602-F48B-4B4E-866C-B58702258E6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936F479-A6DF-4C2D-9180-939DF33033DD}"/>
  </dataValidations>
  <hyperlinks>
    <hyperlink ref="B15" r:id="rId1" xr:uid="{062BD670-95BD-45B0-895E-3A9386B098E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E926A61-413D-4B12-9623-1CE4A12AC62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BBB4D-AE81-43A7-B592-67B1D79CB421}">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0GnSAh7EEcGm5X5nuYu58j2vL39rSAlzWPOIjjyl/J/7nPWtBtUSJoz4dZXKNIXYfoZB68w9NeLn+GzKXi/e1A==" saltValue="GbSH0Pfit+Z/bI6WZE77W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97" priority="3" stopIfTrue="1">
      <formula>AND($C28&lt;&gt;"",$C28&lt;&gt;"Manufacturer (Production)")</formula>
    </cfRule>
  </conditionalFormatting>
  <conditionalFormatting sqref="L28:M52">
    <cfRule type="expression" dxfId="196" priority="4" stopIfTrue="1">
      <formula>AND($C28&lt;&gt;"",$C28&lt;&gt;"Manufacturer (Certification)")</formula>
    </cfRule>
  </conditionalFormatting>
  <conditionalFormatting sqref="N28:N52 L28:L52 H28:I52 P28:Q52 S28:S52 V28:W52">
    <cfRule type="expression" dxfId="195" priority="6">
      <formula>AND(TRIM(H28)&lt;&gt;"",ISNUMBER(H28)=FALSE)</formula>
    </cfRule>
  </conditionalFormatting>
  <conditionalFormatting sqref="N28:O52">
    <cfRule type="expression" dxfId="194" priority="5" stopIfTrue="1">
      <formula>AND($C28&lt;&gt;"",$C28&lt;&gt;"Manufacturer (Marketing)")</formula>
    </cfRule>
  </conditionalFormatting>
  <conditionalFormatting sqref="P28:U52">
    <cfRule type="expression" dxfId="193" priority="2">
      <formula>AND($C28&lt;&gt;"",$C28&lt;&gt;"Distributor / Retailer")</formula>
    </cfRule>
  </conditionalFormatting>
  <conditionalFormatting sqref="V28:Z52">
    <cfRule type="expression" dxfId="19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30CF1D2-C31C-49A7-B376-2EB978FEB15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9F14934-682C-458A-9C76-4809788CEB5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141FE1D-6723-4574-B839-1C1E141B3578}"/>
    <dataValidation type="list" allowBlank="1" showDropDown="1" showInputMessage="1" showErrorMessage="1" error="Please enter Y or N." sqref="AA28:AA52" xr:uid="{0B834CC5-9441-42AA-AF7C-E0B3E7AD1774}">
      <formula1>Lookup_YesNo</formula1>
    </dataValidation>
    <dataValidation type="date" allowBlank="1" showInputMessage="1" showErrorMessage="1" error="Please enter a valid date (mm/dd/yyyy) _x000a_between 10/01/2022 and 09/30/2028." sqref="F28:F52" xr:uid="{DB35FAD7-108E-4175-A06D-DCE05524F359}">
      <formula1>44835</formula1>
      <formula2>47026</formula2>
    </dataValidation>
    <dataValidation type="list" allowBlank="1" showDropDown="1" showInputMessage="1" showErrorMessage="1" error="Please enter Yes, No, or Unknown." sqref="C16:F16" xr:uid="{B22E7B30-FDA3-4EF9-B9AF-94D6D133B434}">
      <formula1>Lookup_YesNoUnknown</formula1>
    </dataValidation>
    <dataValidation type="list" allowBlank="1" showInputMessage="1" showErrorMessage="1" sqref="T28:T52" xr:uid="{B53F640E-EA1D-482F-8312-DF0D7BDE674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6F6BDAF-D25C-4233-8983-75D8A45CEE47}"/>
    <dataValidation type="list" allowBlank="1" showInputMessage="1" showErrorMessage="1" sqref="M28:M52" xr:uid="{3F92CD29-4A15-4D69-A145-D12E8CCA3C74}">
      <formula1>Lookup_CertificationStatus</formula1>
    </dataValidation>
    <dataValidation type="list" allowBlank="1" showInputMessage="1" showErrorMessage="1" sqref="K28:K52 U28:U52" xr:uid="{518FA0CE-48D1-44A0-85E6-8E17463EF0B9}">
      <formula1>Lookup_Type</formula1>
    </dataValidation>
    <dataValidation type="list" allowBlank="1" showInputMessage="1" showErrorMessage="1" sqref="J28:J52" xr:uid="{68C55A67-99BF-4041-90FA-3AFB0248528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3EB1067-64FC-432C-839C-0D784E23566F}">
      <formula1>OFFSET(Outreach_Activities_Sorted,0,0,COUNTIF(Outreach_Activities_Sorted,"&lt;&gt;0"))</formula1>
    </dataValidation>
    <dataValidation type="list" allowBlank="1" showInputMessage="1" showErrorMessage="1" sqref="Y28:Y52 R28:R52 O28:O52" xr:uid="{236088D5-F392-49DE-AC2F-7647B5B2140B}">
      <formula1>Lookup_YesNoUnknown</formula1>
    </dataValidation>
    <dataValidation type="list" allowBlank="1" showInputMessage="1" showErrorMessage="1" sqref="C28:C52" xr:uid="{8CDA37F9-D3D0-4C10-8855-B4177E69193C}">
      <formula1>Lookup_Role</formula1>
    </dataValidation>
    <dataValidation type="date" operator="greaterThan" allowBlank="1" showInputMessage="1" showErrorMessage="1" errorTitle="Date Required" error="Please enter a date in mm/dd/yyyy format." sqref="C18" xr:uid="{F4CE62A4-D343-493F-84F0-BD7BEB92D4AE}">
      <formula1>36526</formula1>
    </dataValidation>
    <dataValidation type="list" allowBlank="1" showDropDown="1" showInputMessage="1" showErrorMessage="1" sqref="C14" xr:uid="{BCBCA56F-2342-4E17-91C7-6756081F3F0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A08AF37-2B29-437F-992D-4C35BDEBD1B4}"/>
  </dataValidations>
  <hyperlinks>
    <hyperlink ref="B15" r:id="rId1" xr:uid="{F169E710-4805-4D68-8B11-E498876F45D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C602E14C-984C-4509-817C-6A07F5774F8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EF64C-9E1C-40EA-93DA-823DB68E7C77}">
  <sheetPr codeName="Sheet7">
    <tabColor theme="4" tint="0.79998168889431442"/>
    <pageSetUpPr fitToPage="1"/>
  </sheetPr>
  <dimension ref="A1:G64"/>
  <sheetViews>
    <sheetView showGridLines="0" zoomScaleNormal="100" workbookViewId="0">
      <selection activeCell="B15" sqref="B15"/>
    </sheetView>
  </sheetViews>
  <sheetFormatPr defaultRowHeight="14.5" x14ac:dyDescent="0.35"/>
  <cols>
    <col min="1" max="1" width="4.7265625" style="69" customWidth="1"/>
    <col min="2" max="2" width="60.7265625" customWidth="1"/>
    <col min="3" max="3" width="23.1796875" customWidth="1"/>
    <col min="4" max="4" width="18.81640625" style="75" customWidth="1"/>
    <col min="5" max="5" width="60.7265625" style="7" customWidth="1"/>
    <col min="6" max="6" width="15.7265625" customWidth="1"/>
    <col min="7" max="7" width="80.7265625" style="7" customWidth="1"/>
  </cols>
  <sheetData>
    <row r="1" spans="1:7" ht="20.149999999999999" customHeight="1" x14ac:dyDescent="0.35">
      <c r="B1" s="199" t="str">
        <f>TemplateTitle</f>
        <v>P2 IIJA Products EJ Grant Reporting Template</v>
      </c>
      <c r="C1" s="199"/>
      <c r="D1" s="199"/>
      <c r="E1" s="199"/>
      <c r="F1" s="199"/>
      <c r="G1" s="199"/>
    </row>
    <row r="2" spans="1:7" ht="6" customHeight="1" x14ac:dyDescent="0.5">
      <c r="B2" s="65"/>
      <c r="C2" s="148"/>
      <c r="D2" s="149"/>
      <c r="E2" s="150"/>
      <c r="F2" s="148"/>
      <c r="G2" s="120"/>
    </row>
    <row r="3" spans="1:7" ht="96" customHeight="1" x14ac:dyDescent="0.35">
      <c r="B3" s="94" t="s">
        <v>5</v>
      </c>
      <c r="C3" s="324" t="s">
        <v>317</v>
      </c>
      <c r="D3" s="325"/>
      <c r="E3" s="325"/>
      <c r="F3" s="326"/>
      <c r="G3" s="123"/>
    </row>
    <row r="4" spans="1:7" ht="6" customHeight="1" x14ac:dyDescent="0.5">
      <c r="B4" s="66"/>
      <c r="C4" s="151"/>
      <c r="D4" s="152"/>
      <c r="E4" s="153"/>
      <c r="F4" s="151"/>
      <c r="G4" s="121"/>
    </row>
    <row r="5" spans="1:7" ht="8.15" customHeight="1" x14ac:dyDescent="0.35"/>
    <row r="6" spans="1:7" s="30" customFormat="1" ht="18" customHeight="1" x14ac:dyDescent="0.35">
      <c r="A6" s="70"/>
      <c r="B6" s="58" t="s">
        <v>85</v>
      </c>
      <c r="C6" s="321" t="str">
        <f>IF('Grant Project Data'!D5&lt;&gt;"",'Grant Project Data'!D5,"")</f>
        <v/>
      </c>
      <c r="D6" s="322"/>
      <c r="E6" s="322"/>
      <c r="F6" s="323"/>
      <c r="G6" s="60"/>
    </row>
    <row r="7" spans="1:7" s="30" customFormat="1" ht="18" customHeight="1" x14ac:dyDescent="0.35">
      <c r="A7" s="70"/>
      <c r="B7" s="59" t="s">
        <v>6</v>
      </c>
      <c r="C7" s="321" t="str">
        <f>IF('Grant Project Data'!D6&lt;&gt;"",'Grant Project Data'!D6,"")</f>
        <v/>
      </c>
      <c r="D7" s="322"/>
      <c r="E7" s="322"/>
      <c r="F7" s="323"/>
      <c r="G7" s="60"/>
    </row>
    <row r="8" spans="1:7" ht="8.15" customHeight="1" x14ac:dyDescent="0.35"/>
    <row r="9" spans="1:7" ht="58" x14ac:dyDescent="0.35">
      <c r="B9" s="133" t="s">
        <v>220</v>
      </c>
      <c r="C9" s="8" t="s">
        <v>303</v>
      </c>
      <c r="D9" s="74" t="s">
        <v>207</v>
      </c>
      <c r="E9" s="8" t="s">
        <v>242</v>
      </c>
      <c r="F9" s="8" t="s">
        <v>206</v>
      </c>
      <c r="G9" s="8" t="s">
        <v>239</v>
      </c>
    </row>
    <row r="10" spans="1:7" s="30" customFormat="1" ht="29" x14ac:dyDescent="0.35">
      <c r="A10" s="70"/>
      <c r="B10" s="261" t="s">
        <v>295</v>
      </c>
      <c r="C10" s="79" t="s">
        <v>86</v>
      </c>
      <c r="D10" s="76">
        <v>45170</v>
      </c>
      <c r="E10" s="77" t="s">
        <v>296</v>
      </c>
      <c r="F10" s="124">
        <v>12</v>
      </c>
      <c r="G10" s="77" t="s">
        <v>245</v>
      </c>
    </row>
    <row r="11" spans="1:7" s="30" customFormat="1" ht="29" x14ac:dyDescent="0.35">
      <c r="A11" s="70"/>
      <c r="B11" s="77" t="s">
        <v>294</v>
      </c>
      <c r="C11" s="79" t="s">
        <v>88</v>
      </c>
      <c r="D11" s="76">
        <v>45176</v>
      </c>
      <c r="E11" s="77" t="s">
        <v>297</v>
      </c>
      <c r="F11" s="124">
        <v>40</v>
      </c>
      <c r="G11" s="77" t="s">
        <v>312</v>
      </c>
    </row>
    <row r="12" spans="1:7" s="30" customFormat="1" ht="29" x14ac:dyDescent="0.35">
      <c r="A12" s="70"/>
      <c r="B12" s="77" t="s">
        <v>246</v>
      </c>
      <c r="C12" s="80" t="s">
        <v>91</v>
      </c>
      <c r="D12" s="78" t="s">
        <v>90</v>
      </c>
      <c r="E12" s="77" t="s">
        <v>298</v>
      </c>
      <c r="F12" s="124">
        <v>1000</v>
      </c>
      <c r="G12" s="77" t="s">
        <v>311</v>
      </c>
    </row>
    <row r="13" spans="1:7" s="30" customFormat="1" ht="29" x14ac:dyDescent="0.35">
      <c r="A13" s="70"/>
      <c r="B13" s="77" t="s">
        <v>247</v>
      </c>
      <c r="C13" s="80" t="s">
        <v>209</v>
      </c>
      <c r="D13" s="76">
        <v>44882</v>
      </c>
      <c r="E13" s="77" t="s">
        <v>299</v>
      </c>
      <c r="F13" s="124">
        <v>15</v>
      </c>
      <c r="G13" s="77" t="s">
        <v>248</v>
      </c>
    </row>
    <row r="14" spans="1:7" s="30" customFormat="1" ht="29" x14ac:dyDescent="0.35">
      <c r="A14" s="70"/>
      <c r="B14" s="77" t="s">
        <v>306</v>
      </c>
      <c r="C14" s="80" t="s">
        <v>305</v>
      </c>
      <c r="D14" s="76">
        <v>44884</v>
      </c>
      <c r="E14" s="77" t="s">
        <v>307</v>
      </c>
      <c r="F14" s="124">
        <v>4000</v>
      </c>
      <c r="G14" s="77" t="s">
        <v>310</v>
      </c>
    </row>
    <row r="15" spans="1:7" s="60" customFormat="1" x14ac:dyDescent="0.35">
      <c r="A15" s="71">
        <v>1</v>
      </c>
      <c r="B15" s="61"/>
      <c r="C15" s="81"/>
      <c r="D15" s="62"/>
      <c r="E15" s="61"/>
      <c r="F15" s="125"/>
      <c r="G15" s="265"/>
    </row>
    <row r="16" spans="1:7" s="60" customFormat="1" x14ac:dyDescent="0.35">
      <c r="A16" s="71">
        <v>2</v>
      </c>
      <c r="B16" s="61"/>
      <c r="C16" s="81"/>
      <c r="D16" s="62"/>
      <c r="E16" s="61"/>
      <c r="F16" s="125"/>
      <c r="G16" s="61"/>
    </row>
    <row r="17" spans="1:7" s="60" customFormat="1" x14ac:dyDescent="0.35">
      <c r="A17" s="71">
        <v>3</v>
      </c>
      <c r="B17" s="61"/>
      <c r="C17" s="81"/>
      <c r="D17" s="62"/>
      <c r="E17" s="61"/>
      <c r="F17" s="125"/>
      <c r="G17" s="61"/>
    </row>
    <row r="18" spans="1:7" s="60" customFormat="1" x14ac:dyDescent="0.35">
      <c r="A18" s="71">
        <v>4</v>
      </c>
      <c r="B18" s="61"/>
      <c r="C18" s="81"/>
      <c r="D18" s="62"/>
      <c r="E18" s="61"/>
      <c r="F18" s="125"/>
      <c r="G18" s="61"/>
    </row>
    <row r="19" spans="1:7" s="60" customFormat="1" x14ac:dyDescent="0.35">
      <c r="A19" s="71">
        <v>5</v>
      </c>
      <c r="B19" s="61"/>
      <c r="C19" s="81"/>
      <c r="D19" s="62"/>
      <c r="E19" s="61"/>
      <c r="F19" s="125"/>
      <c r="G19" s="61"/>
    </row>
    <row r="20" spans="1:7" s="60" customFormat="1" x14ac:dyDescent="0.35">
      <c r="A20" s="71">
        <v>6</v>
      </c>
      <c r="B20" s="61"/>
      <c r="C20" s="81"/>
      <c r="D20" s="62"/>
      <c r="E20" s="61"/>
      <c r="F20" s="125"/>
      <c r="G20" s="61"/>
    </row>
    <row r="21" spans="1:7" s="60" customFormat="1" x14ac:dyDescent="0.35">
      <c r="A21" s="71">
        <v>7</v>
      </c>
      <c r="B21" s="61"/>
      <c r="C21" s="81"/>
      <c r="D21" s="62"/>
      <c r="E21" s="61"/>
      <c r="F21" s="125"/>
      <c r="G21" s="61"/>
    </row>
    <row r="22" spans="1:7" s="60" customFormat="1" x14ac:dyDescent="0.35">
      <c r="A22" s="71">
        <v>8</v>
      </c>
      <c r="B22" s="61"/>
      <c r="C22" s="81"/>
      <c r="D22" s="62"/>
      <c r="E22" s="61"/>
      <c r="F22" s="125"/>
      <c r="G22" s="61"/>
    </row>
    <row r="23" spans="1:7" s="60" customFormat="1" x14ac:dyDescent="0.35">
      <c r="A23" s="71">
        <v>9</v>
      </c>
      <c r="B23" s="61"/>
      <c r="C23" s="81"/>
      <c r="D23" s="62"/>
      <c r="E23" s="61"/>
      <c r="F23" s="125"/>
      <c r="G23" s="61"/>
    </row>
    <row r="24" spans="1:7" s="60" customFormat="1" x14ac:dyDescent="0.35">
      <c r="A24" s="71">
        <v>10</v>
      </c>
      <c r="B24" s="61"/>
      <c r="C24" s="81"/>
      <c r="D24" s="62"/>
      <c r="E24" s="61"/>
      <c r="F24" s="125"/>
      <c r="G24" s="61"/>
    </row>
    <row r="25" spans="1:7" s="60" customFormat="1" x14ac:dyDescent="0.35">
      <c r="A25" s="71">
        <v>11</v>
      </c>
      <c r="B25" s="61"/>
      <c r="C25" s="81"/>
      <c r="D25" s="62"/>
      <c r="E25" s="61"/>
      <c r="F25" s="125"/>
      <c r="G25" s="61"/>
    </row>
    <row r="26" spans="1:7" s="60" customFormat="1" x14ac:dyDescent="0.35">
      <c r="A26" s="71">
        <v>12</v>
      </c>
      <c r="B26" s="61"/>
      <c r="C26" s="81"/>
      <c r="D26" s="62"/>
      <c r="E26" s="61"/>
      <c r="F26" s="125"/>
      <c r="G26" s="61"/>
    </row>
    <row r="27" spans="1:7" s="60" customFormat="1" x14ac:dyDescent="0.35">
      <c r="A27" s="71">
        <v>13</v>
      </c>
      <c r="B27" s="61"/>
      <c r="C27" s="81"/>
      <c r="D27" s="62"/>
      <c r="E27" s="61"/>
      <c r="F27" s="125"/>
      <c r="G27" s="61"/>
    </row>
    <row r="28" spans="1:7" s="60" customFormat="1" x14ac:dyDescent="0.35">
      <c r="A28" s="71">
        <v>14</v>
      </c>
      <c r="B28" s="61"/>
      <c r="C28" s="81"/>
      <c r="D28" s="62"/>
      <c r="E28" s="61"/>
      <c r="F28" s="125"/>
      <c r="G28" s="61"/>
    </row>
    <row r="29" spans="1:7" s="60" customFormat="1" x14ac:dyDescent="0.35">
      <c r="A29" s="71">
        <v>15</v>
      </c>
      <c r="B29" s="61"/>
      <c r="C29" s="81"/>
      <c r="D29" s="62"/>
      <c r="E29" s="61"/>
      <c r="F29" s="125"/>
      <c r="G29" s="61"/>
    </row>
    <row r="30" spans="1:7" s="60" customFormat="1" x14ac:dyDescent="0.35">
      <c r="A30" s="71">
        <v>16</v>
      </c>
      <c r="B30" s="61"/>
      <c r="C30" s="81"/>
      <c r="D30" s="62"/>
      <c r="E30" s="61"/>
      <c r="F30" s="125"/>
      <c r="G30" s="61"/>
    </row>
    <row r="31" spans="1:7" s="60" customFormat="1" x14ac:dyDescent="0.35">
      <c r="A31" s="71">
        <v>17</v>
      </c>
      <c r="B31" s="61"/>
      <c r="C31" s="81"/>
      <c r="D31" s="62"/>
      <c r="E31" s="61"/>
      <c r="F31" s="125"/>
      <c r="G31" s="61"/>
    </row>
    <row r="32" spans="1:7" s="60" customFormat="1" x14ac:dyDescent="0.35">
      <c r="A32" s="71">
        <v>18</v>
      </c>
      <c r="B32" s="61"/>
      <c r="C32" s="81"/>
      <c r="D32" s="62"/>
      <c r="E32" s="61"/>
      <c r="F32" s="125"/>
      <c r="G32" s="61"/>
    </row>
    <row r="33" spans="1:7" s="60" customFormat="1" x14ac:dyDescent="0.35">
      <c r="A33" s="71">
        <v>19</v>
      </c>
      <c r="B33" s="61"/>
      <c r="C33" s="81"/>
      <c r="D33" s="62"/>
      <c r="E33" s="61"/>
      <c r="F33" s="125"/>
      <c r="G33" s="61"/>
    </row>
    <row r="34" spans="1:7" s="60" customFormat="1" x14ac:dyDescent="0.35">
      <c r="A34" s="71">
        <v>20</v>
      </c>
      <c r="B34" s="61"/>
      <c r="C34" s="81"/>
      <c r="D34" s="62"/>
      <c r="E34" s="61"/>
      <c r="F34" s="125"/>
      <c r="G34" s="61"/>
    </row>
    <row r="35" spans="1:7" s="60" customFormat="1" x14ac:dyDescent="0.35">
      <c r="A35" s="71">
        <v>21</v>
      </c>
      <c r="B35" s="61"/>
      <c r="C35" s="81"/>
      <c r="D35" s="62"/>
      <c r="E35" s="61"/>
      <c r="F35" s="125"/>
      <c r="G35" s="61"/>
    </row>
    <row r="36" spans="1:7" s="60" customFormat="1" x14ac:dyDescent="0.35">
      <c r="A36" s="71">
        <v>22</v>
      </c>
      <c r="B36" s="61"/>
      <c r="C36" s="81"/>
      <c r="D36" s="62"/>
      <c r="E36" s="61"/>
      <c r="F36" s="125"/>
      <c r="G36" s="61"/>
    </row>
    <row r="37" spans="1:7" s="60" customFormat="1" x14ac:dyDescent="0.35">
      <c r="A37" s="71">
        <v>23</v>
      </c>
      <c r="B37" s="61"/>
      <c r="C37" s="81"/>
      <c r="D37" s="62"/>
      <c r="E37" s="61"/>
      <c r="F37" s="125"/>
      <c r="G37" s="61"/>
    </row>
    <row r="38" spans="1:7" s="60" customFormat="1" x14ac:dyDescent="0.35">
      <c r="A38" s="71">
        <v>24</v>
      </c>
      <c r="B38" s="61"/>
      <c r="C38" s="81"/>
      <c r="D38" s="62"/>
      <c r="E38" s="61"/>
      <c r="F38" s="125"/>
      <c r="G38" s="61"/>
    </row>
    <row r="39" spans="1:7" s="60" customFormat="1" x14ac:dyDescent="0.35">
      <c r="A39" s="71">
        <v>25</v>
      </c>
      <c r="B39" s="61"/>
      <c r="C39" s="81"/>
      <c r="D39" s="62"/>
      <c r="E39" s="61"/>
      <c r="F39" s="125"/>
      <c r="G39" s="61"/>
    </row>
    <row r="40" spans="1:7" s="60" customFormat="1" x14ac:dyDescent="0.35">
      <c r="A40" s="71">
        <v>26</v>
      </c>
      <c r="B40" s="61"/>
      <c r="C40" s="81"/>
      <c r="D40" s="62"/>
      <c r="E40" s="61"/>
      <c r="F40" s="125"/>
      <c r="G40" s="61"/>
    </row>
    <row r="41" spans="1:7" s="60" customFormat="1" x14ac:dyDescent="0.35">
      <c r="A41" s="71">
        <v>27</v>
      </c>
      <c r="B41" s="61"/>
      <c r="C41" s="81"/>
      <c r="D41" s="62"/>
      <c r="E41" s="61"/>
      <c r="F41" s="125"/>
      <c r="G41" s="61"/>
    </row>
    <row r="42" spans="1:7" s="60" customFormat="1" x14ac:dyDescent="0.35">
      <c r="A42" s="71">
        <v>28</v>
      </c>
      <c r="B42" s="61"/>
      <c r="C42" s="81"/>
      <c r="D42" s="62"/>
      <c r="E42" s="61"/>
      <c r="F42" s="125"/>
      <c r="G42" s="61"/>
    </row>
    <row r="43" spans="1:7" s="60" customFormat="1" x14ac:dyDescent="0.35">
      <c r="A43" s="71">
        <v>29</v>
      </c>
      <c r="B43" s="61"/>
      <c r="C43" s="81"/>
      <c r="D43" s="62"/>
      <c r="E43" s="61"/>
      <c r="F43" s="125"/>
      <c r="G43" s="61"/>
    </row>
    <row r="44" spans="1:7" s="60" customFormat="1" x14ac:dyDescent="0.35">
      <c r="A44" s="71">
        <v>30</v>
      </c>
      <c r="B44" s="61"/>
      <c r="C44" s="81"/>
      <c r="D44" s="62"/>
      <c r="E44" s="61"/>
      <c r="F44" s="125"/>
      <c r="G44" s="61"/>
    </row>
    <row r="45" spans="1:7" s="60" customFormat="1" x14ac:dyDescent="0.35">
      <c r="A45" s="71">
        <v>31</v>
      </c>
      <c r="B45" s="61"/>
      <c r="C45" s="81"/>
      <c r="D45" s="62"/>
      <c r="E45" s="61"/>
      <c r="F45" s="125"/>
      <c r="G45" s="61"/>
    </row>
    <row r="46" spans="1:7" s="60" customFormat="1" x14ac:dyDescent="0.35">
      <c r="A46" s="71">
        <v>32</v>
      </c>
      <c r="B46" s="61"/>
      <c r="C46" s="81"/>
      <c r="D46" s="62"/>
      <c r="E46" s="61"/>
      <c r="F46" s="125"/>
      <c r="G46" s="61"/>
    </row>
    <row r="47" spans="1:7" s="60" customFormat="1" x14ac:dyDescent="0.35">
      <c r="A47" s="71">
        <v>33</v>
      </c>
      <c r="B47" s="61"/>
      <c r="C47" s="81"/>
      <c r="D47" s="62"/>
      <c r="E47" s="61"/>
      <c r="F47" s="125"/>
      <c r="G47" s="61"/>
    </row>
    <row r="48" spans="1:7" s="60" customFormat="1" x14ac:dyDescent="0.35">
      <c r="A48" s="71">
        <v>34</v>
      </c>
      <c r="B48" s="61"/>
      <c r="C48" s="81"/>
      <c r="D48" s="62"/>
      <c r="E48" s="61"/>
      <c r="F48" s="125"/>
      <c r="G48" s="61"/>
    </row>
    <row r="49" spans="1:7" s="60" customFormat="1" x14ac:dyDescent="0.35">
      <c r="A49" s="71">
        <v>35</v>
      </c>
      <c r="B49" s="61"/>
      <c r="C49" s="81"/>
      <c r="D49" s="62"/>
      <c r="E49" s="61"/>
      <c r="F49" s="125"/>
      <c r="G49" s="61"/>
    </row>
    <row r="50" spans="1:7" s="60" customFormat="1" x14ac:dyDescent="0.35">
      <c r="A50" s="71">
        <v>36</v>
      </c>
      <c r="B50" s="61"/>
      <c r="C50" s="81"/>
      <c r="D50" s="62"/>
      <c r="E50" s="61"/>
      <c r="F50" s="125"/>
      <c r="G50" s="61"/>
    </row>
    <row r="51" spans="1:7" s="60" customFormat="1" x14ac:dyDescent="0.35">
      <c r="A51" s="71">
        <v>37</v>
      </c>
      <c r="B51" s="61"/>
      <c r="C51" s="81"/>
      <c r="D51" s="62"/>
      <c r="E51" s="61"/>
      <c r="F51" s="125"/>
      <c r="G51" s="61"/>
    </row>
    <row r="52" spans="1:7" s="60" customFormat="1" x14ac:dyDescent="0.35">
      <c r="A52" s="71">
        <v>38</v>
      </c>
      <c r="B52" s="61"/>
      <c r="C52" s="81"/>
      <c r="D52" s="62"/>
      <c r="E52" s="61"/>
      <c r="F52" s="125"/>
      <c r="G52" s="61"/>
    </row>
    <row r="53" spans="1:7" s="60" customFormat="1" x14ac:dyDescent="0.35">
      <c r="A53" s="71">
        <v>39</v>
      </c>
      <c r="B53" s="61"/>
      <c r="C53" s="81"/>
      <c r="D53" s="62"/>
      <c r="E53" s="61"/>
      <c r="F53" s="125"/>
      <c r="G53" s="61"/>
    </row>
    <row r="54" spans="1:7" s="60" customFormat="1" x14ac:dyDescent="0.35">
      <c r="A54" s="71">
        <v>40</v>
      </c>
      <c r="B54" s="61"/>
      <c r="C54" s="81"/>
      <c r="D54" s="62"/>
      <c r="E54" s="61"/>
      <c r="F54" s="125"/>
      <c r="G54" s="61"/>
    </row>
    <row r="55" spans="1:7" s="60" customFormat="1" x14ac:dyDescent="0.35">
      <c r="A55" s="71">
        <v>41</v>
      </c>
      <c r="B55" s="61"/>
      <c r="C55" s="81"/>
      <c r="D55" s="62"/>
      <c r="E55" s="61"/>
      <c r="F55" s="125"/>
      <c r="G55" s="61"/>
    </row>
    <row r="56" spans="1:7" s="60" customFormat="1" x14ac:dyDescent="0.35">
      <c r="A56" s="71">
        <v>42</v>
      </c>
      <c r="B56" s="61"/>
      <c r="C56" s="81"/>
      <c r="D56" s="62"/>
      <c r="E56" s="61"/>
      <c r="F56" s="125"/>
      <c r="G56" s="61"/>
    </row>
    <row r="57" spans="1:7" s="60" customFormat="1" x14ac:dyDescent="0.35">
      <c r="A57" s="71">
        <v>43</v>
      </c>
      <c r="B57" s="61"/>
      <c r="C57" s="81"/>
      <c r="D57" s="62"/>
      <c r="E57" s="61"/>
      <c r="F57" s="125"/>
      <c r="G57" s="61"/>
    </row>
    <row r="58" spans="1:7" s="60" customFormat="1" x14ac:dyDescent="0.35">
      <c r="A58" s="71">
        <v>44</v>
      </c>
      <c r="B58" s="61"/>
      <c r="C58" s="81"/>
      <c r="D58" s="62"/>
      <c r="E58" s="61"/>
      <c r="F58" s="125"/>
      <c r="G58" s="61"/>
    </row>
    <row r="59" spans="1:7" s="60" customFormat="1" x14ac:dyDescent="0.35">
      <c r="A59" s="71">
        <v>45</v>
      </c>
      <c r="B59" s="61"/>
      <c r="C59" s="81"/>
      <c r="D59" s="62"/>
      <c r="E59" s="61"/>
      <c r="F59" s="125"/>
      <c r="G59" s="61"/>
    </row>
    <row r="60" spans="1:7" s="60" customFormat="1" x14ac:dyDescent="0.35">
      <c r="A60" s="71">
        <v>46</v>
      </c>
      <c r="B60" s="61"/>
      <c r="C60" s="81"/>
      <c r="D60" s="62"/>
      <c r="E60" s="61"/>
      <c r="F60" s="125"/>
      <c r="G60" s="61"/>
    </row>
    <row r="61" spans="1:7" s="60" customFormat="1" x14ac:dyDescent="0.35">
      <c r="A61" s="71">
        <v>47</v>
      </c>
      <c r="B61" s="61"/>
      <c r="C61" s="81"/>
      <c r="D61" s="62"/>
      <c r="E61" s="61"/>
      <c r="F61" s="125"/>
      <c r="G61" s="61"/>
    </row>
    <row r="62" spans="1:7" s="60" customFormat="1" x14ac:dyDescent="0.35">
      <c r="A62" s="71">
        <v>48</v>
      </c>
      <c r="B62" s="61"/>
      <c r="C62" s="81"/>
      <c r="D62" s="62"/>
      <c r="E62" s="61"/>
      <c r="F62" s="125"/>
      <c r="G62" s="61"/>
    </row>
    <row r="63" spans="1:7" s="60" customFormat="1" x14ac:dyDescent="0.35">
      <c r="A63" s="71">
        <v>49</v>
      </c>
      <c r="B63" s="61"/>
      <c r="C63" s="81"/>
      <c r="D63" s="62"/>
      <c r="E63" s="61"/>
      <c r="F63" s="125"/>
      <c r="G63" s="61"/>
    </row>
    <row r="64" spans="1:7" s="60" customFormat="1" x14ac:dyDescent="0.35">
      <c r="A64" s="71">
        <v>50</v>
      </c>
      <c r="B64" s="61"/>
      <c r="C64" s="81"/>
      <c r="D64" s="62"/>
      <c r="E64" s="61"/>
      <c r="F64" s="125"/>
      <c r="G64" s="61"/>
    </row>
  </sheetData>
  <sheetProtection algorithmName="SHA-512" hashValue="NYYtLImWwtO+ZcVFo2VvzJipe+AqR9wTR7Qb33I3XLFPda+wrcOLoxkBV8roh3UV2sXxxFfISwrvETO0uT82yQ==" saltValue="M9Su1/Xebas2/Xmr+mpz6Q==" spinCount="100000" sheet="1" objects="1" scenarios="1" formatCells="0" formatRows="0" insertHyperlinks="0"/>
  <mergeCells count="3">
    <mergeCell ref="C6:F6"/>
    <mergeCell ref="C7:F7"/>
    <mergeCell ref="C3:F3"/>
  </mergeCells>
  <dataValidations count="1">
    <dataValidation type="list" allowBlank="1" showInputMessage="1" showErrorMessage="1" promptTitle="Activity Type" prompt="Use the dropdown provided by clicking the arrow at right._x000a__x000a_Note that &quot;Other&quot; is an option at the bottom of the list. _x000a__x000a_Depending on your version of Excel, the dropdown list may have a scroll bar." sqref="C15:C64" xr:uid="{27991B88-E0FF-40FE-BD3E-73F092590C2A}">
      <formula1>Lookup_Outreach_Activity_Types</formula1>
    </dataValidation>
  </dataValidations>
  <printOptions horizontalCentered="1"/>
  <pageMargins left="0.7" right="0.7" top="0.75" bottom="0.75" header="0.3" footer="0.3"/>
  <pageSetup scale="46" fitToHeight="0" orientation="landscape" r:id="rId1"/>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207EC-540B-489E-91B5-88DD6EC4D507}">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hny98cuWXSfvQgL55G4Cb1mfYSPS9LbYUenCRgS8VKOlfGVzzaBMubgYneCl3fy1ls5gltio+eMYdtjtbQdUdA==" saltValue="MrizaN3SrjnOWchBc9AN1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91" priority="3" stopIfTrue="1">
      <formula>AND($C28&lt;&gt;"",$C28&lt;&gt;"Manufacturer (Production)")</formula>
    </cfRule>
  </conditionalFormatting>
  <conditionalFormatting sqref="L28:M52">
    <cfRule type="expression" dxfId="190" priority="4" stopIfTrue="1">
      <formula>AND($C28&lt;&gt;"",$C28&lt;&gt;"Manufacturer (Certification)")</formula>
    </cfRule>
  </conditionalFormatting>
  <conditionalFormatting sqref="N28:N52 L28:L52 H28:I52 P28:Q52 S28:S52 V28:W52">
    <cfRule type="expression" dxfId="189" priority="6">
      <formula>AND(TRIM(H28)&lt;&gt;"",ISNUMBER(H28)=FALSE)</formula>
    </cfRule>
  </conditionalFormatting>
  <conditionalFormatting sqref="N28:O52">
    <cfRule type="expression" dxfId="188" priority="5" stopIfTrue="1">
      <formula>AND($C28&lt;&gt;"",$C28&lt;&gt;"Manufacturer (Marketing)")</formula>
    </cfRule>
  </conditionalFormatting>
  <conditionalFormatting sqref="P28:U52">
    <cfRule type="expression" dxfId="187" priority="2">
      <formula>AND($C28&lt;&gt;"",$C28&lt;&gt;"Distributor / Retailer")</formula>
    </cfRule>
  </conditionalFormatting>
  <conditionalFormatting sqref="V28:Z52">
    <cfRule type="expression" dxfId="18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C668884F-564E-4B9D-960F-552B74EC1DC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C487D1FA-238F-4C16-A28A-33BF862CE76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91738E5-5F85-4746-8232-A2C93BAFE5A1}"/>
    <dataValidation type="list" allowBlank="1" showDropDown="1" showInputMessage="1" showErrorMessage="1" error="Please enter Y or N." sqref="AA28:AA52" xr:uid="{EC5CF3D3-627C-4288-8B67-35507F97D3A2}">
      <formula1>Lookup_YesNo</formula1>
    </dataValidation>
    <dataValidation type="date" allowBlank="1" showInputMessage="1" showErrorMessage="1" error="Please enter a valid date (mm/dd/yyyy) _x000a_between 10/01/2022 and 09/30/2028." sqref="F28:F52" xr:uid="{ECB88A5B-CAE5-48F2-AA45-779C08434C90}">
      <formula1>44835</formula1>
      <formula2>47026</formula2>
    </dataValidation>
    <dataValidation type="list" allowBlank="1" showDropDown="1" showInputMessage="1" showErrorMessage="1" error="Please enter Yes, No, or Unknown." sqref="C16:F16" xr:uid="{9D4161EB-4893-4013-9A6D-94C9A09BA724}">
      <formula1>Lookup_YesNoUnknown</formula1>
    </dataValidation>
    <dataValidation type="list" allowBlank="1" showInputMessage="1" showErrorMessage="1" sqref="T28:T52" xr:uid="{CD6E67E0-4897-4D3E-A8FF-47FAC79E46F0}">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CAB5D0F4-910D-4EA9-959B-13B61440D08F}"/>
    <dataValidation type="list" allowBlank="1" showInputMessage="1" showErrorMessage="1" sqref="M28:M52" xr:uid="{114006D1-DCD7-4DBC-A47D-7CB1000613D8}">
      <formula1>Lookup_CertificationStatus</formula1>
    </dataValidation>
    <dataValidation type="list" allowBlank="1" showInputMessage="1" showErrorMessage="1" sqref="K28:K52 U28:U52" xr:uid="{9B9BDAA9-9210-4B96-9676-6516EE29D7A8}">
      <formula1>Lookup_Type</formula1>
    </dataValidation>
    <dataValidation type="list" allowBlank="1" showInputMessage="1" showErrorMessage="1" sqref="J28:J52" xr:uid="{EDCEA5CA-65B6-42CD-A578-0761FAEDD93D}">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0ACEBCC-9742-4B3B-AAF4-EEB466F1BE87}">
      <formula1>OFFSET(Outreach_Activities_Sorted,0,0,COUNTIF(Outreach_Activities_Sorted,"&lt;&gt;0"))</formula1>
    </dataValidation>
    <dataValidation type="list" allowBlank="1" showInputMessage="1" showErrorMessage="1" sqref="Y28:Y52 R28:R52 O28:O52" xr:uid="{09489AA9-913F-4419-A459-4DC40A6568DA}">
      <formula1>Lookup_YesNoUnknown</formula1>
    </dataValidation>
    <dataValidation type="list" allowBlank="1" showInputMessage="1" showErrorMessage="1" sqref="C28:C52" xr:uid="{67073C6F-9EB2-4D2C-99E1-D5BDAAC3E793}">
      <formula1>Lookup_Role</formula1>
    </dataValidation>
    <dataValidation type="date" operator="greaterThan" allowBlank="1" showInputMessage="1" showErrorMessage="1" errorTitle="Date Required" error="Please enter a date in mm/dd/yyyy format." sqref="C18" xr:uid="{F5382064-E9E8-48F2-9945-3166A873F103}">
      <formula1>36526</formula1>
    </dataValidation>
    <dataValidation type="list" allowBlank="1" showDropDown="1" showInputMessage="1" showErrorMessage="1" sqref="C14" xr:uid="{3EF1DEF9-100E-4D66-847D-477C42EFF87A}">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A916E3F-2562-4A41-8FAD-4399A29DFBC7}"/>
  </dataValidations>
  <hyperlinks>
    <hyperlink ref="B15" r:id="rId1" xr:uid="{199AD2D1-D8AC-475F-95C9-462251D33AD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4867F7E-22CC-44D0-8164-9B130822DD75}"/>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FF6E9-7112-4654-8FEE-999B8C929291}">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0t0ka8UB44atp0ShVeTXNGx0L/hl2CNnCTlLjrv2tD5RW0y832CTa/h4VbfSLPSoNMPLRsEUb2JE5c0L7schdA==" saltValue="Xer24QX9zZSoddMAgUAmN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85" priority="3" stopIfTrue="1">
      <formula>AND($C28&lt;&gt;"",$C28&lt;&gt;"Manufacturer (Production)")</formula>
    </cfRule>
  </conditionalFormatting>
  <conditionalFormatting sqref="L28:M52">
    <cfRule type="expression" dxfId="184" priority="4" stopIfTrue="1">
      <formula>AND($C28&lt;&gt;"",$C28&lt;&gt;"Manufacturer (Certification)")</formula>
    </cfRule>
  </conditionalFormatting>
  <conditionalFormatting sqref="N28:N52 L28:L52 H28:I52 P28:Q52 S28:S52 V28:W52">
    <cfRule type="expression" dxfId="183" priority="6">
      <formula>AND(TRIM(H28)&lt;&gt;"",ISNUMBER(H28)=FALSE)</formula>
    </cfRule>
  </conditionalFormatting>
  <conditionalFormatting sqref="N28:O52">
    <cfRule type="expression" dxfId="182" priority="5" stopIfTrue="1">
      <formula>AND($C28&lt;&gt;"",$C28&lt;&gt;"Manufacturer (Marketing)")</formula>
    </cfRule>
  </conditionalFormatting>
  <conditionalFormatting sqref="P28:U52">
    <cfRule type="expression" dxfId="181" priority="2">
      <formula>AND($C28&lt;&gt;"",$C28&lt;&gt;"Distributor / Retailer")</formula>
    </cfRule>
  </conditionalFormatting>
  <conditionalFormatting sqref="V28:Z52">
    <cfRule type="expression" dxfId="18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FC92EB4-FF08-4773-BB73-4B89B83178E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65647D5-E850-45B6-A331-914E1074C38C}">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7ADD77C-1C7A-4BFA-A2C2-BA9CD8E2493A}"/>
    <dataValidation type="list" allowBlank="1" showDropDown="1" showInputMessage="1" showErrorMessage="1" error="Please enter Y or N." sqref="AA28:AA52" xr:uid="{E8B01CA4-1F60-4831-B2F4-A855700A7B93}">
      <formula1>Lookup_YesNo</formula1>
    </dataValidation>
    <dataValidation type="date" allowBlank="1" showInputMessage="1" showErrorMessage="1" error="Please enter a valid date (mm/dd/yyyy) _x000a_between 10/01/2022 and 09/30/2028." sqref="F28:F52" xr:uid="{F7FF01A8-D399-4819-9B9C-DDD7EEFB4255}">
      <formula1>44835</formula1>
      <formula2>47026</formula2>
    </dataValidation>
    <dataValidation type="list" allowBlank="1" showDropDown="1" showInputMessage="1" showErrorMessage="1" error="Please enter Yes, No, or Unknown." sqref="C16:F16" xr:uid="{B69DD159-063A-418B-8F35-2CF8390746F2}">
      <formula1>Lookup_YesNoUnknown</formula1>
    </dataValidation>
    <dataValidation type="list" allowBlank="1" showInputMessage="1" showErrorMessage="1" sqref="T28:T52" xr:uid="{49403BA1-1BB3-4694-9732-62985288804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FC8EDB1-77BB-47A0-BBBB-EAA117562D51}"/>
    <dataValidation type="list" allowBlank="1" showInputMessage="1" showErrorMessage="1" sqref="M28:M52" xr:uid="{645E1512-3D24-46EC-BE28-027B745AB9D6}">
      <formula1>Lookup_CertificationStatus</formula1>
    </dataValidation>
    <dataValidation type="list" allowBlank="1" showInputMessage="1" showErrorMessage="1" sqref="K28:K52 U28:U52" xr:uid="{C78CD5D8-151F-4580-BFC6-60E1A92035EF}">
      <formula1>Lookup_Type</formula1>
    </dataValidation>
    <dataValidation type="list" allowBlank="1" showInputMessage="1" showErrorMessage="1" sqref="J28:J52" xr:uid="{12D700AA-4379-412A-99C3-D2F1FC6BA5F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56003436-2D13-4807-9601-AEF93C09C0C2}">
      <formula1>OFFSET(Outreach_Activities_Sorted,0,0,COUNTIF(Outreach_Activities_Sorted,"&lt;&gt;0"))</formula1>
    </dataValidation>
    <dataValidation type="list" allowBlank="1" showInputMessage="1" showErrorMessage="1" sqref="Y28:Y52 R28:R52 O28:O52" xr:uid="{0D17B207-9EFB-461F-9BD5-E40735DEAC7A}">
      <formula1>Lookup_YesNoUnknown</formula1>
    </dataValidation>
    <dataValidation type="list" allowBlank="1" showInputMessage="1" showErrorMessage="1" sqref="C28:C52" xr:uid="{A7E167D5-8222-4B0A-895E-9D0DBB536632}">
      <formula1>Lookup_Role</formula1>
    </dataValidation>
    <dataValidation type="date" operator="greaterThan" allowBlank="1" showInputMessage="1" showErrorMessage="1" errorTitle="Date Required" error="Please enter a date in mm/dd/yyyy format." sqref="C18" xr:uid="{A1B11DCE-B428-4309-BA9C-BB279450BC81}">
      <formula1>36526</formula1>
    </dataValidation>
    <dataValidation type="list" allowBlank="1" showDropDown="1" showInputMessage="1" showErrorMessage="1" sqref="C14" xr:uid="{86B75330-5957-4484-8FFE-383B0974572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86F5C54-0E89-4578-95B4-7A56197B90C0}"/>
  </dataValidations>
  <hyperlinks>
    <hyperlink ref="B15" r:id="rId1" xr:uid="{189A1402-CD41-43F9-A195-89605C96B0B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BF68D27C-2EB3-443F-B86F-C3BF8105EB16}"/>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3920A-39C7-4D1D-8D2F-00FB3FBAF1D4}">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46</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398</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sNmcxJnW0Md5AkIvkexZeYuY57oU9FOwaviOn8bCNS2UES/5fPG2A+Qtzsz4F9j3173kuK1s/RQh8PCPsAQoCg==" saltValue="jBi319kNFBMrNHXBHSCy3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79" priority="3" stopIfTrue="1">
      <formula>AND($C28&lt;&gt;"",$C28&lt;&gt;"Manufacturer (Production)")</formula>
    </cfRule>
  </conditionalFormatting>
  <conditionalFormatting sqref="L28:M52">
    <cfRule type="expression" dxfId="178" priority="4" stopIfTrue="1">
      <formula>AND($C28&lt;&gt;"",$C28&lt;&gt;"Manufacturer (Certification)")</formula>
    </cfRule>
  </conditionalFormatting>
  <conditionalFormatting sqref="N28:N52 L28:L52 H28:I52 P28:Q52 S28:S52 V28:W52">
    <cfRule type="expression" dxfId="177" priority="6">
      <formula>AND(TRIM(H28)&lt;&gt;"",ISNUMBER(H28)=FALSE)</formula>
    </cfRule>
  </conditionalFormatting>
  <conditionalFormatting sqref="N28:O52">
    <cfRule type="expression" dxfId="176" priority="5" stopIfTrue="1">
      <formula>AND($C28&lt;&gt;"",$C28&lt;&gt;"Manufacturer (Marketing)")</formula>
    </cfRule>
  </conditionalFormatting>
  <conditionalFormatting sqref="P28:U52">
    <cfRule type="expression" dxfId="175" priority="2">
      <formula>AND($C28&lt;&gt;"",$C28&lt;&gt;"Distributor / Retailer")</formula>
    </cfRule>
  </conditionalFormatting>
  <conditionalFormatting sqref="V28:Z52">
    <cfRule type="expression" dxfId="17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28BE25D-9141-4059-8345-290C52CD257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D5B3C9DA-595D-4FC2-A5C3-D8C652B5809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C89BD47-A3B9-4068-8254-6BD38817DC01}"/>
    <dataValidation type="list" allowBlank="1" showDropDown="1" showInputMessage="1" showErrorMessage="1" error="Please enter Y or N." sqref="AA28:AA52" xr:uid="{A2C237DC-C5A3-4869-843E-64D9464D7A20}">
      <formula1>Lookup_YesNo</formula1>
    </dataValidation>
    <dataValidation type="date" allowBlank="1" showInputMessage="1" showErrorMessage="1" error="Please enter a valid date (mm/dd/yyyy) _x000a_between 10/01/2022 and 09/30/2028." sqref="F28:F52" xr:uid="{A079C3AF-1E13-4EDA-81B4-1BFCF15AC0FD}">
      <formula1>44835</formula1>
      <formula2>47026</formula2>
    </dataValidation>
    <dataValidation type="list" allowBlank="1" showDropDown="1" showInputMessage="1" showErrorMessage="1" error="Please enter Yes, No, or Unknown." sqref="C16:F16" xr:uid="{CF16851F-FCAA-4264-927A-1B12F17DB87B}">
      <formula1>Lookup_YesNoUnknown</formula1>
    </dataValidation>
    <dataValidation type="list" allowBlank="1" showInputMessage="1" showErrorMessage="1" sqref="T28:T52" xr:uid="{D60040A5-DB86-4CC8-AE24-2AD415F8F80C}">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92124A07-988F-4903-AED6-F705487369AA}"/>
    <dataValidation type="list" allowBlank="1" showInputMessage="1" showErrorMessage="1" sqref="M28:M52" xr:uid="{63239599-A5BA-4AFF-9882-EB24BFC9390E}">
      <formula1>Lookup_CertificationStatus</formula1>
    </dataValidation>
    <dataValidation type="list" allowBlank="1" showInputMessage="1" showErrorMessage="1" sqref="K28:K52 U28:U52" xr:uid="{5B963556-1A74-46F4-9099-D64A60131D9F}">
      <formula1>Lookup_Type</formula1>
    </dataValidation>
    <dataValidation type="list" allowBlank="1" showInputMessage="1" showErrorMessage="1" sqref="J28:J52" xr:uid="{0C409DAF-654A-43B7-A5CE-9D9E31A63DF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0F1CBB7-70DE-46AE-B9ED-25791FE48507}">
      <formula1>OFFSET(Outreach_Activities_Sorted,0,0,COUNTIF(Outreach_Activities_Sorted,"&lt;&gt;0"))</formula1>
    </dataValidation>
    <dataValidation type="list" allowBlank="1" showInputMessage="1" showErrorMessage="1" sqref="Y28:Y52 R28:R52 O28:O52" xr:uid="{7A362A20-01F9-4AAC-B580-0A2D87D92165}">
      <formula1>Lookup_YesNoUnknown</formula1>
    </dataValidation>
    <dataValidation type="list" allowBlank="1" showInputMessage="1" showErrorMessage="1" sqref="C28:C52" xr:uid="{0CE40CDC-A3AA-44A5-8696-F68575BC9319}">
      <formula1>Lookup_Role</formula1>
    </dataValidation>
    <dataValidation type="date" operator="greaterThan" allowBlank="1" showInputMessage="1" showErrorMessage="1" errorTitle="Date Required" error="Please enter a date in mm/dd/yyyy format." sqref="C18" xr:uid="{BB7E1B6E-FCC5-41E1-BB7C-79BC69BA4338}">
      <formula1>36526</formula1>
    </dataValidation>
    <dataValidation type="list" allowBlank="1" showDropDown="1" showInputMessage="1" showErrorMessage="1" sqref="C14" xr:uid="{C2A45098-99BB-4230-8D6F-58BDFDD0F3CC}">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181E4A6F-5AF3-4071-9996-5E9B7FBAD8AC}"/>
  </dataValidations>
  <hyperlinks>
    <hyperlink ref="B15" r:id="rId1" xr:uid="{EFADE32C-B91F-49DF-9945-3AC8422127E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68767B3-FE74-408C-818C-63FDDEE3F414}"/>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8B83D-75EA-4BF8-8A79-37C659342FF9}">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47</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399</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8+/zwgoNCH294FBFG/gMStv+DCz80GaflFlJ5jhzyisdOTZg4As1CWKYbS9V/qJUAE2a02LwIQx10ChvjR7bJQ==" saltValue="V7qnJacoe9L9R6HyBGh4t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73" priority="3" stopIfTrue="1">
      <formula>AND($C28&lt;&gt;"",$C28&lt;&gt;"Manufacturer (Production)")</formula>
    </cfRule>
  </conditionalFormatting>
  <conditionalFormatting sqref="L28:M52">
    <cfRule type="expression" dxfId="172" priority="4" stopIfTrue="1">
      <formula>AND($C28&lt;&gt;"",$C28&lt;&gt;"Manufacturer (Certification)")</formula>
    </cfRule>
  </conditionalFormatting>
  <conditionalFormatting sqref="N28:N52 L28:L52 H28:I52 P28:Q52 S28:S52 V28:W52">
    <cfRule type="expression" dxfId="171" priority="6">
      <formula>AND(TRIM(H28)&lt;&gt;"",ISNUMBER(H28)=FALSE)</formula>
    </cfRule>
  </conditionalFormatting>
  <conditionalFormatting sqref="N28:O52">
    <cfRule type="expression" dxfId="170" priority="5" stopIfTrue="1">
      <formula>AND($C28&lt;&gt;"",$C28&lt;&gt;"Manufacturer (Marketing)")</formula>
    </cfRule>
  </conditionalFormatting>
  <conditionalFormatting sqref="P28:U52">
    <cfRule type="expression" dxfId="169" priority="2">
      <formula>AND($C28&lt;&gt;"",$C28&lt;&gt;"Distributor / Retailer")</formula>
    </cfRule>
  </conditionalFormatting>
  <conditionalFormatting sqref="V28:Z52">
    <cfRule type="expression" dxfId="16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56CC265-A34B-4469-A5DF-09DA7CFA0E3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407BB44-E849-4919-9E2C-D3E05533202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05F2034-82D9-4ABA-A97E-214150439784}"/>
    <dataValidation type="list" allowBlank="1" showDropDown="1" showInputMessage="1" showErrorMessage="1" error="Please enter Y or N." sqref="AA28:AA52" xr:uid="{D92C0CB2-FE10-4193-B25C-82425EF45A47}">
      <formula1>Lookup_YesNo</formula1>
    </dataValidation>
    <dataValidation type="date" allowBlank="1" showInputMessage="1" showErrorMessage="1" error="Please enter a valid date (mm/dd/yyyy) _x000a_between 10/01/2022 and 09/30/2028." sqref="F28:F52" xr:uid="{110C393C-CA65-4CCD-8B50-70920F1FFEBF}">
      <formula1>44835</formula1>
      <formula2>47026</formula2>
    </dataValidation>
    <dataValidation type="list" allowBlank="1" showDropDown="1" showInputMessage="1" showErrorMessage="1" error="Please enter Yes, No, or Unknown." sqref="C16:F16" xr:uid="{4ACC7E7C-B72C-4A22-8FFD-C247BC11BA29}">
      <formula1>Lookup_YesNoUnknown</formula1>
    </dataValidation>
    <dataValidation type="list" allowBlank="1" showInputMessage="1" showErrorMessage="1" sqref="T28:T52" xr:uid="{4FD20E69-C1DD-4F39-9DBE-952052DF978C}">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C5718C0-0D39-4393-81F2-A7BD020BCE0B}"/>
    <dataValidation type="list" allowBlank="1" showInputMessage="1" showErrorMessage="1" sqref="M28:M52" xr:uid="{0E8D894E-92A6-4CD1-8CE9-10FC5AE8943A}">
      <formula1>Lookup_CertificationStatus</formula1>
    </dataValidation>
    <dataValidation type="list" allowBlank="1" showInputMessage="1" showErrorMessage="1" sqref="K28:K52 U28:U52" xr:uid="{FBE10EDE-DC02-4F42-AC5F-2C9461A3AE1E}">
      <formula1>Lookup_Type</formula1>
    </dataValidation>
    <dataValidation type="list" allowBlank="1" showInputMessage="1" showErrorMessage="1" sqref="J28:J52" xr:uid="{DCC82F29-F8E3-475D-9007-2C4F8EB7767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A7CE980-0D47-4230-BCB6-A73D4C8B284D}">
      <formula1>OFFSET(Outreach_Activities_Sorted,0,0,COUNTIF(Outreach_Activities_Sorted,"&lt;&gt;0"))</formula1>
    </dataValidation>
    <dataValidation type="list" allowBlank="1" showInputMessage="1" showErrorMessage="1" sqref="Y28:Y52 R28:R52 O28:O52" xr:uid="{6AE983D5-7084-451C-B221-4280C7781788}">
      <formula1>Lookup_YesNoUnknown</formula1>
    </dataValidation>
    <dataValidation type="list" allowBlank="1" showInputMessage="1" showErrorMessage="1" sqref="C28:C52" xr:uid="{F83099E2-8E15-4DC9-AD8F-336FF8A14DA4}">
      <formula1>Lookup_Role</formula1>
    </dataValidation>
    <dataValidation type="date" operator="greaterThan" allowBlank="1" showInputMessage="1" showErrorMessage="1" errorTitle="Date Required" error="Please enter a date in mm/dd/yyyy format." sqref="C18" xr:uid="{2F18BB65-0124-483D-9E58-9D48CC524C59}">
      <formula1>36526</formula1>
    </dataValidation>
    <dataValidation type="list" allowBlank="1" showDropDown="1" showInputMessage="1" showErrorMessage="1" sqref="C14" xr:uid="{8B3416CE-9258-4CC1-8CD1-DDEE0E891DC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0ECA9CFE-2119-4150-9627-EAF054FEBA9E}"/>
  </dataValidations>
  <hyperlinks>
    <hyperlink ref="B15" r:id="rId1" xr:uid="{17659EB5-E4A1-455D-8F1F-6D10132D28B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D3FC51C-2FFA-4165-A704-C6E33FF6056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C8463-A742-4CB1-9EA6-E80EFC1A7497}">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48</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400</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MhIMP+Bcy97tHHLj5Bp1oAAaH2Bgnc5KLc7W+TKDYKlmplB1TTPqLINR+eMLSr4cvnMBODF3mvmp5ozq6TmZ+g==" saltValue="cf+g/1GvIeO9fLavB2S3r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67" priority="3" stopIfTrue="1">
      <formula>AND($C28&lt;&gt;"",$C28&lt;&gt;"Manufacturer (Production)")</formula>
    </cfRule>
  </conditionalFormatting>
  <conditionalFormatting sqref="L28:M52">
    <cfRule type="expression" dxfId="166" priority="4" stopIfTrue="1">
      <formula>AND($C28&lt;&gt;"",$C28&lt;&gt;"Manufacturer (Certification)")</formula>
    </cfRule>
  </conditionalFormatting>
  <conditionalFormatting sqref="N28:N52 L28:L52 H28:I52 P28:Q52 S28:S52 V28:W52">
    <cfRule type="expression" dxfId="165" priority="6">
      <formula>AND(TRIM(H28)&lt;&gt;"",ISNUMBER(H28)=FALSE)</formula>
    </cfRule>
  </conditionalFormatting>
  <conditionalFormatting sqref="N28:O52">
    <cfRule type="expression" dxfId="164" priority="5" stopIfTrue="1">
      <formula>AND($C28&lt;&gt;"",$C28&lt;&gt;"Manufacturer (Marketing)")</formula>
    </cfRule>
  </conditionalFormatting>
  <conditionalFormatting sqref="P28:U52">
    <cfRule type="expression" dxfId="163" priority="2">
      <formula>AND($C28&lt;&gt;"",$C28&lt;&gt;"Distributor / Retailer")</formula>
    </cfRule>
  </conditionalFormatting>
  <conditionalFormatting sqref="V28:Z52">
    <cfRule type="expression" dxfId="16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ECDB347-8DA8-4253-9572-A8FEA469BBD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A0FA42D6-C79F-4F9D-819A-475DC439825A}">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3802AC0-A4B1-4A84-87F2-A0A34C8B1863}"/>
    <dataValidation type="list" allowBlank="1" showDropDown="1" showInputMessage="1" showErrorMessage="1" error="Please enter Y or N." sqref="AA28:AA52" xr:uid="{D5D86EBF-DFF5-4C20-9D4A-F036E30A0605}">
      <formula1>Lookup_YesNo</formula1>
    </dataValidation>
    <dataValidation type="date" allowBlank="1" showInputMessage="1" showErrorMessage="1" error="Please enter a valid date (mm/dd/yyyy) _x000a_between 10/01/2022 and 09/30/2028." sqref="F28:F52" xr:uid="{7651BBD7-1AA4-4CF0-9EA8-2903EA53A8BA}">
      <formula1>44835</formula1>
      <formula2>47026</formula2>
    </dataValidation>
    <dataValidation type="list" allowBlank="1" showDropDown="1" showInputMessage="1" showErrorMessage="1" error="Please enter Yes, No, or Unknown." sqref="C16:F16" xr:uid="{9D642F6A-22DE-4C76-A4F6-7D7C7E0C8C25}">
      <formula1>Lookup_YesNoUnknown</formula1>
    </dataValidation>
    <dataValidation type="list" allowBlank="1" showInputMessage="1" showErrorMessage="1" sqref="T28:T52" xr:uid="{29414B5B-3D36-419F-9834-2D72D5F5670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77DF505-AF57-4402-9523-1280114A19C5}"/>
    <dataValidation type="list" allowBlank="1" showInputMessage="1" showErrorMessage="1" sqref="M28:M52" xr:uid="{C361D356-1950-4336-B70C-232372F01418}">
      <formula1>Lookup_CertificationStatus</formula1>
    </dataValidation>
    <dataValidation type="list" allowBlank="1" showInputMessage="1" showErrorMessage="1" sqref="K28:K52 U28:U52" xr:uid="{382119ED-51B0-47ED-8E33-38EF5941A779}">
      <formula1>Lookup_Type</formula1>
    </dataValidation>
    <dataValidation type="list" allowBlank="1" showInputMessage="1" showErrorMessage="1" sqref="J28:J52" xr:uid="{653A1C41-C2E0-4FA2-A34A-3F3FE92D1FF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BFE4F53-31D3-41EA-B3A0-A52920A7187D}">
      <formula1>OFFSET(Outreach_Activities_Sorted,0,0,COUNTIF(Outreach_Activities_Sorted,"&lt;&gt;0"))</formula1>
    </dataValidation>
    <dataValidation type="list" allowBlank="1" showInputMessage="1" showErrorMessage="1" sqref="Y28:Y52 R28:R52 O28:O52" xr:uid="{E2761663-2876-4923-BD3E-FCE05048D50B}">
      <formula1>Lookup_YesNoUnknown</formula1>
    </dataValidation>
    <dataValidation type="list" allowBlank="1" showInputMessage="1" showErrorMessage="1" sqref="C28:C52" xr:uid="{AC5DD7A2-8604-41E6-8E36-71E4715642C2}">
      <formula1>Lookup_Role</formula1>
    </dataValidation>
    <dataValidation type="date" operator="greaterThan" allowBlank="1" showInputMessage="1" showErrorMessage="1" errorTitle="Date Required" error="Please enter a date in mm/dd/yyyy format." sqref="C18" xr:uid="{4866EB6D-3412-4B2E-B786-19961B2061E2}">
      <formula1>36526</formula1>
    </dataValidation>
    <dataValidation type="list" allowBlank="1" showDropDown="1" showInputMessage="1" showErrorMessage="1" sqref="C14" xr:uid="{883A4639-E95C-49C2-BE7F-BBA32A54A3B5}">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218885E-3134-417C-A792-A957B694C69E}"/>
  </dataValidations>
  <hyperlinks>
    <hyperlink ref="B15" r:id="rId1" xr:uid="{C98F934B-FE1F-4A2E-9415-2B1AF243C486}"/>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D855AC1-FA58-4990-9103-212B9063026B}"/>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D2B55-50F7-45CD-909C-FA15A606C604}">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49</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401</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NSnQEPTsu7TzPfW9HsFiARuBCr186Uj2kFcEdLHpaM9fKZmkfXR+dCM6MIpHhBL8+sZu7uvx9JBGSwLaZJHSWQ==" saltValue="m6zK/eiacXdvwi7OcJH4P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61" priority="3" stopIfTrue="1">
      <formula>AND($C28&lt;&gt;"",$C28&lt;&gt;"Manufacturer (Production)")</formula>
    </cfRule>
  </conditionalFormatting>
  <conditionalFormatting sqref="L28:M52">
    <cfRule type="expression" dxfId="160" priority="4" stopIfTrue="1">
      <formula>AND($C28&lt;&gt;"",$C28&lt;&gt;"Manufacturer (Certification)")</formula>
    </cfRule>
  </conditionalFormatting>
  <conditionalFormatting sqref="N28:N52 L28:L52 H28:I52 P28:Q52 S28:S52 V28:W52">
    <cfRule type="expression" dxfId="159" priority="6">
      <formula>AND(TRIM(H28)&lt;&gt;"",ISNUMBER(H28)=FALSE)</formula>
    </cfRule>
  </conditionalFormatting>
  <conditionalFormatting sqref="N28:O52">
    <cfRule type="expression" dxfId="158" priority="5" stopIfTrue="1">
      <formula>AND($C28&lt;&gt;"",$C28&lt;&gt;"Manufacturer (Marketing)")</formula>
    </cfRule>
  </conditionalFormatting>
  <conditionalFormatting sqref="P28:U52">
    <cfRule type="expression" dxfId="157" priority="2">
      <formula>AND($C28&lt;&gt;"",$C28&lt;&gt;"Distributor / Retailer")</formula>
    </cfRule>
  </conditionalFormatting>
  <conditionalFormatting sqref="V28:Z52">
    <cfRule type="expression" dxfId="15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7751F68-1902-45DF-B614-6046C53479A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F0F8375-E27B-4C40-8758-66D485FCA144}">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5AAFCC9-C487-4E5F-A6A7-96DFC28065FC}"/>
    <dataValidation type="list" allowBlank="1" showDropDown="1" showInputMessage="1" showErrorMessage="1" error="Please enter Y or N." sqref="AA28:AA52" xr:uid="{71A80575-2C85-4E81-8A46-8F399D2AF21F}">
      <formula1>Lookup_YesNo</formula1>
    </dataValidation>
    <dataValidation type="date" allowBlank="1" showInputMessage="1" showErrorMessage="1" error="Please enter a valid date (mm/dd/yyyy) _x000a_between 10/01/2022 and 09/30/2028." sqref="F28:F52" xr:uid="{510378EA-A36C-4E83-B0FC-D46D9E0DCDC9}">
      <formula1>44835</formula1>
      <formula2>47026</formula2>
    </dataValidation>
    <dataValidation type="list" allowBlank="1" showDropDown="1" showInputMessage="1" showErrorMessage="1" error="Please enter Yes, No, or Unknown." sqref="C16:F16" xr:uid="{B36BCEBC-E796-4642-A908-6E9C11F46CD3}">
      <formula1>Lookup_YesNoUnknown</formula1>
    </dataValidation>
    <dataValidation type="list" allowBlank="1" showInputMessage="1" showErrorMessage="1" sqref="T28:T52" xr:uid="{38E9DF0B-7434-4DAE-8995-3E708D4E20A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47F9CFC-4FE3-4BDB-8BE9-03CC5CF04F5F}"/>
    <dataValidation type="list" allowBlank="1" showInputMessage="1" showErrorMessage="1" sqref="M28:M52" xr:uid="{8176AB6C-18CB-4E79-A2FF-1A5791DA7152}">
      <formula1>Lookup_CertificationStatus</formula1>
    </dataValidation>
    <dataValidation type="list" allowBlank="1" showInputMessage="1" showErrorMessage="1" sqref="K28:K52 U28:U52" xr:uid="{AC80C8F2-F9C4-4B56-BA62-697E861A0CCE}">
      <formula1>Lookup_Type</formula1>
    </dataValidation>
    <dataValidation type="list" allowBlank="1" showInputMessage="1" showErrorMessage="1" sqref="J28:J52" xr:uid="{3C84DC24-DD66-4B93-9651-58DD3821CEA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768569D-052A-4533-A04B-535B40D53931}">
      <formula1>OFFSET(Outreach_Activities_Sorted,0,0,COUNTIF(Outreach_Activities_Sorted,"&lt;&gt;0"))</formula1>
    </dataValidation>
    <dataValidation type="list" allowBlank="1" showInputMessage="1" showErrorMessage="1" sqref="Y28:Y52 R28:R52 O28:O52" xr:uid="{5BDC0D4D-9217-4E16-A541-0E21038146DB}">
      <formula1>Lookup_YesNoUnknown</formula1>
    </dataValidation>
    <dataValidation type="list" allowBlank="1" showInputMessage="1" showErrorMessage="1" sqref="C28:C52" xr:uid="{AC9B54C0-FF80-49B6-80A7-EC758B2EC36B}">
      <formula1>Lookup_Role</formula1>
    </dataValidation>
    <dataValidation type="date" operator="greaterThan" allowBlank="1" showInputMessage="1" showErrorMessage="1" errorTitle="Date Required" error="Please enter a date in mm/dd/yyyy format." sqref="C18" xr:uid="{006E95FF-79C3-450A-8E4A-5EB8BBE3D94F}">
      <formula1>36526</formula1>
    </dataValidation>
    <dataValidation type="list" allowBlank="1" showDropDown="1" showInputMessage="1" showErrorMessage="1" sqref="C14" xr:uid="{A3DB1E5D-A529-4331-A725-A771378884E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101D76C-4812-47CA-9118-47A86BA629F8}"/>
  </dataValidations>
  <hyperlinks>
    <hyperlink ref="B15" r:id="rId1" xr:uid="{433E4EBE-8984-4F2C-883F-98A7A143B7B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AB66AF6-6582-4D0C-B453-1679F66C2F1D}"/>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83885-F594-4B9C-B845-D51971DDFB75}">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50</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402</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HGauUeUghT1ghQDbCs1AIQ1P42rADlfkAPP3Oi3pRk0YqG1wS203NeSrmSlZ5krvn/QcU6elCBjfrMoJMcmPog==" saltValue="BRNHlf+r/SExdpbvqtwgB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55" priority="3" stopIfTrue="1">
      <formula>AND($C28&lt;&gt;"",$C28&lt;&gt;"Manufacturer (Production)")</formula>
    </cfRule>
  </conditionalFormatting>
  <conditionalFormatting sqref="L28:M52">
    <cfRule type="expression" dxfId="154" priority="4" stopIfTrue="1">
      <formula>AND($C28&lt;&gt;"",$C28&lt;&gt;"Manufacturer (Certification)")</formula>
    </cfRule>
  </conditionalFormatting>
  <conditionalFormatting sqref="N28:N52 L28:L52 H28:I52 P28:Q52 S28:S52 V28:W52">
    <cfRule type="expression" dxfId="153" priority="6">
      <formula>AND(TRIM(H28)&lt;&gt;"",ISNUMBER(H28)=FALSE)</formula>
    </cfRule>
  </conditionalFormatting>
  <conditionalFormatting sqref="N28:O52">
    <cfRule type="expression" dxfId="152" priority="5" stopIfTrue="1">
      <formula>AND($C28&lt;&gt;"",$C28&lt;&gt;"Manufacturer (Marketing)")</formula>
    </cfRule>
  </conditionalFormatting>
  <conditionalFormatting sqref="P28:U52">
    <cfRule type="expression" dxfId="151" priority="2">
      <formula>AND($C28&lt;&gt;"",$C28&lt;&gt;"Distributor / Retailer")</formula>
    </cfRule>
  </conditionalFormatting>
  <conditionalFormatting sqref="V28:Z52">
    <cfRule type="expression" dxfId="15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F993797C-661B-4929-8127-A523C1CD724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19BD5BC-656B-4FE9-9918-B4F81FAEDA1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256BFD1-3284-4E10-8C3A-A53F9AC0E5C7}"/>
    <dataValidation type="list" allowBlank="1" showDropDown="1" showInputMessage="1" showErrorMessage="1" error="Please enter Y or N." sqref="AA28:AA52" xr:uid="{63B6695E-563B-498B-A3BF-0FB119E76AA3}">
      <formula1>Lookup_YesNo</formula1>
    </dataValidation>
    <dataValidation type="date" allowBlank="1" showInputMessage="1" showErrorMessage="1" error="Please enter a valid date (mm/dd/yyyy) _x000a_between 10/01/2022 and 09/30/2028." sqref="F28:F52" xr:uid="{73EF6471-91E9-4954-AEAB-C2BA5A37BE6B}">
      <formula1>44835</formula1>
      <formula2>47026</formula2>
    </dataValidation>
    <dataValidation type="list" allowBlank="1" showDropDown="1" showInputMessage="1" showErrorMessage="1" error="Please enter Yes, No, or Unknown." sqref="C16:F16" xr:uid="{73F09E0C-248C-4D0A-A058-0433DC46EC11}">
      <formula1>Lookup_YesNoUnknown</formula1>
    </dataValidation>
    <dataValidation type="list" allowBlank="1" showInputMessage="1" showErrorMessage="1" sqref="T28:T52" xr:uid="{B07824FC-D03F-4DA0-89BF-AB88E30C9E1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8D4DFE9-207C-48AD-9B20-8C7E8548B676}"/>
    <dataValidation type="list" allowBlank="1" showInputMessage="1" showErrorMessage="1" sqref="M28:M52" xr:uid="{886B80D4-B3B1-4407-9B1C-A3FB5BD65A82}">
      <formula1>Lookup_CertificationStatus</formula1>
    </dataValidation>
    <dataValidation type="list" allowBlank="1" showInputMessage="1" showErrorMessage="1" sqref="K28:K52 U28:U52" xr:uid="{09261491-00A9-44AF-8250-4A7633BE34B6}">
      <formula1>Lookup_Type</formula1>
    </dataValidation>
    <dataValidation type="list" allowBlank="1" showInputMessage="1" showErrorMessage="1" sqref="J28:J52" xr:uid="{5B649A6A-D45B-40D7-835B-221E3DE4CEE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438FD39D-A82E-4025-AEEC-0554FFE41C3C}">
      <formula1>OFFSET(Outreach_Activities_Sorted,0,0,COUNTIF(Outreach_Activities_Sorted,"&lt;&gt;0"))</formula1>
    </dataValidation>
    <dataValidation type="list" allowBlank="1" showInputMessage="1" showErrorMessage="1" sqref="Y28:Y52 R28:R52 O28:O52" xr:uid="{1FBEDD38-E80D-4D80-922A-2EE6F948E5FA}">
      <formula1>Lookup_YesNoUnknown</formula1>
    </dataValidation>
    <dataValidation type="list" allowBlank="1" showInputMessage="1" showErrorMessage="1" sqref="C28:C52" xr:uid="{C16720A2-592A-47E9-8B27-AF6A18D21487}">
      <formula1>Lookup_Role</formula1>
    </dataValidation>
    <dataValidation type="date" operator="greaterThan" allowBlank="1" showInputMessage="1" showErrorMessage="1" errorTitle="Date Required" error="Please enter a date in mm/dd/yyyy format." sqref="C18" xr:uid="{433E0459-E601-4B94-9FAC-6A7DDE66C86C}">
      <formula1>36526</formula1>
    </dataValidation>
    <dataValidation type="list" allowBlank="1" showDropDown="1" showInputMessage="1" showErrorMessage="1" sqref="C14" xr:uid="{B676770C-C97F-43D7-A63F-EBAE363A458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50CF681-5E4E-412D-953A-87651E653B1E}"/>
  </dataValidations>
  <hyperlinks>
    <hyperlink ref="B15" r:id="rId1" xr:uid="{2F0EF754-C3EB-480C-BBCF-5B8851CDCAE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73EE55CD-E941-4BA9-93DC-BF7082B2661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826A3-05D9-4843-9CA4-738C8BD819D8}">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403</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6JUFmfNXP/AWWzyCp+SmkpPC/J0UWfiScsy0bcKIEuBw9I9B2CT2jhheKaSZRZAsH7jL2UGAviWrMaHq3Cm3Jg==" saltValue="dZXibyhyT2KpKbBU2RI2S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49" priority="3" stopIfTrue="1">
      <formula>AND($C28&lt;&gt;"",$C28&lt;&gt;"Manufacturer (Production)")</formula>
    </cfRule>
  </conditionalFormatting>
  <conditionalFormatting sqref="L28:M52">
    <cfRule type="expression" dxfId="148" priority="4" stopIfTrue="1">
      <formula>AND($C28&lt;&gt;"",$C28&lt;&gt;"Manufacturer (Certification)")</formula>
    </cfRule>
  </conditionalFormatting>
  <conditionalFormatting sqref="N28:N52 L28:L52 H28:I52 P28:Q52 S28:S52 V28:W52">
    <cfRule type="expression" dxfId="147" priority="6">
      <formula>AND(TRIM(H28)&lt;&gt;"",ISNUMBER(H28)=FALSE)</formula>
    </cfRule>
  </conditionalFormatting>
  <conditionalFormatting sqref="N28:O52">
    <cfRule type="expression" dxfId="146" priority="5" stopIfTrue="1">
      <formula>AND($C28&lt;&gt;"",$C28&lt;&gt;"Manufacturer (Marketing)")</formula>
    </cfRule>
  </conditionalFormatting>
  <conditionalFormatting sqref="P28:U52">
    <cfRule type="expression" dxfId="145" priority="2">
      <formula>AND($C28&lt;&gt;"",$C28&lt;&gt;"Distributor / Retailer")</formula>
    </cfRule>
  </conditionalFormatting>
  <conditionalFormatting sqref="V28:Z52">
    <cfRule type="expression" dxfId="14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CE2397B-058F-4B46-B230-A66B30327A7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AF3C438-A169-4498-B48F-A5C653CA98C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709B7D7-AEA0-465C-BFF0-A7C7AC364324}"/>
    <dataValidation type="list" allowBlank="1" showDropDown="1" showInputMessage="1" showErrorMessage="1" error="Please enter Y or N." sqref="AA28:AA52" xr:uid="{14CA4EA7-5BA4-4CC4-B99D-2FC8C6016EAD}">
      <formula1>Lookup_YesNo</formula1>
    </dataValidation>
    <dataValidation type="date" allowBlank="1" showInputMessage="1" showErrorMessage="1" error="Please enter a valid date (mm/dd/yyyy) _x000a_between 10/01/2022 and 09/30/2028." sqref="F28:F52" xr:uid="{55E85AA4-0089-4382-8CD3-9EB939032626}">
      <formula1>44835</formula1>
      <formula2>47026</formula2>
    </dataValidation>
    <dataValidation type="list" allowBlank="1" showDropDown="1" showInputMessage="1" showErrorMessage="1" error="Please enter Yes, No, or Unknown." sqref="C16:F16" xr:uid="{573AA8BB-57BF-4898-A1E2-396733A23A40}">
      <formula1>Lookup_YesNoUnknown</formula1>
    </dataValidation>
    <dataValidation type="list" allowBlank="1" showInputMessage="1" showErrorMessage="1" sqref="T28:T52" xr:uid="{025A0B57-6419-4F33-B64D-1124333BE11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30115F88-CC52-4A1C-A13E-163E10E68A34}"/>
    <dataValidation type="list" allowBlank="1" showInputMessage="1" showErrorMessage="1" sqref="M28:M52" xr:uid="{78B78B71-9B1E-40EE-931B-11B268C2B0C4}">
      <formula1>Lookup_CertificationStatus</formula1>
    </dataValidation>
    <dataValidation type="list" allowBlank="1" showInputMessage="1" showErrorMessage="1" sqref="K28:K52 U28:U52" xr:uid="{AA2F0DE1-D561-46E2-A1CD-C4634170750F}">
      <formula1>Lookup_Type</formula1>
    </dataValidation>
    <dataValidation type="list" allowBlank="1" showInputMessage="1" showErrorMessage="1" sqref="J28:J52" xr:uid="{3BC5785A-E47F-4B17-BA98-C3F0A96CE56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CB04499E-3D6E-465A-B687-3B46B81BCBBE}">
      <formula1>OFFSET(Outreach_Activities_Sorted,0,0,COUNTIF(Outreach_Activities_Sorted,"&lt;&gt;0"))</formula1>
    </dataValidation>
    <dataValidation type="list" allowBlank="1" showInputMessage="1" showErrorMessage="1" sqref="Y28:Y52 R28:R52 O28:O52" xr:uid="{39987313-D997-4345-8BFA-7AED62B2D740}">
      <formula1>Lookup_YesNoUnknown</formula1>
    </dataValidation>
    <dataValidation type="list" allowBlank="1" showInputMessage="1" showErrorMessage="1" sqref="C28:C52" xr:uid="{4BEC7222-4A13-4525-9AB9-288109B525D5}">
      <formula1>Lookup_Role</formula1>
    </dataValidation>
    <dataValidation type="date" operator="greaterThan" allowBlank="1" showInputMessage="1" showErrorMessage="1" errorTitle="Date Required" error="Please enter a date in mm/dd/yyyy format." sqref="C18" xr:uid="{79CDED75-04FD-4D04-B186-86E46D6804AC}">
      <formula1>36526</formula1>
    </dataValidation>
    <dataValidation type="list" allowBlank="1" showDropDown="1" showInputMessage="1" showErrorMessage="1" sqref="C14" xr:uid="{0E93D479-D6CC-4595-8B7F-34CD0633732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BB2E3393-B66F-4F50-872B-79CE532E310C}"/>
  </dataValidations>
  <hyperlinks>
    <hyperlink ref="B15" r:id="rId1" xr:uid="{63ED19A9-D4F7-44CB-A6DF-5325D6F1721E}"/>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F1DB48B1-1DF1-4E1C-B600-E0679CC924C8}"/>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BCE1D2-FC35-458D-A516-DFA645D98F42}">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gXcg98LpsDVSM20BHT6z7erRwATvO/Lcqg0dbMBebYZDFvf+OrvJUqyImEZ+NvjwkqNEZbbziPpoqCvKqDQMRQ==" saltValue="Ml4ZEU6QaRt1WWp9RVSPr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43" priority="3" stopIfTrue="1">
      <formula>AND($C28&lt;&gt;"",$C28&lt;&gt;"Manufacturer (Production)")</formula>
    </cfRule>
  </conditionalFormatting>
  <conditionalFormatting sqref="L28:M52">
    <cfRule type="expression" dxfId="142" priority="4" stopIfTrue="1">
      <formula>AND($C28&lt;&gt;"",$C28&lt;&gt;"Manufacturer (Certification)")</formula>
    </cfRule>
  </conditionalFormatting>
  <conditionalFormatting sqref="N28:N52 L28:L52 H28:I52 P28:Q52 S28:S52 V28:W52">
    <cfRule type="expression" dxfId="141" priority="6">
      <formula>AND(TRIM(H28)&lt;&gt;"",ISNUMBER(H28)=FALSE)</formula>
    </cfRule>
  </conditionalFormatting>
  <conditionalFormatting sqref="N28:O52">
    <cfRule type="expression" dxfId="140" priority="5" stopIfTrue="1">
      <formula>AND($C28&lt;&gt;"",$C28&lt;&gt;"Manufacturer (Marketing)")</formula>
    </cfRule>
  </conditionalFormatting>
  <conditionalFormatting sqref="P28:U52">
    <cfRule type="expression" dxfId="139" priority="2">
      <formula>AND($C28&lt;&gt;"",$C28&lt;&gt;"Distributor / Retailer")</formula>
    </cfRule>
  </conditionalFormatting>
  <conditionalFormatting sqref="V28:Z52">
    <cfRule type="expression" dxfId="13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DB35135-BEC2-47B8-8074-F43EEC2F334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4052F0E-63E4-4BAF-A2F7-D68EBA3C9533}">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89D74BE1-1820-44FC-9245-BA6B503617A7}"/>
    <dataValidation type="list" allowBlank="1" showDropDown="1" showInputMessage="1" showErrorMessage="1" error="Please enter Y or N." sqref="AA28:AA52" xr:uid="{FB8277A7-D4A9-4F59-844B-1952B3ED1C23}">
      <formula1>Lookup_YesNo</formula1>
    </dataValidation>
    <dataValidation type="date" allowBlank="1" showInputMessage="1" showErrorMessage="1" error="Please enter a valid date (mm/dd/yyyy) _x000a_between 10/01/2022 and 09/30/2028." sqref="F28:F52" xr:uid="{105B570A-2856-414A-ADC3-C78C50F4FAEA}">
      <formula1>44835</formula1>
      <formula2>47026</formula2>
    </dataValidation>
    <dataValidation type="list" allowBlank="1" showDropDown="1" showInputMessage="1" showErrorMessage="1" error="Please enter Yes, No, or Unknown." sqref="C16:F16" xr:uid="{1F5024CE-1E23-4B7F-9DBB-9697CCB4599B}">
      <formula1>Lookup_YesNoUnknown</formula1>
    </dataValidation>
    <dataValidation type="list" allowBlank="1" showInputMessage="1" showErrorMessage="1" sqref="T28:T52" xr:uid="{D21B6792-3771-445D-909E-878A099A5083}">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BFE9F6C-D8D8-406C-A56F-6A1EDCAD39DA}"/>
    <dataValidation type="list" allowBlank="1" showInputMessage="1" showErrorMessage="1" sqref="M28:M52" xr:uid="{17C712B1-95B0-423C-9B5E-1A64C835B880}">
      <formula1>Lookup_CertificationStatus</formula1>
    </dataValidation>
    <dataValidation type="list" allowBlank="1" showInputMessage="1" showErrorMessage="1" sqref="K28:K52 U28:U52" xr:uid="{44F33459-E2B9-4863-BB37-1C56BC003D82}">
      <formula1>Lookup_Type</formula1>
    </dataValidation>
    <dataValidation type="list" allowBlank="1" showInputMessage="1" showErrorMessage="1" sqref="J28:J52" xr:uid="{4F4AE7B3-0E43-45E4-97D6-2C61536031B4}">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7533B64-3E14-4A23-AAD2-B3EEB5333583}">
      <formula1>OFFSET(Outreach_Activities_Sorted,0,0,COUNTIF(Outreach_Activities_Sorted,"&lt;&gt;0"))</formula1>
    </dataValidation>
    <dataValidation type="list" allowBlank="1" showInputMessage="1" showErrorMessage="1" sqref="Y28:Y52 R28:R52 O28:O52" xr:uid="{503C965F-4185-4A86-AE03-4E6EE53AB435}">
      <formula1>Lookup_YesNoUnknown</formula1>
    </dataValidation>
    <dataValidation type="list" allowBlank="1" showInputMessage="1" showErrorMessage="1" sqref="C28:C52" xr:uid="{DF4B25E5-D9C7-4C48-904D-D87E1D2AEFC6}">
      <formula1>Lookup_Role</formula1>
    </dataValidation>
    <dataValidation type="date" operator="greaterThan" allowBlank="1" showInputMessage="1" showErrorMessage="1" errorTitle="Date Required" error="Please enter a date in mm/dd/yyyy format." sqref="C18" xr:uid="{E666581E-1CA0-4E10-B93C-C164A3BA6305}">
      <formula1>36526</formula1>
    </dataValidation>
    <dataValidation type="list" allowBlank="1" showDropDown="1" showInputMessage="1" showErrorMessage="1" sqref="C14" xr:uid="{66DC9E0F-371F-4E80-A355-48642D8AD890}">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BE85FB4-951C-4962-A501-CF31D1238325}"/>
  </dataValidations>
  <hyperlinks>
    <hyperlink ref="B15" r:id="rId1" xr:uid="{ACEDDD90-117B-40FA-BE24-0183EFBD16D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F5A57B1A-2B4E-4D3F-B658-C4C104F0EB6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93AA7-A6FC-4B8F-B169-B55F191DA3F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1D798jUour4INd55PzjXnvD3qnV7ZzAQTL/w6QKinQaharQsqWx9zVVMczB1nu51Nmhs2vqs82IGdErB3Ted2g==" saltValue="UEDEDlDeYv4FCTsyk+VQU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37" priority="3" stopIfTrue="1">
      <formula>AND($C28&lt;&gt;"",$C28&lt;&gt;"Manufacturer (Production)")</formula>
    </cfRule>
  </conditionalFormatting>
  <conditionalFormatting sqref="L28:M52">
    <cfRule type="expression" dxfId="136" priority="4" stopIfTrue="1">
      <formula>AND($C28&lt;&gt;"",$C28&lt;&gt;"Manufacturer (Certification)")</formula>
    </cfRule>
  </conditionalFormatting>
  <conditionalFormatting sqref="N28:N52 L28:L52 H28:I52 P28:Q52 S28:S52 V28:W52">
    <cfRule type="expression" dxfId="135" priority="6">
      <formula>AND(TRIM(H28)&lt;&gt;"",ISNUMBER(H28)=FALSE)</formula>
    </cfRule>
  </conditionalFormatting>
  <conditionalFormatting sqref="N28:O52">
    <cfRule type="expression" dxfId="134" priority="5" stopIfTrue="1">
      <formula>AND($C28&lt;&gt;"",$C28&lt;&gt;"Manufacturer (Marketing)")</formula>
    </cfRule>
  </conditionalFormatting>
  <conditionalFormatting sqref="P28:U52">
    <cfRule type="expression" dxfId="133" priority="2">
      <formula>AND($C28&lt;&gt;"",$C28&lt;&gt;"Distributor / Retailer")</formula>
    </cfRule>
  </conditionalFormatting>
  <conditionalFormatting sqref="V28:Z52">
    <cfRule type="expression" dxfId="13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1D0A2C6E-9DC8-4253-A6AD-D42FE8E4F92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38735C4E-69C0-4EED-B14E-EB22A264B5C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A5444144-3369-4084-B3A3-B75E7712E189}"/>
    <dataValidation type="list" allowBlank="1" showDropDown="1" showInputMessage="1" showErrorMessage="1" error="Please enter Y or N." sqref="AA28:AA52" xr:uid="{728D1E04-474B-4127-9D7A-A5EE3737465E}">
      <formula1>Lookup_YesNo</formula1>
    </dataValidation>
    <dataValidation type="date" allowBlank="1" showInputMessage="1" showErrorMessage="1" error="Please enter a valid date (mm/dd/yyyy) _x000a_between 10/01/2022 and 09/30/2028." sqref="F28:F52" xr:uid="{D0A1F267-C96E-46CD-92A2-9497F2D9AD17}">
      <formula1>44835</formula1>
      <formula2>47026</formula2>
    </dataValidation>
    <dataValidation type="list" allowBlank="1" showDropDown="1" showInputMessage="1" showErrorMessage="1" error="Please enter Yes, No, or Unknown." sqref="C16:F16" xr:uid="{9B078205-50A7-447C-846A-3D14C1090451}">
      <formula1>Lookup_YesNoUnknown</formula1>
    </dataValidation>
    <dataValidation type="list" allowBlank="1" showInputMessage="1" showErrorMessage="1" sqref="T28:T52" xr:uid="{954D36E6-B648-476C-A519-AFA475CD778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1CC48C1-BC2B-483C-9FED-1E52773479A1}"/>
    <dataValidation type="list" allowBlank="1" showInputMessage="1" showErrorMessage="1" sqref="M28:M52" xr:uid="{8941294A-9C2F-45F2-B83C-F25EE54084E3}">
      <formula1>Lookup_CertificationStatus</formula1>
    </dataValidation>
    <dataValidation type="list" allowBlank="1" showInputMessage="1" showErrorMessage="1" sqref="K28:K52 U28:U52" xr:uid="{1C4E7EF6-9A43-4816-8708-7F926E359721}">
      <formula1>Lookup_Type</formula1>
    </dataValidation>
    <dataValidation type="list" allowBlank="1" showInputMessage="1" showErrorMessage="1" sqref="J28:J52" xr:uid="{8741C379-4F82-441A-9D25-10BBC3EC78F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C119F44D-1792-4E23-913D-AD89C2582F63}">
      <formula1>OFFSET(Outreach_Activities_Sorted,0,0,COUNTIF(Outreach_Activities_Sorted,"&lt;&gt;0"))</formula1>
    </dataValidation>
    <dataValidation type="list" allowBlank="1" showInputMessage="1" showErrorMessage="1" sqref="Y28:Y52 R28:R52 O28:O52" xr:uid="{67E2DC32-FBF9-4A2A-B31B-296830BFFFF3}">
      <formula1>Lookup_YesNoUnknown</formula1>
    </dataValidation>
    <dataValidation type="list" allowBlank="1" showInputMessage="1" showErrorMessage="1" sqref="C28:C52" xr:uid="{4C64F15F-5A92-4D47-9BCC-6D993CE44775}">
      <formula1>Lookup_Role</formula1>
    </dataValidation>
    <dataValidation type="date" operator="greaterThan" allowBlank="1" showInputMessage="1" showErrorMessage="1" errorTitle="Date Required" error="Please enter a date in mm/dd/yyyy format." sqref="C18" xr:uid="{FD816187-5381-4612-9A73-C5EC96415902}">
      <formula1>36526</formula1>
    </dataValidation>
    <dataValidation type="list" allowBlank="1" showDropDown="1" showInputMessage="1" showErrorMessage="1" sqref="C14" xr:uid="{737421F3-D611-4F3A-AC97-7C019643356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AA8DF0E-7C59-4CC3-9542-ACC3D198C906}"/>
  </dataValidations>
  <hyperlinks>
    <hyperlink ref="B15" r:id="rId1" xr:uid="{84A9B3E2-AE50-4BE6-A656-8785A9164E76}"/>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E55EFD5B-777F-40AA-90D8-BB8445BAA46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B3E11-5BE0-42DB-95F8-1AF124B40011}">
  <sheetPr codeName="Sheet6">
    <tabColor rgb="FF92D050"/>
    <pageSetUpPr fitToPage="1"/>
  </sheetPr>
  <dimension ref="A1:AC61"/>
  <sheetViews>
    <sheetView showGridLines="0" zoomScaleNormal="100" workbookViewId="0">
      <pane xSplit="2" ySplit="1" topLeftCell="C2" activePane="bottomRight" state="frozen"/>
      <selection activeCell="B2" sqref="B2:D2"/>
      <selection pane="topRight" activeCell="B2" sqref="B2:D2"/>
      <selection pane="bottomLeft" activeCell="B2" sqref="B2:D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Sample Business Establishment</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274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row r="6" spans="2:29" ht="18.5" x14ac:dyDescent="0.45">
      <c r="B6" s="248" t="s">
        <v>300</v>
      </c>
      <c r="C6" s="250" t="s">
        <v>319</v>
      </c>
      <c r="D6" s="164"/>
      <c r="E6" s="164"/>
      <c r="F6" s="249"/>
    </row>
    <row r="7" spans="2:29" x14ac:dyDescent="0.35">
      <c r="B7" s="161" t="s">
        <v>0</v>
      </c>
      <c r="C7" s="350" t="s">
        <v>145</v>
      </c>
      <c r="D7" s="351"/>
      <c r="E7" s="351"/>
      <c r="F7" s="352"/>
      <c r="G7" s="162"/>
    </row>
    <row r="8" spans="2:29" x14ac:dyDescent="0.35">
      <c r="B8" s="163" t="s">
        <v>4</v>
      </c>
      <c r="C8" s="350">
        <v>12345678</v>
      </c>
      <c r="D8" s="351"/>
      <c r="E8" s="351"/>
      <c r="F8" s="352"/>
      <c r="G8" s="162"/>
    </row>
    <row r="9" spans="2:29" ht="15" customHeight="1" x14ac:dyDescent="0.35">
      <c r="B9" s="145"/>
      <c r="C9" s="145"/>
      <c r="D9" s="145"/>
      <c r="E9" s="145"/>
      <c r="F9" s="144"/>
    </row>
    <row r="10" spans="2:29" ht="18.5" x14ac:dyDescent="0.45">
      <c r="B10" s="248" t="s">
        <v>208</v>
      </c>
      <c r="C10" s="338" t="s">
        <v>304</v>
      </c>
      <c r="D10" s="338"/>
      <c r="E10" s="338"/>
      <c r="F10" s="339"/>
      <c r="G10" s="136"/>
    </row>
    <row r="11" spans="2:29" x14ac:dyDescent="0.35">
      <c r="B11" s="167" t="s">
        <v>241</v>
      </c>
      <c r="C11" s="349" t="s">
        <v>254</v>
      </c>
      <c r="D11" s="349"/>
      <c r="E11" s="349"/>
      <c r="F11" s="349"/>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49" t="s">
        <v>249</v>
      </c>
      <c r="D12" s="349"/>
      <c r="E12" s="349"/>
      <c r="F12" s="349"/>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49" t="s">
        <v>250</v>
      </c>
      <c r="D13" s="349"/>
      <c r="E13" s="349"/>
      <c r="F13" s="349"/>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49" t="s">
        <v>25</v>
      </c>
      <c r="D14" s="349"/>
      <c r="E14" s="349"/>
      <c r="F14" s="349"/>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3">
        <v>561720</v>
      </c>
      <c r="D15" s="353"/>
      <c r="E15" s="353"/>
      <c r="F15" s="353"/>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4" t="s">
        <v>71</v>
      </c>
      <c r="D16" s="354"/>
      <c r="E16" s="354"/>
      <c r="F16" s="354"/>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76" t="s">
        <v>240</v>
      </c>
      <c r="C17" s="334" t="s">
        <v>253</v>
      </c>
      <c r="D17" s="334"/>
      <c r="E17" s="334"/>
      <c r="F17" s="334"/>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34">
        <v>45413</v>
      </c>
      <c r="D18" s="234"/>
      <c r="E18" s="234"/>
      <c r="F18" s="234"/>
      <c r="G18" s="177" t="str">
        <f>IF(AND(D23&gt;0,COUNTA(C18:F18)=0),"&lt;&lt;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35" t="s">
        <v>289</v>
      </c>
      <c r="C19" s="349" t="s">
        <v>293</v>
      </c>
      <c r="D19" s="349"/>
      <c r="E19" s="349"/>
      <c r="F19" s="349"/>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6" t="s">
        <v>287</v>
      </c>
      <c r="C20" s="334" t="s">
        <v>280</v>
      </c>
      <c r="D20" s="334"/>
      <c r="E20" s="334"/>
      <c r="F20" s="334"/>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76" t="s">
        <v>288</v>
      </c>
      <c r="C21" s="334" t="s">
        <v>281</v>
      </c>
      <c r="D21" s="334"/>
      <c r="E21" s="334"/>
      <c r="F21" s="334"/>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76" t="s">
        <v>290</v>
      </c>
      <c r="C22" s="334" t="s">
        <v>291</v>
      </c>
      <c r="D22" s="334"/>
      <c r="E22" s="334"/>
      <c r="F22" s="334"/>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IF(COUNTA(C18:F18)=0,0,1)</f>
        <v>1</v>
      </c>
      <c r="D23" s="194">
        <f>COUNTA(C11:C19,B28:Y52)</f>
        <v>87</v>
      </c>
      <c r="E23" s="194">
        <f>IF(D23&gt;0,1,0)</f>
        <v>1</v>
      </c>
      <c r="F23" s="194">
        <f>IF(COUNTA(B28:B52)&gt;0,1,0)</f>
        <v>1</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35">
      <c r="B24" s="251" t="s">
        <v>301</v>
      </c>
      <c r="C24" s="253" t="s">
        <v>302</v>
      </c>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ht="58" x14ac:dyDescent="0.35">
      <c r="A28" s="237">
        <v>1</v>
      </c>
      <c r="B28" s="238" t="s">
        <v>255</v>
      </c>
      <c r="C28" s="239" t="s">
        <v>271</v>
      </c>
      <c r="D28" s="238" t="s">
        <v>251</v>
      </c>
      <c r="E28" s="239" t="s">
        <v>102</v>
      </c>
      <c r="F28" s="240">
        <v>45200</v>
      </c>
      <c r="G28" s="198">
        <f>IF(F28="","",IF(MONTH(F28)&gt;=10,YEAR(F28) + 1,YEAR(F28)))</f>
        <v>2024</v>
      </c>
      <c r="H28" s="241"/>
      <c r="I28" s="241"/>
      <c r="J28" s="242"/>
      <c r="K28" s="243"/>
      <c r="L28" s="241"/>
      <c r="M28" s="243"/>
      <c r="N28" s="241"/>
      <c r="O28" s="242"/>
      <c r="P28" s="241"/>
      <c r="Q28" s="241"/>
      <c r="R28" s="242"/>
      <c r="S28" s="241"/>
      <c r="T28" s="244"/>
      <c r="U28" s="243"/>
      <c r="V28" s="241">
        <v>5</v>
      </c>
      <c r="W28" s="241">
        <v>500</v>
      </c>
      <c r="X28" s="242" t="s">
        <v>252</v>
      </c>
      <c r="Y28" s="242" t="s">
        <v>71</v>
      </c>
      <c r="Z28" s="245" t="s">
        <v>282</v>
      </c>
      <c r="AA28" s="268" t="s">
        <v>11</v>
      </c>
      <c r="AB28" s="247" t="s">
        <v>322</v>
      </c>
    </row>
    <row r="29" spans="1:29" s="179" customFormat="1" ht="29" x14ac:dyDescent="0.35">
      <c r="A29" s="237">
        <v>2</v>
      </c>
      <c r="B29" s="238" t="s">
        <v>256</v>
      </c>
      <c r="C29" s="239" t="s">
        <v>270</v>
      </c>
      <c r="D29" s="238" t="s">
        <v>251</v>
      </c>
      <c r="E29" s="239" t="s">
        <v>102</v>
      </c>
      <c r="F29" s="240">
        <v>45275</v>
      </c>
      <c r="G29" s="198">
        <f>IF(F29="","",IF(MONTH(F29)&gt;=10,YEAR(F29) + 1,YEAR(F29)))</f>
        <v>2024</v>
      </c>
      <c r="H29" s="241"/>
      <c r="I29" s="241"/>
      <c r="J29" s="243"/>
      <c r="K29" s="243"/>
      <c r="L29" s="241"/>
      <c r="M29" s="243"/>
      <c r="N29" s="241"/>
      <c r="O29" s="242"/>
      <c r="P29" s="241">
        <v>10</v>
      </c>
      <c r="Q29" s="241"/>
      <c r="R29" s="242" t="s">
        <v>71</v>
      </c>
      <c r="S29" s="241">
        <v>5000</v>
      </c>
      <c r="T29" s="244" t="s">
        <v>219</v>
      </c>
      <c r="U29" s="243" t="s">
        <v>117</v>
      </c>
      <c r="V29" s="241"/>
      <c r="W29" s="241"/>
      <c r="X29" s="242"/>
      <c r="Y29" s="242"/>
      <c r="Z29" s="245"/>
      <c r="AA29" s="268" t="s">
        <v>13</v>
      </c>
      <c r="AB29" s="246"/>
    </row>
    <row r="30" spans="1:29" s="179" customFormat="1" ht="29" x14ac:dyDescent="0.35">
      <c r="A30" s="237">
        <v>3</v>
      </c>
      <c r="B30" s="238" t="s">
        <v>257</v>
      </c>
      <c r="C30" s="239" t="s">
        <v>270</v>
      </c>
      <c r="D30" s="238" t="s">
        <v>251</v>
      </c>
      <c r="E30" s="239" t="s">
        <v>102</v>
      </c>
      <c r="F30" s="240">
        <v>45238</v>
      </c>
      <c r="G30" s="198">
        <f t="shared" ref="G30:G52" si="0">IF(F30="","",IF(MONTH(F30)&gt;=10,YEAR(F30) + 1,YEAR(F30)))</f>
        <v>2024</v>
      </c>
      <c r="H30" s="241"/>
      <c r="I30" s="241"/>
      <c r="J30" s="242"/>
      <c r="K30" s="242"/>
      <c r="L30" s="241"/>
      <c r="M30" s="242"/>
      <c r="N30" s="241"/>
      <c r="O30" s="242"/>
      <c r="P30" s="241">
        <v>4</v>
      </c>
      <c r="Q30" s="241">
        <v>10</v>
      </c>
      <c r="R30" s="242" t="s">
        <v>71</v>
      </c>
      <c r="S30" s="241">
        <v>150</v>
      </c>
      <c r="T30" s="244" t="s">
        <v>116</v>
      </c>
      <c r="U30" s="242" t="s">
        <v>118</v>
      </c>
      <c r="V30" s="241"/>
      <c r="W30" s="241"/>
      <c r="X30" s="242"/>
      <c r="Y30" s="242"/>
      <c r="Z30" s="245"/>
      <c r="AA30" s="268" t="s">
        <v>13</v>
      </c>
      <c r="AB30" s="246"/>
    </row>
    <row r="31" spans="1:29" s="179" customFormat="1" ht="29" x14ac:dyDescent="0.35">
      <c r="A31" s="237">
        <v>4</v>
      </c>
      <c r="B31" s="238" t="s">
        <v>261</v>
      </c>
      <c r="C31" s="239" t="s">
        <v>268</v>
      </c>
      <c r="D31" s="238" t="s">
        <v>262</v>
      </c>
      <c r="E31" s="239" t="s">
        <v>102</v>
      </c>
      <c r="F31" s="240">
        <v>45332</v>
      </c>
      <c r="G31" s="198">
        <f t="shared" si="0"/>
        <v>2024</v>
      </c>
      <c r="H31" s="241">
        <v>1</v>
      </c>
      <c r="I31" s="241">
        <v>30000</v>
      </c>
      <c r="J31" s="243" t="s">
        <v>114</v>
      </c>
      <c r="K31" s="243" t="s">
        <v>117</v>
      </c>
      <c r="L31" s="241"/>
      <c r="M31" s="243"/>
      <c r="N31" s="241"/>
      <c r="O31" s="242"/>
      <c r="P31" s="241"/>
      <c r="Q31" s="241"/>
      <c r="R31" s="242"/>
      <c r="S31" s="241"/>
      <c r="T31" s="244"/>
      <c r="U31" s="243"/>
      <c r="V31" s="241"/>
      <c r="W31" s="241"/>
      <c r="X31" s="242"/>
      <c r="Y31" s="242"/>
      <c r="Z31" s="245"/>
      <c r="AA31" s="268" t="s">
        <v>11</v>
      </c>
      <c r="AB31" s="247" t="s">
        <v>323</v>
      </c>
    </row>
    <row r="32" spans="1:29" s="179" customFormat="1" ht="29" x14ac:dyDescent="0.35">
      <c r="A32" s="237">
        <v>5</v>
      </c>
      <c r="B32" s="238" t="s">
        <v>263</v>
      </c>
      <c r="C32" s="239" t="s">
        <v>269</v>
      </c>
      <c r="D32" s="238" t="s">
        <v>262</v>
      </c>
      <c r="E32" s="239" t="s">
        <v>102</v>
      </c>
      <c r="F32" s="240">
        <v>45383</v>
      </c>
      <c r="G32" s="198">
        <f t="shared" si="0"/>
        <v>2024</v>
      </c>
      <c r="H32" s="241"/>
      <c r="I32" s="241"/>
      <c r="J32" s="243"/>
      <c r="K32" s="243"/>
      <c r="L32" s="241">
        <v>1</v>
      </c>
      <c r="M32" s="243" t="s">
        <v>121</v>
      </c>
      <c r="N32" s="241"/>
      <c r="O32" s="242"/>
      <c r="P32" s="241"/>
      <c r="Q32" s="241"/>
      <c r="R32" s="242"/>
      <c r="S32" s="241"/>
      <c r="T32" s="244"/>
      <c r="U32" s="243"/>
      <c r="V32" s="241"/>
      <c r="W32" s="241"/>
      <c r="X32" s="242"/>
      <c r="Y32" s="242"/>
      <c r="Z32" s="245"/>
      <c r="AA32" s="268" t="s">
        <v>13</v>
      </c>
      <c r="AB32" s="246"/>
    </row>
    <row r="33" spans="1:28" s="179" customFormat="1" ht="29" x14ac:dyDescent="0.35">
      <c r="A33" s="237">
        <v>6</v>
      </c>
      <c r="B33" s="238" t="s">
        <v>264</v>
      </c>
      <c r="C33" s="239" t="s">
        <v>267</v>
      </c>
      <c r="D33" s="238" t="s">
        <v>262</v>
      </c>
      <c r="E33" s="239" t="s">
        <v>102</v>
      </c>
      <c r="F33" s="240">
        <v>45383</v>
      </c>
      <c r="G33" s="198">
        <f t="shared" si="0"/>
        <v>2024</v>
      </c>
      <c r="H33" s="241"/>
      <c r="I33" s="241"/>
      <c r="J33" s="243"/>
      <c r="K33" s="243"/>
      <c r="L33" s="241"/>
      <c r="M33" s="243"/>
      <c r="N33" s="241">
        <v>1</v>
      </c>
      <c r="O33" s="242" t="s">
        <v>71</v>
      </c>
      <c r="P33" s="241"/>
      <c r="Q33" s="241"/>
      <c r="R33" s="242"/>
      <c r="S33" s="241"/>
      <c r="T33" s="244"/>
      <c r="U33" s="243"/>
      <c r="V33" s="241"/>
      <c r="W33" s="241"/>
      <c r="X33" s="242"/>
      <c r="Y33" s="242"/>
      <c r="Z33" s="245"/>
      <c r="AA33" s="268" t="s">
        <v>13</v>
      </c>
      <c r="AB33" s="247"/>
    </row>
    <row r="34" spans="1:28" s="179" customFormat="1" x14ac:dyDescent="0.35">
      <c r="A34" s="237">
        <v>7</v>
      </c>
      <c r="B34" s="238"/>
      <c r="C34" s="239"/>
      <c r="D34" s="238"/>
      <c r="E34" s="239"/>
      <c r="F34" s="240"/>
      <c r="G34" s="198" t="str">
        <f t="shared" si="0"/>
        <v/>
      </c>
      <c r="H34" s="241"/>
      <c r="I34" s="241"/>
      <c r="J34" s="243"/>
      <c r="K34" s="243"/>
      <c r="L34" s="241"/>
      <c r="M34" s="243"/>
      <c r="N34" s="241"/>
      <c r="O34" s="242"/>
      <c r="P34" s="241"/>
      <c r="Q34" s="241"/>
      <c r="R34" s="242"/>
      <c r="S34" s="241"/>
      <c r="T34" s="244"/>
      <c r="U34" s="243"/>
      <c r="V34" s="241"/>
      <c r="W34" s="241"/>
      <c r="X34" s="242"/>
      <c r="Y34" s="242"/>
      <c r="Z34" s="245"/>
      <c r="AA34" s="268"/>
      <c r="AB34" s="246"/>
    </row>
    <row r="35" spans="1:28" s="179" customFormat="1" x14ac:dyDescent="0.35">
      <c r="A35" s="237">
        <v>8</v>
      </c>
      <c r="B35" s="238"/>
      <c r="C35" s="239"/>
      <c r="D35" s="238"/>
      <c r="E35" s="239"/>
      <c r="F35" s="240"/>
      <c r="G35" s="198" t="str">
        <f t="shared" si="0"/>
        <v/>
      </c>
      <c r="H35" s="241"/>
      <c r="I35" s="241"/>
      <c r="J35" s="243"/>
      <c r="K35" s="243"/>
      <c r="L35" s="241"/>
      <c r="M35" s="243"/>
      <c r="N35" s="241"/>
      <c r="O35" s="242"/>
      <c r="P35" s="241"/>
      <c r="Q35" s="241"/>
      <c r="R35" s="242"/>
      <c r="S35" s="241"/>
      <c r="T35" s="244"/>
      <c r="U35" s="243"/>
      <c r="V35" s="241"/>
      <c r="W35" s="241"/>
      <c r="X35" s="242"/>
      <c r="Y35" s="242"/>
      <c r="Z35" s="245"/>
      <c r="AA35" s="268"/>
      <c r="AB35" s="246"/>
    </row>
    <row r="36" spans="1:28" s="179" customFormat="1" x14ac:dyDescent="0.35">
      <c r="A36" s="237">
        <v>9</v>
      </c>
      <c r="B36" s="238"/>
      <c r="C36" s="239"/>
      <c r="D36" s="238"/>
      <c r="E36" s="239"/>
      <c r="F36" s="240"/>
      <c r="G36" s="198" t="str">
        <f t="shared" si="0"/>
        <v/>
      </c>
      <c r="H36" s="241"/>
      <c r="I36" s="241"/>
      <c r="J36" s="243"/>
      <c r="K36" s="243"/>
      <c r="L36" s="241"/>
      <c r="M36" s="243"/>
      <c r="N36" s="241"/>
      <c r="O36" s="242"/>
      <c r="P36" s="241"/>
      <c r="Q36" s="241"/>
      <c r="R36" s="242"/>
      <c r="S36" s="241"/>
      <c r="T36" s="244"/>
      <c r="U36" s="243"/>
      <c r="V36" s="241"/>
      <c r="W36" s="241"/>
      <c r="X36" s="242"/>
      <c r="Y36" s="242"/>
      <c r="Z36" s="245"/>
      <c r="AA36" s="268"/>
      <c r="AB36" s="246"/>
    </row>
    <row r="37" spans="1:28" s="179" customFormat="1" x14ac:dyDescent="0.35">
      <c r="A37" s="237">
        <v>10</v>
      </c>
      <c r="B37" s="238"/>
      <c r="C37" s="239"/>
      <c r="D37" s="238"/>
      <c r="E37" s="239"/>
      <c r="F37" s="240"/>
      <c r="G37" s="198" t="str">
        <f t="shared" si="0"/>
        <v/>
      </c>
      <c r="H37" s="241"/>
      <c r="I37" s="241"/>
      <c r="J37" s="243"/>
      <c r="K37" s="243"/>
      <c r="L37" s="241"/>
      <c r="M37" s="243"/>
      <c r="N37" s="241"/>
      <c r="O37" s="242"/>
      <c r="P37" s="241"/>
      <c r="Q37" s="241"/>
      <c r="R37" s="242"/>
      <c r="S37" s="241"/>
      <c r="T37" s="244"/>
      <c r="U37" s="243"/>
      <c r="V37" s="241"/>
      <c r="W37" s="241"/>
      <c r="X37" s="242"/>
      <c r="Y37" s="242"/>
      <c r="Z37" s="245"/>
      <c r="AA37" s="268"/>
      <c r="AB37" s="246"/>
    </row>
    <row r="38" spans="1:28" s="179" customFormat="1" x14ac:dyDescent="0.35">
      <c r="A38" s="237">
        <v>11</v>
      </c>
      <c r="B38" s="238"/>
      <c r="C38" s="239"/>
      <c r="D38" s="238"/>
      <c r="E38" s="239"/>
      <c r="F38" s="240"/>
      <c r="G38" s="198" t="str">
        <f t="shared" si="0"/>
        <v/>
      </c>
      <c r="H38" s="241"/>
      <c r="I38" s="241"/>
      <c r="J38" s="243"/>
      <c r="K38" s="243"/>
      <c r="L38" s="241"/>
      <c r="M38" s="243"/>
      <c r="N38" s="241"/>
      <c r="O38" s="242"/>
      <c r="P38" s="241"/>
      <c r="Q38" s="241"/>
      <c r="R38" s="242"/>
      <c r="S38" s="241"/>
      <c r="T38" s="244"/>
      <c r="U38" s="243"/>
      <c r="V38" s="241"/>
      <c r="W38" s="241"/>
      <c r="X38" s="242"/>
      <c r="Y38" s="242"/>
      <c r="Z38" s="245"/>
      <c r="AA38" s="268"/>
      <c r="AB38" s="246"/>
    </row>
    <row r="39" spans="1:28" s="179" customFormat="1" x14ac:dyDescent="0.35">
      <c r="A39" s="237">
        <v>12</v>
      </c>
      <c r="B39" s="238"/>
      <c r="C39" s="239"/>
      <c r="D39" s="238"/>
      <c r="E39" s="239"/>
      <c r="F39" s="240"/>
      <c r="G39" s="198" t="str">
        <f t="shared" si="0"/>
        <v/>
      </c>
      <c r="H39" s="241"/>
      <c r="I39" s="241"/>
      <c r="J39" s="243"/>
      <c r="K39" s="243"/>
      <c r="L39" s="241"/>
      <c r="M39" s="243"/>
      <c r="N39" s="241"/>
      <c r="O39" s="242"/>
      <c r="P39" s="241"/>
      <c r="Q39" s="241"/>
      <c r="R39" s="242"/>
      <c r="S39" s="241"/>
      <c r="T39" s="244"/>
      <c r="U39" s="243"/>
      <c r="V39" s="241"/>
      <c r="W39" s="241"/>
      <c r="X39" s="242"/>
      <c r="Y39" s="242"/>
      <c r="Z39" s="245"/>
      <c r="AA39" s="268"/>
      <c r="AB39" s="246"/>
    </row>
    <row r="40" spans="1:28" s="179" customFormat="1" x14ac:dyDescent="0.35">
      <c r="A40" s="237">
        <v>13</v>
      </c>
      <c r="B40" s="238"/>
      <c r="C40" s="239"/>
      <c r="D40" s="238"/>
      <c r="E40" s="239"/>
      <c r="F40" s="240"/>
      <c r="G40" s="198" t="str">
        <f t="shared" si="0"/>
        <v/>
      </c>
      <c r="H40" s="241"/>
      <c r="I40" s="241"/>
      <c r="J40" s="243"/>
      <c r="K40" s="243"/>
      <c r="L40" s="241"/>
      <c r="M40" s="243"/>
      <c r="N40" s="241"/>
      <c r="O40" s="242"/>
      <c r="P40" s="241"/>
      <c r="Q40" s="241"/>
      <c r="R40" s="242"/>
      <c r="S40" s="241"/>
      <c r="T40" s="244"/>
      <c r="U40" s="243"/>
      <c r="V40" s="241"/>
      <c r="W40" s="241"/>
      <c r="X40" s="242"/>
      <c r="Y40" s="242"/>
      <c r="Z40" s="245"/>
      <c r="AA40" s="268"/>
      <c r="AB40" s="246"/>
    </row>
    <row r="41" spans="1:28" s="179" customFormat="1" x14ac:dyDescent="0.35">
      <c r="A41" s="237">
        <v>14</v>
      </c>
      <c r="B41" s="238"/>
      <c r="C41" s="239"/>
      <c r="D41" s="238"/>
      <c r="E41" s="239"/>
      <c r="F41" s="240"/>
      <c r="G41" s="198" t="str">
        <f t="shared" si="0"/>
        <v/>
      </c>
      <c r="H41" s="241"/>
      <c r="I41" s="241"/>
      <c r="J41" s="243"/>
      <c r="K41" s="243"/>
      <c r="L41" s="241"/>
      <c r="M41" s="243"/>
      <c r="N41" s="241"/>
      <c r="O41" s="242"/>
      <c r="P41" s="241"/>
      <c r="Q41" s="241"/>
      <c r="R41" s="242"/>
      <c r="S41" s="241"/>
      <c r="T41" s="244"/>
      <c r="U41" s="243"/>
      <c r="V41" s="241"/>
      <c r="W41" s="241"/>
      <c r="X41" s="242"/>
      <c r="Y41" s="242"/>
      <c r="Z41" s="245"/>
      <c r="AA41" s="268"/>
      <c r="AB41" s="246"/>
    </row>
    <row r="42" spans="1:28" s="179" customFormat="1" x14ac:dyDescent="0.35">
      <c r="A42" s="237">
        <v>15</v>
      </c>
      <c r="B42" s="238"/>
      <c r="C42" s="239"/>
      <c r="D42" s="238"/>
      <c r="E42" s="239"/>
      <c r="F42" s="240"/>
      <c r="G42" s="198" t="str">
        <f t="shared" si="0"/>
        <v/>
      </c>
      <c r="H42" s="241"/>
      <c r="I42" s="241"/>
      <c r="J42" s="243"/>
      <c r="K42" s="243"/>
      <c r="L42" s="241"/>
      <c r="M42" s="243"/>
      <c r="N42" s="241"/>
      <c r="O42" s="242"/>
      <c r="P42" s="241"/>
      <c r="Q42" s="241"/>
      <c r="R42" s="242"/>
      <c r="S42" s="241"/>
      <c r="T42" s="244"/>
      <c r="U42" s="243"/>
      <c r="V42" s="241"/>
      <c r="W42" s="241"/>
      <c r="X42" s="242"/>
      <c r="Y42" s="242"/>
      <c r="Z42" s="245"/>
      <c r="AA42" s="268"/>
      <c r="AB42" s="246"/>
    </row>
    <row r="43" spans="1:28" s="179" customFormat="1" x14ac:dyDescent="0.35">
      <c r="A43" s="237">
        <v>16</v>
      </c>
      <c r="B43" s="238"/>
      <c r="C43" s="239"/>
      <c r="D43" s="238"/>
      <c r="E43" s="239"/>
      <c r="F43" s="240"/>
      <c r="G43" s="198" t="str">
        <f t="shared" si="0"/>
        <v/>
      </c>
      <c r="H43" s="241"/>
      <c r="I43" s="241"/>
      <c r="J43" s="243"/>
      <c r="K43" s="243"/>
      <c r="L43" s="241"/>
      <c r="M43" s="243"/>
      <c r="N43" s="241"/>
      <c r="O43" s="242"/>
      <c r="P43" s="241"/>
      <c r="Q43" s="241"/>
      <c r="R43" s="242"/>
      <c r="S43" s="241"/>
      <c r="T43" s="244"/>
      <c r="U43" s="243"/>
      <c r="V43" s="241"/>
      <c r="W43" s="241"/>
      <c r="X43" s="242"/>
      <c r="Y43" s="242"/>
      <c r="Z43" s="245"/>
      <c r="AA43" s="268"/>
      <c r="AB43" s="246"/>
    </row>
    <row r="44" spans="1:28" s="179" customFormat="1" x14ac:dyDescent="0.35">
      <c r="A44" s="237">
        <v>17</v>
      </c>
      <c r="B44" s="238"/>
      <c r="C44" s="239"/>
      <c r="D44" s="238"/>
      <c r="E44" s="239"/>
      <c r="F44" s="240"/>
      <c r="G44" s="198" t="str">
        <f t="shared" si="0"/>
        <v/>
      </c>
      <c r="H44" s="241"/>
      <c r="I44" s="241"/>
      <c r="J44" s="243"/>
      <c r="K44" s="243"/>
      <c r="L44" s="241"/>
      <c r="M44" s="243"/>
      <c r="N44" s="241"/>
      <c r="O44" s="242"/>
      <c r="P44" s="241"/>
      <c r="Q44" s="241"/>
      <c r="R44" s="242"/>
      <c r="S44" s="241"/>
      <c r="T44" s="244"/>
      <c r="U44" s="243"/>
      <c r="V44" s="241"/>
      <c r="W44" s="241"/>
      <c r="X44" s="242"/>
      <c r="Y44" s="242"/>
      <c r="Z44" s="245"/>
      <c r="AA44" s="268"/>
      <c r="AB44" s="246"/>
    </row>
    <row r="45" spans="1:28" s="179" customFormat="1" x14ac:dyDescent="0.35">
      <c r="A45" s="237">
        <v>18</v>
      </c>
      <c r="B45" s="238"/>
      <c r="C45" s="239"/>
      <c r="D45" s="238"/>
      <c r="E45" s="239"/>
      <c r="F45" s="240"/>
      <c r="G45" s="198" t="str">
        <f t="shared" si="0"/>
        <v/>
      </c>
      <c r="H45" s="241"/>
      <c r="I45" s="241"/>
      <c r="J45" s="243"/>
      <c r="K45" s="243"/>
      <c r="L45" s="241"/>
      <c r="M45" s="243"/>
      <c r="N45" s="241"/>
      <c r="O45" s="242"/>
      <c r="P45" s="241"/>
      <c r="Q45" s="241"/>
      <c r="R45" s="242"/>
      <c r="S45" s="241"/>
      <c r="T45" s="244"/>
      <c r="U45" s="243"/>
      <c r="V45" s="241"/>
      <c r="W45" s="241"/>
      <c r="X45" s="242"/>
      <c r="Y45" s="242"/>
      <c r="Z45" s="245"/>
      <c r="AA45" s="268"/>
      <c r="AB45" s="246"/>
    </row>
    <row r="46" spans="1:28" s="179" customFormat="1" x14ac:dyDescent="0.35">
      <c r="A46" s="237">
        <v>19</v>
      </c>
      <c r="B46" s="238"/>
      <c r="C46" s="239"/>
      <c r="D46" s="238"/>
      <c r="E46" s="239"/>
      <c r="F46" s="240"/>
      <c r="G46" s="198" t="str">
        <f t="shared" si="0"/>
        <v/>
      </c>
      <c r="H46" s="241"/>
      <c r="I46" s="241"/>
      <c r="J46" s="243"/>
      <c r="K46" s="243"/>
      <c r="L46" s="241"/>
      <c r="M46" s="243"/>
      <c r="N46" s="241"/>
      <c r="O46" s="242"/>
      <c r="P46" s="241"/>
      <c r="Q46" s="241"/>
      <c r="R46" s="242"/>
      <c r="S46" s="241"/>
      <c r="T46" s="244"/>
      <c r="U46" s="243"/>
      <c r="V46" s="241"/>
      <c r="W46" s="241"/>
      <c r="X46" s="242"/>
      <c r="Y46" s="242"/>
      <c r="Z46" s="245"/>
      <c r="AA46" s="268"/>
      <c r="AB46" s="246"/>
    </row>
    <row r="47" spans="1:28" s="179" customFormat="1" x14ac:dyDescent="0.35">
      <c r="A47" s="237">
        <v>20</v>
      </c>
      <c r="B47" s="238"/>
      <c r="C47" s="239"/>
      <c r="D47" s="238"/>
      <c r="E47" s="239"/>
      <c r="F47" s="240"/>
      <c r="G47" s="198" t="str">
        <f t="shared" si="0"/>
        <v/>
      </c>
      <c r="H47" s="241"/>
      <c r="I47" s="241"/>
      <c r="J47" s="243"/>
      <c r="K47" s="243"/>
      <c r="L47" s="241"/>
      <c r="M47" s="243"/>
      <c r="N47" s="241"/>
      <c r="O47" s="242"/>
      <c r="P47" s="241"/>
      <c r="Q47" s="241"/>
      <c r="R47" s="242"/>
      <c r="S47" s="241"/>
      <c r="T47" s="244"/>
      <c r="U47" s="243"/>
      <c r="V47" s="241"/>
      <c r="W47" s="241"/>
      <c r="X47" s="242"/>
      <c r="Y47" s="242"/>
      <c r="Z47" s="245"/>
      <c r="AA47" s="268"/>
      <c r="AB47" s="246"/>
    </row>
    <row r="48" spans="1:28" s="179" customFormat="1" x14ac:dyDescent="0.35">
      <c r="A48" s="237">
        <v>21</v>
      </c>
      <c r="B48" s="238"/>
      <c r="C48" s="239"/>
      <c r="D48" s="238"/>
      <c r="E48" s="239"/>
      <c r="F48" s="240"/>
      <c r="G48" s="198" t="str">
        <f t="shared" si="0"/>
        <v/>
      </c>
      <c r="H48" s="241"/>
      <c r="I48" s="241"/>
      <c r="J48" s="243"/>
      <c r="K48" s="243"/>
      <c r="L48" s="241"/>
      <c r="M48" s="243"/>
      <c r="N48" s="241"/>
      <c r="O48" s="242"/>
      <c r="P48" s="241"/>
      <c r="Q48" s="241"/>
      <c r="R48" s="242"/>
      <c r="S48" s="241"/>
      <c r="T48" s="244"/>
      <c r="U48" s="243"/>
      <c r="V48" s="241"/>
      <c r="W48" s="241"/>
      <c r="X48" s="242"/>
      <c r="Y48" s="242"/>
      <c r="Z48" s="245"/>
      <c r="AA48" s="268"/>
      <c r="AB48" s="246"/>
    </row>
    <row r="49" spans="1:28" s="179" customFormat="1" x14ac:dyDescent="0.35">
      <c r="A49" s="237">
        <v>22</v>
      </c>
      <c r="B49" s="238"/>
      <c r="C49" s="239"/>
      <c r="D49" s="238"/>
      <c r="E49" s="239"/>
      <c r="F49" s="240"/>
      <c r="G49" s="198" t="str">
        <f t="shared" si="0"/>
        <v/>
      </c>
      <c r="H49" s="241"/>
      <c r="I49" s="241"/>
      <c r="J49" s="243"/>
      <c r="K49" s="243"/>
      <c r="L49" s="241"/>
      <c r="M49" s="243"/>
      <c r="N49" s="241"/>
      <c r="O49" s="242"/>
      <c r="P49" s="241"/>
      <c r="Q49" s="241"/>
      <c r="R49" s="242"/>
      <c r="S49" s="241"/>
      <c r="T49" s="244"/>
      <c r="U49" s="243"/>
      <c r="V49" s="241"/>
      <c r="W49" s="241"/>
      <c r="X49" s="242"/>
      <c r="Y49" s="242"/>
      <c r="Z49" s="245"/>
      <c r="AA49" s="268"/>
      <c r="AB49" s="246"/>
    </row>
    <row r="50" spans="1:28" s="179" customFormat="1" x14ac:dyDescent="0.35">
      <c r="A50" s="237">
        <v>23</v>
      </c>
      <c r="B50" s="238"/>
      <c r="C50" s="239"/>
      <c r="D50" s="238"/>
      <c r="E50" s="239"/>
      <c r="F50" s="240"/>
      <c r="G50" s="198" t="str">
        <f t="shared" si="0"/>
        <v/>
      </c>
      <c r="H50" s="241"/>
      <c r="I50" s="241"/>
      <c r="J50" s="243"/>
      <c r="K50" s="243"/>
      <c r="L50" s="241"/>
      <c r="M50" s="243"/>
      <c r="N50" s="241"/>
      <c r="O50" s="242"/>
      <c r="P50" s="241"/>
      <c r="Q50" s="241"/>
      <c r="R50" s="242"/>
      <c r="S50" s="241"/>
      <c r="T50" s="244"/>
      <c r="U50" s="243"/>
      <c r="V50" s="241"/>
      <c r="W50" s="241"/>
      <c r="X50" s="242"/>
      <c r="Y50" s="242"/>
      <c r="Z50" s="245"/>
      <c r="AA50" s="268"/>
      <c r="AB50" s="246"/>
    </row>
    <row r="51" spans="1:28" s="179" customFormat="1" x14ac:dyDescent="0.35">
      <c r="A51" s="237">
        <v>24</v>
      </c>
      <c r="B51" s="238"/>
      <c r="C51" s="239"/>
      <c r="D51" s="238"/>
      <c r="E51" s="239"/>
      <c r="F51" s="240"/>
      <c r="G51" s="198" t="str">
        <f t="shared" si="0"/>
        <v/>
      </c>
      <c r="H51" s="241"/>
      <c r="I51" s="241"/>
      <c r="J51" s="243"/>
      <c r="K51" s="243"/>
      <c r="L51" s="241"/>
      <c r="M51" s="243"/>
      <c r="N51" s="241"/>
      <c r="O51" s="242"/>
      <c r="P51" s="241"/>
      <c r="Q51" s="241"/>
      <c r="R51" s="242"/>
      <c r="S51" s="241"/>
      <c r="T51" s="244"/>
      <c r="U51" s="243"/>
      <c r="V51" s="241"/>
      <c r="W51" s="241"/>
      <c r="X51" s="242"/>
      <c r="Y51" s="242"/>
      <c r="Z51" s="245"/>
      <c r="AA51" s="268"/>
      <c r="AB51" s="246"/>
    </row>
    <row r="52" spans="1:28" s="179" customFormat="1" x14ac:dyDescent="0.35">
      <c r="A52" s="237">
        <v>25</v>
      </c>
      <c r="B52" s="238"/>
      <c r="C52" s="239"/>
      <c r="D52" s="238"/>
      <c r="E52" s="239"/>
      <c r="F52" s="240"/>
      <c r="G52" s="198" t="str">
        <f t="shared" si="0"/>
        <v/>
      </c>
      <c r="H52" s="241"/>
      <c r="I52" s="241"/>
      <c r="J52" s="243"/>
      <c r="K52" s="243"/>
      <c r="L52" s="241"/>
      <c r="M52" s="243"/>
      <c r="N52" s="241"/>
      <c r="O52" s="242"/>
      <c r="P52" s="241"/>
      <c r="Q52" s="241"/>
      <c r="R52" s="242"/>
      <c r="S52" s="241"/>
      <c r="T52" s="244"/>
      <c r="U52" s="243"/>
      <c r="V52" s="241"/>
      <c r="W52" s="241"/>
      <c r="X52" s="242"/>
      <c r="Y52" s="242"/>
      <c r="Z52" s="245"/>
      <c r="AA52" s="268"/>
      <c r="AB52" s="246"/>
    </row>
    <row r="53" spans="1:28" ht="24" customHeight="1" x14ac:dyDescent="0.35">
      <c r="B53" s="190" t="s">
        <v>67</v>
      </c>
      <c r="C53" s="126"/>
      <c r="D53" s="126"/>
      <c r="E53" s="126"/>
      <c r="F53" s="126"/>
      <c r="G53" s="218" t="str">
        <f>IF(AND(F23=1, COUNTA(B28:B52)&lt;&gt;COUNTA(F28:F52))," To be included here, actions must have a Date Implemented and there must be Date(s) of Follow-up above. &gt;&gt;","")</f>
        <v/>
      </c>
      <c r="H53" s="191">
        <f>SUM(H54:H59)</f>
        <v>1</v>
      </c>
      <c r="I53" s="192" t="s">
        <v>134</v>
      </c>
      <c r="J53" s="192" t="s">
        <v>134</v>
      </c>
      <c r="K53" s="192" t="s">
        <v>134</v>
      </c>
      <c r="L53" s="191">
        <f>SUM(L54:L59)</f>
        <v>1</v>
      </c>
      <c r="M53" s="192" t="s">
        <v>134</v>
      </c>
      <c r="N53" s="191">
        <f>SUM(N54:N59)</f>
        <v>1</v>
      </c>
      <c r="O53" s="191">
        <f>SUM(O54:O59)</f>
        <v>1</v>
      </c>
      <c r="P53" s="191">
        <f t="shared" ref="P53:V53" si="1">SUM(P54:P59)</f>
        <v>14</v>
      </c>
      <c r="Q53" s="191">
        <f t="shared" si="1"/>
        <v>10</v>
      </c>
      <c r="R53" s="191">
        <f t="shared" si="1"/>
        <v>2</v>
      </c>
      <c r="S53" s="191">
        <f t="shared" si="1"/>
        <v>150</v>
      </c>
      <c r="T53" s="193">
        <f t="shared" si="1"/>
        <v>5000</v>
      </c>
      <c r="U53" s="192" t="s">
        <v>134</v>
      </c>
      <c r="V53" s="191">
        <f t="shared" si="1"/>
        <v>5</v>
      </c>
      <c r="W53" s="192" t="s">
        <v>134</v>
      </c>
      <c r="X53" s="192" t="s">
        <v>134</v>
      </c>
      <c r="Y53" s="191">
        <f t="shared" ref="Y53" si="2">SUM(Y54:Y59)</f>
        <v>1</v>
      </c>
      <c r="Z53" s="220" t="s">
        <v>134</v>
      </c>
      <c r="AA53" s="219">
        <f>SUM(AA54:AA59)</f>
        <v>2</v>
      </c>
      <c r="AB53" s="220" t="s">
        <v>134</v>
      </c>
    </row>
    <row r="54" spans="1:28" hidden="1" x14ac:dyDescent="0.35">
      <c r="B54" s="190" t="str">
        <f>"TOTAL REPORTED " &amp; C54</f>
        <v>TOTAL REPORTED 2023</v>
      </c>
      <c r="C54" s="126">
        <v>2023</v>
      </c>
      <c r="D54" s="126"/>
      <c r="E54" s="126"/>
      <c r="F54" s="126"/>
      <c r="G54" s="126"/>
      <c r="H54" s="191">
        <f t="shared" ref="H54:H59" si="3">IF($C$23,SUMIF($G$28:$G$52,$C54,H$28:H$52),0)</f>
        <v>0</v>
      </c>
      <c r="I54" s="192" t="s">
        <v>134</v>
      </c>
      <c r="J54" s="192" t="s">
        <v>134</v>
      </c>
      <c r="K54" s="192" t="s">
        <v>134</v>
      </c>
      <c r="L54" s="191">
        <f t="shared" ref="L54:L59" si="4">IF($C$23,SUMIF($G$28:$G$52,$C54,L$28:L$52),0)</f>
        <v>0</v>
      </c>
      <c r="M54" s="192" t="s">
        <v>134</v>
      </c>
      <c r="N54" s="191">
        <f t="shared" ref="N54:N59" si="5">IF($C$23,SUMIF($G$28:$G$52,$C54,N$28:N$52),0)</f>
        <v>0</v>
      </c>
      <c r="O54" s="191">
        <f t="shared" ref="O54:O59" si="6">IF($C$23,COUNTIFS($G$28:$G$52,$C54,O$28:O$52,"Yes"),0)</f>
        <v>0</v>
      </c>
      <c r="P54" s="191">
        <f t="shared" ref="P54:Q59" si="7">IF($C$23,SUMIF($G$28:$G$52,$C54,P$28:P$52),0)</f>
        <v>0</v>
      </c>
      <c r="Q54" s="191">
        <f t="shared" si="7"/>
        <v>0</v>
      </c>
      <c r="R54" s="191">
        <f t="shared" ref="R54:R59" si="8">IF($C$23,COUNTIFS($G$28:$G$52,$C54,R$28:R$52,"Yes"),0)</f>
        <v>0</v>
      </c>
      <c r="S54" s="191">
        <f t="shared" ref="S54:S59" si="9">IF($C$23,SUMIFS(S$28:S$52,$G$28:$G$52,$C54,T$28:T$52,"Units"),0)</f>
        <v>0</v>
      </c>
      <c r="T54" s="193">
        <f t="shared" ref="T54:T59" si="10">IF($C$23,SUMIFS(S$28:S$52,$G$28:$G$52,$C54,T$28:T$52,"Dollars"),0)</f>
        <v>0</v>
      </c>
      <c r="U54" s="192" t="s">
        <v>134</v>
      </c>
      <c r="V54" s="191">
        <f t="shared" ref="V54:V59" si="11">IF($C$23,SUMIF($G$28:$G$52,$C54,V$28:V$52),0)</f>
        <v>0</v>
      </c>
      <c r="W54" s="192" t="s">
        <v>134</v>
      </c>
      <c r="X54" s="192" t="s">
        <v>134</v>
      </c>
      <c r="Y54" s="191">
        <f t="shared" ref="Y54:Y59" si="12">IF($C$23,COUNTIFS($G$28:$G$52,$C54,Y$28:Y$52,"Yes"),0)</f>
        <v>0</v>
      </c>
      <c r="Z54" s="191"/>
      <c r="AA54" s="191">
        <f t="shared" ref="AA54:AA59" si="13">IF($C$23,COUNTIFS($G$28:$G$52,$C54,AA$28:AA$52,"Y"),0)</f>
        <v>0</v>
      </c>
    </row>
    <row r="55" spans="1:28" hidden="1" x14ac:dyDescent="0.35">
      <c r="B55" s="190" t="str">
        <f t="shared" ref="B55:B59" si="14">"TOTAL REPORTED " &amp; C55</f>
        <v>TOTAL REPORTED 2024</v>
      </c>
      <c r="C55" s="126">
        <v>2024</v>
      </c>
      <c r="D55" s="126"/>
      <c r="E55" s="126"/>
      <c r="F55" s="126"/>
      <c r="G55" s="126"/>
      <c r="H55" s="191">
        <f t="shared" si="3"/>
        <v>1</v>
      </c>
      <c r="I55" s="192" t="s">
        <v>134</v>
      </c>
      <c r="J55" s="192" t="s">
        <v>134</v>
      </c>
      <c r="K55" s="192" t="s">
        <v>134</v>
      </c>
      <c r="L55" s="191">
        <f t="shared" si="4"/>
        <v>1</v>
      </c>
      <c r="M55" s="192" t="s">
        <v>134</v>
      </c>
      <c r="N55" s="191">
        <f t="shared" si="5"/>
        <v>1</v>
      </c>
      <c r="O55" s="191">
        <f t="shared" si="6"/>
        <v>1</v>
      </c>
      <c r="P55" s="191">
        <f t="shared" si="7"/>
        <v>14</v>
      </c>
      <c r="Q55" s="191">
        <f t="shared" si="7"/>
        <v>10</v>
      </c>
      <c r="R55" s="191">
        <f t="shared" si="8"/>
        <v>2</v>
      </c>
      <c r="S55" s="191">
        <f t="shared" si="9"/>
        <v>150</v>
      </c>
      <c r="T55" s="193">
        <f t="shared" si="10"/>
        <v>5000</v>
      </c>
      <c r="U55" s="192" t="s">
        <v>134</v>
      </c>
      <c r="V55" s="191">
        <f t="shared" si="11"/>
        <v>5</v>
      </c>
      <c r="W55" s="192" t="s">
        <v>134</v>
      </c>
      <c r="X55" s="192" t="s">
        <v>134</v>
      </c>
      <c r="Y55" s="191">
        <f t="shared" si="12"/>
        <v>1</v>
      </c>
      <c r="Z55" s="191"/>
      <c r="AA55" s="191">
        <f t="shared" si="13"/>
        <v>2</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qGia0z9uFOc+IVp91PZ3rORofcHV9LRgXHB4eXM7upwlm1jbPNZx+wjzc9QVO/aC2Blutjabm/tlQhVONwCcmw==" saltValue="el/ZVZb8RuGsW7AgdTYnYA==" spinCount="100000" sheet="1" objects="1" scenarios="1"/>
  <mergeCells count="23">
    <mergeCell ref="C10:F10"/>
    <mergeCell ref="C20:F20"/>
    <mergeCell ref="C21:F21"/>
    <mergeCell ref="V25:Z26"/>
    <mergeCell ref="C3:H3"/>
    <mergeCell ref="C13:F13"/>
    <mergeCell ref="C7:F7"/>
    <mergeCell ref="C8:F8"/>
    <mergeCell ref="C11:F11"/>
    <mergeCell ref="C12:F12"/>
    <mergeCell ref="C14:F14"/>
    <mergeCell ref="C15:F15"/>
    <mergeCell ref="C16:F16"/>
    <mergeCell ref="C17:F17"/>
    <mergeCell ref="C19:F19"/>
    <mergeCell ref="P25:U25"/>
    <mergeCell ref="S26:U26"/>
    <mergeCell ref="H25:O25"/>
    <mergeCell ref="H26:K26"/>
    <mergeCell ref="C22:F22"/>
    <mergeCell ref="L26:M26"/>
    <mergeCell ref="N26:O26"/>
    <mergeCell ref="P26:R26"/>
  </mergeCells>
  <conditionalFormatting sqref="H28:K52">
    <cfRule type="expression" dxfId="455" priority="3" stopIfTrue="1">
      <formula>AND($C28&lt;&gt;"",$C28&lt;&gt;"Manufacturer (Production)")</formula>
    </cfRule>
  </conditionalFormatting>
  <conditionalFormatting sqref="L28:M52">
    <cfRule type="expression" dxfId="454" priority="4" stopIfTrue="1">
      <formula>AND($C28&lt;&gt;"",$C28&lt;&gt;"Manufacturer (Certification)")</formula>
    </cfRule>
  </conditionalFormatting>
  <conditionalFormatting sqref="N28:N52 L28:L52 H28:I52 P28:Q52 S28:S52 V28:W52">
    <cfRule type="expression" dxfId="453" priority="6">
      <formula>AND(TRIM(H28)&lt;&gt;"",ISNUMBER(H28)=FALSE)</formula>
    </cfRule>
  </conditionalFormatting>
  <conditionalFormatting sqref="N28:O52">
    <cfRule type="expression" dxfId="452" priority="5" stopIfTrue="1">
      <formula>AND($C28&lt;&gt;"",$C28&lt;&gt;"Manufacturer (Marketing)")</formula>
    </cfRule>
  </conditionalFormatting>
  <conditionalFormatting sqref="P28:U52">
    <cfRule type="expression" dxfId="451" priority="2">
      <formula>AND($C28&lt;&gt;"",$C28&lt;&gt;"Distributor / Retailer")</formula>
    </cfRule>
  </conditionalFormatting>
  <conditionalFormatting sqref="V28:Z52">
    <cfRule type="expression" dxfId="450" priority="1">
      <formula>AND($C28&lt;&gt;"",$C28&lt;&gt;"Purchaser / User")</formula>
    </cfRule>
  </conditionalFormatting>
  <dataValidations count="17">
    <dataValidation type="date" allowBlank="1" showInputMessage="1" showErrorMessage="1" error="You must enter a valid date (m/d/yyyy)." sqref="F28:F52" xr:uid="{357D520F-9D12-4CED-BD1C-9C1C9AE7F3F6}">
      <formula1>44835</formula1>
      <formula2>47026</formula2>
    </dataValidation>
    <dataValidation type="list" allowBlank="1" showInputMessage="1" showErrorMessage="1" sqref="T28:T52" xr:uid="{0C294807-A7F4-4814-9B62-9C549BA8BF5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1FC26A9-6DF6-44BA-8592-1CD490FD38C1}"/>
    <dataValidation type="list" allowBlank="1" showInputMessage="1" showErrorMessage="1" sqref="M28:M52" xr:uid="{D8AF1DAE-F488-427B-B798-698565214BF4}">
      <formula1>Lookup_CertificationStatus</formula1>
    </dataValidation>
    <dataValidation type="list" allowBlank="1" showInputMessage="1" showErrorMessage="1" sqref="K28:K52 U28:U52" xr:uid="{420F2EAA-0799-4E31-B23D-F4D6A1D11CF6}">
      <formula1>Lookup_Type</formula1>
    </dataValidation>
    <dataValidation type="list" allowBlank="1" showInputMessage="1" showErrorMessage="1" sqref="J28:J52" xr:uid="{C27D084D-C2FF-4EFB-9424-898FB50E22FE}">
      <formula1>Lookup_Units</formula1>
    </dataValidation>
    <dataValidation type="list" allowBlank="1" showInputMessage="1" showErrorMessage="1" sqref="Y28:Y52 R28:R52 O28:O52" xr:uid="{EB71EE76-FA45-4C73-AE59-D197BF9EDDB0}">
      <formula1>Lookup_YesNoUnknown</formula1>
    </dataValidation>
    <dataValidation type="list" allowBlank="1" showInputMessage="1" showErrorMessage="1" sqref="C28:C52" xr:uid="{D05B1F02-FBC5-453D-BB54-5237602C5883}">
      <formula1>Lookup_Role</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C15" xr:uid="{2FECB3DA-1782-4885-BAB9-3BE0964754FD}">
      <formula1>100</formula1>
      <formula2>999999</formula2>
    </dataValidation>
    <dataValidation type="date" operator="greaterThan" allowBlank="1" showInputMessage="1" showErrorMessage="1" errorTitle="Date Required" error="Please enter a date in mm/dd/yyyy format." sqref="C18" xr:uid="{D9CB0AA8-732D-4BDE-B73E-054B4FD2AB6E}">
      <formula1>36526</formula1>
    </dataValidation>
    <dataValidation type="list" allowBlank="1" showDropDown="1" showInputMessage="1" showErrorMessage="1" sqref="C14" xr:uid="{C5DAD7CD-44B0-4D87-A1B3-70A6EDB6AA91}">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2224A47-D392-4AC3-9DDF-66008B0AAFE2}"/>
    <dataValidation type="list" allowBlank="1" showDropDown="1" showInputMessage="1" showErrorMessage="1" error="Please enter Yes, No, or Unknown." sqref="C16:F16" xr:uid="{FAA8F8DB-5F9D-40AE-BBD1-8F1ABB2DE096}">
      <formula1>Lookup_YesNoUnknown</formula1>
    </dataValidation>
    <dataValidation type="list" allowBlank="1" showInputMessage="1" showErrorMessage="1" sqref="C19:F19" xr:uid="{89684D55-9678-4386-9E13-CD5ED61F65A5}">
      <formula1>"How to Find Safer Cleaners, Green Cleaning Webinar, Cleaners Go Green with P2 factsheet,  Demonstration of Safer Choice Products, Instagram post about Demonstration of Safer Choice Products"</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EF11AE4-7631-4787-94CE-E45C9232B850}"/>
    <dataValidation type="list" allowBlank="1" showDropDown="1" showInputMessage="1" showErrorMessage="1" error="Please enter Y or N." sqref="AA28:AA52" xr:uid="{B38BF811-D0E2-45DF-A8A3-D61BBDD33FB7}">
      <formula1>Lookup_YesNo</formula1>
    </dataValidation>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D7D790E5-27FA-463A-9F25-6A69792F1B8E}"/>
  </dataValidations>
  <hyperlinks>
    <hyperlink ref="B20" r:id="rId1"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7B6199E-0351-477B-B4F4-9809C00DB1B5}"/>
    <hyperlink ref="B15" r:id="rId2" xr:uid="{D928E42E-3986-404B-A044-F729658E90E0}"/>
    <hyperlink ref="AB31" r:id="rId3" xr:uid="{F164D5E1-FE0C-49AD-9679-B4CFFF7998FB}"/>
    <hyperlink ref="AB28" r:id="rId4" xr:uid="{E29F4BFF-0C70-4510-BF00-32B5B234BED9}"/>
  </hyperlinks>
  <printOptions horizontalCentered="1"/>
  <pageMargins left="0.45" right="0.45" top="0.75" bottom="0.75" header="0.3" footer="0.3"/>
  <pageSetup scale="22" fitToHeight="0" orientation="landscape" r:id="rId5"/>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C4BEC-FFC3-4C41-BD9D-357158FF57AC}">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VW6y0yT7p0DmdQAw6n89npskzt8mXTMCsva6bMlY+2077A3ALku9QpUHJjcu9wvd3HkT2YkrhUTs5NbQ41vS0w==" saltValue="Y23Pe+9UtixeNpG6jQ3us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31" priority="3" stopIfTrue="1">
      <formula>AND($C28&lt;&gt;"",$C28&lt;&gt;"Manufacturer (Production)")</formula>
    </cfRule>
  </conditionalFormatting>
  <conditionalFormatting sqref="L28:M52">
    <cfRule type="expression" dxfId="130" priority="4" stopIfTrue="1">
      <formula>AND($C28&lt;&gt;"",$C28&lt;&gt;"Manufacturer (Certification)")</formula>
    </cfRule>
  </conditionalFormatting>
  <conditionalFormatting sqref="N28:N52 L28:L52 H28:I52 P28:Q52 S28:S52 V28:W52">
    <cfRule type="expression" dxfId="129" priority="6">
      <formula>AND(TRIM(H28)&lt;&gt;"",ISNUMBER(H28)=FALSE)</formula>
    </cfRule>
  </conditionalFormatting>
  <conditionalFormatting sqref="N28:O52">
    <cfRule type="expression" dxfId="128" priority="5" stopIfTrue="1">
      <formula>AND($C28&lt;&gt;"",$C28&lt;&gt;"Manufacturer (Marketing)")</formula>
    </cfRule>
  </conditionalFormatting>
  <conditionalFormatting sqref="P28:U52">
    <cfRule type="expression" dxfId="127" priority="2">
      <formula>AND($C28&lt;&gt;"",$C28&lt;&gt;"Distributor / Retailer")</formula>
    </cfRule>
  </conditionalFormatting>
  <conditionalFormatting sqref="V28:Z52">
    <cfRule type="expression" dxfId="12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CCA93B3-6680-4F6F-9AC1-06E91F16270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C5BFF85-364C-4B88-8B04-BF235A9FC92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03C94C45-3E75-48CB-AEE4-9AB7DAF81A7F}"/>
    <dataValidation type="list" allowBlank="1" showDropDown="1" showInputMessage="1" showErrorMessage="1" error="Please enter Y or N." sqref="AA28:AA52" xr:uid="{7229E325-8584-4660-BBAE-C51468BF090F}">
      <formula1>Lookup_YesNo</formula1>
    </dataValidation>
    <dataValidation type="date" allowBlank="1" showInputMessage="1" showErrorMessage="1" error="Please enter a valid date (mm/dd/yyyy) _x000a_between 10/01/2022 and 09/30/2028." sqref="F28:F52" xr:uid="{5B4AFB35-CABE-421E-AA3B-F3CCE2A9AD80}">
      <formula1>44835</formula1>
      <formula2>47026</formula2>
    </dataValidation>
    <dataValidation type="list" allowBlank="1" showDropDown="1" showInputMessage="1" showErrorMessage="1" error="Please enter Yes, No, or Unknown." sqref="C16:F16" xr:uid="{076A0885-19D7-48C8-BEBF-50E5CA6259CE}">
      <formula1>Lookup_YesNoUnknown</formula1>
    </dataValidation>
    <dataValidation type="list" allowBlank="1" showInputMessage="1" showErrorMessage="1" sqref="T28:T52" xr:uid="{EE7355FD-6D60-4FC2-816A-3A86AB1789A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9D849F6-FA9F-4D19-973B-3845395C0EAF}"/>
    <dataValidation type="list" allowBlank="1" showInputMessage="1" showErrorMessage="1" sqref="M28:M52" xr:uid="{ECFBA3DA-077F-405B-ADE4-79FC90262BE2}">
      <formula1>Lookup_CertificationStatus</formula1>
    </dataValidation>
    <dataValidation type="list" allowBlank="1" showInputMessage="1" showErrorMessage="1" sqref="K28:K52 U28:U52" xr:uid="{DECB02BB-6B62-4D4A-B124-31888995225C}">
      <formula1>Lookup_Type</formula1>
    </dataValidation>
    <dataValidation type="list" allowBlank="1" showInputMessage="1" showErrorMessage="1" sqref="J28:J52" xr:uid="{9F355317-DC0E-46CB-A50B-D506E196710F}">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8B84465-AD32-4CFC-95D0-903C4512BB00}">
      <formula1>OFFSET(Outreach_Activities_Sorted,0,0,COUNTIF(Outreach_Activities_Sorted,"&lt;&gt;0"))</formula1>
    </dataValidation>
    <dataValidation type="list" allowBlank="1" showInputMessage="1" showErrorMessage="1" sqref="Y28:Y52 R28:R52 O28:O52" xr:uid="{00626DC6-1A3A-4186-BE82-55AA351529E0}">
      <formula1>Lookup_YesNoUnknown</formula1>
    </dataValidation>
    <dataValidation type="list" allowBlank="1" showInputMessage="1" showErrorMessage="1" sqref="C28:C52" xr:uid="{8FEF53E7-D695-4329-80D7-274668F84099}">
      <formula1>Lookup_Role</formula1>
    </dataValidation>
    <dataValidation type="date" operator="greaterThan" allowBlank="1" showInputMessage="1" showErrorMessage="1" errorTitle="Date Required" error="Please enter a date in mm/dd/yyyy format." sqref="C18" xr:uid="{C5BA460A-BD74-4D79-86B3-BE525429AA84}">
      <formula1>36526</formula1>
    </dataValidation>
    <dataValidation type="list" allowBlank="1" showDropDown="1" showInputMessage="1" showErrorMessage="1" sqref="C14" xr:uid="{6B783007-7034-4152-B4B0-18B456473ABF}">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56F4135-E8DD-44D7-924D-E5682CB98E66}"/>
  </dataValidations>
  <hyperlinks>
    <hyperlink ref="B15" r:id="rId1" xr:uid="{4EBCFD09-1B21-4040-B3D7-E72B70007850}"/>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8F164E8-EE17-42DA-A529-F98118186835}"/>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D7164-4C9C-4967-9236-3B6268DF3722}">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NZHaI9ALWIr7JqqqShsKQ4ayzQsGV9U6vVNbgeHADlNQrhLQRYCkvGlfobiOjdo02aiWbGoSUO1EcG5pZe44Nw==" saltValue="wXOfyL600U5d4/pdx43Ie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25" priority="3" stopIfTrue="1">
      <formula>AND($C28&lt;&gt;"",$C28&lt;&gt;"Manufacturer (Production)")</formula>
    </cfRule>
  </conditionalFormatting>
  <conditionalFormatting sqref="L28:M52">
    <cfRule type="expression" dxfId="124" priority="4" stopIfTrue="1">
      <formula>AND($C28&lt;&gt;"",$C28&lt;&gt;"Manufacturer (Certification)")</formula>
    </cfRule>
  </conditionalFormatting>
  <conditionalFormatting sqref="N28:N52 L28:L52 H28:I52 P28:Q52 S28:S52 V28:W52">
    <cfRule type="expression" dxfId="123" priority="6">
      <formula>AND(TRIM(H28)&lt;&gt;"",ISNUMBER(H28)=FALSE)</formula>
    </cfRule>
  </conditionalFormatting>
  <conditionalFormatting sqref="N28:O52">
    <cfRule type="expression" dxfId="122" priority="5" stopIfTrue="1">
      <formula>AND($C28&lt;&gt;"",$C28&lt;&gt;"Manufacturer (Marketing)")</formula>
    </cfRule>
  </conditionalFormatting>
  <conditionalFormatting sqref="P28:U52">
    <cfRule type="expression" dxfId="121" priority="2">
      <formula>AND($C28&lt;&gt;"",$C28&lt;&gt;"Distributor / Retailer")</formula>
    </cfRule>
  </conditionalFormatting>
  <conditionalFormatting sqref="V28:Z52">
    <cfRule type="expression" dxfId="12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29BD0B7-8867-4FAD-89C3-89D60D15536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83D4889-5297-4E03-8644-467FD1E00253}">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BF416BC-DEE8-439E-99A8-7B73C80911A3}"/>
    <dataValidation type="list" allowBlank="1" showDropDown="1" showInputMessage="1" showErrorMessage="1" error="Please enter Y or N." sqref="AA28:AA52" xr:uid="{139C728D-ABA2-481F-9F10-2D591624A803}">
      <formula1>Lookup_YesNo</formula1>
    </dataValidation>
    <dataValidation type="date" allowBlank="1" showInputMessage="1" showErrorMessage="1" error="Please enter a valid date (mm/dd/yyyy) _x000a_between 10/01/2022 and 09/30/2028." sqref="F28:F52" xr:uid="{F9114982-CFF6-4625-A9FB-5F17D1018735}">
      <formula1>44835</formula1>
      <formula2>47026</formula2>
    </dataValidation>
    <dataValidation type="list" allowBlank="1" showDropDown="1" showInputMessage="1" showErrorMessage="1" error="Please enter Yes, No, or Unknown." sqref="C16:F16" xr:uid="{F3C8C083-58B7-496E-84E3-0B4146D816F9}">
      <formula1>Lookup_YesNoUnknown</formula1>
    </dataValidation>
    <dataValidation type="list" allowBlank="1" showInputMessage="1" showErrorMessage="1" sqref="T28:T52" xr:uid="{70854AE1-571C-4C89-BFC6-5A083CEDA98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6FD317C-58E4-4C2D-9CFC-A05749AB3B55}"/>
    <dataValidation type="list" allowBlank="1" showInputMessage="1" showErrorMessage="1" sqref="M28:M52" xr:uid="{36F24577-9DB5-4952-BFE6-BC51D9FE4B6B}">
      <formula1>Lookup_CertificationStatus</formula1>
    </dataValidation>
    <dataValidation type="list" allowBlank="1" showInputMessage="1" showErrorMessage="1" sqref="K28:K52 U28:U52" xr:uid="{B59E59C7-9406-4637-ACA4-FC7B167B9AB7}">
      <formula1>Lookup_Type</formula1>
    </dataValidation>
    <dataValidation type="list" allowBlank="1" showInputMessage="1" showErrorMessage="1" sqref="J28:J52" xr:uid="{9659C22F-F733-47F4-9937-EDA9ECEC33E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714A8C3-A2D2-4A0D-89F5-1452B4B855AC}">
      <formula1>OFFSET(Outreach_Activities_Sorted,0,0,COUNTIF(Outreach_Activities_Sorted,"&lt;&gt;0"))</formula1>
    </dataValidation>
    <dataValidation type="list" allowBlank="1" showInputMessage="1" showErrorMessage="1" sqref="Y28:Y52 R28:R52 O28:O52" xr:uid="{B1CCCA46-C0E4-4096-B519-246537D405AA}">
      <formula1>Lookup_YesNoUnknown</formula1>
    </dataValidation>
    <dataValidation type="list" allowBlank="1" showInputMessage="1" showErrorMessage="1" sqref="C28:C52" xr:uid="{98A05843-3630-4D04-AE4C-D94AC8169ED4}">
      <formula1>Lookup_Role</formula1>
    </dataValidation>
    <dataValidation type="date" operator="greaterThan" allowBlank="1" showInputMessage="1" showErrorMessage="1" errorTitle="Date Required" error="Please enter a date in mm/dd/yyyy format." sqref="C18" xr:uid="{27375893-CEBB-4071-845C-9E6A99BBDF6F}">
      <formula1>36526</formula1>
    </dataValidation>
    <dataValidation type="list" allowBlank="1" showDropDown="1" showInputMessage="1" showErrorMessage="1" sqref="C14" xr:uid="{6138B844-9FB8-4329-93E0-16384C3F8F8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F4AE8CFD-271C-421F-9C0C-EC068487D7E1}"/>
  </dataValidations>
  <hyperlinks>
    <hyperlink ref="B15" r:id="rId1" xr:uid="{4E90F83F-06DD-450F-B8E4-D5227D1B043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ADD4AC4-E3F7-4C9D-87C7-E1F844B8F2A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D02F2-AA3D-47B7-9A29-69BCACAC7F20}">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56</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408</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LnWFop5SB5cadAzRhWyrjmqKQUZL9BhlNdLLl1qIZTwUiErUlnc345Xl9ClaG1rhtf0QEjvk5Id4cmgj2yJnyg==" saltValue="76RcuUEN63ncfAt+A7Q3x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19" priority="3" stopIfTrue="1">
      <formula>AND($C28&lt;&gt;"",$C28&lt;&gt;"Manufacturer (Production)")</formula>
    </cfRule>
  </conditionalFormatting>
  <conditionalFormatting sqref="L28:M52">
    <cfRule type="expression" dxfId="118" priority="4" stopIfTrue="1">
      <formula>AND($C28&lt;&gt;"",$C28&lt;&gt;"Manufacturer (Certification)")</formula>
    </cfRule>
  </conditionalFormatting>
  <conditionalFormatting sqref="N28:N52 L28:L52 H28:I52 P28:Q52 S28:S52 V28:W52">
    <cfRule type="expression" dxfId="117" priority="6">
      <formula>AND(TRIM(H28)&lt;&gt;"",ISNUMBER(H28)=FALSE)</formula>
    </cfRule>
  </conditionalFormatting>
  <conditionalFormatting sqref="N28:O52">
    <cfRule type="expression" dxfId="116" priority="5" stopIfTrue="1">
      <formula>AND($C28&lt;&gt;"",$C28&lt;&gt;"Manufacturer (Marketing)")</formula>
    </cfRule>
  </conditionalFormatting>
  <conditionalFormatting sqref="P28:U52">
    <cfRule type="expression" dxfId="115" priority="2">
      <formula>AND($C28&lt;&gt;"",$C28&lt;&gt;"Distributor / Retailer")</formula>
    </cfRule>
  </conditionalFormatting>
  <conditionalFormatting sqref="V28:Z52">
    <cfRule type="expression" dxfId="11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1024367-6562-4EC3-9910-82FF40FB970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CC3778C-0C4C-4EE0-91CA-64B5C5E52B9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081DAF0-2A65-41D3-A665-29CFE1BF4197}"/>
    <dataValidation type="list" allowBlank="1" showDropDown="1" showInputMessage="1" showErrorMessage="1" error="Please enter Y or N." sqref="AA28:AA52" xr:uid="{173DD022-C7EC-4425-938E-42EF4ED6AA74}">
      <formula1>Lookup_YesNo</formula1>
    </dataValidation>
    <dataValidation type="date" allowBlank="1" showInputMessage="1" showErrorMessage="1" error="Please enter a valid date (mm/dd/yyyy) _x000a_between 10/01/2022 and 09/30/2028." sqref="F28:F52" xr:uid="{36DF9202-41B1-4E49-A0E9-DD6AA74CD36A}">
      <formula1>44835</formula1>
      <formula2>47026</formula2>
    </dataValidation>
    <dataValidation type="list" allowBlank="1" showDropDown="1" showInputMessage="1" showErrorMessage="1" error="Please enter Yes, No, or Unknown." sqref="C16:F16" xr:uid="{5DB44393-C56E-4DA5-911E-22D6E39B2B27}">
      <formula1>Lookup_YesNoUnknown</formula1>
    </dataValidation>
    <dataValidation type="list" allowBlank="1" showInputMessage="1" showErrorMessage="1" sqref="T28:T52" xr:uid="{D98A4FB8-1821-4AAB-8F50-9B23E4559F79}">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E2BAFCA3-0CA4-4DFE-AA08-7CA87A8F5D80}"/>
    <dataValidation type="list" allowBlank="1" showInputMessage="1" showErrorMessage="1" sqref="M28:M52" xr:uid="{94CED7B2-CB64-4B04-A615-77984D4A0344}">
      <formula1>Lookup_CertificationStatus</formula1>
    </dataValidation>
    <dataValidation type="list" allowBlank="1" showInputMessage="1" showErrorMessage="1" sqref="K28:K52 U28:U52" xr:uid="{B1879575-9FAC-4BA7-887B-10D4B64B6D1E}">
      <formula1>Lookup_Type</formula1>
    </dataValidation>
    <dataValidation type="list" allowBlank="1" showInputMessage="1" showErrorMessage="1" sqref="J28:J52" xr:uid="{02966109-F094-47B7-B686-7CBBC219BD3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4517C49-999E-4CB0-BB65-58321464F057}">
      <formula1>OFFSET(Outreach_Activities_Sorted,0,0,COUNTIF(Outreach_Activities_Sorted,"&lt;&gt;0"))</formula1>
    </dataValidation>
    <dataValidation type="list" allowBlank="1" showInputMessage="1" showErrorMessage="1" sqref="Y28:Y52 R28:R52 O28:O52" xr:uid="{201C6EC8-682C-42CA-8C45-DC5238FF6370}">
      <formula1>Lookup_YesNoUnknown</formula1>
    </dataValidation>
    <dataValidation type="list" allowBlank="1" showInputMessage="1" showErrorMessage="1" sqref="C28:C52" xr:uid="{150D18BD-CE89-4503-B7D6-664E8D2BC3F3}">
      <formula1>Lookup_Role</formula1>
    </dataValidation>
    <dataValidation type="date" operator="greaterThan" allowBlank="1" showInputMessage="1" showErrorMessage="1" errorTitle="Date Required" error="Please enter a date in mm/dd/yyyy format." sqref="C18" xr:uid="{CD02A7DA-D66A-41FD-974C-439041F21DAD}">
      <formula1>36526</formula1>
    </dataValidation>
    <dataValidation type="list" allowBlank="1" showDropDown="1" showInputMessage="1" showErrorMessage="1" sqref="C14" xr:uid="{D62A3BFD-085C-41D2-9763-B0D2C28AFC2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9572DAB-6AA2-4A91-9177-E54C9BEA7C17}"/>
  </dataValidations>
  <hyperlinks>
    <hyperlink ref="B15" r:id="rId1" xr:uid="{AFC204C1-B140-4B74-B5E1-B988EE487423}"/>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E150739-18DE-429C-B1A8-5A2A6D70094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E29FB-D5DA-4E5E-9629-EEC34C93DD3E}">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57</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409</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XMTkXBMT3vCQyrcxYy+x1IFuQRLpeEAVfRESyCbpPqlPecU/p4nDd4mXQhpAABRCnZ4cPROu7wB2cJlpscpnRw==" saltValue="iNToeQTvG9RbKPLj23Uc/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13" priority="3" stopIfTrue="1">
      <formula>AND($C28&lt;&gt;"",$C28&lt;&gt;"Manufacturer (Production)")</formula>
    </cfRule>
  </conditionalFormatting>
  <conditionalFormatting sqref="L28:M52">
    <cfRule type="expression" dxfId="112" priority="4" stopIfTrue="1">
      <formula>AND($C28&lt;&gt;"",$C28&lt;&gt;"Manufacturer (Certification)")</formula>
    </cfRule>
  </conditionalFormatting>
  <conditionalFormatting sqref="N28:N52 L28:L52 H28:I52 P28:Q52 S28:S52 V28:W52">
    <cfRule type="expression" dxfId="111" priority="6">
      <formula>AND(TRIM(H28)&lt;&gt;"",ISNUMBER(H28)=FALSE)</formula>
    </cfRule>
  </conditionalFormatting>
  <conditionalFormatting sqref="N28:O52">
    <cfRule type="expression" dxfId="110" priority="5" stopIfTrue="1">
      <formula>AND($C28&lt;&gt;"",$C28&lt;&gt;"Manufacturer (Marketing)")</formula>
    </cfRule>
  </conditionalFormatting>
  <conditionalFormatting sqref="P28:U52">
    <cfRule type="expression" dxfId="109" priority="2">
      <formula>AND($C28&lt;&gt;"",$C28&lt;&gt;"Distributor / Retailer")</formula>
    </cfRule>
  </conditionalFormatting>
  <conditionalFormatting sqref="V28:Z52">
    <cfRule type="expression" dxfId="10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721A04E-2B5F-402D-929D-CF18FD775C2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8330F7D-13E3-46ED-931A-8727A3B426A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FCD34B8-768E-4B17-B4FC-A5BADD0E8B1B}"/>
    <dataValidation type="list" allowBlank="1" showDropDown="1" showInputMessage="1" showErrorMessage="1" error="Please enter Y or N." sqref="AA28:AA52" xr:uid="{F8329463-B4C8-4305-9292-F7065157507E}">
      <formula1>Lookup_YesNo</formula1>
    </dataValidation>
    <dataValidation type="date" allowBlank="1" showInputMessage="1" showErrorMessage="1" error="Please enter a valid date (mm/dd/yyyy) _x000a_between 10/01/2022 and 09/30/2028." sqref="F28:F52" xr:uid="{A9E7FB0D-83FF-4EA6-A32B-3761727E5AB3}">
      <formula1>44835</formula1>
      <formula2>47026</formula2>
    </dataValidation>
    <dataValidation type="list" allowBlank="1" showDropDown="1" showInputMessage="1" showErrorMessage="1" error="Please enter Yes, No, or Unknown." sqref="C16:F16" xr:uid="{DCCA4149-1FCD-457B-A018-27A28073BBA8}">
      <formula1>Lookup_YesNoUnknown</formula1>
    </dataValidation>
    <dataValidation type="list" allowBlank="1" showInputMessage="1" showErrorMessage="1" sqref="T28:T52" xr:uid="{BDB1EC89-55B9-44E6-9CC4-A2D5A9AD717D}">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B0661F7-E431-4ED3-B3C0-2186CB02D836}"/>
    <dataValidation type="list" allowBlank="1" showInputMessage="1" showErrorMessage="1" sqref="M28:M52" xr:uid="{1185A138-5579-40E1-A20C-8D8A3077FB3F}">
      <formula1>Lookup_CertificationStatus</formula1>
    </dataValidation>
    <dataValidation type="list" allowBlank="1" showInputMessage="1" showErrorMessage="1" sqref="K28:K52 U28:U52" xr:uid="{35510EA6-6C68-4274-B5A1-F4C85C1EA8FE}">
      <formula1>Lookup_Type</formula1>
    </dataValidation>
    <dataValidation type="list" allowBlank="1" showInputMessage="1" showErrorMessage="1" sqref="J28:J52" xr:uid="{0CA5D1DC-8116-4FCF-9E7F-FDA153C82F50}">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BE0D07C-D652-443A-A8AD-70C04AD2D9AE}">
      <formula1>OFFSET(Outreach_Activities_Sorted,0,0,COUNTIF(Outreach_Activities_Sorted,"&lt;&gt;0"))</formula1>
    </dataValidation>
    <dataValidation type="list" allowBlank="1" showInputMessage="1" showErrorMessage="1" sqref="Y28:Y52 R28:R52 O28:O52" xr:uid="{45F94B88-5186-4216-9E39-2C3E6D17945E}">
      <formula1>Lookup_YesNoUnknown</formula1>
    </dataValidation>
    <dataValidation type="list" allowBlank="1" showInputMessage="1" showErrorMessage="1" sqref="C28:C52" xr:uid="{EDE13991-CE05-400D-8279-BDD790E44376}">
      <formula1>Lookup_Role</formula1>
    </dataValidation>
    <dataValidation type="date" operator="greaterThan" allowBlank="1" showInputMessage="1" showErrorMessage="1" errorTitle="Date Required" error="Please enter a date in mm/dd/yyyy format." sqref="C18" xr:uid="{EECB0BE1-EEC7-44D3-89CB-4424D42F28C4}">
      <formula1>36526</formula1>
    </dataValidation>
    <dataValidation type="list" allowBlank="1" showDropDown="1" showInputMessage="1" showErrorMessage="1" sqref="C14" xr:uid="{732B867A-4DC3-4EF5-BD28-7B112A1F0A4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23AA73E-3FF3-43AD-A97A-E18D7240D906}"/>
  </dataValidations>
  <hyperlinks>
    <hyperlink ref="B15" r:id="rId1" xr:uid="{85526085-AA25-47CD-8EC3-596B1EA5F9F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97F698C-68AB-46DA-BE07-60D414903034}"/>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16AF0-2D5C-4B6F-81E7-21EF88214254}">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58</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410</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V6pijnDqnnBah/GgHWRozqYznmiwJWvRV9NGmTa1z0jrSgxj4jLV+1r8uiSyQHAQhmQ9ulJAhyLg7ovw1phdxA==" saltValue="Z6gdz8LoV6I4uz9mh2cpW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07" priority="3" stopIfTrue="1">
      <formula>AND($C28&lt;&gt;"",$C28&lt;&gt;"Manufacturer (Production)")</formula>
    </cfRule>
  </conditionalFormatting>
  <conditionalFormatting sqref="L28:M52">
    <cfRule type="expression" dxfId="106" priority="4" stopIfTrue="1">
      <formula>AND($C28&lt;&gt;"",$C28&lt;&gt;"Manufacturer (Certification)")</formula>
    </cfRule>
  </conditionalFormatting>
  <conditionalFormatting sqref="N28:N52 L28:L52 H28:I52 P28:Q52 S28:S52 V28:W52">
    <cfRule type="expression" dxfId="105" priority="6">
      <formula>AND(TRIM(H28)&lt;&gt;"",ISNUMBER(H28)=FALSE)</formula>
    </cfRule>
  </conditionalFormatting>
  <conditionalFormatting sqref="N28:O52">
    <cfRule type="expression" dxfId="104" priority="5" stopIfTrue="1">
      <formula>AND($C28&lt;&gt;"",$C28&lt;&gt;"Manufacturer (Marketing)")</formula>
    </cfRule>
  </conditionalFormatting>
  <conditionalFormatting sqref="P28:U52">
    <cfRule type="expression" dxfId="103" priority="2">
      <formula>AND($C28&lt;&gt;"",$C28&lt;&gt;"Distributor / Retailer")</formula>
    </cfRule>
  </conditionalFormatting>
  <conditionalFormatting sqref="V28:Z52">
    <cfRule type="expression" dxfId="10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DA0F262-D54B-46F9-BC27-4B0EC3018FA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6924567-98F5-438D-810C-C1566C25ED2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AC11C7A-40B7-4419-AD38-2206A01F96A1}"/>
    <dataValidation type="list" allowBlank="1" showDropDown="1" showInputMessage="1" showErrorMessage="1" error="Please enter Y or N." sqref="AA28:AA52" xr:uid="{96D54987-5022-4727-BEDE-8DAB49316218}">
      <formula1>Lookup_YesNo</formula1>
    </dataValidation>
    <dataValidation type="date" allowBlank="1" showInputMessage="1" showErrorMessage="1" error="Please enter a valid date (mm/dd/yyyy) _x000a_between 10/01/2022 and 09/30/2028." sqref="F28:F52" xr:uid="{27233E74-2E62-4C3D-BEB5-4DB8CC350925}">
      <formula1>44835</formula1>
      <formula2>47026</formula2>
    </dataValidation>
    <dataValidation type="list" allowBlank="1" showDropDown="1" showInputMessage="1" showErrorMessage="1" error="Please enter Yes, No, or Unknown." sqref="C16:F16" xr:uid="{201F8FBC-18A3-43F6-BBB7-44825F15E4B2}">
      <formula1>Lookup_YesNoUnknown</formula1>
    </dataValidation>
    <dataValidation type="list" allowBlank="1" showInputMessage="1" showErrorMessage="1" sqref="T28:T52" xr:uid="{E232AA21-9066-45C6-BB46-A1CBDDB0B23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B5184A9-B763-40E9-9140-ED17496ADC71}"/>
    <dataValidation type="list" allowBlank="1" showInputMessage="1" showErrorMessage="1" sqref="M28:M52" xr:uid="{DE36DF04-2AC3-4C8C-A49B-2DA6042989A0}">
      <formula1>Lookup_CertificationStatus</formula1>
    </dataValidation>
    <dataValidation type="list" allowBlank="1" showInputMessage="1" showErrorMessage="1" sqref="K28:K52 U28:U52" xr:uid="{9668A21C-0373-478D-BA23-5034BD9D06D6}">
      <formula1>Lookup_Type</formula1>
    </dataValidation>
    <dataValidation type="list" allowBlank="1" showInputMessage="1" showErrorMessage="1" sqref="J28:J52" xr:uid="{7CF0C72D-2F54-4847-A4B2-816CA103409C}">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2310485-4052-49AB-A8B8-44B2708D02B2}">
      <formula1>OFFSET(Outreach_Activities_Sorted,0,0,COUNTIF(Outreach_Activities_Sorted,"&lt;&gt;0"))</formula1>
    </dataValidation>
    <dataValidation type="list" allowBlank="1" showInputMessage="1" showErrorMessage="1" sqref="Y28:Y52 R28:R52 O28:O52" xr:uid="{3C5178A2-3764-410D-AA82-B232BDC6851D}">
      <formula1>Lookup_YesNoUnknown</formula1>
    </dataValidation>
    <dataValidation type="list" allowBlank="1" showInputMessage="1" showErrorMessage="1" sqref="C28:C52" xr:uid="{336F82F2-32B3-4218-9AF6-B115B2C45389}">
      <formula1>Lookup_Role</formula1>
    </dataValidation>
    <dataValidation type="date" operator="greaterThan" allowBlank="1" showInputMessage="1" showErrorMessage="1" errorTitle="Date Required" error="Please enter a date in mm/dd/yyyy format." sqref="C18" xr:uid="{C3092B8C-BB23-49A2-972C-3F944AC02DB8}">
      <formula1>36526</formula1>
    </dataValidation>
    <dataValidation type="list" allowBlank="1" showDropDown="1" showInputMessage="1" showErrorMessage="1" sqref="C14" xr:uid="{D53EFD80-0598-4052-9761-49B6ACF4193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2F6D4BE4-79BE-4A3B-A1CF-B504F3565919}"/>
  </dataValidations>
  <hyperlinks>
    <hyperlink ref="B15" r:id="rId1" xr:uid="{618F3127-4E63-4467-8EA7-E48F9147895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44741C9-0EDE-44BB-AFB7-2697DA81CE81}"/>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96DB-F551-4A33-9B29-257F5F984583}">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59</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411</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UZwgx+xQ3jfNw4MFDBcBAdEBJ/4cPKumj2fLqRSPzqu19mPT62sLcIrIYCVzDnspS7brWvGAhrHuOO0xq5LW0w==" saltValue="6B+4N4sPav9plNhJ5z9SY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01" priority="3" stopIfTrue="1">
      <formula>AND($C28&lt;&gt;"",$C28&lt;&gt;"Manufacturer (Production)")</formula>
    </cfRule>
  </conditionalFormatting>
  <conditionalFormatting sqref="L28:M52">
    <cfRule type="expression" dxfId="100" priority="4" stopIfTrue="1">
      <formula>AND($C28&lt;&gt;"",$C28&lt;&gt;"Manufacturer (Certification)")</formula>
    </cfRule>
  </conditionalFormatting>
  <conditionalFormatting sqref="N28:N52 L28:L52 H28:I52 P28:Q52 S28:S52 V28:W52">
    <cfRule type="expression" dxfId="99" priority="6">
      <formula>AND(TRIM(H28)&lt;&gt;"",ISNUMBER(H28)=FALSE)</formula>
    </cfRule>
  </conditionalFormatting>
  <conditionalFormatting sqref="N28:O52">
    <cfRule type="expression" dxfId="98" priority="5" stopIfTrue="1">
      <formula>AND($C28&lt;&gt;"",$C28&lt;&gt;"Manufacturer (Marketing)")</formula>
    </cfRule>
  </conditionalFormatting>
  <conditionalFormatting sqref="P28:U52">
    <cfRule type="expression" dxfId="97" priority="2">
      <formula>AND($C28&lt;&gt;"",$C28&lt;&gt;"Distributor / Retailer")</formula>
    </cfRule>
  </conditionalFormatting>
  <conditionalFormatting sqref="V28:Z52">
    <cfRule type="expression" dxfId="9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F134308-B36A-4DDB-864B-9825AB82F71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69F3AB1A-5514-4707-A5F7-BB70BA8F2251}">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57C06DA-CD3F-46AD-8CA3-1C8159960F5D}"/>
    <dataValidation type="list" allowBlank="1" showDropDown="1" showInputMessage="1" showErrorMessage="1" error="Please enter Y or N." sqref="AA28:AA52" xr:uid="{7285AEAD-3B07-4FB7-81DB-DBAFA5587574}">
      <formula1>Lookup_YesNo</formula1>
    </dataValidation>
    <dataValidation type="date" allowBlank="1" showInputMessage="1" showErrorMessage="1" error="Please enter a valid date (mm/dd/yyyy) _x000a_between 10/01/2022 and 09/30/2028." sqref="F28:F52" xr:uid="{59A3FB74-ABD9-474B-BAFF-151CACB2A4BB}">
      <formula1>44835</formula1>
      <formula2>47026</formula2>
    </dataValidation>
    <dataValidation type="list" allowBlank="1" showDropDown="1" showInputMessage="1" showErrorMessage="1" error="Please enter Yes, No, or Unknown." sqref="C16:F16" xr:uid="{0AC5FA26-F8A1-40CB-94DC-0AC1D93A68AD}">
      <formula1>Lookup_YesNoUnknown</formula1>
    </dataValidation>
    <dataValidation type="list" allowBlank="1" showInputMessage="1" showErrorMessage="1" sqref="T28:T52" xr:uid="{01FD6493-3C71-41BC-8163-2DCBB4A44BD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54624885-2919-4321-BDB6-8F746E4CF5E1}"/>
    <dataValidation type="list" allowBlank="1" showInputMessage="1" showErrorMessage="1" sqref="M28:M52" xr:uid="{02E75760-3D5E-44C8-BB9E-C484D95D4A4D}">
      <formula1>Lookup_CertificationStatus</formula1>
    </dataValidation>
    <dataValidation type="list" allowBlank="1" showInputMessage="1" showErrorMessage="1" sqref="K28:K52 U28:U52" xr:uid="{C72AAFF1-4687-4BAA-8CB9-4525D6D4FAAA}">
      <formula1>Lookup_Type</formula1>
    </dataValidation>
    <dataValidation type="list" allowBlank="1" showInputMessage="1" showErrorMessage="1" sqref="J28:J52" xr:uid="{F05B24B1-B05F-431F-BD6F-1D98C1B3ED9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E8CEE82-DE6D-4341-BC7D-D9CA9067E614}">
      <formula1>OFFSET(Outreach_Activities_Sorted,0,0,COUNTIF(Outreach_Activities_Sorted,"&lt;&gt;0"))</formula1>
    </dataValidation>
    <dataValidation type="list" allowBlank="1" showInputMessage="1" showErrorMessage="1" sqref="Y28:Y52 R28:R52 O28:O52" xr:uid="{D529F2BD-5B68-4606-8661-9A260B6A917B}">
      <formula1>Lookup_YesNoUnknown</formula1>
    </dataValidation>
    <dataValidation type="list" allowBlank="1" showInputMessage="1" showErrorMessage="1" sqref="C28:C52" xr:uid="{329C28CD-02F1-4AC6-8F45-1A04CF5621AB}">
      <formula1>Lookup_Role</formula1>
    </dataValidation>
    <dataValidation type="date" operator="greaterThan" allowBlank="1" showInputMessage="1" showErrorMessage="1" errorTitle="Date Required" error="Please enter a date in mm/dd/yyyy format." sqref="C18" xr:uid="{97386A6D-D766-4843-9584-5497C9C5A384}">
      <formula1>36526</formula1>
    </dataValidation>
    <dataValidation type="list" allowBlank="1" showDropDown="1" showInputMessage="1" showErrorMessage="1" sqref="C14" xr:uid="{90C88EA9-B6E2-4FED-A6F9-AAEF0CAB202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C79641C-6A77-4775-B873-17B98B5B299A}"/>
  </dataValidations>
  <hyperlinks>
    <hyperlink ref="B15" r:id="rId1" xr:uid="{B422F492-F2DC-435C-8CF6-CCCE7271544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C919E19-C466-44F8-B570-6C2D6A13E5B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BE82D-88D0-4E51-9B89-4F729911B28E}">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60</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412</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2qeEE+Scn8k4UEt5NGPHVXSOlCct83KAomzoVInDKneMSm0WWCcUUzkNT+IbDTq0T+TVnjWtLOlBPP9tbp0elw==" saltValue="ZqJgFkPlTOd1JJDccKe7E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95" priority="3" stopIfTrue="1">
      <formula>AND($C28&lt;&gt;"",$C28&lt;&gt;"Manufacturer (Production)")</formula>
    </cfRule>
  </conditionalFormatting>
  <conditionalFormatting sqref="L28:M52">
    <cfRule type="expression" dxfId="94" priority="4" stopIfTrue="1">
      <formula>AND($C28&lt;&gt;"",$C28&lt;&gt;"Manufacturer (Certification)")</formula>
    </cfRule>
  </conditionalFormatting>
  <conditionalFormatting sqref="N28:N52 L28:L52 H28:I52 P28:Q52 S28:S52 V28:W52">
    <cfRule type="expression" dxfId="93" priority="6">
      <formula>AND(TRIM(H28)&lt;&gt;"",ISNUMBER(H28)=FALSE)</formula>
    </cfRule>
  </conditionalFormatting>
  <conditionalFormatting sqref="N28:O52">
    <cfRule type="expression" dxfId="92" priority="5" stopIfTrue="1">
      <formula>AND($C28&lt;&gt;"",$C28&lt;&gt;"Manufacturer (Marketing)")</formula>
    </cfRule>
  </conditionalFormatting>
  <conditionalFormatting sqref="P28:U52">
    <cfRule type="expression" dxfId="91" priority="2">
      <formula>AND($C28&lt;&gt;"",$C28&lt;&gt;"Distributor / Retailer")</formula>
    </cfRule>
  </conditionalFormatting>
  <conditionalFormatting sqref="V28:Z52">
    <cfRule type="expression" dxfId="9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375FF07-5608-45AE-AD51-8ACEE17EE5E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8A8FFAC-1470-4FE6-AD7A-115BA1BB13EF}">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B0662EA8-63EF-48B7-84BA-11FC2A238A6E}"/>
    <dataValidation type="list" allowBlank="1" showDropDown="1" showInputMessage="1" showErrorMessage="1" error="Please enter Y or N." sqref="AA28:AA52" xr:uid="{7DC87CA6-F356-48B4-947F-DABF105BCDCD}">
      <formula1>Lookup_YesNo</formula1>
    </dataValidation>
    <dataValidation type="date" allowBlank="1" showInputMessage="1" showErrorMessage="1" error="Please enter a valid date (mm/dd/yyyy) _x000a_between 10/01/2022 and 09/30/2028." sqref="F28:F52" xr:uid="{DE6AE756-26FD-41C0-AE1C-2DA37D51636D}">
      <formula1>44835</formula1>
      <formula2>47026</formula2>
    </dataValidation>
    <dataValidation type="list" allowBlank="1" showDropDown="1" showInputMessage="1" showErrorMessage="1" error="Please enter Yes, No, or Unknown." sqref="C16:F16" xr:uid="{50AC8FEF-7AB9-4662-9620-AC000E789AC2}">
      <formula1>Lookup_YesNoUnknown</formula1>
    </dataValidation>
    <dataValidation type="list" allowBlank="1" showInputMessage="1" showErrorMessage="1" sqref="T28:T52" xr:uid="{7BDC4035-97DF-4887-B07F-C8E4A179600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5DB5A51-2BCF-4EDB-A418-95F85DFEDA2F}"/>
    <dataValidation type="list" allowBlank="1" showInputMessage="1" showErrorMessage="1" sqref="M28:M52" xr:uid="{874AB10A-2D83-4080-AD3E-0528C3B99304}">
      <formula1>Lookup_CertificationStatus</formula1>
    </dataValidation>
    <dataValidation type="list" allowBlank="1" showInputMessage="1" showErrorMessage="1" sqref="K28:K52 U28:U52" xr:uid="{6610FDE7-010E-410A-B01B-977301F4CDE5}">
      <formula1>Lookup_Type</formula1>
    </dataValidation>
    <dataValidation type="list" allowBlank="1" showInputMessage="1" showErrorMessage="1" sqref="J28:J52" xr:uid="{9747F14E-5BC0-43AD-B428-BBA4084810A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858B60AC-A8C2-400C-9BA0-23FBAC1D3B29}">
      <formula1>OFFSET(Outreach_Activities_Sorted,0,0,COUNTIF(Outreach_Activities_Sorted,"&lt;&gt;0"))</formula1>
    </dataValidation>
    <dataValidation type="list" allowBlank="1" showInputMessage="1" showErrorMessage="1" sqref="Y28:Y52 R28:R52 O28:O52" xr:uid="{19F38575-BAFA-4528-AE38-0E6EABD93613}">
      <formula1>Lookup_YesNoUnknown</formula1>
    </dataValidation>
    <dataValidation type="list" allowBlank="1" showInputMessage="1" showErrorMessage="1" sqref="C28:C52" xr:uid="{91754AC2-4905-4C5F-B9E0-B9A0C207F86D}">
      <formula1>Lookup_Role</formula1>
    </dataValidation>
    <dataValidation type="date" operator="greaterThan" allowBlank="1" showInputMessage="1" showErrorMessage="1" errorTitle="Date Required" error="Please enter a date in mm/dd/yyyy format." sqref="C18" xr:uid="{30D28503-1007-41D9-860D-BBDA7B9E3E3F}">
      <formula1>36526</formula1>
    </dataValidation>
    <dataValidation type="list" allowBlank="1" showDropDown="1" showInputMessage="1" showErrorMessage="1" sqref="C14" xr:uid="{5743EC36-B6FF-415B-8A24-2607260238E8}">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B8A2B77-2BC6-4637-9551-F06AF83E2487}"/>
  </dataValidations>
  <hyperlinks>
    <hyperlink ref="B15" r:id="rId1" xr:uid="{57A29117-FBDB-4805-A449-FD793DE991E5}"/>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0D2F5BC-F9EA-4B8B-AD4C-75A4FBFD002F}"/>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37B47-1010-4B55-A6B6-D98C804E2598}">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413</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BjZsB5uiV9VGsMmYpr2mPQlvHecbU8zI6TJyOjMeCfHveEUUIW5a2fqMLE5o4eCioZm3eTHYqM+yLU9/+mPATw==" saltValue="ABjKN3uObtaiJI8Xvuk3z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89" priority="3" stopIfTrue="1">
      <formula>AND($C28&lt;&gt;"",$C28&lt;&gt;"Manufacturer (Production)")</formula>
    </cfRule>
  </conditionalFormatting>
  <conditionalFormatting sqref="L28:M52">
    <cfRule type="expression" dxfId="88" priority="4" stopIfTrue="1">
      <formula>AND($C28&lt;&gt;"",$C28&lt;&gt;"Manufacturer (Certification)")</formula>
    </cfRule>
  </conditionalFormatting>
  <conditionalFormatting sqref="N28:N52 L28:L52 H28:I52 P28:Q52 S28:S52 V28:W52">
    <cfRule type="expression" dxfId="87" priority="6">
      <formula>AND(TRIM(H28)&lt;&gt;"",ISNUMBER(H28)=FALSE)</formula>
    </cfRule>
  </conditionalFormatting>
  <conditionalFormatting sqref="N28:O52">
    <cfRule type="expression" dxfId="86" priority="5" stopIfTrue="1">
      <formula>AND($C28&lt;&gt;"",$C28&lt;&gt;"Manufacturer (Marketing)")</formula>
    </cfRule>
  </conditionalFormatting>
  <conditionalFormatting sqref="P28:U52">
    <cfRule type="expression" dxfId="85" priority="2">
      <formula>AND($C28&lt;&gt;"",$C28&lt;&gt;"Distributor / Retailer")</formula>
    </cfRule>
  </conditionalFormatting>
  <conditionalFormatting sqref="V28:Z52">
    <cfRule type="expression" dxfId="8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BD2F84CD-BB2F-4646-8780-10E5BB8EC5D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725B581-0068-4204-B96A-E5488CE439D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DBF02D6-E6D1-4B90-83F0-693333BDEE2F}"/>
    <dataValidation type="list" allowBlank="1" showDropDown="1" showInputMessage="1" showErrorMessage="1" error="Please enter Y or N." sqref="AA28:AA52" xr:uid="{EA942B53-AA61-4FF8-93CB-81B1B73B9727}">
      <formula1>Lookup_YesNo</formula1>
    </dataValidation>
    <dataValidation type="date" allowBlank="1" showInputMessage="1" showErrorMessage="1" error="Please enter a valid date (mm/dd/yyyy) _x000a_between 10/01/2022 and 09/30/2028." sqref="F28:F52" xr:uid="{17874E66-41A4-4D1D-BE41-7354E98C6970}">
      <formula1>44835</formula1>
      <formula2>47026</formula2>
    </dataValidation>
    <dataValidation type="list" allowBlank="1" showDropDown="1" showInputMessage="1" showErrorMessage="1" error="Please enter Yes, No, or Unknown." sqref="C16:F16" xr:uid="{4A769FFA-050B-418F-A157-4DDF33DED5EB}">
      <formula1>Lookup_YesNoUnknown</formula1>
    </dataValidation>
    <dataValidation type="list" allowBlank="1" showInputMessage="1" showErrorMessage="1" sqref="T28:T52" xr:uid="{AFAE705E-5C91-4B1C-9E05-C6984862138D}">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97894303-AE76-43B7-ADDC-1C44142E37B5}"/>
    <dataValidation type="list" allowBlank="1" showInputMessage="1" showErrorMessage="1" sqref="M28:M52" xr:uid="{FD24B871-FBDC-48FB-93DD-3A5527ADA371}">
      <formula1>Lookup_CertificationStatus</formula1>
    </dataValidation>
    <dataValidation type="list" allowBlank="1" showInputMessage="1" showErrorMessage="1" sqref="K28:K52 U28:U52" xr:uid="{0E12FEEB-FF09-48BB-AE15-145988CCC886}">
      <formula1>Lookup_Type</formula1>
    </dataValidation>
    <dataValidation type="list" allowBlank="1" showInputMessage="1" showErrorMessage="1" sqref="J28:J52" xr:uid="{C733E000-9320-41AA-8080-C345E747328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0914621-B5BC-4FFE-8C6D-E904FE3924BA}">
      <formula1>OFFSET(Outreach_Activities_Sorted,0,0,COUNTIF(Outreach_Activities_Sorted,"&lt;&gt;0"))</formula1>
    </dataValidation>
    <dataValidation type="list" allowBlank="1" showInputMessage="1" showErrorMessage="1" sqref="Y28:Y52 R28:R52 O28:O52" xr:uid="{F4196AD0-279F-4B9C-BEC9-E36475A495CB}">
      <formula1>Lookup_YesNoUnknown</formula1>
    </dataValidation>
    <dataValidation type="list" allowBlank="1" showInputMessage="1" showErrorMessage="1" sqref="C28:C52" xr:uid="{22727D82-9485-4198-A964-E67F4D674DAE}">
      <formula1>Lookup_Role</formula1>
    </dataValidation>
    <dataValidation type="date" operator="greaterThan" allowBlank="1" showInputMessage="1" showErrorMessage="1" errorTitle="Date Required" error="Please enter a date in mm/dd/yyyy format." sqref="C18" xr:uid="{CE6CEA11-4570-4373-8AD0-DB64382F903F}">
      <formula1>36526</formula1>
    </dataValidation>
    <dataValidation type="list" allowBlank="1" showDropDown="1" showInputMessage="1" showErrorMessage="1" sqref="C14" xr:uid="{8F075EB8-E0D1-47CA-B422-3437715028E3}">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6670262F-BEEE-4FFA-B428-1D653874CA71}"/>
  </dataValidations>
  <hyperlinks>
    <hyperlink ref="B15" r:id="rId1" xr:uid="{75CADC47-DCF1-4C4D-9A0D-DD794390C9D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8402116-CF2E-4558-BC52-CEDA841CC54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3819D-3426-4067-BCC0-518F32D041C5}">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yKQOzzP/qrov+bXKiWV9/y0fIyx2FdYzRZ7MKMhF0ycCoN7c45PuUXLrg7yy93rj3BpRg/vYIlZ8xqzbsxOAJw==" saltValue="3r+wnIgyb7dm2Xj/b7Dlc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83" priority="3" stopIfTrue="1">
      <formula>AND($C28&lt;&gt;"",$C28&lt;&gt;"Manufacturer (Production)")</formula>
    </cfRule>
  </conditionalFormatting>
  <conditionalFormatting sqref="L28:M52">
    <cfRule type="expression" dxfId="82" priority="4" stopIfTrue="1">
      <formula>AND($C28&lt;&gt;"",$C28&lt;&gt;"Manufacturer (Certification)")</formula>
    </cfRule>
  </conditionalFormatting>
  <conditionalFormatting sqref="N28:N52 L28:L52 H28:I52 P28:Q52 S28:S52 V28:W52">
    <cfRule type="expression" dxfId="81" priority="6">
      <formula>AND(TRIM(H28)&lt;&gt;"",ISNUMBER(H28)=FALSE)</formula>
    </cfRule>
  </conditionalFormatting>
  <conditionalFormatting sqref="N28:O52">
    <cfRule type="expression" dxfId="80" priority="5" stopIfTrue="1">
      <formula>AND($C28&lt;&gt;"",$C28&lt;&gt;"Manufacturer (Marketing)")</formula>
    </cfRule>
  </conditionalFormatting>
  <conditionalFormatting sqref="P28:U52">
    <cfRule type="expression" dxfId="79" priority="2">
      <formula>AND($C28&lt;&gt;"",$C28&lt;&gt;"Distributor / Retailer")</formula>
    </cfRule>
  </conditionalFormatting>
  <conditionalFormatting sqref="V28:Z52">
    <cfRule type="expression" dxfId="7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F986D5C-7DC2-4AC8-AA93-CEBBF7AD544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0D614C54-77E6-4530-9AAC-BC77F0E38A19}">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A694215-0D71-4C83-B638-0BC918C154CD}"/>
    <dataValidation type="list" allowBlank="1" showDropDown="1" showInputMessage="1" showErrorMessage="1" error="Please enter Y or N." sqref="AA28:AA52" xr:uid="{6F23E230-1579-42BD-B5A4-5E47985E99DE}">
      <formula1>Lookup_YesNo</formula1>
    </dataValidation>
    <dataValidation type="date" allowBlank="1" showInputMessage="1" showErrorMessage="1" error="Please enter a valid date (mm/dd/yyyy) _x000a_between 10/01/2022 and 09/30/2028." sqref="F28:F52" xr:uid="{FF0A59C2-CFB0-4AA7-A64F-C95A3A615F95}">
      <formula1>44835</formula1>
      <formula2>47026</formula2>
    </dataValidation>
    <dataValidation type="list" allowBlank="1" showDropDown="1" showInputMessage="1" showErrorMessage="1" error="Please enter Yes, No, or Unknown." sqref="C16:F16" xr:uid="{0B1DADF5-1BF6-417D-8EC8-9F8D83624B90}">
      <formula1>Lookup_YesNoUnknown</formula1>
    </dataValidation>
    <dataValidation type="list" allowBlank="1" showInputMessage="1" showErrorMessage="1" sqref="T28:T52" xr:uid="{F2029170-106F-4DE6-9E96-CC2EDA618B6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4EC3404-5C53-499A-AE65-54E470A2CAE1}"/>
    <dataValidation type="list" allowBlank="1" showInputMessage="1" showErrorMessage="1" sqref="M28:M52" xr:uid="{AC8B16BB-0848-4706-9EBD-571E3CD741B6}">
      <formula1>Lookup_CertificationStatus</formula1>
    </dataValidation>
    <dataValidation type="list" allowBlank="1" showInputMessage="1" showErrorMessage="1" sqref="K28:K52 U28:U52" xr:uid="{1B58B536-AB81-434D-BCC5-A335CA6F5356}">
      <formula1>Lookup_Type</formula1>
    </dataValidation>
    <dataValidation type="list" allowBlank="1" showInputMessage="1" showErrorMessage="1" sqref="J28:J52" xr:uid="{FF07D4CC-22E0-4084-9FB1-F316A391FF16}">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9D8DCB2-01FD-47B7-9279-2386581926C0}">
      <formula1>OFFSET(Outreach_Activities_Sorted,0,0,COUNTIF(Outreach_Activities_Sorted,"&lt;&gt;0"))</formula1>
    </dataValidation>
    <dataValidation type="list" allowBlank="1" showInputMessage="1" showErrorMessage="1" sqref="Y28:Y52 R28:R52 O28:O52" xr:uid="{7D5B1519-7C13-4CA6-946A-A86EDD2D63B8}">
      <formula1>Lookup_YesNoUnknown</formula1>
    </dataValidation>
    <dataValidation type="list" allowBlank="1" showInputMessage="1" showErrorMessage="1" sqref="C28:C52" xr:uid="{E851FA64-A0D5-4742-8E3F-06BD5D91AC05}">
      <formula1>Lookup_Role</formula1>
    </dataValidation>
    <dataValidation type="date" operator="greaterThan" allowBlank="1" showInputMessage="1" showErrorMessage="1" errorTitle="Date Required" error="Please enter a date in mm/dd/yyyy format." sqref="C18" xr:uid="{A06D39C4-6A19-4905-9338-D86D3800AF1F}">
      <formula1>36526</formula1>
    </dataValidation>
    <dataValidation type="list" allowBlank="1" showDropDown="1" showInputMessage="1" showErrorMessage="1" sqref="C14" xr:uid="{A0D50133-17C7-49ED-8C20-78EDA2D6D6A8}">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9C546F6-27D0-4ED3-A020-6C603F8CA954}"/>
  </dataValidations>
  <hyperlinks>
    <hyperlink ref="B15" r:id="rId1" xr:uid="{F935C69F-B03D-46DB-BD04-1CE8D287F2EC}"/>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4E8D68D-FF2E-4525-A935-E87AD5AAE28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A5C7B-4447-416D-8F7C-03C9B820E0CF}">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50eNuFbKPZbVMm2zSRGYzE6K7MFSglcVknIJZfO5NJsJPn3gzCp05yuqZfHVL71XvmjjZjSy0LSlfilV+NuNYg==" saltValue="QnFfsM6tVGttokBwaMttx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77" priority="3" stopIfTrue="1">
      <formula>AND($C28&lt;&gt;"",$C28&lt;&gt;"Manufacturer (Production)")</formula>
    </cfRule>
  </conditionalFormatting>
  <conditionalFormatting sqref="L28:M52">
    <cfRule type="expression" dxfId="76" priority="4" stopIfTrue="1">
      <formula>AND($C28&lt;&gt;"",$C28&lt;&gt;"Manufacturer (Certification)")</formula>
    </cfRule>
  </conditionalFormatting>
  <conditionalFormatting sqref="N28:N52 L28:L52 H28:I52 P28:Q52 S28:S52 V28:W52">
    <cfRule type="expression" dxfId="75" priority="6">
      <formula>AND(TRIM(H28)&lt;&gt;"",ISNUMBER(H28)=FALSE)</formula>
    </cfRule>
  </conditionalFormatting>
  <conditionalFormatting sqref="N28:O52">
    <cfRule type="expression" dxfId="74" priority="5" stopIfTrue="1">
      <formula>AND($C28&lt;&gt;"",$C28&lt;&gt;"Manufacturer (Marketing)")</formula>
    </cfRule>
  </conditionalFormatting>
  <conditionalFormatting sqref="P28:U52">
    <cfRule type="expression" dxfId="73" priority="2">
      <formula>AND($C28&lt;&gt;"",$C28&lt;&gt;"Distributor / Retailer")</formula>
    </cfRule>
  </conditionalFormatting>
  <conditionalFormatting sqref="V28:Z52">
    <cfRule type="expression" dxfId="7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B797587-0D1B-4140-8489-67AD88267A0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2C4FD44-35E9-4F58-BC5D-785CD1A513F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2E4E1357-EBC2-4820-A77E-9246497EBBE0}"/>
    <dataValidation type="list" allowBlank="1" showDropDown="1" showInputMessage="1" showErrorMessage="1" error="Please enter Y or N." sqref="AA28:AA52" xr:uid="{ED7EDA9D-C7B2-443B-AA7E-E6A7C7588FBD}">
      <formula1>Lookup_YesNo</formula1>
    </dataValidation>
    <dataValidation type="date" allowBlank="1" showInputMessage="1" showErrorMessage="1" error="Please enter a valid date (mm/dd/yyyy) _x000a_between 10/01/2022 and 09/30/2028." sqref="F28:F52" xr:uid="{C17C977D-8C99-4DE9-9E7A-44A33F159F8A}">
      <formula1>44835</formula1>
      <formula2>47026</formula2>
    </dataValidation>
    <dataValidation type="list" allowBlank="1" showDropDown="1" showInputMessage="1" showErrorMessage="1" error="Please enter Yes, No, or Unknown." sqref="C16:F16" xr:uid="{6C4D1C86-C146-4619-A78F-334697C38EE2}">
      <formula1>Lookup_YesNoUnknown</formula1>
    </dataValidation>
    <dataValidation type="list" allowBlank="1" showInputMessage="1" showErrorMessage="1" sqref="T28:T52" xr:uid="{4D6A81B0-9B16-44B8-8295-38CABCF3CC8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45F2AAB7-81D6-4E88-A384-B1D254257776}"/>
    <dataValidation type="list" allowBlank="1" showInputMessage="1" showErrorMessage="1" sqref="M28:M52" xr:uid="{E260CA73-C52C-4FD4-A2B5-543EFB856802}">
      <formula1>Lookup_CertificationStatus</formula1>
    </dataValidation>
    <dataValidation type="list" allowBlank="1" showInputMessage="1" showErrorMessage="1" sqref="K28:K52 U28:U52" xr:uid="{C9ACE5FE-30AB-45A8-B576-57D5B465B948}">
      <formula1>Lookup_Type</formula1>
    </dataValidation>
    <dataValidation type="list" allowBlank="1" showInputMessage="1" showErrorMessage="1" sqref="J28:J52" xr:uid="{7489AAF2-1D9D-4FD0-898E-056AA500945B}">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7E7CDA53-C908-4A91-9AEB-586E51A209F7}">
      <formula1>OFFSET(Outreach_Activities_Sorted,0,0,COUNTIF(Outreach_Activities_Sorted,"&lt;&gt;0"))</formula1>
    </dataValidation>
    <dataValidation type="list" allowBlank="1" showInputMessage="1" showErrorMessage="1" sqref="Y28:Y52 R28:R52 O28:O52" xr:uid="{97CE52F7-A3B6-4751-ACE0-C27BA9B0982F}">
      <formula1>Lookup_YesNoUnknown</formula1>
    </dataValidation>
    <dataValidation type="list" allowBlank="1" showInputMessage="1" showErrorMessage="1" sqref="C28:C52" xr:uid="{C55014EE-2088-4214-AA60-1B8C680526DC}">
      <formula1>Lookup_Role</formula1>
    </dataValidation>
    <dataValidation type="date" operator="greaterThan" allowBlank="1" showInputMessage="1" showErrorMessage="1" errorTitle="Date Required" error="Please enter a date in mm/dd/yyyy format." sqref="C18" xr:uid="{2BB7768B-1338-4BBD-AB58-D7E12C64BC9A}">
      <formula1>36526</formula1>
    </dataValidation>
    <dataValidation type="list" allowBlank="1" showDropDown="1" showInputMessage="1" showErrorMessage="1" sqref="C14" xr:uid="{0A53A79B-0FAD-4282-A0A4-F253B22DAF2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75382C3-F6DF-45B8-BF0E-7B033059C318}"/>
  </dataValidations>
  <hyperlinks>
    <hyperlink ref="B15" r:id="rId1" xr:uid="{F3422C87-F668-4447-824E-0390C95E9D1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F3F884EB-0795-4A92-AF5D-29C3D5FCB20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1C738-7C59-4515-B259-E5238E03991A}">
  <sheetPr codeName="Sheet8">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275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G8RFB+cj9ETlgamqpegPwLB68V8WSSgWjRH7LR0wV70UQ3Lr5EDFUWTpVXl10d5LirMk6vDDVFshfPtW+DuAPg==" saltValue="XnUD9wZFMqfYBvaSnVG1EQ==" spinCount="100000" sheet="1" objects="1" scenarios="1" formatCells="0" formatRows="0" insertHyperlinks="0"/>
  <mergeCells count="24">
    <mergeCell ref="C20:F20"/>
    <mergeCell ref="C21:F21"/>
    <mergeCell ref="V25:Z26"/>
    <mergeCell ref="P25:U25"/>
    <mergeCell ref="H26:K26"/>
    <mergeCell ref="L26:M26"/>
    <mergeCell ref="N26:O26"/>
    <mergeCell ref="P26:R26"/>
    <mergeCell ref="S26:U26"/>
    <mergeCell ref="H25:O25"/>
    <mergeCell ref="C22:F22"/>
    <mergeCell ref="C14:F14"/>
    <mergeCell ref="C15:F15"/>
    <mergeCell ref="C16:F16"/>
    <mergeCell ref="C17:F17"/>
    <mergeCell ref="C19:F19"/>
    <mergeCell ref="C13:F13"/>
    <mergeCell ref="C3:H3"/>
    <mergeCell ref="C7:F7"/>
    <mergeCell ref="C8:F8"/>
    <mergeCell ref="C11:F11"/>
    <mergeCell ref="C12:F12"/>
    <mergeCell ref="C6:F6"/>
    <mergeCell ref="C10:F10"/>
  </mergeCells>
  <conditionalFormatting sqref="H28:K52">
    <cfRule type="expression" dxfId="449" priority="3" stopIfTrue="1">
      <formula>AND($C28&lt;&gt;"",$C28&lt;&gt;"Manufacturer (Production)")</formula>
    </cfRule>
  </conditionalFormatting>
  <conditionalFormatting sqref="L28:M52">
    <cfRule type="expression" dxfId="448" priority="4" stopIfTrue="1">
      <formula>AND($C28&lt;&gt;"",$C28&lt;&gt;"Manufacturer (Certification)")</formula>
    </cfRule>
  </conditionalFormatting>
  <conditionalFormatting sqref="N28:N52 L28:L52 H28:I52 P28:Q52 S28:S52 V28:W52">
    <cfRule type="expression" dxfId="447" priority="6">
      <formula>AND(TRIM(H28)&lt;&gt;"",ISNUMBER(H28)=FALSE)</formula>
    </cfRule>
  </conditionalFormatting>
  <conditionalFormatting sqref="N28:O52">
    <cfRule type="expression" dxfId="446" priority="5" stopIfTrue="1">
      <formula>AND($C28&lt;&gt;"",$C28&lt;&gt;"Manufacturer (Marketing)")</formula>
    </cfRule>
  </conditionalFormatting>
  <conditionalFormatting sqref="P28:U52">
    <cfRule type="expression" dxfId="445" priority="2">
      <formula>AND($C28&lt;&gt;"",$C28&lt;&gt;"Distributor / Retailer")</formula>
    </cfRule>
  </conditionalFormatting>
  <conditionalFormatting sqref="V28:Z52">
    <cfRule type="expression" dxfId="444" priority="1">
      <formula>AND($C28&lt;&gt;"",$C28&lt;&gt;"Purchaser / User")</formula>
    </cfRule>
  </conditionalFormatting>
  <dataValidations count="17">
    <dataValidation allowBlank="1" showInputMessage="1" showErrorMessage="1" prompt="If the action listed is for certifying a new product, you can enter the date the process was initiated. For all other actions, this should be the date of actual implementation." sqref="F27" xr:uid="{079C8639-5C2C-44B8-8DE6-E4B25C529EF5}"/>
    <dataValidation type="list" allowBlank="1" showDropDown="1" showInputMessage="1" showErrorMessage="1" sqref="C14" xr:uid="{911F2194-B9C6-400D-A3EF-6CFE9B8CFCE8}">
      <formula1>Lookup_States</formula1>
    </dataValidation>
    <dataValidation type="date" operator="greaterThan" allowBlank="1" showInputMessage="1" showErrorMessage="1" errorTitle="Date Required" error="Please enter a date in mm/dd/yyyy format." sqref="C18" xr:uid="{2E34911B-472B-443D-B486-71EE30560B24}">
      <formula1>36526</formula1>
    </dataValidation>
    <dataValidation type="list" allowBlank="1" showInputMessage="1" showErrorMessage="1" sqref="C28:C52" xr:uid="{1D7D9A3A-E1FD-4F82-8B63-2671A816D0AE}">
      <formula1>Lookup_Role</formula1>
    </dataValidation>
    <dataValidation type="list" allowBlank="1" showInputMessage="1" showErrorMessage="1" sqref="Y28:Y52 R28:R52 O28:O52" xr:uid="{1D232724-27BE-4C10-949F-CC8C10308A06}">
      <formula1>Lookup_YesNoUnknown</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1FCC5DD7-38C9-4EA0-A9CE-9688F2125E5B}">
      <formula1>OFFSET(Outreach_Activities_Sorted,0,0,COUNTIF(Outreach_Activities_Sorted,"&lt;&gt;0"))</formula1>
    </dataValidation>
    <dataValidation type="list" allowBlank="1" showInputMessage="1" showErrorMessage="1" sqref="J28:J52" xr:uid="{CA40CDB1-ED74-4E55-A7A1-5703D394A918}">
      <formula1>Lookup_Units</formula1>
    </dataValidation>
    <dataValidation type="list" allowBlank="1" showInputMessage="1" showErrorMessage="1" sqref="K28:K52 U28:U52" xr:uid="{5E9BD41B-10F7-4D97-841C-96D00EF98C61}">
      <formula1>Lookup_Type</formula1>
    </dataValidation>
    <dataValidation type="list" allowBlank="1" showInputMessage="1" showErrorMessage="1" sqref="M28:M52" xr:uid="{D5BFDA34-636C-4AAB-A8D4-6F1D43210044}">
      <formula1>Lookup_CertificationStatus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284CE697-9F23-4198-A124-6C85A385E40F}"/>
    <dataValidation type="list" allowBlank="1" showInputMessage="1" showErrorMessage="1" sqref="T28:T52" xr:uid="{E65CFD0B-5953-466D-8481-5C4D85348B9E}">
      <formula1>Lookup_Units_Sales</formula1>
    </dataValidation>
    <dataValidation type="list" allowBlank="1" showDropDown="1" showInputMessage="1" showErrorMessage="1" error="Please enter Yes, No, or Unknown." sqref="C16:F16" xr:uid="{64DB89A2-78B2-4DD5-B3A1-2BB2C94517B5}">
      <formula1>Lookup_YesNoUnknown</formula1>
    </dataValidation>
    <dataValidation type="date" allowBlank="1" showInputMessage="1" showErrorMessage="1" error="Please enter a valid date (mm/dd/yyyy) _x000a_between 10/01/2022 and 09/30/2028." sqref="F28:F52" xr:uid="{C550E207-AF29-47C6-AB80-68484D959946}">
      <formula1>44835</formula1>
      <formula2>47026</formula2>
    </dataValidation>
    <dataValidation type="list" allowBlank="1" showDropDown="1" showInputMessage="1" showErrorMessage="1" error="Please enter Y or N." sqref="AA28:AA52" xr:uid="{32101F60-4D51-4C0E-A0BD-8A84846C904C}">
      <formula1>Lookup_YesNo</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74935E2C-1AE2-418F-90FC-36988BFDE6E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99CF1C45-6099-47C3-9138-0E1503236DC4}">
      <formula1>100</formula1>
      <formula2>999999</formula2>
    </dataValidation>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A61F4ED1-852F-4177-B30D-25E21D6A1D67}"/>
  </dataValidations>
  <hyperlinks>
    <hyperlink ref="B15" r:id="rId1" xr:uid="{1297A7CF-0CC8-4443-BFEC-27357ABD079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9982C41A-D96A-46AB-88CC-228BDEF316C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48032-F9F8-4169-AFE7-6AF1BF9FAC49}">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arnIV1J2iWJz37DgfsfJM9P4XtL2LUUav+QpLMiwywKO2hAODXvsXxzFPNlmse+Jzws94pcfwtgvderBJtz2eg==" saltValue="nAPNogG0tIk3eLVww9Uqw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71" priority="3" stopIfTrue="1">
      <formula>AND($C28&lt;&gt;"",$C28&lt;&gt;"Manufacturer (Production)")</formula>
    </cfRule>
  </conditionalFormatting>
  <conditionalFormatting sqref="L28:M52">
    <cfRule type="expression" dxfId="70" priority="4" stopIfTrue="1">
      <formula>AND($C28&lt;&gt;"",$C28&lt;&gt;"Manufacturer (Certification)")</formula>
    </cfRule>
  </conditionalFormatting>
  <conditionalFormatting sqref="N28:N52 L28:L52 H28:I52 P28:Q52 S28:S52 V28:W52">
    <cfRule type="expression" dxfId="69" priority="6">
      <formula>AND(TRIM(H28)&lt;&gt;"",ISNUMBER(H28)=FALSE)</formula>
    </cfRule>
  </conditionalFormatting>
  <conditionalFormatting sqref="N28:O52">
    <cfRule type="expression" dxfId="68" priority="5" stopIfTrue="1">
      <formula>AND($C28&lt;&gt;"",$C28&lt;&gt;"Manufacturer (Marketing)")</formula>
    </cfRule>
  </conditionalFormatting>
  <conditionalFormatting sqref="P28:U52">
    <cfRule type="expression" dxfId="67" priority="2">
      <formula>AND($C28&lt;&gt;"",$C28&lt;&gt;"Distributor / Retailer")</formula>
    </cfRule>
  </conditionalFormatting>
  <conditionalFormatting sqref="V28:Z52">
    <cfRule type="expression" dxfId="6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157DD6B3-8DF9-4C96-A0FD-5DB666632DF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7EB4FAC-10CE-40A7-AE44-64221F0B71A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600632F-D8CE-41DB-A8FA-DFAFC346F185}"/>
    <dataValidation type="list" allowBlank="1" showDropDown="1" showInputMessage="1" showErrorMessage="1" error="Please enter Y or N." sqref="AA28:AA52" xr:uid="{92557CE0-67B6-4D19-8F11-C91B25C50309}">
      <formula1>Lookup_YesNo</formula1>
    </dataValidation>
    <dataValidation type="date" allowBlank="1" showInputMessage="1" showErrorMessage="1" error="Please enter a valid date (mm/dd/yyyy) _x000a_between 10/01/2022 and 09/30/2028." sqref="F28:F52" xr:uid="{84BC564B-5326-4FD7-82B3-1383A9931A44}">
      <formula1>44835</formula1>
      <formula2>47026</formula2>
    </dataValidation>
    <dataValidation type="list" allowBlank="1" showDropDown="1" showInputMessage="1" showErrorMessage="1" error="Please enter Yes, No, or Unknown." sqref="C16:F16" xr:uid="{7B7AC227-5E6D-47A4-AA05-4DB548EC75BB}">
      <formula1>Lookup_YesNoUnknown</formula1>
    </dataValidation>
    <dataValidation type="list" allowBlank="1" showInputMessage="1" showErrorMessage="1" sqref="T28:T52" xr:uid="{A4C8EE7E-A56A-486D-BA2A-08A54F7A11E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6B81BF3-FF4F-4ACF-BCA2-EB6E3026B776}"/>
    <dataValidation type="list" allowBlank="1" showInputMessage="1" showErrorMessage="1" sqref="M28:M52" xr:uid="{A2FD2EDD-B4C6-4C2C-8439-512EA7B6FF40}">
      <formula1>Lookup_CertificationStatus</formula1>
    </dataValidation>
    <dataValidation type="list" allowBlank="1" showInputMessage="1" showErrorMessage="1" sqref="K28:K52 U28:U52" xr:uid="{6183DE14-614E-4B1B-A601-59C5175E60D7}">
      <formula1>Lookup_Type</formula1>
    </dataValidation>
    <dataValidation type="list" allowBlank="1" showInputMessage="1" showErrorMessage="1" sqref="J28:J52" xr:uid="{751E0337-A425-49B0-BEFE-4EF6E17863A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1C62BDA-5C76-4215-92E8-1EEB7503D2AA}">
      <formula1>OFFSET(Outreach_Activities_Sorted,0,0,COUNTIF(Outreach_Activities_Sorted,"&lt;&gt;0"))</formula1>
    </dataValidation>
    <dataValidation type="list" allowBlank="1" showInputMessage="1" showErrorMessage="1" sqref="Y28:Y52 R28:R52 O28:O52" xr:uid="{29A185AE-44A0-48AD-8F5F-1D4415806EFE}">
      <formula1>Lookup_YesNoUnknown</formula1>
    </dataValidation>
    <dataValidation type="list" allowBlank="1" showInputMessage="1" showErrorMessage="1" sqref="C28:C52" xr:uid="{C41F1FC2-2D4B-445D-BA18-ABA54120D13D}">
      <formula1>Lookup_Role</formula1>
    </dataValidation>
    <dataValidation type="date" operator="greaterThan" allowBlank="1" showInputMessage="1" showErrorMessage="1" errorTitle="Date Required" error="Please enter a date in mm/dd/yyyy format." sqref="C18" xr:uid="{F48A0997-A0E6-4399-9C1C-7E287DE537FE}">
      <formula1>36526</formula1>
    </dataValidation>
    <dataValidation type="list" allowBlank="1" showDropDown="1" showInputMessage="1" showErrorMessage="1" sqref="C14" xr:uid="{C231C80C-B8F9-454A-AADC-B9B8CBEAA771}">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EC0A805F-2C78-43BB-AE1D-F75B5F0059E6}"/>
  </dataValidations>
  <hyperlinks>
    <hyperlink ref="B15" r:id="rId1" xr:uid="{A020B725-0FF5-460C-A601-D4BCE0976A0A}"/>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2E42844-EDD0-4808-8EB7-E3F592C71AB6}"/>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AAC6F-F2BB-41AB-A3D6-727DC6331770}">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DMUKVZwoBXiT0r2WXLU6NzE/6zjjSiBJUV1cyN+CWiqcK0BUGyrBe4CKnK8XgAb2LdPYUH7b0/jXiCNGJJQpCw==" saltValue="Skf9Ek5uZvIAKJbs0YJuK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65" priority="3" stopIfTrue="1">
      <formula>AND($C28&lt;&gt;"",$C28&lt;&gt;"Manufacturer (Production)")</formula>
    </cfRule>
  </conditionalFormatting>
  <conditionalFormatting sqref="L28:M52">
    <cfRule type="expression" dxfId="64" priority="4" stopIfTrue="1">
      <formula>AND($C28&lt;&gt;"",$C28&lt;&gt;"Manufacturer (Certification)")</formula>
    </cfRule>
  </conditionalFormatting>
  <conditionalFormatting sqref="N28:N52 L28:L52 H28:I52 P28:Q52 S28:S52 V28:W52">
    <cfRule type="expression" dxfId="63" priority="6">
      <formula>AND(TRIM(H28)&lt;&gt;"",ISNUMBER(H28)=FALSE)</formula>
    </cfRule>
  </conditionalFormatting>
  <conditionalFormatting sqref="N28:O52">
    <cfRule type="expression" dxfId="62" priority="5" stopIfTrue="1">
      <formula>AND($C28&lt;&gt;"",$C28&lt;&gt;"Manufacturer (Marketing)")</formula>
    </cfRule>
  </conditionalFormatting>
  <conditionalFormatting sqref="P28:U52">
    <cfRule type="expression" dxfId="61" priority="2">
      <formula>AND($C28&lt;&gt;"",$C28&lt;&gt;"Distributor / Retailer")</formula>
    </cfRule>
  </conditionalFormatting>
  <conditionalFormatting sqref="V28:Z52">
    <cfRule type="expression" dxfId="6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88C8AF57-F158-4833-86CA-DBA016D1FAC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21ED7809-1E4B-4B2E-87C6-7E3869577D5F}">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4AEEC4CC-6568-4C45-8282-16CD28663CA5}"/>
    <dataValidation type="list" allowBlank="1" showDropDown="1" showInputMessage="1" showErrorMessage="1" error="Please enter Y or N." sqref="AA28:AA52" xr:uid="{FDBC4EA2-6BFF-4B63-854F-42D080858540}">
      <formula1>Lookup_YesNo</formula1>
    </dataValidation>
    <dataValidation type="date" allowBlank="1" showInputMessage="1" showErrorMessage="1" error="Please enter a valid date (mm/dd/yyyy) _x000a_between 10/01/2022 and 09/30/2028." sqref="F28:F52" xr:uid="{28249DB5-F6FB-4C12-820C-363557CFB82F}">
      <formula1>44835</formula1>
      <formula2>47026</formula2>
    </dataValidation>
    <dataValidation type="list" allowBlank="1" showDropDown="1" showInputMessage="1" showErrorMessage="1" error="Please enter Yes, No, or Unknown." sqref="C16:F16" xr:uid="{5F6D3299-D648-40DB-AF86-E3A17A0E49E1}">
      <formula1>Lookup_YesNoUnknown</formula1>
    </dataValidation>
    <dataValidation type="list" allowBlank="1" showInputMessage="1" showErrorMessage="1" sqref="T28:T52" xr:uid="{2188D8E7-EF4E-4991-8560-E3E00863334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7B98050-0E01-4B1B-8A59-C2CABA52D97B}"/>
    <dataValidation type="list" allowBlank="1" showInputMessage="1" showErrorMessage="1" sqref="M28:M52" xr:uid="{07C7F4A8-75A8-41D3-BA94-19ABE744878E}">
      <formula1>Lookup_CertificationStatus</formula1>
    </dataValidation>
    <dataValidation type="list" allowBlank="1" showInputMessage="1" showErrorMessage="1" sqref="K28:K52 U28:U52" xr:uid="{E1684064-5A33-4C36-9B35-092BEA089AF1}">
      <formula1>Lookup_Type</formula1>
    </dataValidation>
    <dataValidation type="list" allowBlank="1" showInputMessage="1" showErrorMessage="1" sqref="J28:J52" xr:uid="{E80B1B1B-D764-4829-A576-B114906D965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CF3053AA-F585-42E7-9AA9-B228D06FA606}">
      <formula1>OFFSET(Outreach_Activities_Sorted,0,0,COUNTIF(Outreach_Activities_Sorted,"&lt;&gt;0"))</formula1>
    </dataValidation>
    <dataValidation type="list" allowBlank="1" showInputMessage="1" showErrorMessage="1" sqref="Y28:Y52 R28:R52 O28:O52" xr:uid="{8CC19A4D-DF6E-4009-895B-6DC7AF841419}">
      <formula1>Lookup_YesNoUnknown</formula1>
    </dataValidation>
    <dataValidation type="list" allowBlank="1" showInputMessage="1" showErrorMessage="1" sqref="C28:C52" xr:uid="{3ADA8A1E-0E03-4EE1-B104-0F577F98AE2C}">
      <formula1>Lookup_Role</formula1>
    </dataValidation>
    <dataValidation type="date" operator="greaterThan" allowBlank="1" showInputMessage="1" showErrorMessage="1" errorTitle="Date Required" error="Please enter a date in mm/dd/yyyy format." sqref="C18" xr:uid="{5A8D4677-918E-4755-B265-2B72F9AE7B80}">
      <formula1>36526</formula1>
    </dataValidation>
    <dataValidation type="list" allowBlank="1" showDropDown="1" showInputMessage="1" showErrorMessage="1" sqref="C14" xr:uid="{99816910-E7AD-4F84-AE01-8BFF3189E600}">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4933F4B5-B01B-41E2-AE2E-C64E522281A3}"/>
  </dataValidations>
  <hyperlinks>
    <hyperlink ref="B15" r:id="rId1" xr:uid="{3AFAC74D-942D-4829-B4BA-3FB19BB18694}"/>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FFA083E-034D-4E13-B254-59F6229F9CA3}"/>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07957-D486-438A-B52C-FC1D1407A99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66</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418</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lPJSnT/4jqGGSBbZcQV75cJzznw5ZINRO1ry8xdsIn+hb79IsR3WbFWSTEcfeuNYdRfyiMXX+I7dnhdKTlxbvg==" saltValue="GO3JPYzmbOlXYsjE6bEgy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59" priority="3" stopIfTrue="1">
      <formula>AND($C28&lt;&gt;"",$C28&lt;&gt;"Manufacturer (Production)")</formula>
    </cfRule>
  </conditionalFormatting>
  <conditionalFormatting sqref="L28:M52">
    <cfRule type="expression" dxfId="58" priority="4" stopIfTrue="1">
      <formula>AND($C28&lt;&gt;"",$C28&lt;&gt;"Manufacturer (Certification)")</formula>
    </cfRule>
  </conditionalFormatting>
  <conditionalFormatting sqref="N28:N52 L28:L52 H28:I52 P28:Q52 S28:S52 V28:W52">
    <cfRule type="expression" dxfId="57" priority="6">
      <formula>AND(TRIM(H28)&lt;&gt;"",ISNUMBER(H28)=FALSE)</formula>
    </cfRule>
  </conditionalFormatting>
  <conditionalFormatting sqref="N28:O52">
    <cfRule type="expression" dxfId="56" priority="5" stopIfTrue="1">
      <formula>AND($C28&lt;&gt;"",$C28&lt;&gt;"Manufacturer (Marketing)")</formula>
    </cfRule>
  </conditionalFormatting>
  <conditionalFormatting sqref="P28:U52">
    <cfRule type="expression" dxfId="55" priority="2">
      <formula>AND($C28&lt;&gt;"",$C28&lt;&gt;"Distributor / Retailer")</formula>
    </cfRule>
  </conditionalFormatting>
  <conditionalFormatting sqref="V28:Z52">
    <cfRule type="expression" dxfId="5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679B4B17-3013-4913-AF89-4CD93A9B02A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0F9767F-16C1-419F-A1A3-A10F5D31831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6625AAC-D84E-43AB-95F6-2C6B9EAAE394}"/>
    <dataValidation type="list" allowBlank="1" showDropDown="1" showInputMessage="1" showErrorMessage="1" error="Please enter Y or N." sqref="AA28:AA52" xr:uid="{A637D1F7-8355-441F-BEE9-123BD6D6A422}">
      <formula1>Lookup_YesNo</formula1>
    </dataValidation>
    <dataValidation type="date" allowBlank="1" showInputMessage="1" showErrorMessage="1" error="Please enter a valid date (mm/dd/yyyy) _x000a_between 10/01/2022 and 09/30/2028." sqref="F28:F52" xr:uid="{58F984C4-078A-4FF4-92F6-E884047793D1}">
      <formula1>44835</formula1>
      <formula2>47026</formula2>
    </dataValidation>
    <dataValidation type="list" allowBlank="1" showDropDown="1" showInputMessage="1" showErrorMessage="1" error="Please enter Yes, No, or Unknown." sqref="C16:F16" xr:uid="{7DB35FF1-E5CA-4AE0-ABFC-1A19A3CF7367}">
      <formula1>Lookup_YesNoUnknown</formula1>
    </dataValidation>
    <dataValidation type="list" allowBlank="1" showInputMessage="1" showErrorMessage="1" sqref="T28:T52" xr:uid="{D3FDF7D9-8B48-44F8-9CF6-B9586DB2202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1671D201-5F58-4CBC-860E-4AB1EB560E3C}"/>
    <dataValidation type="list" allowBlank="1" showInputMessage="1" showErrorMessage="1" sqref="M28:M52" xr:uid="{DB9BFEE8-835F-4B77-8633-2AE590634DFA}">
      <formula1>Lookup_CertificationStatus</formula1>
    </dataValidation>
    <dataValidation type="list" allowBlank="1" showInputMessage="1" showErrorMessage="1" sqref="K28:K52 U28:U52" xr:uid="{5A375443-9FDC-4E62-8034-7DF588B38D70}">
      <formula1>Lookup_Type</formula1>
    </dataValidation>
    <dataValidation type="list" allowBlank="1" showInputMessage="1" showErrorMessage="1" sqref="J28:J52" xr:uid="{2EA5871A-4949-4FA9-BB09-B802B19B848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DB44B2D6-E2BA-4F3C-B95B-ECB68E7008D6}">
      <formula1>OFFSET(Outreach_Activities_Sorted,0,0,COUNTIF(Outreach_Activities_Sorted,"&lt;&gt;0"))</formula1>
    </dataValidation>
    <dataValidation type="list" allowBlank="1" showInputMessage="1" showErrorMessage="1" sqref="Y28:Y52 R28:R52 O28:O52" xr:uid="{2626011A-9694-4764-A284-1D9CB09D63B6}">
      <formula1>Lookup_YesNoUnknown</formula1>
    </dataValidation>
    <dataValidation type="list" allowBlank="1" showInputMessage="1" showErrorMessage="1" sqref="C28:C52" xr:uid="{851DB9FC-A048-493A-AA81-D7FD919223E0}">
      <formula1>Lookup_Role</formula1>
    </dataValidation>
    <dataValidation type="date" operator="greaterThan" allowBlank="1" showInputMessage="1" showErrorMessage="1" errorTitle="Date Required" error="Please enter a date in mm/dd/yyyy format." sqref="C18" xr:uid="{929ED366-3A51-413F-810D-A469CC6D3A0B}">
      <formula1>36526</formula1>
    </dataValidation>
    <dataValidation type="list" allowBlank="1" showDropDown="1" showInputMessage="1" showErrorMessage="1" sqref="C14" xr:uid="{9F79C974-4A2E-42C1-A140-C613E50BA9A2}">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2AEBC3DF-F57D-445C-899F-E62CE154CCCC}"/>
  </dataValidations>
  <hyperlinks>
    <hyperlink ref="B15" r:id="rId1" xr:uid="{37B29674-722E-4C21-B9C0-EF6E967DE93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49E7D198-2617-4986-A404-BF759975546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7D5F6-FABC-4FA4-BB9A-063272EFE926}">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67</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419</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q07eqUsJ7jT4a8tInBboyAGEagrauAYuv8kBQZ52KL7fYRU5oWXnIdyweV17OAEg5wM7dBDvbDBTy/z1cEYKzA==" saltValue="MpwcN3ifDkgL+7k3LhSHL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53" priority="3" stopIfTrue="1">
      <formula>AND($C28&lt;&gt;"",$C28&lt;&gt;"Manufacturer (Production)")</formula>
    </cfRule>
  </conditionalFormatting>
  <conditionalFormatting sqref="L28:M52">
    <cfRule type="expression" dxfId="52" priority="4" stopIfTrue="1">
      <formula>AND($C28&lt;&gt;"",$C28&lt;&gt;"Manufacturer (Certification)")</formula>
    </cfRule>
  </conditionalFormatting>
  <conditionalFormatting sqref="N28:N52 L28:L52 H28:I52 P28:Q52 S28:S52 V28:W52">
    <cfRule type="expression" dxfId="51" priority="6">
      <formula>AND(TRIM(H28)&lt;&gt;"",ISNUMBER(H28)=FALSE)</formula>
    </cfRule>
  </conditionalFormatting>
  <conditionalFormatting sqref="N28:O52">
    <cfRule type="expression" dxfId="50" priority="5" stopIfTrue="1">
      <formula>AND($C28&lt;&gt;"",$C28&lt;&gt;"Manufacturer (Marketing)")</formula>
    </cfRule>
  </conditionalFormatting>
  <conditionalFormatting sqref="P28:U52">
    <cfRule type="expression" dxfId="49" priority="2">
      <formula>AND($C28&lt;&gt;"",$C28&lt;&gt;"Distributor / Retailer")</formula>
    </cfRule>
  </conditionalFormatting>
  <conditionalFormatting sqref="V28:Z52">
    <cfRule type="expression" dxfId="4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F32BDC7C-07EF-4CDA-B52A-AC9FFD9A851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9529917-F563-4A85-AAF2-B01A10B6495E}">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0753F28-8716-49EF-B47D-C2232C1B1D3A}"/>
    <dataValidation type="list" allowBlank="1" showDropDown="1" showInputMessage="1" showErrorMessage="1" error="Please enter Y or N." sqref="AA28:AA52" xr:uid="{14849343-8834-4EB7-8FC0-02233BF2F4EF}">
      <formula1>Lookup_YesNo</formula1>
    </dataValidation>
    <dataValidation type="date" allowBlank="1" showInputMessage="1" showErrorMessage="1" error="Please enter a valid date (mm/dd/yyyy) _x000a_between 10/01/2022 and 09/30/2028." sqref="F28:F52" xr:uid="{0F1A0596-9CF5-40A4-8246-173DEA84BAAE}">
      <formula1>44835</formula1>
      <formula2>47026</formula2>
    </dataValidation>
    <dataValidation type="list" allowBlank="1" showDropDown="1" showInputMessage="1" showErrorMessage="1" error="Please enter Yes, No, or Unknown." sqref="C16:F16" xr:uid="{13D846F2-6D73-472A-909F-F07665D6DA57}">
      <formula1>Lookup_YesNoUnknown</formula1>
    </dataValidation>
    <dataValidation type="list" allowBlank="1" showInputMessage="1" showErrorMessage="1" sqref="T28:T52" xr:uid="{6F3F67C1-3184-4000-A694-545190197E4F}">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7FD990D-D4E4-4144-BB09-425FDB07FD07}"/>
    <dataValidation type="list" allowBlank="1" showInputMessage="1" showErrorMessage="1" sqref="M28:M52" xr:uid="{BA65D3B7-AA82-4C7D-BA67-24AFD00C64A2}">
      <formula1>Lookup_CertificationStatus</formula1>
    </dataValidation>
    <dataValidation type="list" allowBlank="1" showInputMessage="1" showErrorMessage="1" sqref="K28:K52 U28:U52" xr:uid="{9E6638C9-5C72-4E9C-9E31-853F2E30E043}">
      <formula1>Lookup_Type</formula1>
    </dataValidation>
    <dataValidation type="list" allowBlank="1" showInputMessage="1" showErrorMessage="1" sqref="J28:J52" xr:uid="{D9AB0569-A32B-4CB0-8AA7-129E8D0094E5}">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D192E2A-150C-49B3-AC62-7F2D20BF373A}">
      <formula1>OFFSET(Outreach_Activities_Sorted,0,0,COUNTIF(Outreach_Activities_Sorted,"&lt;&gt;0"))</formula1>
    </dataValidation>
    <dataValidation type="list" allowBlank="1" showInputMessage="1" showErrorMessage="1" sqref="Y28:Y52 R28:R52 O28:O52" xr:uid="{170A9B7F-BFE3-49F1-BCF6-001C769D3149}">
      <formula1>Lookup_YesNoUnknown</formula1>
    </dataValidation>
    <dataValidation type="list" allowBlank="1" showInputMessage="1" showErrorMessage="1" sqref="C28:C52" xr:uid="{660D5914-6309-410B-BB60-E0A822C00D46}">
      <formula1>Lookup_Role</formula1>
    </dataValidation>
    <dataValidation type="date" operator="greaterThan" allowBlank="1" showInputMessage="1" showErrorMessage="1" errorTitle="Date Required" error="Please enter a date in mm/dd/yyyy format." sqref="C18" xr:uid="{9DFB7EF5-C5A0-4793-9CC9-0E11DED9FDAD}">
      <formula1>36526</formula1>
    </dataValidation>
    <dataValidation type="list" allowBlank="1" showDropDown="1" showInputMessage="1" showErrorMessage="1" sqref="C14" xr:uid="{0FA89C05-9D00-438C-BD82-FE7C41DD823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302C2FCC-E352-4E90-A5CE-4C9726E71732}"/>
  </dataValidations>
  <hyperlinks>
    <hyperlink ref="B15" r:id="rId1" xr:uid="{10276DA0-EB5A-4547-826D-9EC460C946E2}"/>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09965C6-745B-43F6-A845-1F2501D32E2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B97B1-CBB8-42B0-80D1-E64E2CDAF483}">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68</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420</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sKohMCk9oseIPvkNNzXxRAvUtYlXRMAZcfyf9wEXB7vuIabsD1G5623YE2RTGV5H4IDXRl80QUT7IHHt/2oN6w==" saltValue="2cCLdEwaNJqy+c17GNXBr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7" priority="3" stopIfTrue="1">
      <formula>AND($C28&lt;&gt;"",$C28&lt;&gt;"Manufacturer (Production)")</formula>
    </cfRule>
  </conditionalFormatting>
  <conditionalFormatting sqref="L28:M52">
    <cfRule type="expression" dxfId="46" priority="4" stopIfTrue="1">
      <formula>AND($C28&lt;&gt;"",$C28&lt;&gt;"Manufacturer (Certification)")</formula>
    </cfRule>
  </conditionalFormatting>
  <conditionalFormatting sqref="N28:N52 L28:L52 H28:I52 P28:Q52 S28:S52 V28:W52">
    <cfRule type="expression" dxfId="45" priority="6">
      <formula>AND(TRIM(H28)&lt;&gt;"",ISNUMBER(H28)=FALSE)</formula>
    </cfRule>
  </conditionalFormatting>
  <conditionalFormatting sqref="N28:O52">
    <cfRule type="expression" dxfId="44" priority="5" stopIfTrue="1">
      <formula>AND($C28&lt;&gt;"",$C28&lt;&gt;"Manufacturer (Marketing)")</formula>
    </cfRule>
  </conditionalFormatting>
  <conditionalFormatting sqref="P28:U52">
    <cfRule type="expression" dxfId="43" priority="2">
      <formula>AND($C28&lt;&gt;"",$C28&lt;&gt;"Distributor / Retailer")</formula>
    </cfRule>
  </conditionalFormatting>
  <conditionalFormatting sqref="V28:Z52">
    <cfRule type="expression" dxfId="4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417EBFCC-AB18-4C57-9627-E998E0BBF8B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1F97CD9F-4B13-4205-AE21-E944A4CE0DD6}">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00E727F-F865-43DD-9774-5611E5320AFB}"/>
    <dataValidation type="list" allowBlank="1" showDropDown="1" showInputMessage="1" showErrorMessage="1" error="Please enter Y or N." sqref="AA28:AA52" xr:uid="{2078C71C-F541-441C-9EBF-B60FED3F5FA4}">
      <formula1>Lookup_YesNo</formula1>
    </dataValidation>
    <dataValidation type="date" allowBlank="1" showInputMessage="1" showErrorMessage="1" error="Please enter a valid date (mm/dd/yyyy) _x000a_between 10/01/2022 and 09/30/2028." sqref="F28:F52" xr:uid="{91A6DC96-000E-4A84-96B5-8D44440B3A87}">
      <formula1>44835</formula1>
      <formula2>47026</formula2>
    </dataValidation>
    <dataValidation type="list" allowBlank="1" showDropDown="1" showInputMessage="1" showErrorMessage="1" error="Please enter Yes, No, or Unknown." sqref="C16:F16" xr:uid="{311AAECB-B667-4786-8BAE-83D784F28788}">
      <formula1>Lookup_YesNoUnknown</formula1>
    </dataValidation>
    <dataValidation type="list" allowBlank="1" showInputMessage="1" showErrorMessage="1" sqref="T28:T52" xr:uid="{F53E770E-BCB7-4713-93AD-F12375C4B0C6}">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AB04A0F-0A7D-4C33-B50B-CB2A4516C266}"/>
    <dataValidation type="list" allowBlank="1" showInputMessage="1" showErrorMessage="1" sqref="M28:M52" xr:uid="{92FD7173-72A8-4A85-A770-37C54F5483B1}">
      <formula1>Lookup_CertificationStatus</formula1>
    </dataValidation>
    <dataValidation type="list" allowBlank="1" showInputMessage="1" showErrorMessage="1" sqref="K28:K52 U28:U52" xr:uid="{6D5B0C9F-8451-411D-991C-E72EC620DD91}">
      <formula1>Lookup_Type</formula1>
    </dataValidation>
    <dataValidation type="list" allowBlank="1" showInputMessage="1" showErrorMessage="1" sqref="J28:J52" xr:uid="{85850A82-AC63-445B-84AB-F5E427943132}">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976F340D-3DDA-4B8B-8B68-70A2ED3F2097}">
      <formula1>OFFSET(Outreach_Activities_Sorted,0,0,COUNTIF(Outreach_Activities_Sorted,"&lt;&gt;0"))</formula1>
    </dataValidation>
    <dataValidation type="list" allowBlank="1" showInputMessage="1" showErrorMessage="1" sqref="Y28:Y52 R28:R52 O28:O52" xr:uid="{2C7E5E80-ED7B-4F31-8354-A65D58C2DE1F}">
      <formula1>Lookup_YesNoUnknown</formula1>
    </dataValidation>
    <dataValidation type="list" allowBlank="1" showInputMessage="1" showErrorMessage="1" sqref="C28:C52" xr:uid="{847C81FD-EC67-4CA9-A7E3-FC9AE20E0661}">
      <formula1>Lookup_Role</formula1>
    </dataValidation>
    <dataValidation type="date" operator="greaterThan" allowBlank="1" showInputMessage="1" showErrorMessage="1" errorTitle="Date Required" error="Please enter a date in mm/dd/yyyy format." sqref="C18" xr:uid="{E3B1AD55-B27F-4EB4-8397-839B125BA4FD}">
      <formula1>36526</formula1>
    </dataValidation>
    <dataValidation type="list" allowBlank="1" showDropDown="1" showInputMessage="1" showErrorMessage="1" sqref="C14" xr:uid="{E1C67664-4663-4B72-8B04-F09B6FD7FD2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C7F3DE55-203D-4E0F-AA47-59197E9861CB}"/>
  </dataValidations>
  <hyperlinks>
    <hyperlink ref="B15" r:id="rId1" xr:uid="{FA23DFD2-3EEC-4A0F-BFD2-92D925B04BC7}"/>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5E398D29-C075-4950-A2F3-6F584E647A59}"/>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07050-1912-4C07-A90C-4E9536F83373}">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69</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421</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WJ0y9FqhCVcXqt7OFmIS+25Kne2+DVASjxZzqvL7DFrJMPTgbUOd98/4vgF0mNHHZYsO6k70qabOenKcoH06Vw==" saltValue="FaE7oj5VLdOe1cufEWsGk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1" priority="3" stopIfTrue="1">
      <formula>AND($C28&lt;&gt;"",$C28&lt;&gt;"Manufacturer (Production)")</formula>
    </cfRule>
  </conditionalFormatting>
  <conditionalFormatting sqref="L28:M52">
    <cfRule type="expression" dxfId="40" priority="4" stopIfTrue="1">
      <formula>AND($C28&lt;&gt;"",$C28&lt;&gt;"Manufacturer (Certification)")</formula>
    </cfRule>
  </conditionalFormatting>
  <conditionalFormatting sqref="N28:N52 L28:L52 H28:I52 P28:Q52 S28:S52 V28:W52">
    <cfRule type="expression" dxfId="39" priority="6">
      <formula>AND(TRIM(H28)&lt;&gt;"",ISNUMBER(H28)=FALSE)</formula>
    </cfRule>
  </conditionalFormatting>
  <conditionalFormatting sqref="N28:O52">
    <cfRule type="expression" dxfId="38" priority="5" stopIfTrue="1">
      <formula>AND($C28&lt;&gt;"",$C28&lt;&gt;"Manufacturer (Marketing)")</formula>
    </cfRule>
  </conditionalFormatting>
  <conditionalFormatting sqref="P28:U52">
    <cfRule type="expression" dxfId="37" priority="2">
      <formula>AND($C28&lt;&gt;"",$C28&lt;&gt;"Distributor / Retailer")</formula>
    </cfRule>
  </conditionalFormatting>
  <conditionalFormatting sqref="V28:Z52">
    <cfRule type="expression" dxfId="3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39799A60-9BE4-4976-ACC5-5ED7CB12DDD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F5C11106-8A51-4DB8-80AC-8E03B8C271CB}">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C5C246CF-4634-47F9-949C-09359550C424}"/>
    <dataValidation type="list" allowBlank="1" showDropDown="1" showInputMessage="1" showErrorMessage="1" error="Please enter Y or N." sqref="AA28:AA52" xr:uid="{429FA1CE-89CA-4934-AFAD-1B26274A5FF3}">
      <formula1>Lookup_YesNo</formula1>
    </dataValidation>
    <dataValidation type="date" allowBlank="1" showInputMessage="1" showErrorMessage="1" error="Please enter a valid date (mm/dd/yyyy) _x000a_between 10/01/2022 and 09/30/2028." sqref="F28:F52" xr:uid="{099A7E66-07B7-4CC0-B1DB-C0BC90E6EBFD}">
      <formula1>44835</formula1>
      <formula2>47026</formula2>
    </dataValidation>
    <dataValidation type="list" allowBlank="1" showDropDown="1" showInputMessage="1" showErrorMessage="1" error="Please enter Yes, No, or Unknown." sqref="C16:F16" xr:uid="{E893648E-7A41-4EE5-B822-2E394D7D6771}">
      <formula1>Lookup_YesNoUnknown</formula1>
    </dataValidation>
    <dataValidation type="list" allowBlank="1" showInputMessage="1" showErrorMessage="1" sqref="T28:T52" xr:uid="{6602E470-FE54-44C0-8732-6DB77B8CE70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DDADDE5-7083-4BCD-86CF-379C9BC3921D}"/>
    <dataValidation type="list" allowBlank="1" showInputMessage="1" showErrorMessage="1" sqref="M28:M52" xr:uid="{94A2750F-8869-4FA0-BCF7-61F33335202C}">
      <formula1>Lookup_CertificationStatus</formula1>
    </dataValidation>
    <dataValidation type="list" allowBlank="1" showInputMessage="1" showErrorMessage="1" sqref="K28:K52 U28:U52" xr:uid="{FDE8038A-1AC6-4263-8582-8AE38F0D0217}">
      <formula1>Lookup_Type</formula1>
    </dataValidation>
    <dataValidation type="list" allowBlank="1" showInputMessage="1" showErrorMessage="1" sqref="J28:J52" xr:uid="{C49CD832-6575-4A05-9FEB-E1A25DB5BCB4}">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BFEA33FC-1E39-4790-93BA-79371BF717AC}">
      <formula1>OFFSET(Outreach_Activities_Sorted,0,0,COUNTIF(Outreach_Activities_Sorted,"&lt;&gt;0"))</formula1>
    </dataValidation>
    <dataValidation type="list" allowBlank="1" showInputMessage="1" showErrorMessage="1" sqref="Y28:Y52 R28:R52 O28:O52" xr:uid="{705B2840-16B9-42C2-A026-D729ACCCA23A}">
      <formula1>Lookup_YesNoUnknown</formula1>
    </dataValidation>
    <dataValidation type="list" allowBlank="1" showInputMessage="1" showErrorMessage="1" sqref="C28:C52" xr:uid="{88B72076-B154-4E2F-AEAF-E535AC169F1B}">
      <formula1>Lookup_Role</formula1>
    </dataValidation>
    <dataValidation type="date" operator="greaterThan" allowBlank="1" showInputMessage="1" showErrorMessage="1" errorTitle="Date Required" error="Please enter a date in mm/dd/yyyy format." sqref="C18" xr:uid="{E904D709-7DAB-4950-A5A9-3782699A1588}">
      <formula1>36526</formula1>
    </dataValidation>
    <dataValidation type="list" allowBlank="1" showDropDown="1" showInputMessage="1" showErrorMessage="1" sqref="C14" xr:uid="{AEC8A587-28B6-4BFA-A82D-8F8CBF139E1E}">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A6DA297-DF54-4269-A99F-6366B5DA6AFC}"/>
  </dataValidations>
  <hyperlinks>
    <hyperlink ref="B15" r:id="rId1" xr:uid="{BF7404FA-A65F-420D-BD8F-5C8B3C01F97D}"/>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0E2E3DB-BF44-4625-B8C0-29ACB87DAF3D}"/>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12748-D67E-48C7-87A9-C40EE1ABCBB1}">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70</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422</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j8zZZMZ1ntm7RXuKOw7Mf6FeZOIumMPQvNdmKzB/yiv54nkaYUf+HuQoYfCaqxD6olk4g4W8AVuXG2nxJPsuzg==" saltValue="gBROx1irJrqVjINqCYS3cg=="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35" priority="3" stopIfTrue="1">
      <formula>AND($C28&lt;&gt;"",$C28&lt;&gt;"Manufacturer (Production)")</formula>
    </cfRule>
  </conditionalFormatting>
  <conditionalFormatting sqref="L28:M52">
    <cfRule type="expression" dxfId="34" priority="4" stopIfTrue="1">
      <formula>AND($C28&lt;&gt;"",$C28&lt;&gt;"Manufacturer (Certification)")</formula>
    </cfRule>
  </conditionalFormatting>
  <conditionalFormatting sqref="N28:N52 L28:L52 H28:I52 P28:Q52 S28:S52 V28:W52">
    <cfRule type="expression" dxfId="33" priority="6">
      <formula>AND(TRIM(H28)&lt;&gt;"",ISNUMBER(H28)=FALSE)</formula>
    </cfRule>
  </conditionalFormatting>
  <conditionalFormatting sqref="N28:O52">
    <cfRule type="expression" dxfId="32" priority="5" stopIfTrue="1">
      <formula>AND($C28&lt;&gt;"",$C28&lt;&gt;"Manufacturer (Marketing)")</formula>
    </cfRule>
  </conditionalFormatting>
  <conditionalFormatting sqref="P28:U52">
    <cfRule type="expression" dxfId="31" priority="2">
      <formula>AND($C28&lt;&gt;"",$C28&lt;&gt;"Distributor / Retailer")</formula>
    </cfRule>
  </conditionalFormatting>
  <conditionalFormatting sqref="V28:Z52">
    <cfRule type="expression" dxfId="3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2D8F9059-C268-40A8-AC55-8BE7CF6B355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01EB4A4-32FF-4F4E-B31A-BC320CAF5364}">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120EB951-7463-411A-8988-2EC1C0DEB8D9}"/>
    <dataValidation type="list" allowBlank="1" showDropDown="1" showInputMessage="1" showErrorMessage="1" error="Please enter Y or N." sqref="AA28:AA52" xr:uid="{8D6680AE-1AE6-4BA8-9557-DA83BE8DB2B6}">
      <formula1>Lookup_YesNo</formula1>
    </dataValidation>
    <dataValidation type="date" allowBlank="1" showInputMessage="1" showErrorMessage="1" error="Please enter a valid date (mm/dd/yyyy) _x000a_between 10/01/2022 and 09/30/2028." sqref="F28:F52" xr:uid="{F4FE8FB6-C41D-46C3-831B-23DE0280722A}">
      <formula1>44835</formula1>
      <formula2>47026</formula2>
    </dataValidation>
    <dataValidation type="list" allowBlank="1" showDropDown="1" showInputMessage="1" showErrorMessage="1" error="Please enter Yes, No, or Unknown." sqref="C16:F16" xr:uid="{CC0F74FD-7601-4AE3-B385-761C48FBBCE4}">
      <formula1>Lookup_YesNoUnknown</formula1>
    </dataValidation>
    <dataValidation type="list" allowBlank="1" showInputMessage="1" showErrorMessage="1" sqref="T28:T52" xr:uid="{C4475A06-C939-4CD4-A98E-62E1EAA13847}">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AE5FA65-2ED1-4236-B7E5-D54452981A71}"/>
    <dataValidation type="list" allowBlank="1" showInputMessage="1" showErrorMessage="1" sqref="M28:M52" xr:uid="{759200B3-A317-4AF2-9F49-8394053F5FB8}">
      <formula1>Lookup_CertificationStatus</formula1>
    </dataValidation>
    <dataValidation type="list" allowBlank="1" showInputMessage="1" showErrorMessage="1" sqref="K28:K52 U28:U52" xr:uid="{0DE81DF7-8AB8-42F2-9395-809F1DD46528}">
      <formula1>Lookup_Type</formula1>
    </dataValidation>
    <dataValidation type="list" allowBlank="1" showInputMessage="1" showErrorMessage="1" sqref="J28:J52" xr:uid="{CCE06461-6877-4467-8B97-0F715E82418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C0FEF3C-9D24-4381-832C-9DCCC42381A3}">
      <formula1>OFFSET(Outreach_Activities_Sorted,0,0,COUNTIF(Outreach_Activities_Sorted,"&lt;&gt;0"))</formula1>
    </dataValidation>
    <dataValidation type="list" allowBlank="1" showInputMessage="1" showErrorMessage="1" sqref="Y28:Y52 R28:R52 O28:O52" xr:uid="{E8913604-A658-4593-B183-954675D43F6F}">
      <formula1>Lookup_YesNoUnknown</formula1>
    </dataValidation>
    <dataValidation type="list" allowBlank="1" showInputMessage="1" showErrorMessage="1" sqref="C28:C52" xr:uid="{6926796D-6281-4370-B664-823385A06294}">
      <formula1>Lookup_Role</formula1>
    </dataValidation>
    <dataValidation type="date" operator="greaterThan" allowBlank="1" showInputMessage="1" showErrorMessage="1" errorTitle="Date Required" error="Please enter a date in mm/dd/yyyy format." sqref="C18" xr:uid="{2DA58672-8D8D-44C1-B314-BE13C888CD1B}">
      <formula1>36526</formula1>
    </dataValidation>
    <dataValidation type="list" allowBlank="1" showDropDown="1" showInputMessage="1" showErrorMessage="1" sqref="C14" xr:uid="{63F1CF60-C670-4908-A2F8-E29A4EB3171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A79A16F0-EE10-4A6C-BF12-BA1582CD78E5}"/>
  </dataValidations>
  <hyperlinks>
    <hyperlink ref="B15" r:id="rId1" xr:uid="{177F8231-1DDD-48E7-A85D-34F2BA925AA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ED06F72C-C7AB-4F23-9B47-6A12C7ABB014}"/>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C9028-E7B8-473D-B514-25F8DF471039}">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71</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423</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YOAXUalOCy31CE93T1DgP/P5zM2BDJQmRavlvddxV52z6QM4d0J0aVIvs3dVoNDHkNzgThTvZcQz2KIx5b8txA==" saltValue="Wwt2m8CqPWDv7gYMj090o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9" priority="3" stopIfTrue="1">
      <formula>AND($C28&lt;&gt;"",$C28&lt;&gt;"Manufacturer (Production)")</formula>
    </cfRule>
  </conditionalFormatting>
  <conditionalFormatting sqref="L28:M52">
    <cfRule type="expression" dxfId="28" priority="4" stopIfTrue="1">
      <formula>AND($C28&lt;&gt;"",$C28&lt;&gt;"Manufacturer (Certification)")</formula>
    </cfRule>
  </conditionalFormatting>
  <conditionalFormatting sqref="N28:N52 L28:L52 H28:I52 P28:Q52 S28:S52 V28:W52">
    <cfRule type="expression" dxfId="27" priority="6">
      <formula>AND(TRIM(H28)&lt;&gt;"",ISNUMBER(H28)=FALSE)</formula>
    </cfRule>
  </conditionalFormatting>
  <conditionalFormatting sqref="N28:O52">
    <cfRule type="expression" dxfId="26" priority="5" stopIfTrue="1">
      <formula>AND($C28&lt;&gt;"",$C28&lt;&gt;"Manufacturer (Marketing)")</formula>
    </cfRule>
  </conditionalFormatting>
  <conditionalFormatting sqref="P28:U52">
    <cfRule type="expression" dxfId="25" priority="2">
      <formula>AND($C28&lt;&gt;"",$C28&lt;&gt;"Distributor / Retailer")</formula>
    </cfRule>
  </conditionalFormatting>
  <conditionalFormatting sqref="V28:Z52">
    <cfRule type="expression" dxfId="24"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00DDEDE-72EC-4817-8BF6-113BFF418D5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5212615C-C142-446A-AA77-AA3BFA4B6EA0}">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6ADBA944-A3AF-47AB-8496-C16C845D0356}"/>
    <dataValidation type="list" allowBlank="1" showDropDown="1" showInputMessage="1" showErrorMessage="1" error="Please enter Y or N." sqref="AA28:AA52" xr:uid="{5DBA62B4-856A-40D9-BCD7-68F29D16CDC5}">
      <formula1>Lookup_YesNo</formula1>
    </dataValidation>
    <dataValidation type="date" allowBlank="1" showInputMessage="1" showErrorMessage="1" error="Please enter a valid date (mm/dd/yyyy) _x000a_between 10/01/2022 and 09/30/2028." sqref="F28:F52" xr:uid="{360155B6-2ADC-445F-932A-CBD31F613AE7}">
      <formula1>44835</formula1>
      <formula2>47026</formula2>
    </dataValidation>
    <dataValidation type="list" allowBlank="1" showDropDown="1" showInputMessage="1" showErrorMessage="1" error="Please enter Yes, No, or Unknown." sqref="C16:F16" xr:uid="{210B1B6C-46C2-4951-A9FF-919E6CAB6728}">
      <formula1>Lookup_YesNoUnknown</formula1>
    </dataValidation>
    <dataValidation type="list" allowBlank="1" showInputMessage="1" showErrorMessage="1" sqref="T28:T52" xr:uid="{AD4B7CE4-42F5-4DFF-A2B6-9C4E56556FDB}">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98052DF0-1101-42C9-89D3-509FA28586FA}"/>
    <dataValidation type="list" allowBlank="1" showInputMessage="1" showErrorMessage="1" sqref="M28:M52" xr:uid="{DD948B22-21C2-40CB-8529-E17F63D24CC3}">
      <formula1>Lookup_CertificationStatus</formula1>
    </dataValidation>
    <dataValidation type="list" allowBlank="1" showInputMessage="1" showErrorMessage="1" sqref="K28:K52 U28:U52" xr:uid="{EA221F44-C282-46E8-B59B-840F87C4CEB5}">
      <formula1>Lookup_Type</formula1>
    </dataValidation>
    <dataValidation type="list" allowBlank="1" showInputMessage="1" showErrorMessage="1" sqref="J28:J52" xr:uid="{7F147F6D-0A77-4381-BF83-43B4A130B917}">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0563D576-CF20-4237-BEDE-026F138333BA}">
      <formula1>OFFSET(Outreach_Activities_Sorted,0,0,COUNTIF(Outreach_Activities_Sorted,"&lt;&gt;0"))</formula1>
    </dataValidation>
    <dataValidation type="list" allowBlank="1" showInputMessage="1" showErrorMessage="1" sqref="Y28:Y52 R28:R52 O28:O52" xr:uid="{CC55E4F9-CA5B-4264-BCEE-832829A496D7}">
      <formula1>Lookup_YesNoUnknown</formula1>
    </dataValidation>
    <dataValidation type="list" allowBlank="1" showInputMessage="1" showErrorMessage="1" sqref="C28:C52" xr:uid="{939CC666-46E6-448E-8E1D-7B1747777515}">
      <formula1>Lookup_Role</formula1>
    </dataValidation>
    <dataValidation type="date" operator="greaterThan" allowBlank="1" showInputMessage="1" showErrorMessage="1" errorTitle="Date Required" error="Please enter a date in mm/dd/yyyy format." sqref="C18" xr:uid="{B8D4CB2B-5C4A-4E60-8397-A7F51A94C555}">
      <formula1>36526</formula1>
    </dataValidation>
    <dataValidation type="list" allowBlank="1" showDropDown="1" showInputMessage="1" showErrorMessage="1" sqref="C14" xr:uid="{0E937D4B-23A5-4A92-A431-1C6797DD508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5A7ACDA-AB92-43FA-A6B0-03AFBC46E1E7}"/>
  </dataValidations>
  <hyperlinks>
    <hyperlink ref="B15" r:id="rId1" xr:uid="{4CF95796-DB5E-41B9-B84F-B7E99569A858}"/>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2CD19C34-B1CC-4678-9E1C-5A8ADE499A3A}"/>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DACD3-4500-4261-992E-B4F0B50DE7F2}">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72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UG46p5Emk4t5t4HmDCPmqni7ku6mbwcHiYoQ6Gj6bVINpmAlyUP73uEZtUOrF6gLy3sM78WKbNIFmt4jzbJ+oA==" saltValue="8j7I1yLQb8tUjMEIlRiMOw=="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23" priority="3" stopIfTrue="1">
      <formula>AND($C28&lt;&gt;"",$C28&lt;&gt;"Manufacturer (Production)")</formula>
    </cfRule>
  </conditionalFormatting>
  <conditionalFormatting sqref="L28:M52">
    <cfRule type="expression" dxfId="22" priority="4" stopIfTrue="1">
      <formula>AND($C28&lt;&gt;"",$C28&lt;&gt;"Manufacturer (Certification)")</formula>
    </cfRule>
  </conditionalFormatting>
  <conditionalFormatting sqref="N28:N52 L28:L52 H28:I52 P28:Q52 S28:S52 V28:W52">
    <cfRule type="expression" dxfId="21" priority="6">
      <formula>AND(TRIM(H28)&lt;&gt;"",ISNUMBER(H28)=FALSE)</formula>
    </cfRule>
  </conditionalFormatting>
  <conditionalFormatting sqref="N28:O52">
    <cfRule type="expression" dxfId="20" priority="5" stopIfTrue="1">
      <formula>AND($C28&lt;&gt;"",$C28&lt;&gt;"Manufacturer (Marketing)")</formula>
    </cfRule>
  </conditionalFormatting>
  <conditionalFormatting sqref="P28:U52">
    <cfRule type="expression" dxfId="19" priority="2">
      <formula>AND($C28&lt;&gt;"",$C28&lt;&gt;"Distributor / Retailer")</formula>
    </cfRule>
  </conditionalFormatting>
  <conditionalFormatting sqref="V28:Z52">
    <cfRule type="expression" dxfId="1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A712DBC-0049-4D6E-BE86-1ECA2CA36AB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882D2C88-5D08-4AE3-BF8E-344225057D7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DF86007F-C342-4E4F-BC0F-A983BB3E4AA1}"/>
    <dataValidation type="list" allowBlank="1" showDropDown="1" showInputMessage="1" showErrorMessage="1" error="Please enter Y or N." sqref="AA28:AA52" xr:uid="{03B698A8-4774-416C-9611-D165784F0ADD}">
      <formula1>Lookup_YesNo</formula1>
    </dataValidation>
    <dataValidation type="date" allowBlank="1" showInputMessage="1" showErrorMessage="1" error="Please enter a valid date (mm/dd/yyyy) _x000a_between 10/01/2022 and 09/30/2028." sqref="F28:F52" xr:uid="{E4A025ED-ACE8-409C-99AD-294E369D3AFA}">
      <formula1>44835</formula1>
      <formula2>47026</formula2>
    </dataValidation>
    <dataValidation type="list" allowBlank="1" showDropDown="1" showInputMessage="1" showErrorMessage="1" error="Please enter Yes, No, or Unknown." sqref="C16:F16" xr:uid="{BE3BA635-B6A7-49FD-9588-F9C9B9DC19E7}">
      <formula1>Lookup_YesNoUnknown</formula1>
    </dataValidation>
    <dataValidation type="list" allowBlank="1" showInputMessage="1" showErrorMessage="1" sqref="T28:T52" xr:uid="{D1637F43-941F-46FB-BC59-09AEC7956FE0}">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DE2CC6E8-18A8-42C5-B241-59A13D1BEF6D}"/>
    <dataValidation type="list" allowBlank="1" showInputMessage="1" showErrorMessage="1" sqref="M28:M52" xr:uid="{310CB302-383C-46A6-A754-9EF7BF760458}">
      <formula1>Lookup_CertificationStatus</formula1>
    </dataValidation>
    <dataValidation type="list" allowBlank="1" showInputMessage="1" showErrorMessage="1" sqref="K28:K52 U28:U52" xr:uid="{C1913E44-AB25-418F-88CC-B6028458CEE3}">
      <formula1>Lookup_Type</formula1>
    </dataValidation>
    <dataValidation type="list" allowBlank="1" showInputMessage="1" showErrorMessage="1" sqref="J28:J52" xr:uid="{236EC873-AD70-4358-B7F6-E8036A2B01FA}">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9824722B-BAC4-4AB8-9899-533BA00BD4DE}">
      <formula1>OFFSET(Outreach_Activities_Sorted,0,0,COUNTIF(Outreach_Activities_Sorted,"&lt;&gt;0"))</formula1>
    </dataValidation>
    <dataValidation type="list" allowBlank="1" showInputMessage="1" showErrorMessage="1" sqref="Y28:Y52 R28:R52 O28:O52" xr:uid="{A2626110-1284-42A7-803F-EBC468608CDF}">
      <formula1>Lookup_YesNoUnknown</formula1>
    </dataValidation>
    <dataValidation type="list" allowBlank="1" showInputMessage="1" showErrorMessage="1" sqref="C28:C52" xr:uid="{E5BEAFB9-CC72-4105-8B5D-E3DDCA239FC7}">
      <formula1>Lookup_Role</formula1>
    </dataValidation>
    <dataValidation type="date" operator="greaterThan" allowBlank="1" showInputMessage="1" showErrorMessage="1" errorTitle="Date Required" error="Please enter a date in mm/dd/yyyy format." sqref="C18" xr:uid="{414F5B28-396E-49FC-958F-0C0AE95CEC30}">
      <formula1>36526</formula1>
    </dataValidation>
    <dataValidation type="list" allowBlank="1" showDropDown="1" showInputMessage="1" showErrorMessage="1" sqref="C14" xr:uid="{215C5BC6-C297-4F8D-B18B-F77E919E412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56ADCDB2-D956-413B-B999-522A6DDB42A6}"/>
  </dataValidations>
  <hyperlinks>
    <hyperlink ref="B15" r:id="rId1" xr:uid="{A9C85F8B-D9C4-4563-A731-C78D4BB68B60}"/>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1086BBFF-DF1C-4008-B92B-81509FC3AC8E}"/>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9F861-B035-42FB-8A23-DB34BEC3D759}">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73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kbnEVEv8zeSwBQo0yzmmx2hsidnNmUR/D2CEpYgzOD+h1/oSmY8w+A4H/9kDDFeecFeuRE7Rk57wWq6hQ1SHUQ==" saltValue="ElUUzJUvQY+Bz9Pg75X7W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7" priority="3" stopIfTrue="1">
      <formula>AND($C28&lt;&gt;"",$C28&lt;&gt;"Manufacturer (Production)")</formula>
    </cfRule>
  </conditionalFormatting>
  <conditionalFormatting sqref="L28:M52">
    <cfRule type="expression" dxfId="16" priority="4" stopIfTrue="1">
      <formula>AND($C28&lt;&gt;"",$C28&lt;&gt;"Manufacturer (Certification)")</formula>
    </cfRule>
  </conditionalFormatting>
  <conditionalFormatting sqref="N28:N52 L28:L52 H28:I52 P28:Q52 S28:S52 V28:W52">
    <cfRule type="expression" dxfId="15" priority="6">
      <formula>AND(TRIM(H28)&lt;&gt;"",ISNUMBER(H28)=FALSE)</formula>
    </cfRule>
  </conditionalFormatting>
  <conditionalFormatting sqref="N28:O52">
    <cfRule type="expression" dxfId="14" priority="5" stopIfTrue="1">
      <formula>AND($C28&lt;&gt;"",$C28&lt;&gt;"Manufacturer (Marketing)")</formula>
    </cfRule>
  </conditionalFormatting>
  <conditionalFormatting sqref="P28:U52">
    <cfRule type="expression" dxfId="13" priority="2">
      <formula>AND($C28&lt;&gt;"",$C28&lt;&gt;"Distributor / Retailer")</formula>
    </cfRule>
  </conditionalFormatting>
  <conditionalFormatting sqref="V28:Z52">
    <cfRule type="expression" dxfId="1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C1C322C-7B2B-44F1-A3C9-1D700956355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B77E3E7-4BF4-489F-BB1C-0A7F1AADEDB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324109E5-142F-4C58-A8E5-DAAC6FC65C6B}"/>
    <dataValidation type="list" allowBlank="1" showDropDown="1" showInputMessage="1" showErrorMessage="1" error="Please enter Y or N." sqref="AA28:AA52" xr:uid="{726413E6-E6BD-4913-856D-48E201969A58}">
      <formula1>Lookup_YesNo</formula1>
    </dataValidation>
    <dataValidation type="date" allowBlank="1" showInputMessage="1" showErrorMessage="1" error="Please enter a valid date (mm/dd/yyyy) _x000a_between 10/01/2022 and 09/30/2028." sqref="F28:F52" xr:uid="{C9D0ED4E-8D68-49D3-AFB1-1D83ADF42196}">
      <formula1>44835</formula1>
      <formula2>47026</formula2>
    </dataValidation>
    <dataValidation type="list" allowBlank="1" showDropDown="1" showInputMessage="1" showErrorMessage="1" error="Please enter Yes, No, or Unknown." sqref="C16:F16" xr:uid="{BFD9242D-8B98-4AAE-9FE7-A51A06D814C1}">
      <formula1>Lookup_YesNoUnknown</formula1>
    </dataValidation>
    <dataValidation type="list" allowBlank="1" showInputMessage="1" showErrorMessage="1" sqref="T28:T52" xr:uid="{EC8B3713-3D19-4E35-8488-69BF74FAA061}">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B7D660DC-9238-4277-ADF8-265F272F47D6}"/>
    <dataValidation type="list" allowBlank="1" showInputMessage="1" showErrorMessage="1" sqref="M28:M52" xr:uid="{720F8A97-5708-45F0-8C61-10D440EDC8BA}">
      <formula1>Lookup_CertificationStatus</formula1>
    </dataValidation>
    <dataValidation type="list" allowBlank="1" showInputMessage="1" showErrorMessage="1" sqref="K28:K52 U28:U52" xr:uid="{06EC16AB-958A-41E8-A8D8-65AAD59E9DB7}">
      <formula1>Lookup_Type</formula1>
    </dataValidation>
    <dataValidation type="list" allowBlank="1" showInputMessage="1" showErrorMessage="1" sqref="J28:J52" xr:uid="{A28CEF6F-0363-44A1-B565-198FB30E50A9}">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EC8B47B4-0AB3-4F9D-AE58-39245293087C}">
      <formula1>OFFSET(Outreach_Activities_Sorted,0,0,COUNTIF(Outreach_Activities_Sorted,"&lt;&gt;0"))</formula1>
    </dataValidation>
    <dataValidation type="list" allowBlank="1" showInputMessage="1" showErrorMessage="1" sqref="Y28:Y52 R28:R52 O28:O52" xr:uid="{B00E5C40-4720-4094-8E81-B3C6824314A6}">
      <formula1>Lookup_YesNoUnknown</formula1>
    </dataValidation>
    <dataValidation type="list" allowBlank="1" showInputMessage="1" showErrorMessage="1" sqref="C28:C52" xr:uid="{54EEAB7A-E5D9-4F07-9D4D-BD2E719CBF61}">
      <formula1>Lookup_Role</formula1>
    </dataValidation>
    <dataValidation type="date" operator="greaterThan" allowBlank="1" showInputMessage="1" showErrorMessage="1" errorTitle="Date Required" error="Please enter a date in mm/dd/yyyy format." sqref="C18" xr:uid="{717677CB-14C0-405F-B038-72DEA0E5EDC1}">
      <formula1>36526</formula1>
    </dataValidation>
    <dataValidation type="list" allowBlank="1" showDropDown="1" showInputMessage="1" showErrorMessage="1" sqref="C14" xr:uid="{873F6394-C25E-4982-8CEC-D7CF317002D7}">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7D67F834-15A1-4CEA-B5B1-3012E745093F}"/>
  </dataValidations>
  <hyperlinks>
    <hyperlink ref="B15" r:id="rId1" xr:uid="{59E2157F-056C-4F0B-B4BD-758612D2B31B}"/>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647368B0-9CA3-44FF-9DA3-772ED307CD0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8643F-A58D-46C3-8108-FC3AE3E051FE}">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2</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354</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HAyckpudKmhIiEosmEgERZNLeG7GHdo5Ch/m9t58Pjd+W8jvl8aWtptS5wgFXYJKqYMNIpFHVMF3pQ+/Zn+NVQ==" saltValue="72yR4QIRwpIht0jMrRoff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43" priority="3" stopIfTrue="1">
      <formula>AND($C28&lt;&gt;"",$C28&lt;&gt;"Manufacturer (Production)")</formula>
    </cfRule>
  </conditionalFormatting>
  <conditionalFormatting sqref="L28:M52">
    <cfRule type="expression" dxfId="442" priority="4" stopIfTrue="1">
      <formula>AND($C28&lt;&gt;"",$C28&lt;&gt;"Manufacturer (Certification)")</formula>
    </cfRule>
  </conditionalFormatting>
  <conditionalFormatting sqref="N28:N52 L28:L52 H28:I52 P28:Q52 S28:S52 V28:W52">
    <cfRule type="expression" dxfId="441" priority="6">
      <formula>AND(TRIM(H28)&lt;&gt;"",ISNUMBER(H28)=FALSE)</formula>
    </cfRule>
  </conditionalFormatting>
  <conditionalFormatting sqref="N28:O52">
    <cfRule type="expression" dxfId="440" priority="5" stopIfTrue="1">
      <formula>AND($C28&lt;&gt;"",$C28&lt;&gt;"Manufacturer (Marketing)")</formula>
    </cfRule>
  </conditionalFormatting>
  <conditionalFormatting sqref="P28:U52">
    <cfRule type="expression" dxfId="439" priority="2">
      <formula>AND($C28&lt;&gt;"",$C28&lt;&gt;"Distributor / Retailer")</formula>
    </cfRule>
  </conditionalFormatting>
  <conditionalFormatting sqref="V28:Z52">
    <cfRule type="expression" dxfId="438"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EBA6B979-FFBC-40B4-B2ED-8E634803421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778FDFC1-9D98-4B51-AEA7-EF470CC670A8}">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9FF40F75-CEF2-43DE-9BF9-9F14D5A31062}"/>
    <dataValidation type="list" allowBlank="1" showDropDown="1" showInputMessage="1" showErrorMessage="1" error="Please enter Y or N." sqref="AA28:AA52" xr:uid="{AAD74205-6E93-485C-95B0-B03FA5D86A2D}">
      <formula1>Lookup_YesNo</formula1>
    </dataValidation>
    <dataValidation type="date" allowBlank="1" showInputMessage="1" showErrorMessage="1" error="Please enter a valid date (mm/dd/yyyy) _x000a_between 10/01/2022 and 09/30/2028." sqref="F28:F52" xr:uid="{7B597CEC-9FDA-42B3-B7CA-CD206259ACDE}">
      <formula1>44835</formula1>
      <formula2>47026</formula2>
    </dataValidation>
    <dataValidation type="list" allowBlank="1" showDropDown="1" showInputMessage="1" showErrorMessage="1" error="Please enter Yes, No, or Unknown." sqref="C16:F16" xr:uid="{483A8710-8B84-48C7-BDBF-7CD0DD6B1B54}">
      <formula1>Lookup_YesNoUnknown</formula1>
    </dataValidation>
    <dataValidation type="list" allowBlank="1" showInputMessage="1" showErrorMessage="1" sqref="T28:T52" xr:uid="{B8DE5C52-C6F9-4B7E-8333-82B01CB76454}">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F0639C5B-424C-4B9D-9EB2-857690D997EA}"/>
    <dataValidation type="list" allowBlank="1" showInputMessage="1" showErrorMessage="1" sqref="M28:M52" xr:uid="{B1B773DD-B58E-4C64-960E-28C009BD6B1D}">
      <formula1>Lookup_CertificationStatus</formula1>
    </dataValidation>
    <dataValidation type="list" allowBlank="1" showInputMessage="1" showErrorMessage="1" sqref="K28:K52 U28:U52" xr:uid="{E15A505B-96BC-47D9-861B-3011B05B8C60}">
      <formula1>Lookup_Type</formula1>
    </dataValidation>
    <dataValidation type="list" allowBlank="1" showInputMessage="1" showErrorMessage="1" sqref="J28:J52" xr:uid="{B94F2CD6-8E2D-46EB-A1DC-6FA3992AE3ED}">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1588A15C-7200-46B9-9B6E-0274929E6807}">
      <formula1>OFFSET(Outreach_Activities_Sorted,0,0,COUNTIF(Outreach_Activities_Sorted,"&lt;&gt;0"))</formula1>
    </dataValidation>
    <dataValidation type="list" allowBlank="1" showInputMessage="1" showErrorMessage="1" sqref="Y28:Y52 R28:R52 O28:O52" xr:uid="{B0845FAA-2306-4BF8-A796-101B41275EAC}">
      <formula1>Lookup_YesNoUnknown</formula1>
    </dataValidation>
    <dataValidation type="list" allowBlank="1" showInputMessage="1" showErrorMessage="1" sqref="C28:C52" xr:uid="{06FC9537-D650-445A-87C8-D6483DD7660D}">
      <formula1>Lookup_Role</formula1>
    </dataValidation>
    <dataValidation type="date" operator="greaterThan" allowBlank="1" showInputMessage="1" showErrorMessage="1" errorTitle="Date Required" error="Please enter a date in mm/dd/yyyy format." sqref="C18" xr:uid="{637F4877-0223-4B51-AA08-58CFC6B655FC}">
      <formula1>36526</formula1>
    </dataValidation>
    <dataValidation type="list" allowBlank="1" showDropDown="1" showInputMessage="1" showErrorMessage="1" sqref="C14" xr:uid="{A8ABF711-25CB-43B1-A107-0423E24DA426}">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D557DE29-9745-4E32-8516-FAF9F047313D}"/>
  </dataValidations>
  <hyperlinks>
    <hyperlink ref="B15" r:id="rId1" xr:uid="{6AC6ED21-1423-43CA-A011-2FAA824B0EC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0B16207D-1413-4622-8803-A36D949014D8}"/>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49F45-5C23-4F41-96CD-4C5D796EA659}">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74</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426</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Yf5HC/29l+v/5Iw+S8kz3lsKmIkUjIiiWpvBQ/tHdaNON2akRJhdrheRXpffKTocN6bhmnlQBYRhDN2BtFWWcA==" saltValue="+onNsRmJqgrl2dXM6+0JN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11" priority="3" stopIfTrue="1">
      <formula>AND($C28&lt;&gt;"",$C28&lt;&gt;"Manufacturer (Production)")</formula>
    </cfRule>
  </conditionalFormatting>
  <conditionalFormatting sqref="L28:M52">
    <cfRule type="expression" dxfId="10" priority="4" stopIfTrue="1">
      <formula>AND($C28&lt;&gt;"",$C28&lt;&gt;"Manufacturer (Certification)")</formula>
    </cfRule>
  </conditionalFormatting>
  <conditionalFormatting sqref="N28:N52 L28:L52 H28:I52 P28:Q52 S28:S52 V28:W52">
    <cfRule type="expression" dxfId="9" priority="6">
      <formula>AND(TRIM(H28)&lt;&gt;"",ISNUMBER(H28)=FALSE)</formula>
    </cfRule>
  </conditionalFormatting>
  <conditionalFormatting sqref="N28:O52">
    <cfRule type="expression" dxfId="8" priority="5" stopIfTrue="1">
      <formula>AND($C28&lt;&gt;"",$C28&lt;&gt;"Manufacturer (Marketing)")</formula>
    </cfRule>
  </conditionalFormatting>
  <conditionalFormatting sqref="P28:U52">
    <cfRule type="expression" dxfId="7" priority="2">
      <formula>AND($C28&lt;&gt;"",$C28&lt;&gt;"Distributor / Retailer")</formula>
    </cfRule>
  </conditionalFormatting>
  <conditionalFormatting sqref="V28:Z52">
    <cfRule type="expression" dxfId="6"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95BAF8EA-43F1-4380-A63B-A8C1A6DA854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93B86C66-B42C-4CCD-ACE5-8DFE1BA760A7}">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69B7231E-86A6-42B3-A065-C6E66475DFBA}"/>
    <dataValidation type="list" allowBlank="1" showDropDown="1" showInputMessage="1" showErrorMessage="1" error="Please enter Y or N." sqref="AA28:AA52" xr:uid="{F0D795E6-2658-4DE0-AB84-8B473180F311}">
      <formula1>Lookup_YesNo</formula1>
    </dataValidation>
    <dataValidation type="date" allowBlank="1" showInputMessage="1" showErrorMessage="1" error="Please enter a valid date (mm/dd/yyyy) _x000a_between 10/01/2022 and 09/30/2028." sqref="F28:F52" xr:uid="{3F0793F2-6A35-4D31-8966-3B0E0EB1B100}">
      <formula1>44835</formula1>
      <formula2>47026</formula2>
    </dataValidation>
    <dataValidation type="list" allowBlank="1" showDropDown="1" showInputMessage="1" showErrorMessage="1" error="Please enter Yes, No, or Unknown." sqref="C16:F16" xr:uid="{4B38A877-CC1C-42CD-8077-0CDA644E8838}">
      <formula1>Lookup_YesNoUnknown</formula1>
    </dataValidation>
    <dataValidation type="list" allowBlank="1" showInputMessage="1" showErrorMessage="1" sqref="T28:T52" xr:uid="{E85B415B-3715-4D85-B693-FA5A5EF6E662}">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063271B4-F449-41B8-AE7F-38B4A1370985}"/>
    <dataValidation type="list" allowBlank="1" showInputMessage="1" showErrorMessage="1" sqref="M28:M52" xr:uid="{D1D0F7FC-4806-4016-807F-06A942E66D7C}">
      <formula1>Lookup_CertificationStatus</formula1>
    </dataValidation>
    <dataValidation type="list" allowBlank="1" showInputMessage="1" showErrorMessage="1" sqref="K28:K52 U28:U52" xr:uid="{17858AB4-9C43-4655-9764-A7FD56B6F1AC}">
      <formula1>Lookup_Type</formula1>
    </dataValidation>
    <dataValidation type="list" allowBlank="1" showInputMessage="1" showErrorMessage="1" sqref="J28:J52" xr:uid="{ABA81F79-4239-4181-9367-23EF8EFCA473}">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373AE783-3449-44FC-B7A9-99CF34743181}">
      <formula1>OFFSET(Outreach_Activities_Sorted,0,0,COUNTIF(Outreach_Activities_Sorted,"&lt;&gt;0"))</formula1>
    </dataValidation>
    <dataValidation type="list" allowBlank="1" showInputMessage="1" showErrorMessage="1" sqref="Y28:Y52 R28:R52 O28:O52" xr:uid="{245E2F8E-DBF2-4611-8B00-CD0DF67D2F16}">
      <formula1>Lookup_YesNoUnknown</formula1>
    </dataValidation>
    <dataValidation type="list" allowBlank="1" showInputMessage="1" showErrorMessage="1" sqref="C28:C52" xr:uid="{24AA5044-95D7-4DA0-927E-D78CD624E5C1}">
      <formula1>Lookup_Role</formula1>
    </dataValidation>
    <dataValidation type="date" operator="greaterThan" allowBlank="1" showInputMessage="1" showErrorMessage="1" errorTitle="Date Required" error="Please enter a date in mm/dd/yyyy format." sqref="C18" xr:uid="{326BBD12-B6E7-4495-99A2-8D924E4AF92A}">
      <formula1>36526</formula1>
    </dataValidation>
    <dataValidation type="list" allowBlank="1" showDropDown="1" showInputMessage="1" showErrorMessage="1" sqref="C14" xr:uid="{4F94E1AD-9070-47E4-A6DD-DCD2DCCC93AB}">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0F20D02D-78E9-4250-837C-BA654B3CBA6C}"/>
  </dataValidations>
  <hyperlinks>
    <hyperlink ref="B15" r:id="rId1" xr:uid="{7982F940-FC85-4EE9-B003-9823035DA451}"/>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A3D6544A-43C9-436D-BFFE-104EFEA687E2}"/>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B81E-EAE0-4D87-9CD2-BA6765F3EAE9}">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75</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427</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4A+bk3YFbYpN/oOe49K2OWAaXTU8looDYq55o8/POhAhadoGRDnVQKlBllwrj39zDudpL4UaEmH5fXrI0tfs0g==" saltValue="zj3wi37h/rVsAAD147ZgTQ=="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5" priority="3" stopIfTrue="1">
      <formula>AND($C28&lt;&gt;"",$C28&lt;&gt;"Manufacturer (Production)")</formula>
    </cfRule>
  </conditionalFormatting>
  <conditionalFormatting sqref="L28:M52">
    <cfRule type="expression" dxfId="4" priority="4" stopIfTrue="1">
      <formula>AND($C28&lt;&gt;"",$C28&lt;&gt;"Manufacturer (Certification)")</formula>
    </cfRule>
  </conditionalFormatting>
  <conditionalFormatting sqref="N28:N52 L28:L52 H28:I52 P28:Q52 S28:S52 V28:W52">
    <cfRule type="expression" dxfId="3" priority="6">
      <formula>AND(TRIM(H28)&lt;&gt;"",ISNUMBER(H28)=FALSE)</formula>
    </cfRule>
  </conditionalFormatting>
  <conditionalFormatting sqref="N28:O52">
    <cfRule type="expression" dxfId="2" priority="5" stopIfTrue="1">
      <formula>AND($C28&lt;&gt;"",$C28&lt;&gt;"Manufacturer (Marketing)")</formula>
    </cfRule>
  </conditionalFormatting>
  <conditionalFormatting sqref="P28:U52">
    <cfRule type="expression" dxfId="1" priority="2">
      <formula>AND($C28&lt;&gt;"",$C28&lt;&gt;"Distributor / Retailer")</formula>
    </cfRule>
  </conditionalFormatting>
  <conditionalFormatting sqref="V28:Z52">
    <cfRule type="expression" dxfId="0"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5C908E1F-D0FD-4D77-A68D-C65A68AB4D4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EFDF717-EB8E-4622-9C24-1D4D8113BA3D}">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43BA655-D35B-40A7-8F99-73369407AC10}"/>
    <dataValidation type="list" allowBlank="1" showDropDown="1" showInputMessage="1" showErrorMessage="1" error="Please enter Y or N." sqref="AA28:AA52" xr:uid="{12BDFB51-6A63-4A73-945A-B0F59350A56C}">
      <formula1>Lookup_YesNo</formula1>
    </dataValidation>
    <dataValidation type="date" allowBlank="1" showInputMessage="1" showErrorMessage="1" error="Please enter a valid date (mm/dd/yyyy) _x000a_between 10/01/2022 and 09/30/2028." sqref="F28:F52" xr:uid="{B7291DE7-FBEE-4293-A60D-F779CA2914A2}">
      <formula1>44835</formula1>
      <formula2>47026</formula2>
    </dataValidation>
    <dataValidation type="list" allowBlank="1" showDropDown="1" showInputMessage="1" showErrorMessage="1" error="Please enter Yes, No, or Unknown." sqref="C16:F16" xr:uid="{049D3D25-932F-4634-B08C-20F7EDA90A26}">
      <formula1>Lookup_YesNoUnknown</formula1>
    </dataValidation>
    <dataValidation type="list" allowBlank="1" showInputMessage="1" showErrorMessage="1" sqref="T28:T52" xr:uid="{FD0A3D4C-BC98-4179-A32E-1E196680C76A}">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6177739F-C3E3-45B0-9256-0B4F4D975E4B}"/>
    <dataValidation type="list" allowBlank="1" showInputMessage="1" showErrorMessage="1" sqref="M28:M52" xr:uid="{CA9C4D0F-8009-49DF-B08D-DE942568758B}">
      <formula1>Lookup_CertificationStatus</formula1>
    </dataValidation>
    <dataValidation type="list" allowBlank="1" showInputMessage="1" showErrorMessage="1" sqref="K28:K52 U28:U52" xr:uid="{BAD1212D-BE78-4BFC-8CB9-F752B086AB00}">
      <formula1>Lookup_Type</formula1>
    </dataValidation>
    <dataValidation type="list" allowBlank="1" showInputMessage="1" showErrorMessage="1" sqref="J28:J52" xr:uid="{6DF5D5B5-C97A-4EEE-941C-F2C342F6363D}">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2E47C0A6-937E-4DC7-B06D-E196BA1BC58C}">
      <formula1>OFFSET(Outreach_Activities_Sorted,0,0,COUNTIF(Outreach_Activities_Sorted,"&lt;&gt;0"))</formula1>
    </dataValidation>
    <dataValidation type="list" allowBlank="1" showInputMessage="1" showErrorMessage="1" sqref="Y28:Y52 R28:R52 O28:O52" xr:uid="{05EE09EC-36BC-4723-88B0-C3B6F1FEC88F}">
      <formula1>Lookup_YesNoUnknown</formula1>
    </dataValidation>
    <dataValidation type="list" allowBlank="1" showInputMessage="1" showErrorMessage="1" sqref="C28:C52" xr:uid="{F6C5B95B-7A52-4D81-B67A-9C8930344A90}">
      <formula1>Lookup_Role</formula1>
    </dataValidation>
    <dataValidation type="date" operator="greaterThan" allowBlank="1" showInputMessage="1" showErrorMessage="1" errorTitle="Date Required" error="Please enter a date in mm/dd/yyyy format." sqref="C18" xr:uid="{C6422800-31AC-4E66-A34E-4411B39A5C31}">
      <formula1>36526</formula1>
    </dataValidation>
    <dataValidation type="list" allowBlank="1" showDropDown="1" showInputMessage="1" showErrorMessage="1" sqref="C14" xr:uid="{41DEF2AF-DFAD-483C-9716-091D9066F4FD}">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935609BA-EA85-4550-B617-8979A2D7B35F}"/>
  </dataValidations>
  <hyperlinks>
    <hyperlink ref="B15" r:id="rId1" xr:uid="{D75370D2-D7C9-4EC4-A72E-D9545F32B85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DCDD694F-19EF-48AE-AD7E-456A973A0057}"/>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A63E5-3DA6-4F5F-8FB5-474840A53E6F}">
  <sheetPr codeName="Sheet5"/>
  <dimension ref="A1:X55"/>
  <sheetViews>
    <sheetView workbookViewId="0">
      <selection activeCell="A11" sqref="A11"/>
    </sheetView>
  </sheetViews>
  <sheetFormatPr defaultRowHeight="14.5" x14ac:dyDescent="0.35"/>
  <cols>
    <col min="1" max="1" width="24.81640625" bestFit="1" customWidth="1"/>
    <col min="2" max="2" width="4.7265625" customWidth="1"/>
    <col min="3" max="3" width="23.453125" bestFit="1" customWidth="1"/>
    <col min="4" max="4" width="4.7265625" customWidth="1"/>
    <col min="5" max="5" width="9.1796875" style="9"/>
    <col min="6" max="6" width="9.54296875" style="9" bestFit="1" customWidth="1"/>
    <col min="7" max="7" width="4.7265625" customWidth="1"/>
    <col min="8" max="8" width="10.54296875" style="9" customWidth="1"/>
    <col min="9" max="9" width="4.7265625" customWidth="1"/>
    <col min="10" max="10" width="9.7265625" bestFit="1" customWidth="1"/>
    <col min="11" max="11" width="4.7265625" customWidth="1"/>
    <col min="12" max="12" width="9.7265625" customWidth="1"/>
    <col min="13" max="13" width="4.7265625" customWidth="1"/>
    <col min="14" max="14" width="26.453125" bestFit="1" customWidth="1"/>
    <col min="15" max="15" width="4.7265625" customWidth="1"/>
    <col min="16" max="16" width="7.54296875" bestFit="1" customWidth="1"/>
    <col min="17" max="17" width="4.7265625" customWidth="1"/>
    <col min="18" max="18" width="9.54296875" bestFit="1" customWidth="1"/>
    <col min="19" max="19" width="4.7265625" customWidth="1"/>
    <col min="20" max="20" width="18.1796875" bestFit="1" customWidth="1"/>
    <col min="21" max="21" width="4.7265625" customWidth="1"/>
    <col min="22" max="22" width="11.26953125" bestFit="1" customWidth="1"/>
    <col min="23" max="23" width="4.7265625" customWidth="1"/>
    <col min="24" max="24" width="47.26953125" bestFit="1" customWidth="1"/>
  </cols>
  <sheetData>
    <row r="1" spans="1:24" ht="15" thickBot="1" x14ac:dyDescent="0.4">
      <c r="A1" s="72" t="s">
        <v>210</v>
      </c>
      <c r="C1" s="88" t="s">
        <v>142</v>
      </c>
      <c r="E1" s="72" t="s">
        <v>8</v>
      </c>
      <c r="F1" s="72" t="s">
        <v>75</v>
      </c>
      <c r="G1" s="88"/>
      <c r="H1" s="72" t="s">
        <v>9</v>
      </c>
      <c r="I1" s="88"/>
      <c r="J1" s="88" t="s">
        <v>66</v>
      </c>
      <c r="K1" s="88"/>
      <c r="L1" s="72" t="s">
        <v>70</v>
      </c>
      <c r="M1" s="88"/>
      <c r="N1" s="88" t="s">
        <v>266</v>
      </c>
      <c r="O1" s="88"/>
      <c r="P1" s="72" t="s">
        <v>116</v>
      </c>
      <c r="Q1" s="72"/>
      <c r="R1" s="72" t="s">
        <v>119</v>
      </c>
      <c r="S1" s="72"/>
      <c r="T1" s="72" t="s">
        <v>122</v>
      </c>
      <c r="U1" s="72"/>
      <c r="V1" s="72" t="s">
        <v>123</v>
      </c>
      <c r="W1" s="72"/>
      <c r="X1" s="72" t="s">
        <v>236</v>
      </c>
    </row>
    <row r="2" spans="1:24" ht="15" thickBot="1" x14ac:dyDescent="0.4">
      <c r="A2" s="13" t="s">
        <v>87</v>
      </c>
      <c r="C2" s="13" t="s">
        <v>97</v>
      </c>
      <c r="E2" s="14" t="s">
        <v>10</v>
      </c>
      <c r="F2" s="53" t="s">
        <v>76</v>
      </c>
      <c r="H2" s="14" t="s">
        <v>11</v>
      </c>
      <c r="J2" s="57" t="s">
        <v>11</v>
      </c>
      <c r="K2" s="9"/>
      <c r="L2" s="14" t="s">
        <v>71</v>
      </c>
      <c r="N2" s="13" t="s">
        <v>268</v>
      </c>
      <c r="P2" s="14" t="s">
        <v>113</v>
      </c>
      <c r="Q2" s="9"/>
      <c r="R2" s="14" t="s">
        <v>117</v>
      </c>
      <c r="S2" s="9"/>
      <c r="T2" s="14" t="s">
        <v>120</v>
      </c>
      <c r="U2" s="9"/>
      <c r="V2" s="14" t="s">
        <v>107</v>
      </c>
      <c r="W2" s="9"/>
      <c r="X2" s="13" cm="1">
        <f t="array" ref="X2:X51">_xlfn._xlws.SORT(Outreach_Activities)</f>
        <v>0</v>
      </c>
    </row>
    <row r="3" spans="1:24" ht="15" thickBot="1" x14ac:dyDescent="0.4">
      <c r="A3" s="15" t="s">
        <v>92</v>
      </c>
      <c r="C3" s="15" t="s">
        <v>143</v>
      </c>
      <c r="E3" s="16" t="s">
        <v>12</v>
      </c>
      <c r="F3" s="54" t="s">
        <v>77</v>
      </c>
      <c r="H3" s="17" t="s">
        <v>13</v>
      </c>
      <c r="K3" s="9"/>
      <c r="L3" s="16" t="s">
        <v>72</v>
      </c>
      <c r="N3" s="15" t="s">
        <v>269</v>
      </c>
      <c r="P3" s="16" t="s">
        <v>114</v>
      </c>
      <c r="Q3" s="9"/>
      <c r="R3" s="17" t="s">
        <v>118</v>
      </c>
      <c r="S3" s="9"/>
      <c r="T3" s="17" t="s">
        <v>121</v>
      </c>
      <c r="U3" s="9"/>
      <c r="V3" s="16" t="s">
        <v>124</v>
      </c>
      <c r="W3" s="9"/>
      <c r="X3" s="15">
        <v>0</v>
      </c>
    </row>
    <row r="4" spans="1:24" ht="15" thickBot="1" x14ac:dyDescent="0.4">
      <c r="A4" s="15" t="s">
        <v>209</v>
      </c>
      <c r="C4" s="18" t="s">
        <v>144</v>
      </c>
      <c r="E4" s="16" t="s">
        <v>14</v>
      </c>
      <c r="F4" s="54" t="s">
        <v>78</v>
      </c>
      <c r="L4" s="17" t="s">
        <v>69</v>
      </c>
      <c r="N4" s="15" t="s">
        <v>267</v>
      </c>
      <c r="P4" s="17" t="s">
        <v>115</v>
      </c>
      <c r="Q4" s="9"/>
      <c r="R4" s="9"/>
      <c r="S4" s="9"/>
      <c r="T4" s="9"/>
      <c r="U4" s="9"/>
      <c r="V4" s="17" t="s">
        <v>125</v>
      </c>
      <c r="W4" s="9"/>
      <c r="X4" s="15">
        <v>0</v>
      </c>
    </row>
    <row r="5" spans="1:24" ht="15" thickBot="1" x14ac:dyDescent="0.4">
      <c r="A5" s="15" t="s">
        <v>91</v>
      </c>
      <c r="E5" s="16" t="s">
        <v>15</v>
      </c>
      <c r="F5" s="54" t="s">
        <v>79</v>
      </c>
      <c r="N5" s="15" t="s">
        <v>270</v>
      </c>
      <c r="R5" s="9"/>
      <c r="S5" s="9"/>
      <c r="T5" s="9"/>
      <c r="U5" s="9"/>
      <c r="V5" s="9"/>
      <c r="W5" s="9"/>
      <c r="X5" s="15">
        <v>0</v>
      </c>
    </row>
    <row r="6" spans="1:24" ht="15" thickBot="1" x14ac:dyDescent="0.4">
      <c r="A6" s="15" t="s">
        <v>321</v>
      </c>
      <c r="E6" s="16" t="s">
        <v>16</v>
      </c>
      <c r="F6" s="54" t="s">
        <v>79</v>
      </c>
      <c r="N6" s="18" t="s">
        <v>271</v>
      </c>
      <c r="P6" s="14" t="s">
        <v>116</v>
      </c>
      <c r="R6" s="9"/>
      <c r="S6" s="9"/>
      <c r="T6" s="9"/>
      <c r="U6" s="9"/>
      <c r="V6" s="9"/>
      <c r="W6" s="9"/>
      <c r="X6" s="15">
        <v>0</v>
      </c>
    </row>
    <row r="7" spans="1:24" ht="15" thickBot="1" x14ac:dyDescent="0.4">
      <c r="A7" s="15" t="s">
        <v>305</v>
      </c>
      <c r="E7" s="16" t="s">
        <v>17</v>
      </c>
      <c r="F7" s="54" t="s">
        <v>80</v>
      </c>
      <c r="P7" s="17" t="s">
        <v>219</v>
      </c>
      <c r="R7" s="9"/>
      <c r="S7" s="9"/>
      <c r="T7" s="9"/>
      <c r="U7" s="9"/>
      <c r="V7" s="9"/>
      <c r="W7" s="9"/>
      <c r="X7" s="15">
        <v>0</v>
      </c>
    </row>
    <row r="8" spans="1:24" x14ac:dyDescent="0.35">
      <c r="A8" s="15" t="s">
        <v>320</v>
      </c>
      <c r="E8" s="16" t="s">
        <v>18</v>
      </c>
      <c r="F8" s="54" t="s">
        <v>81</v>
      </c>
      <c r="X8" s="15">
        <v>0</v>
      </c>
    </row>
    <row r="9" spans="1:24" x14ac:dyDescent="0.35">
      <c r="A9" s="15" t="s">
        <v>86</v>
      </c>
      <c r="E9" s="16" t="s">
        <v>19</v>
      </c>
      <c r="F9" s="54" t="s">
        <v>74</v>
      </c>
      <c r="X9" s="15">
        <v>0</v>
      </c>
    </row>
    <row r="10" spans="1:24" x14ac:dyDescent="0.35">
      <c r="A10" s="15" t="s">
        <v>89</v>
      </c>
      <c r="E10" s="16" t="s">
        <v>20</v>
      </c>
      <c r="F10" s="54" t="s">
        <v>74</v>
      </c>
      <c r="X10" s="15">
        <v>0</v>
      </c>
    </row>
    <row r="11" spans="1:24" x14ac:dyDescent="0.35">
      <c r="A11" s="15" t="s">
        <v>88</v>
      </c>
      <c r="E11" s="16" t="s">
        <v>21</v>
      </c>
      <c r="F11" s="54" t="s">
        <v>77</v>
      </c>
      <c r="X11" s="15">
        <v>0</v>
      </c>
    </row>
    <row r="12" spans="1:24" ht="15" thickBot="1" x14ac:dyDescent="0.4">
      <c r="A12" s="18" t="s">
        <v>144</v>
      </c>
      <c r="E12" s="16" t="s">
        <v>22</v>
      </c>
      <c r="F12" s="54" t="s">
        <v>77</v>
      </c>
      <c r="X12" s="15">
        <v>0</v>
      </c>
    </row>
    <row r="13" spans="1:24" x14ac:dyDescent="0.35">
      <c r="E13" s="16" t="s">
        <v>23</v>
      </c>
      <c r="F13" s="54" t="s">
        <v>79</v>
      </c>
      <c r="X13" s="15">
        <v>0</v>
      </c>
    </row>
    <row r="14" spans="1:24" x14ac:dyDescent="0.35">
      <c r="E14" s="16" t="s">
        <v>24</v>
      </c>
      <c r="F14" s="54" t="s">
        <v>79</v>
      </c>
      <c r="X14" s="15">
        <v>0</v>
      </c>
    </row>
    <row r="15" spans="1:24" x14ac:dyDescent="0.35">
      <c r="A15" s="23"/>
      <c r="E15" s="16" t="s">
        <v>25</v>
      </c>
      <c r="F15" s="54" t="s">
        <v>82</v>
      </c>
      <c r="X15" s="15">
        <v>0</v>
      </c>
    </row>
    <row r="16" spans="1:24" x14ac:dyDescent="0.35">
      <c r="E16" s="16" t="s">
        <v>26</v>
      </c>
      <c r="F16" s="54" t="s">
        <v>76</v>
      </c>
      <c r="X16" s="15">
        <v>0</v>
      </c>
    </row>
    <row r="17" spans="5:24" x14ac:dyDescent="0.35">
      <c r="E17" s="16" t="s">
        <v>27</v>
      </c>
      <c r="F17" s="54" t="s">
        <v>83</v>
      </c>
      <c r="X17" s="15">
        <v>0</v>
      </c>
    </row>
    <row r="18" spans="5:24" x14ac:dyDescent="0.35">
      <c r="E18" s="16" t="s">
        <v>28</v>
      </c>
      <c r="F18" s="54" t="s">
        <v>83</v>
      </c>
      <c r="X18" s="15">
        <v>0</v>
      </c>
    </row>
    <row r="19" spans="5:24" x14ac:dyDescent="0.35">
      <c r="E19" s="16" t="s">
        <v>29</v>
      </c>
      <c r="F19" s="54" t="s">
        <v>82</v>
      </c>
      <c r="X19" s="15">
        <v>0</v>
      </c>
    </row>
    <row r="20" spans="5:24" x14ac:dyDescent="0.35">
      <c r="E20" s="16" t="s">
        <v>30</v>
      </c>
      <c r="F20" s="54" t="s">
        <v>77</v>
      </c>
      <c r="X20" s="15">
        <v>0</v>
      </c>
    </row>
    <row r="21" spans="5:24" x14ac:dyDescent="0.35">
      <c r="E21" s="16" t="s">
        <v>31</v>
      </c>
      <c r="F21" s="54" t="s">
        <v>78</v>
      </c>
      <c r="X21" s="15">
        <v>0</v>
      </c>
    </row>
    <row r="22" spans="5:24" x14ac:dyDescent="0.35">
      <c r="E22" s="16" t="s">
        <v>32</v>
      </c>
      <c r="F22" s="54" t="s">
        <v>81</v>
      </c>
      <c r="X22" s="15">
        <v>0</v>
      </c>
    </row>
    <row r="23" spans="5:24" x14ac:dyDescent="0.35">
      <c r="E23" s="16" t="s">
        <v>33</v>
      </c>
      <c r="F23" s="54" t="s">
        <v>74</v>
      </c>
      <c r="X23" s="15">
        <v>0</v>
      </c>
    </row>
    <row r="24" spans="5:24" x14ac:dyDescent="0.35">
      <c r="E24" s="16" t="s">
        <v>34</v>
      </c>
      <c r="F24" s="54" t="s">
        <v>81</v>
      </c>
      <c r="X24" s="15">
        <v>0</v>
      </c>
    </row>
    <row r="25" spans="5:24" x14ac:dyDescent="0.35">
      <c r="E25" s="16" t="s">
        <v>35</v>
      </c>
      <c r="F25" s="54" t="s">
        <v>83</v>
      </c>
      <c r="X25" s="15">
        <v>0</v>
      </c>
    </row>
    <row r="26" spans="5:24" x14ac:dyDescent="0.35">
      <c r="E26" s="16" t="s">
        <v>36</v>
      </c>
      <c r="F26" s="54" t="s">
        <v>83</v>
      </c>
      <c r="X26" s="15">
        <v>0</v>
      </c>
    </row>
    <row r="27" spans="5:24" x14ac:dyDescent="0.35">
      <c r="E27" s="16" t="s">
        <v>37</v>
      </c>
      <c r="F27" s="54" t="s">
        <v>82</v>
      </c>
      <c r="X27" s="15">
        <v>0</v>
      </c>
    </row>
    <row r="28" spans="5:24" x14ac:dyDescent="0.35">
      <c r="E28" s="16" t="s">
        <v>38</v>
      </c>
      <c r="F28" s="54" t="s">
        <v>77</v>
      </c>
      <c r="X28" s="15">
        <v>0</v>
      </c>
    </row>
    <row r="29" spans="5:24" x14ac:dyDescent="0.35">
      <c r="E29" s="16" t="s">
        <v>39</v>
      </c>
      <c r="F29" s="54" t="s">
        <v>80</v>
      </c>
      <c r="X29" s="15">
        <v>0</v>
      </c>
    </row>
    <row r="30" spans="5:24" x14ac:dyDescent="0.35">
      <c r="E30" s="16" t="s">
        <v>40</v>
      </c>
      <c r="F30" s="54" t="s">
        <v>77</v>
      </c>
      <c r="X30" s="15">
        <v>0</v>
      </c>
    </row>
    <row r="31" spans="5:24" x14ac:dyDescent="0.35">
      <c r="E31" s="16" t="s">
        <v>41</v>
      </c>
      <c r="F31" s="54" t="s">
        <v>80</v>
      </c>
      <c r="X31" s="15">
        <v>0</v>
      </c>
    </row>
    <row r="32" spans="5:24" x14ac:dyDescent="0.35">
      <c r="E32" s="16" t="s">
        <v>42</v>
      </c>
      <c r="F32" s="54" t="s">
        <v>82</v>
      </c>
      <c r="X32" s="15">
        <v>0</v>
      </c>
    </row>
    <row r="33" spans="5:24" x14ac:dyDescent="0.35">
      <c r="E33" s="16" t="s">
        <v>43</v>
      </c>
      <c r="F33" s="54" t="s">
        <v>81</v>
      </c>
      <c r="X33" s="15">
        <v>0</v>
      </c>
    </row>
    <row r="34" spans="5:24" x14ac:dyDescent="0.35">
      <c r="E34" s="16" t="s">
        <v>44</v>
      </c>
      <c r="F34" s="54" t="s">
        <v>84</v>
      </c>
      <c r="X34" s="15">
        <v>0</v>
      </c>
    </row>
    <row r="35" spans="5:24" x14ac:dyDescent="0.35">
      <c r="E35" s="16" t="s">
        <v>45</v>
      </c>
      <c r="F35" s="54" t="s">
        <v>78</v>
      </c>
      <c r="X35" s="15">
        <v>0</v>
      </c>
    </row>
    <row r="36" spans="5:24" x14ac:dyDescent="0.35">
      <c r="E36" s="16" t="s">
        <v>46</v>
      </c>
      <c r="F36" s="54" t="s">
        <v>79</v>
      </c>
      <c r="X36" s="15">
        <v>0</v>
      </c>
    </row>
    <row r="37" spans="5:24" x14ac:dyDescent="0.35">
      <c r="E37" s="16" t="s">
        <v>47</v>
      </c>
      <c r="F37" s="54" t="s">
        <v>84</v>
      </c>
      <c r="X37" s="15">
        <v>0</v>
      </c>
    </row>
    <row r="38" spans="5:24" x14ac:dyDescent="0.35">
      <c r="E38" s="16" t="s">
        <v>48</v>
      </c>
      <c r="F38" s="54" t="s">
        <v>83</v>
      </c>
      <c r="X38" s="15">
        <v>0</v>
      </c>
    </row>
    <row r="39" spans="5:24" x14ac:dyDescent="0.35">
      <c r="E39" s="16" t="s">
        <v>49</v>
      </c>
      <c r="F39" s="54" t="s">
        <v>78</v>
      </c>
      <c r="X39" s="15">
        <v>0</v>
      </c>
    </row>
    <row r="40" spans="5:24" x14ac:dyDescent="0.35">
      <c r="E40" s="16" t="s">
        <v>50</v>
      </c>
      <c r="F40" s="54" t="s">
        <v>76</v>
      </c>
      <c r="X40" s="15">
        <v>0</v>
      </c>
    </row>
    <row r="41" spans="5:24" x14ac:dyDescent="0.35">
      <c r="E41" s="16" t="s">
        <v>51</v>
      </c>
      <c r="F41" s="54" t="s">
        <v>74</v>
      </c>
      <c r="X41" s="15">
        <v>0</v>
      </c>
    </row>
    <row r="42" spans="5:24" x14ac:dyDescent="0.35">
      <c r="E42" s="16" t="s">
        <v>52</v>
      </c>
      <c r="F42" s="54" t="s">
        <v>84</v>
      </c>
      <c r="X42" s="15">
        <v>0</v>
      </c>
    </row>
    <row r="43" spans="5:24" x14ac:dyDescent="0.35">
      <c r="E43" s="16" t="s">
        <v>53</v>
      </c>
      <c r="F43" s="54" t="s">
        <v>81</v>
      </c>
      <c r="X43" s="15">
        <v>0</v>
      </c>
    </row>
    <row r="44" spans="5:24" x14ac:dyDescent="0.35">
      <c r="E44" s="16" t="s">
        <v>54</v>
      </c>
      <c r="F44" s="54" t="s">
        <v>77</v>
      </c>
      <c r="X44" s="15">
        <v>0</v>
      </c>
    </row>
    <row r="45" spans="5:24" x14ac:dyDescent="0.35">
      <c r="E45" s="16" t="s">
        <v>55</v>
      </c>
      <c r="F45" s="54" t="s">
        <v>80</v>
      </c>
      <c r="X45" s="15">
        <v>0</v>
      </c>
    </row>
    <row r="46" spans="5:24" x14ac:dyDescent="0.35">
      <c r="E46" s="16" t="s">
        <v>56</v>
      </c>
      <c r="F46" s="54" t="s">
        <v>77</v>
      </c>
      <c r="X46" s="15">
        <v>0</v>
      </c>
    </row>
    <row r="47" spans="5:24" x14ac:dyDescent="0.35">
      <c r="E47" s="16" t="s">
        <v>57</v>
      </c>
      <c r="F47" s="54" t="s">
        <v>78</v>
      </c>
      <c r="X47" s="15">
        <v>0</v>
      </c>
    </row>
    <row r="48" spans="5:24" x14ac:dyDescent="0.35">
      <c r="E48" s="16" t="s">
        <v>58</v>
      </c>
      <c r="F48" s="54" t="s">
        <v>80</v>
      </c>
      <c r="X48" s="15">
        <v>0</v>
      </c>
    </row>
    <row r="49" spans="5:24" x14ac:dyDescent="0.35">
      <c r="E49" s="16" t="s">
        <v>59</v>
      </c>
      <c r="F49" s="54" t="s">
        <v>74</v>
      </c>
      <c r="X49" s="15">
        <v>0</v>
      </c>
    </row>
    <row r="50" spans="5:24" x14ac:dyDescent="0.35">
      <c r="E50" s="16" t="s">
        <v>60</v>
      </c>
      <c r="F50" s="54" t="s">
        <v>84</v>
      </c>
      <c r="X50" s="15">
        <v>0</v>
      </c>
    </row>
    <row r="51" spans="5:24" ht="15" thickBot="1" x14ac:dyDescent="0.4">
      <c r="E51" s="16" t="s">
        <v>61</v>
      </c>
      <c r="F51" s="54" t="s">
        <v>81</v>
      </c>
      <c r="X51" s="18">
        <v>0</v>
      </c>
    </row>
    <row r="52" spans="5:24" x14ac:dyDescent="0.35">
      <c r="E52" s="16" t="s">
        <v>62</v>
      </c>
      <c r="F52" s="54" t="s">
        <v>76</v>
      </c>
    </row>
    <row r="53" spans="5:24" x14ac:dyDescent="0.35">
      <c r="E53" s="16" t="s">
        <v>63</v>
      </c>
      <c r="F53" s="54" t="s">
        <v>83</v>
      </c>
    </row>
    <row r="54" spans="5:24" x14ac:dyDescent="0.35">
      <c r="E54" s="16" t="s">
        <v>64</v>
      </c>
      <c r="F54" s="54" t="s">
        <v>74</v>
      </c>
    </row>
    <row r="55" spans="5:24" ht="15" thickBot="1" x14ac:dyDescent="0.4">
      <c r="E55" s="17" t="s">
        <v>65</v>
      </c>
      <c r="F55" s="55" t="s">
        <v>80</v>
      </c>
    </row>
  </sheetData>
  <sheetProtection sheet="1" objects="1" scenarios="1"/>
  <sortState xmlns:xlrd2="http://schemas.microsoft.com/office/spreadsheetml/2017/richdata2" ref="A2:A12">
    <sortCondition ref="A2:A12"/>
  </sortState>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25FB-43CD-4CA5-82E6-F4EDFE8A6880}">
  <sheetPr>
    <tabColor rgb="FF92D050"/>
    <pageSetUpPr fitToPage="1"/>
  </sheetPr>
  <dimension ref="A1:AC61"/>
  <sheetViews>
    <sheetView showGridLines="0" zoomScaleNormal="100" zoomScaleSheetLayoutView="100" workbookViewId="0">
      <pane xSplit="2" ySplit="1" topLeftCell="C2" activePane="bottomRight" state="frozen"/>
      <selection pane="topRight" activeCell="C1" sqref="C1"/>
      <selection pane="bottomLeft" activeCell="A2" sqref="A2"/>
      <selection pane="bottomRight" activeCell="C11" sqref="C11:F11"/>
    </sheetView>
  </sheetViews>
  <sheetFormatPr defaultColWidth="9.1796875" defaultRowHeight="14.5" x14ac:dyDescent="0.35"/>
  <cols>
    <col min="1" max="1" width="4.7265625" style="134" customWidth="1"/>
    <col min="2" max="2" width="56.7265625" style="134" customWidth="1"/>
    <col min="3" max="3" width="20.7265625" style="134" customWidth="1"/>
    <col min="4" max="4" width="32.7265625" style="134" customWidth="1"/>
    <col min="5" max="5" width="20.7265625" style="134" customWidth="1"/>
    <col min="6" max="6" width="19" style="134" bestFit="1" customWidth="1"/>
    <col min="7" max="7" width="10.26953125" style="134" customWidth="1"/>
    <col min="8" max="8" width="20.26953125" style="134" bestFit="1" customWidth="1"/>
    <col min="9" max="9" width="16.54296875" style="134" bestFit="1" customWidth="1"/>
    <col min="10" max="11" width="10.7265625" style="134" customWidth="1"/>
    <col min="12" max="12" width="20.26953125" style="134" customWidth="1"/>
    <col min="13" max="13" width="10.54296875" style="134" bestFit="1" customWidth="1"/>
    <col min="14" max="14" width="21.7265625" style="134" customWidth="1"/>
    <col min="15" max="15" width="11.54296875" style="134" customWidth="1"/>
    <col min="16" max="16" width="20.26953125" style="134" bestFit="1" customWidth="1"/>
    <col min="17" max="17" width="15" style="134" customWidth="1"/>
    <col min="18" max="18" width="12.7265625" style="134" customWidth="1"/>
    <col min="19" max="19" width="14.7265625" style="134" customWidth="1"/>
    <col min="20" max="21" width="12.7265625" style="134" customWidth="1"/>
    <col min="22" max="22" width="25.1796875" style="134" customWidth="1"/>
    <col min="23" max="23" width="17.7265625" style="134" customWidth="1"/>
    <col min="24" max="24" width="14.81640625" style="134" customWidth="1"/>
    <col min="25" max="25" width="16" style="134" bestFit="1" customWidth="1"/>
    <col min="26" max="26" width="60.7265625" style="134" customWidth="1"/>
    <col min="27" max="27" width="10.453125" style="134" customWidth="1"/>
    <col min="28" max="28" width="60.7265625" style="134" customWidth="1"/>
    <col min="29" max="16384" width="9.1796875" style="134"/>
  </cols>
  <sheetData>
    <row r="1" spans="2:29" s="200" customFormat="1" ht="20.149999999999999" customHeight="1" x14ac:dyDescent="0.35">
      <c r="B1" s="199" t="str">
        <f>SUBSTITUTE(TemplateTitle," Reporting Template",": " &amp;B2)</f>
        <v>P2 IIJA Products EJ Grant: Business Establishment 3</v>
      </c>
      <c r="C1" s="199"/>
      <c r="D1" s="199"/>
      <c r="E1" s="199"/>
      <c r="F1" s="199"/>
      <c r="G1" s="199"/>
      <c r="H1" s="199"/>
      <c r="I1" s="201"/>
      <c r="J1" s="201"/>
      <c r="K1" s="201"/>
      <c r="L1" s="201"/>
      <c r="M1" s="201"/>
      <c r="N1" s="201"/>
      <c r="O1" s="201"/>
      <c r="P1" s="201"/>
      <c r="Q1" s="201"/>
      <c r="R1" s="201"/>
      <c r="S1" s="201"/>
      <c r="T1" s="201"/>
      <c r="U1" s="201"/>
      <c r="V1" s="201"/>
      <c r="W1" s="201"/>
      <c r="X1" s="201"/>
      <c r="Y1" s="201"/>
      <c r="Z1" s="201"/>
    </row>
    <row r="2" spans="2:29" ht="9" customHeight="1" x14ac:dyDescent="0.35">
      <c r="B2" s="252" t="s">
        <v>355</v>
      </c>
      <c r="C2" s="154"/>
      <c r="D2" s="154"/>
      <c r="E2" s="154"/>
      <c r="F2" s="154"/>
      <c r="G2" s="154"/>
      <c r="H2" s="211"/>
      <c r="I2" s="155"/>
    </row>
    <row r="3" spans="2:29" ht="200.15" customHeight="1" x14ac:dyDescent="0.35">
      <c r="B3" s="156" t="s">
        <v>5</v>
      </c>
      <c r="C3" s="346" t="s">
        <v>318</v>
      </c>
      <c r="D3" s="347"/>
      <c r="E3" s="347"/>
      <c r="F3" s="347"/>
      <c r="G3" s="347"/>
      <c r="H3" s="348"/>
      <c r="I3" s="157"/>
    </row>
    <row r="4" spans="2:29" ht="9" customHeight="1" x14ac:dyDescent="0.35">
      <c r="B4" s="158"/>
      <c r="C4" s="159"/>
      <c r="D4" s="159"/>
      <c r="E4" s="159"/>
      <c r="F4" s="159"/>
      <c r="G4" s="159"/>
      <c r="H4" s="212"/>
      <c r="I4" s="160"/>
    </row>
    <row r="5" spans="2:29" ht="15" customHeight="1" x14ac:dyDescent="0.35">
      <c r="B5" s="145"/>
      <c r="C5" s="145"/>
      <c r="D5" s="145"/>
      <c r="E5" s="145"/>
      <c r="F5" s="144"/>
    </row>
    <row r="6" spans="2:29" ht="18.5" x14ac:dyDescent="0.45">
      <c r="B6" s="248" t="s">
        <v>300</v>
      </c>
      <c r="C6" s="338" t="s">
        <v>319</v>
      </c>
      <c r="D6" s="338"/>
      <c r="E6" s="338"/>
      <c r="F6" s="339"/>
    </row>
    <row r="7" spans="2:29" x14ac:dyDescent="0.35">
      <c r="B7" s="161" t="s">
        <v>0</v>
      </c>
      <c r="C7" s="350" t="str">
        <f>IF('Grant Project Data'!D5&lt;&gt;"",'Grant Project Data'!D5,"")</f>
        <v/>
      </c>
      <c r="D7" s="351"/>
      <c r="E7" s="351"/>
      <c r="F7" s="352"/>
    </row>
    <row r="8" spans="2:29" x14ac:dyDescent="0.35">
      <c r="B8" s="163" t="s">
        <v>4</v>
      </c>
      <c r="C8" s="350" t="str">
        <f>IF('Grant Project Data'!D6&lt;&gt;"",'Grant Project Data'!D6,"")</f>
        <v/>
      </c>
      <c r="D8" s="351"/>
      <c r="E8" s="351"/>
      <c r="F8" s="352"/>
    </row>
    <row r="9" spans="2:29" ht="15" customHeight="1" x14ac:dyDescent="0.35">
      <c r="B9" s="145"/>
      <c r="C9" s="145"/>
      <c r="D9" s="145"/>
      <c r="E9" s="145"/>
      <c r="F9" s="144"/>
    </row>
    <row r="10" spans="2:29" ht="18.5" x14ac:dyDescent="0.45">
      <c r="B10" s="248" t="s">
        <v>208</v>
      </c>
      <c r="C10" s="338" t="s">
        <v>304</v>
      </c>
      <c r="D10" s="338"/>
      <c r="E10" s="338"/>
      <c r="F10" s="339"/>
    </row>
    <row r="11" spans="2:29" x14ac:dyDescent="0.35">
      <c r="B11" s="167" t="s">
        <v>241</v>
      </c>
      <c r="C11" s="358"/>
      <c r="D11" s="358"/>
      <c r="E11" s="358"/>
      <c r="F11" s="358"/>
      <c r="G11" s="168"/>
      <c r="H11" s="168"/>
      <c r="I11" s="169"/>
      <c r="J11" s="169"/>
      <c r="K11" s="169"/>
      <c r="L11" s="169"/>
      <c r="M11" s="169"/>
      <c r="N11" s="169"/>
      <c r="O11" s="169"/>
      <c r="P11" s="169"/>
      <c r="Q11" s="169"/>
      <c r="R11" s="169"/>
      <c r="S11" s="169"/>
      <c r="T11" s="169"/>
      <c r="U11" s="169"/>
      <c r="V11" s="169"/>
      <c r="W11" s="169"/>
      <c r="X11" s="169"/>
      <c r="Y11" s="169"/>
      <c r="Z11" s="169"/>
    </row>
    <row r="12" spans="2:29" ht="15" customHeight="1" x14ac:dyDescent="0.35">
      <c r="B12" s="170" t="s">
        <v>233</v>
      </c>
      <c r="C12" s="358"/>
      <c r="D12" s="358"/>
      <c r="E12" s="358"/>
      <c r="F12" s="358"/>
      <c r="G12" s="168"/>
      <c r="H12" s="168"/>
      <c r="I12" s="169"/>
      <c r="J12" s="169"/>
      <c r="K12" s="169"/>
      <c r="L12" s="169"/>
      <c r="M12" s="169"/>
      <c r="N12" s="169"/>
      <c r="O12" s="169"/>
      <c r="P12" s="169"/>
      <c r="Q12" s="169"/>
      <c r="R12" s="169"/>
      <c r="S12" s="169"/>
      <c r="T12" s="169"/>
      <c r="U12" s="169"/>
      <c r="V12" s="169"/>
      <c r="W12" s="169"/>
      <c r="X12" s="169"/>
      <c r="Y12" s="169"/>
      <c r="Z12" s="169"/>
    </row>
    <row r="13" spans="2:29" ht="15" customHeight="1" x14ac:dyDescent="0.35">
      <c r="B13" s="170" t="s">
        <v>234</v>
      </c>
      <c r="C13" s="358"/>
      <c r="D13" s="358"/>
      <c r="E13" s="358"/>
      <c r="F13" s="358"/>
      <c r="G13" s="168"/>
      <c r="H13" s="168"/>
      <c r="I13" s="169"/>
      <c r="J13" s="169"/>
      <c r="K13" s="169"/>
      <c r="L13" s="169"/>
      <c r="M13" s="169"/>
      <c r="N13" s="169"/>
      <c r="O13" s="169"/>
      <c r="P13" s="169"/>
      <c r="Q13" s="169"/>
      <c r="R13" s="169"/>
      <c r="S13" s="169"/>
      <c r="T13" s="169"/>
      <c r="U13" s="169"/>
      <c r="V13" s="169"/>
      <c r="W13" s="169"/>
      <c r="X13" s="169"/>
      <c r="Y13" s="169"/>
      <c r="Z13" s="169"/>
    </row>
    <row r="14" spans="2:29" ht="15" customHeight="1" x14ac:dyDescent="0.35">
      <c r="B14" s="171" t="s">
        <v>235</v>
      </c>
      <c r="C14" s="358"/>
      <c r="D14" s="358"/>
      <c r="E14" s="358"/>
      <c r="F14" s="358"/>
      <c r="G14" s="168"/>
      <c r="H14" s="168"/>
      <c r="I14" s="169"/>
      <c r="J14" s="169"/>
      <c r="K14" s="169"/>
      <c r="L14" s="169"/>
      <c r="M14" s="169"/>
      <c r="N14" s="169"/>
      <c r="O14" s="169"/>
      <c r="P14" s="169"/>
      <c r="Q14" s="169"/>
      <c r="R14" s="169"/>
      <c r="S14" s="169"/>
      <c r="T14" s="169"/>
      <c r="U14" s="169"/>
      <c r="V14" s="169"/>
      <c r="W14" s="169"/>
      <c r="X14" s="169"/>
      <c r="Y14" s="169"/>
      <c r="Z14" s="169"/>
      <c r="AA14" s="172"/>
    </row>
    <row r="15" spans="2:29" ht="29" x14ac:dyDescent="0.35">
      <c r="B15" s="233" t="s">
        <v>286</v>
      </c>
      <c r="C15" s="359"/>
      <c r="D15" s="359"/>
      <c r="E15" s="359"/>
      <c r="F15" s="359"/>
      <c r="G15" s="173"/>
      <c r="I15" s="169"/>
      <c r="J15" s="169"/>
      <c r="K15" s="169"/>
      <c r="L15" s="169"/>
      <c r="M15" s="169"/>
      <c r="N15" s="169"/>
      <c r="O15" s="169"/>
      <c r="P15" s="169"/>
      <c r="Q15" s="169"/>
      <c r="R15" s="169"/>
      <c r="S15" s="169"/>
      <c r="T15" s="169"/>
      <c r="U15" s="169"/>
      <c r="V15" s="169"/>
      <c r="W15" s="169"/>
      <c r="X15" s="169"/>
      <c r="Y15" s="169"/>
      <c r="Z15" s="169"/>
      <c r="AA15" s="172"/>
    </row>
    <row r="16" spans="2:29" ht="43.5" x14ac:dyDescent="0.35">
      <c r="B16" s="204" t="s">
        <v>292</v>
      </c>
      <c r="C16" s="359"/>
      <c r="D16" s="359"/>
      <c r="E16" s="359"/>
      <c r="F16" s="359"/>
      <c r="G16" s="174"/>
      <c r="I16" s="169"/>
      <c r="J16" s="169"/>
      <c r="K16" s="169"/>
      <c r="L16" s="169"/>
      <c r="M16" s="169"/>
      <c r="N16" s="169"/>
      <c r="O16" s="169"/>
      <c r="P16" s="169"/>
      <c r="Q16" s="169"/>
      <c r="R16" s="169"/>
      <c r="S16" s="169"/>
      <c r="T16" s="169"/>
      <c r="U16" s="169"/>
      <c r="V16" s="169"/>
      <c r="W16" s="169"/>
      <c r="X16" s="169"/>
      <c r="Y16" s="169"/>
      <c r="Z16" s="169"/>
      <c r="AA16" s="162"/>
      <c r="AB16" s="162"/>
      <c r="AC16" s="162"/>
    </row>
    <row r="17" spans="1:29" ht="70" customHeight="1" x14ac:dyDescent="0.35">
      <c r="B17" s="127" t="s">
        <v>240</v>
      </c>
      <c r="C17" s="360"/>
      <c r="D17" s="360"/>
      <c r="E17" s="360"/>
      <c r="F17" s="360"/>
      <c r="G17" s="175"/>
      <c r="I17" s="169"/>
      <c r="J17" s="169"/>
      <c r="K17" s="169"/>
      <c r="L17" s="169"/>
      <c r="M17" s="169"/>
      <c r="N17" s="169"/>
      <c r="O17" s="169"/>
      <c r="P17" s="169"/>
      <c r="Q17" s="169"/>
      <c r="R17" s="169"/>
      <c r="S17" s="169"/>
      <c r="T17" s="169"/>
      <c r="U17" s="169"/>
      <c r="V17" s="169"/>
      <c r="W17" s="169"/>
      <c r="X17" s="169"/>
      <c r="Y17" s="169"/>
      <c r="Z17" s="169"/>
      <c r="AA17" s="162"/>
      <c r="AB17" s="162"/>
      <c r="AC17" s="162"/>
    </row>
    <row r="18" spans="1:29" s="179" customFormat="1" x14ac:dyDescent="0.35">
      <c r="B18" s="176" t="s">
        <v>237</v>
      </c>
      <c r="C18" s="213"/>
      <c r="D18" s="213"/>
      <c r="E18" s="213"/>
      <c r="F18" s="213"/>
      <c r="G18" s="177" t="str">
        <f>IF(AND(E23&gt;0,COUNTA(C18:F18)=0),"&lt;&lt; Your P2 actions below will not be summarized until you enter a date of follow-up.","")</f>
        <v/>
      </c>
      <c r="H18" s="178"/>
      <c r="I18" s="169"/>
      <c r="J18" s="169"/>
      <c r="K18" s="169"/>
      <c r="L18" s="169"/>
      <c r="M18" s="169"/>
      <c r="N18" s="169"/>
      <c r="O18" s="169"/>
      <c r="P18" s="169"/>
      <c r="Q18" s="169"/>
      <c r="R18" s="169"/>
      <c r="S18" s="169"/>
      <c r="T18" s="169"/>
      <c r="U18" s="169"/>
      <c r="V18" s="169"/>
      <c r="W18" s="169"/>
      <c r="X18" s="169"/>
      <c r="Y18" s="169"/>
      <c r="Z18" s="169"/>
      <c r="AA18" s="96"/>
    </row>
    <row r="19" spans="1:29" ht="53.5" x14ac:dyDescent="0.35">
      <c r="B19" s="214" t="s">
        <v>289</v>
      </c>
      <c r="C19" s="358"/>
      <c r="D19" s="358"/>
      <c r="E19" s="358"/>
      <c r="F19" s="358"/>
      <c r="G19" s="168"/>
      <c r="H19" s="169"/>
      <c r="I19" s="169"/>
      <c r="J19" s="169"/>
      <c r="K19" s="169"/>
      <c r="L19" s="169"/>
      <c r="M19" s="169"/>
      <c r="N19" s="169"/>
      <c r="O19" s="169"/>
      <c r="P19" s="169"/>
      <c r="Q19" s="169"/>
      <c r="R19" s="169"/>
      <c r="S19" s="169"/>
      <c r="T19" s="169"/>
      <c r="U19" s="169"/>
      <c r="V19" s="169"/>
      <c r="W19" s="169"/>
      <c r="X19" s="169"/>
      <c r="Y19" s="169"/>
      <c r="Z19" s="169"/>
      <c r="AA19" s="162"/>
      <c r="AB19" s="162"/>
      <c r="AC19" s="162"/>
    </row>
    <row r="20" spans="1:29" ht="80.150000000000006" customHeight="1" x14ac:dyDescent="0.35">
      <c r="B20" s="232" t="s">
        <v>287</v>
      </c>
      <c r="C20" s="360"/>
      <c r="D20" s="360"/>
      <c r="E20" s="360"/>
      <c r="F20" s="360"/>
      <c r="G20" s="175"/>
      <c r="I20" s="169"/>
      <c r="J20" s="169"/>
      <c r="K20" s="169"/>
      <c r="L20" s="169"/>
      <c r="M20" s="169"/>
      <c r="N20" s="169"/>
      <c r="O20" s="169"/>
      <c r="P20" s="169"/>
      <c r="Q20" s="169"/>
      <c r="R20" s="169"/>
      <c r="S20" s="169"/>
      <c r="T20" s="169"/>
      <c r="U20" s="169"/>
      <c r="V20" s="169"/>
      <c r="W20" s="169"/>
      <c r="X20" s="169"/>
      <c r="Y20" s="169"/>
      <c r="Z20" s="169"/>
      <c r="AA20" s="162"/>
      <c r="AB20" s="162"/>
      <c r="AC20" s="162"/>
    </row>
    <row r="21" spans="1:29" ht="70" customHeight="1" x14ac:dyDescent="0.35">
      <c r="B21" s="127" t="s">
        <v>288</v>
      </c>
      <c r="C21" s="360"/>
      <c r="D21" s="360"/>
      <c r="E21" s="360"/>
      <c r="F21" s="360"/>
      <c r="G21" s="175"/>
      <c r="I21" s="169"/>
      <c r="J21" s="169"/>
      <c r="K21" s="169"/>
      <c r="L21" s="169"/>
      <c r="M21" s="169"/>
      <c r="N21" s="169"/>
      <c r="O21" s="169"/>
      <c r="P21" s="169"/>
      <c r="Q21" s="169"/>
      <c r="R21" s="169"/>
      <c r="S21" s="169"/>
      <c r="T21" s="169"/>
      <c r="U21" s="169"/>
      <c r="V21" s="169"/>
      <c r="W21" s="169"/>
      <c r="X21" s="169"/>
      <c r="Y21" s="169"/>
      <c r="Z21" s="169"/>
      <c r="AA21" s="162"/>
      <c r="AB21" s="162"/>
      <c r="AC21" s="162"/>
    </row>
    <row r="22" spans="1:29" ht="70" customHeight="1" x14ac:dyDescent="0.35">
      <c r="B22" s="127" t="s">
        <v>290</v>
      </c>
      <c r="C22" s="360"/>
      <c r="D22" s="360"/>
      <c r="E22" s="360"/>
      <c r="F22" s="360"/>
      <c r="G22" s="175"/>
      <c r="I22" s="169"/>
      <c r="J22" s="169"/>
      <c r="K22" s="169"/>
      <c r="L22" s="169"/>
      <c r="M22" s="169"/>
      <c r="N22" s="169"/>
      <c r="O22" s="169"/>
      <c r="P22" s="169"/>
      <c r="Q22" s="169"/>
      <c r="R22" s="169"/>
      <c r="S22" s="169"/>
      <c r="T22" s="169"/>
      <c r="U22" s="169"/>
      <c r="V22" s="169"/>
      <c r="W22" s="169"/>
      <c r="X22" s="169"/>
      <c r="Y22" s="169"/>
      <c r="Z22" s="169"/>
      <c r="AA22" s="162"/>
      <c r="AB22" s="162"/>
      <c r="AC22" s="162"/>
    </row>
    <row r="23" spans="1:29" ht="15" customHeight="1" x14ac:dyDescent="0.35">
      <c r="C23" s="194">
        <f>IF(COUNTA(C11:F22,B28:F52,H52:Y52)&gt;0,1,0)</f>
        <v>0</v>
      </c>
      <c r="D23" s="194">
        <f>IF(COUNTA(C18:F18)&gt;0,1,0)</f>
        <v>0</v>
      </c>
      <c r="E23" s="194">
        <f>IF(COUNTA(B28:B52)&gt;0,1,0)</f>
        <v>0</v>
      </c>
      <c r="G23" s="144"/>
      <c r="H23" s="144"/>
      <c r="I23" s="169"/>
      <c r="J23" s="169"/>
      <c r="K23" s="169"/>
      <c r="L23" s="169"/>
      <c r="M23" s="169"/>
      <c r="N23" s="169"/>
      <c r="O23" s="169"/>
      <c r="P23" s="169"/>
      <c r="Q23" s="169"/>
      <c r="R23" s="169"/>
      <c r="S23" s="169"/>
      <c r="T23" s="169"/>
      <c r="U23" s="169"/>
      <c r="V23" s="169"/>
      <c r="W23" s="169"/>
      <c r="X23" s="169"/>
      <c r="Y23" s="169"/>
      <c r="Z23" s="169"/>
    </row>
    <row r="24" spans="1:29" ht="18.5" x14ac:dyDescent="0.45">
      <c r="B24" s="248" t="s">
        <v>1</v>
      </c>
      <c r="C24" s="164"/>
      <c r="D24" s="164"/>
      <c r="E24" s="164"/>
      <c r="F24" s="164"/>
      <c r="G24" s="164"/>
      <c r="H24" s="165"/>
      <c r="I24" s="165"/>
      <c r="J24" s="165"/>
      <c r="K24" s="165"/>
      <c r="L24" s="165"/>
      <c r="M24" s="165"/>
      <c r="N24" s="165"/>
      <c r="O24" s="165"/>
      <c r="P24" s="165"/>
      <c r="Q24" s="165"/>
      <c r="R24" s="165"/>
      <c r="S24" s="165"/>
      <c r="T24" s="165"/>
      <c r="U24" s="165"/>
      <c r="V24" s="165"/>
      <c r="W24" s="165"/>
      <c r="X24" s="165"/>
      <c r="Y24" s="165"/>
      <c r="Z24" s="165"/>
      <c r="AA24" s="165"/>
      <c r="AB24" s="166"/>
    </row>
    <row r="25" spans="1:29" ht="15" customHeight="1" x14ac:dyDescent="0.35">
      <c r="B25" s="205"/>
      <c r="C25" s="206"/>
      <c r="D25" s="206"/>
      <c r="E25" s="206"/>
      <c r="F25" s="206"/>
      <c r="G25" s="206"/>
      <c r="H25" s="328" t="s">
        <v>104</v>
      </c>
      <c r="I25" s="329"/>
      <c r="J25" s="329"/>
      <c r="K25" s="329"/>
      <c r="L25" s="329"/>
      <c r="M25" s="329"/>
      <c r="N25" s="329"/>
      <c r="O25" s="330"/>
      <c r="P25" s="355" t="s">
        <v>105</v>
      </c>
      <c r="Q25" s="356"/>
      <c r="R25" s="356"/>
      <c r="S25" s="356"/>
      <c r="T25" s="356"/>
      <c r="U25" s="357"/>
      <c r="V25" s="340" t="s">
        <v>106</v>
      </c>
      <c r="W25" s="341"/>
      <c r="X25" s="341"/>
      <c r="Y25" s="341"/>
      <c r="Z25" s="342"/>
      <c r="AA25" s="205"/>
      <c r="AB25" s="207"/>
    </row>
    <row r="26" spans="1:29" ht="15" customHeight="1" x14ac:dyDescent="0.35">
      <c r="B26" s="266" t="s">
        <v>324</v>
      </c>
      <c r="C26" s="209"/>
      <c r="D26" s="209"/>
      <c r="E26" s="209"/>
      <c r="F26" s="209"/>
      <c r="G26" s="209"/>
      <c r="H26" s="331" t="s">
        <v>109</v>
      </c>
      <c r="I26" s="332"/>
      <c r="J26" s="332"/>
      <c r="K26" s="333"/>
      <c r="L26" s="335" t="s">
        <v>110</v>
      </c>
      <c r="M26" s="335"/>
      <c r="N26" s="331" t="s">
        <v>112</v>
      </c>
      <c r="O26" s="333"/>
      <c r="P26" s="336" t="s">
        <v>112</v>
      </c>
      <c r="Q26" s="337"/>
      <c r="R26" s="337"/>
      <c r="S26" s="327" t="s">
        <v>111</v>
      </c>
      <c r="T26" s="327"/>
      <c r="U26" s="327"/>
      <c r="V26" s="343"/>
      <c r="W26" s="344"/>
      <c r="X26" s="344"/>
      <c r="Y26" s="344"/>
      <c r="Z26" s="345"/>
      <c r="AA26" s="208"/>
      <c r="AB26" s="210"/>
    </row>
    <row r="27" spans="1:29" s="189" customFormat="1" ht="51" customHeight="1" x14ac:dyDescent="0.35">
      <c r="B27" s="203" t="s">
        <v>265</v>
      </c>
      <c r="C27" s="180" t="s">
        <v>221</v>
      </c>
      <c r="D27" s="180" t="s">
        <v>100</v>
      </c>
      <c r="E27" s="180" t="s">
        <v>278</v>
      </c>
      <c r="F27" s="216" t="s">
        <v>273</v>
      </c>
      <c r="G27" s="181" t="s">
        <v>238</v>
      </c>
      <c r="H27" s="182" t="s">
        <v>127</v>
      </c>
      <c r="I27" s="182" t="s">
        <v>259</v>
      </c>
      <c r="J27" s="182" t="s">
        <v>108</v>
      </c>
      <c r="K27" s="182" t="s">
        <v>101</v>
      </c>
      <c r="L27" s="183" t="s">
        <v>277</v>
      </c>
      <c r="M27" s="183" t="s">
        <v>122</v>
      </c>
      <c r="N27" s="182" t="s">
        <v>128</v>
      </c>
      <c r="O27" s="182" t="s">
        <v>131</v>
      </c>
      <c r="P27" s="184" t="s">
        <v>129</v>
      </c>
      <c r="Q27" s="185" t="s">
        <v>130</v>
      </c>
      <c r="R27" s="217" t="s">
        <v>132</v>
      </c>
      <c r="S27" s="187" t="s">
        <v>258</v>
      </c>
      <c r="T27" s="188" t="s">
        <v>108</v>
      </c>
      <c r="U27" s="187" t="s">
        <v>126</v>
      </c>
      <c r="V27" s="183" t="s">
        <v>133</v>
      </c>
      <c r="W27" s="183" t="s">
        <v>260</v>
      </c>
      <c r="X27" s="183" t="s">
        <v>211</v>
      </c>
      <c r="Y27" s="183" t="s">
        <v>103</v>
      </c>
      <c r="Z27" s="230" t="s">
        <v>279</v>
      </c>
      <c r="AA27" s="215" t="s">
        <v>313</v>
      </c>
      <c r="AB27" s="215" t="s">
        <v>272</v>
      </c>
    </row>
    <row r="28" spans="1:29" s="179" customFormat="1" x14ac:dyDescent="0.35">
      <c r="A28" s="71">
        <v>1</v>
      </c>
      <c r="B28" s="89"/>
      <c r="C28" s="82"/>
      <c r="D28" s="89"/>
      <c r="E28" s="82"/>
      <c r="F28" s="202"/>
      <c r="G28" s="198" t="str">
        <f>IF(F28="","",IF(MONTH(F28)&gt;=10,YEAR(F28) + 1,YEAR(F28)))</f>
        <v/>
      </c>
      <c r="H28" s="97"/>
      <c r="I28" s="97"/>
      <c r="J28" s="90"/>
      <c r="K28" s="91"/>
      <c r="L28" s="97"/>
      <c r="M28" s="91"/>
      <c r="N28" s="97"/>
      <c r="O28" s="90"/>
      <c r="P28" s="97"/>
      <c r="Q28" s="97"/>
      <c r="R28" s="90"/>
      <c r="S28" s="97"/>
      <c r="T28" s="147"/>
      <c r="U28" s="91"/>
      <c r="V28" s="97"/>
      <c r="W28" s="97"/>
      <c r="X28" s="90"/>
      <c r="Y28" s="90"/>
      <c r="Z28" s="231"/>
      <c r="AA28" s="122"/>
      <c r="AB28" s="229"/>
    </row>
    <row r="29" spans="1:29" s="179" customFormat="1" x14ac:dyDescent="0.35">
      <c r="A29" s="71">
        <v>2</v>
      </c>
      <c r="B29" s="89"/>
      <c r="C29" s="82"/>
      <c r="D29" s="89"/>
      <c r="E29" s="82"/>
      <c r="F29" s="202"/>
      <c r="G29" s="198" t="str">
        <f>IF(F29="","",IF(MONTH(F29)&gt;=10,YEAR(F29) + 1,YEAR(F29)))</f>
        <v/>
      </c>
      <c r="H29" s="97"/>
      <c r="I29" s="97"/>
      <c r="J29" s="91"/>
      <c r="K29" s="91"/>
      <c r="L29" s="97"/>
      <c r="M29" s="91"/>
      <c r="N29" s="97"/>
      <c r="O29" s="90"/>
      <c r="P29" s="97"/>
      <c r="Q29" s="97"/>
      <c r="R29" s="90"/>
      <c r="S29" s="97"/>
      <c r="T29" s="147"/>
      <c r="U29" s="91"/>
      <c r="V29" s="97"/>
      <c r="W29" s="97"/>
      <c r="X29" s="90"/>
      <c r="Y29" s="90"/>
      <c r="Z29" s="231"/>
      <c r="AA29" s="122"/>
      <c r="AB29" s="228"/>
    </row>
    <row r="30" spans="1:29" s="179" customFormat="1" x14ac:dyDescent="0.35">
      <c r="A30" s="71">
        <v>3</v>
      </c>
      <c r="B30" s="89"/>
      <c r="C30" s="82"/>
      <c r="D30" s="89"/>
      <c r="E30" s="82"/>
      <c r="F30" s="202"/>
      <c r="G30" s="198" t="str">
        <f t="shared" ref="G30:G52" si="0">IF(F30="","",IF(MONTH(F30)&gt;=10,YEAR(F30) + 1,YEAR(F30)))</f>
        <v/>
      </c>
      <c r="H30" s="97"/>
      <c r="I30" s="97"/>
      <c r="J30" s="90"/>
      <c r="K30" s="90"/>
      <c r="L30" s="97"/>
      <c r="M30" s="90"/>
      <c r="N30" s="97"/>
      <c r="O30" s="90"/>
      <c r="P30" s="97"/>
      <c r="Q30" s="97"/>
      <c r="R30" s="90"/>
      <c r="S30" s="97"/>
      <c r="T30" s="147"/>
      <c r="U30" s="90"/>
      <c r="V30" s="97"/>
      <c r="W30" s="97"/>
      <c r="X30" s="90"/>
      <c r="Y30" s="90"/>
      <c r="Z30" s="231"/>
      <c r="AA30" s="122"/>
      <c r="AB30" s="228"/>
    </row>
    <row r="31" spans="1:29" s="179" customFormat="1" x14ac:dyDescent="0.35">
      <c r="A31" s="71">
        <v>4</v>
      </c>
      <c r="B31" s="89"/>
      <c r="C31" s="82"/>
      <c r="D31" s="89"/>
      <c r="E31" s="82"/>
      <c r="F31" s="202"/>
      <c r="G31" s="198" t="str">
        <f t="shared" si="0"/>
        <v/>
      </c>
      <c r="H31" s="97"/>
      <c r="I31" s="97"/>
      <c r="J31" s="91"/>
      <c r="K31" s="91"/>
      <c r="L31" s="97"/>
      <c r="M31" s="91"/>
      <c r="N31" s="97"/>
      <c r="O31" s="90"/>
      <c r="P31" s="97"/>
      <c r="Q31" s="97"/>
      <c r="R31" s="90"/>
      <c r="S31" s="97"/>
      <c r="T31" s="147"/>
      <c r="U31" s="91"/>
      <c r="V31" s="97"/>
      <c r="W31" s="97"/>
      <c r="X31" s="90"/>
      <c r="Y31" s="90"/>
      <c r="Z31" s="231"/>
      <c r="AA31" s="122"/>
      <c r="AB31" s="228"/>
    </row>
    <row r="32" spans="1:29" s="179" customFormat="1" x14ac:dyDescent="0.35">
      <c r="A32" s="71">
        <v>5</v>
      </c>
      <c r="B32" s="89"/>
      <c r="C32" s="82"/>
      <c r="D32" s="89"/>
      <c r="E32" s="82"/>
      <c r="F32" s="202"/>
      <c r="G32" s="198" t="str">
        <f t="shared" si="0"/>
        <v/>
      </c>
      <c r="H32" s="97"/>
      <c r="I32" s="97"/>
      <c r="J32" s="91"/>
      <c r="K32" s="91"/>
      <c r="L32" s="97"/>
      <c r="M32" s="91"/>
      <c r="N32" s="97"/>
      <c r="O32" s="90"/>
      <c r="P32" s="97"/>
      <c r="Q32" s="97"/>
      <c r="R32" s="90"/>
      <c r="S32" s="97"/>
      <c r="T32" s="147"/>
      <c r="U32" s="91"/>
      <c r="V32" s="97"/>
      <c r="W32" s="97"/>
      <c r="X32" s="90"/>
      <c r="Y32" s="90"/>
      <c r="Z32" s="231"/>
      <c r="AA32" s="122"/>
      <c r="AB32" s="228"/>
    </row>
    <row r="33" spans="1:28" s="179" customFormat="1" x14ac:dyDescent="0.35">
      <c r="A33" s="71">
        <v>6</v>
      </c>
      <c r="B33" s="89"/>
      <c r="C33" s="82"/>
      <c r="D33" s="89"/>
      <c r="E33" s="82"/>
      <c r="F33" s="202"/>
      <c r="G33" s="198" t="str">
        <f t="shared" si="0"/>
        <v/>
      </c>
      <c r="H33" s="97"/>
      <c r="I33" s="97"/>
      <c r="J33" s="91"/>
      <c r="K33" s="91"/>
      <c r="L33" s="97"/>
      <c r="M33" s="91"/>
      <c r="N33" s="97"/>
      <c r="O33" s="90"/>
      <c r="P33" s="97"/>
      <c r="Q33" s="97"/>
      <c r="R33" s="90"/>
      <c r="S33" s="97"/>
      <c r="T33" s="147"/>
      <c r="U33" s="91"/>
      <c r="V33" s="97"/>
      <c r="W33" s="97"/>
      <c r="X33" s="90"/>
      <c r="Y33" s="90"/>
      <c r="Z33" s="231"/>
      <c r="AA33" s="122"/>
      <c r="AB33" s="228"/>
    </row>
    <row r="34" spans="1:28" s="179" customFormat="1" x14ac:dyDescent="0.35">
      <c r="A34" s="71">
        <v>7</v>
      </c>
      <c r="B34" s="89"/>
      <c r="C34" s="82"/>
      <c r="D34" s="89"/>
      <c r="E34" s="82"/>
      <c r="F34" s="202"/>
      <c r="G34" s="198" t="str">
        <f t="shared" si="0"/>
        <v/>
      </c>
      <c r="H34" s="97"/>
      <c r="I34" s="97"/>
      <c r="J34" s="91"/>
      <c r="K34" s="91"/>
      <c r="L34" s="97"/>
      <c r="M34" s="91"/>
      <c r="N34" s="97"/>
      <c r="O34" s="90"/>
      <c r="P34" s="97"/>
      <c r="Q34" s="97"/>
      <c r="R34" s="90"/>
      <c r="S34" s="97"/>
      <c r="T34" s="147"/>
      <c r="U34" s="91"/>
      <c r="V34" s="97"/>
      <c r="W34" s="97"/>
      <c r="X34" s="90"/>
      <c r="Y34" s="90"/>
      <c r="Z34" s="231"/>
      <c r="AA34" s="122"/>
      <c r="AB34" s="228"/>
    </row>
    <row r="35" spans="1:28" s="179" customFormat="1" x14ac:dyDescent="0.35">
      <c r="A35" s="71">
        <v>8</v>
      </c>
      <c r="B35" s="89"/>
      <c r="C35" s="82"/>
      <c r="D35" s="89"/>
      <c r="E35" s="82"/>
      <c r="F35" s="202"/>
      <c r="G35" s="198" t="str">
        <f t="shared" si="0"/>
        <v/>
      </c>
      <c r="H35" s="97"/>
      <c r="I35" s="97"/>
      <c r="J35" s="91"/>
      <c r="K35" s="91"/>
      <c r="L35" s="97"/>
      <c r="M35" s="91"/>
      <c r="N35" s="97"/>
      <c r="O35" s="90"/>
      <c r="P35" s="97"/>
      <c r="Q35" s="97"/>
      <c r="R35" s="90"/>
      <c r="S35" s="97"/>
      <c r="T35" s="147"/>
      <c r="U35" s="91"/>
      <c r="V35" s="97"/>
      <c r="W35" s="97"/>
      <c r="X35" s="90"/>
      <c r="Y35" s="90"/>
      <c r="Z35" s="231"/>
      <c r="AA35" s="122"/>
      <c r="AB35" s="228"/>
    </row>
    <row r="36" spans="1:28" s="179" customFormat="1" x14ac:dyDescent="0.35">
      <c r="A36" s="71">
        <v>9</v>
      </c>
      <c r="B36" s="89"/>
      <c r="C36" s="82"/>
      <c r="D36" s="89"/>
      <c r="E36" s="82"/>
      <c r="F36" s="202"/>
      <c r="G36" s="198" t="str">
        <f t="shared" si="0"/>
        <v/>
      </c>
      <c r="H36" s="97"/>
      <c r="I36" s="97"/>
      <c r="J36" s="91"/>
      <c r="K36" s="91"/>
      <c r="L36" s="97"/>
      <c r="M36" s="91"/>
      <c r="N36" s="97"/>
      <c r="O36" s="90"/>
      <c r="P36" s="97"/>
      <c r="Q36" s="97"/>
      <c r="R36" s="90"/>
      <c r="S36" s="97"/>
      <c r="T36" s="147"/>
      <c r="U36" s="91"/>
      <c r="V36" s="97"/>
      <c r="W36" s="97"/>
      <c r="X36" s="90"/>
      <c r="Y36" s="90"/>
      <c r="Z36" s="231"/>
      <c r="AA36" s="122"/>
      <c r="AB36" s="228"/>
    </row>
    <row r="37" spans="1:28" s="179" customFormat="1" x14ac:dyDescent="0.35">
      <c r="A37" s="71">
        <v>10</v>
      </c>
      <c r="B37" s="89"/>
      <c r="C37" s="82"/>
      <c r="D37" s="89"/>
      <c r="E37" s="82"/>
      <c r="F37" s="202"/>
      <c r="G37" s="198" t="str">
        <f t="shared" si="0"/>
        <v/>
      </c>
      <c r="H37" s="97"/>
      <c r="I37" s="97"/>
      <c r="J37" s="91"/>
      <c r="K37" s="91"/>
      <c r="L37" s="97"/>
      <c r="M37" s="91"/>
      <c r="N37" s="97"/>
      <c r="O37" s="90"/>
      <c r="P37" s="97"/>
      <c r="Q37" s="97"/>
      <c r="R37" s="90"/>
      <c r="S37" s="97"/>
      <c r="T37" s="147"/>
      <c r="U37" s="91"/>
      <c r="V37" s="97"/>
      <c r="W37" s="97"/>
      <c r="X37" s="90"/>
      <c r="Y37" s="90"/>
      <c r="Z37" s="231"/>
      <c r="AA37" s="122"/>
      <c r="AB37" s="228"/>
    </row>
    <row r="38" spans="1:28" s="179" customFormat="1" x14ac:dyDescent="0.35">
      <c r="A38" s="71">
        <v>11</v>
      </c>
      <c r="B38" s="89"/>
      <c r="C38" s="82"/>
      <c r="D38" s="89"/>
      <c r="E38" s="82"/>
      <c r="F38" s="202"/>
      <c r="G38" s="198" t="str">
        <f t="shared" si="0"/>
        <v/>
      </c>
      <c r="H38" s="97"/>
      <c r="I38" s="97"/>
      <c r="J38" s="91"/>
      <c r="K38" s="91"/>
      <c r="L38" s="97"/>
      <c r="M38" s="91"/>
      <c r="N38" s="97"/>
      <c r="O38" s="90"/>
      <c r="P38" s="97"/>
      <c r="Q38" s="97"/>
      <c r="R38" s="90"/>
      <c r="S38" s="97"/>
      <c r="T38" s="147"/>
      <c r="U38" s="91"/>
      <c r="V38" s="97"/>
      <c r="W38" s="97"/>
      <c r="X38" s="90"/>
      <c r="Y38" s="90"/>
      <c r="Z38" s="231"/>
      <c r="AA38" s="122"/>
      <c r="AB38" s="228"/>
    </row>
    <row r="39" spans="1:28" s="179" customFormat="1" x14ac:dyDescent="0.35">
      <c r="A39" s="71">
        <v>12</v>
      </c>
      <c r="B39" s="89"/>
      <c r="C39" s="82"/>
      <c r="D39" s="89"/>
      <c r="E39" s="82"/>
      <c r="F39" s="202"/>
      <c r="G39" s="198" t="str">
        <f t="shared" si="0"/>
        <v/>
      </c>
      <c r="H39" s="97"/>
      <c r="I39" s="97"/>
      <c r="J39" s="91"/>
      <c r="K39" s="91"/>
      <c r="L39" s="97"/>
      <c r="M39" s="91"/>
      <c r="N39" s="97"/>
      <c r="O39" s="90"/>
      <c r="P39" s="97"/>
      <c r="Q39" s="97"/>
      <c r="R39" s="90"/>
      <c r="S39" s="97"/>
      <c r="T39" s="147"/>
      <c r="U39" s="91"/>
      <c r="V39" s="97"/>
      <c r="W39" s="97"/>
      <c r="X39" s="90"/>
      <c r="Y39" s="90"/>
      <c r="Z39" s="231"/>
      <c r="AA39" s="122"/>
      <c r="AB39" s="228"/>
    </row>
    <row r="40" spans="1:28" s="179" customFormat="1" x14ac:dyDescent="0.35">
      <c r="A40" s="71">
        <v>13</v>
      </c>
      <c r="B40" s="89"/>
      <c r="C40" s="82"/>
      <c r="D40" s="89"/>
      <c r="E40" s="82"/>
      <c r="F40" s="202"/>
      <c r="G40" s="198" t="str">
        <f t="shared" si="0"/>
        <v/>
      </c>
      <c r="H40" s="97"/>
      <c r="I40" s="97"/>
      <c r="J40" s="91"/>
      <c r="K40" s="91"/>
      <c r="L40" s="97"/>
      <c r="M40" s="91"/>
      <c r="N40" s="97"/>
      <c r="O40" s="90"/>
      <c r="P40" s="97"/>
      <c r="Q40" s="97"/>
      <c r="R40" s="90"/>
      <c r="S40" s="97"/>
      <c r="T40" s="147"/>
      <c r="U40" s="91"/>
      <c r="V40" s="97"/>
      <c r="W40" s="97"/>
      <c r="X40" s="90"/>
      <c r="Y40" s="90"/>
      <c r="Z40" s="231"/>
      <c r="AA40" s="122"/>
      <c r="AB40" s="228"/>
    </row>
    <row r="41" spans="1:28" s="179" customFormat="1" x14ac:dyDescent="0.35">
      <c r="A41" s="71">
        <v>14</v>
      </c>
      <c r="B41" s="89"/>
      <c r="C41" s="82"/>
      <c r="D41" s="89"/>
      <c r="E41" s="82"/>
      <c r="F41" s="202"/>
      <c r="G41" s="198" t="str">
        <f t="shared" si="0"/>
        <v/>
      </c>
      <c r="H41" s="97"/>
      <c r="I41" s="97"/>
      <c r="J41" s="91"/>
      <c r="K41" s="91"/>
      <c r="L41" s="97"/>
      <c r="M41" s="91"/>
      <c r="N41" s="97"/>
      <c r="O41" s="90"/>
      <c r="P41" s="97"/>
      <c r="Q41" s="97"/>
      <c r="R41" s="90"/>
      <c r="S41" s="97"/>
      <c r="T41" s="147"/>
      <c r="U41" s="91"/>
      <c r="V41" s="97"/>
      <c r="W41" s="97"/>
      <c r="X41" s="90"/>
      <c r="Y41" s="90"/>
      <c r="Z41" s="231"/>
      <c r="AA41" s="122"/>
      <c r="AB41" s="228"/>
    </row>
    <row r="42" spans="1:28" s="179" customFormat="1" x14ac:dyDescent="0.35">
      <c r="A42" s="71">
        <v>15</v>
      </c>
      <c r="B42" s="89"/>
      <c r="C42" s="82"/>
      <c r="D42" s="89"/>
      <c r="E42" s="82"/>
      <c r="F42" s="202"/>
      <c r="G42" s="198" t="str">
        <f t="shared" si="0"/>
        <v/>
      </c>
      <c r="H42" s="97"/>
      <c r="I42" s="97"/>
      <c r="J42" s="91"/>
      <c r="K42" s="91"/>
      <c r="L42" s="97"/>
      <c r="M42" s="91"/>
      <c r="N42" s="97"/>
      <c r="O42" s="90"/>
      <c r="P42" s="97"/>
      <c r="Q42" s="97"/>
      <c r="R42" s="90"/>
      <c r="S42" s="97"/>
      <c r="T42" s="147"/>
      <c r="U42" s="91"/>
      <c r="V42" s="97"/>
      <c r="W42" s="97"/>
      <c r="X42" s="90"/>
      <c r="Y42" s="90"/>
      <c r="Z42" s="231"/>
      <c r="AA42" s="122"/>
      <c r="AB42" s="228"/>
    </row>
    <row r="43" spans="1:28" s="179" customFormat="1" x14ac:dyDescent="0.35">
      <c r="A43" s="71">
        <v>16</v>
      </c>
      <c r="B43" s="89"/>
      <c r="C43" s="82"/>
      <c r="D43" s="89"/>
      <c r="E43" s="82"/>
      <c r="F43" s="202"/>
      <c r="G43" s="198" t="str">
        <f t="shared" si="0"/>
        <v/>
      </c>
      <c r="H43" s="97"/>
      <c r="I43" s="97"/>
      <c r="J43" s="91"/>
      <c r="K43" s="91"/>
      <c r="L43" s="97"/>
      <c r="M43" s="91"/>
      <c r="N43" s="97"/>
      <c r="O43" s="90"/>
      <c r="P43" s="97"/>
      <c r="Q43" s="97"/>
      <c r="R43" s="90"/>
      <c r="S43" s="97"/>
      <c r="T43" s="147"/>
      <c r="U43" s="91"/>
      <c r="V43" s="97"/>
      <c r="W43" s="97"/>
      <c r="X43" s="90"/>
      <c r="Y43" s="90"/>
      <c r="Z43" s="231"/>
      <c r="AA43" s="122"/>
      <c r="AB43" s="228"/>
    </row>
    <row r="44" spans="1:28" s="179" customFormat="1" x14ac:dyDescent="0.35">
      <c r="A44" s="71">
        <v>17</v>
      </c>
      <c r="B44" s="89"/>
      <c r="C44" s="82"/>
      <c r="D44" s="89"/>
      <c r="E44" s="82"/>
      <c r="F44" s="202"/>
      <c r="G44" s="198" t="str">
        <f t="shared" si="0"/>
        <v/>
      </c>
      <c r="H44" s="97"/>
      <c r="I44" s="97"/>
      <c r="J44" s="91"/>
      <c r="K44" s="91"/>
      <c r="L44" s="97"/>
      <c r="M44" s="91"/>
      <c r="N44" s="97"/>
      <c r="O44" s="90"/>
      <c r="P44" s="97"/>
      <c r="Q44" s="97"/>
      <c r="R44" s="90"/>
      <c r="S44" s="97"/>
      <c r="T44" s="147"/>
      <c r="U44" s="91"/>
      <c r="V44" s="97"/>
      <c r="W44" s="97"/>
      <c r="X44" s="90"/>
      <c r="Y44" s="90"/>
      <c r="Z44" s="231"/>
      <c r="AA44" s="122"/>
      <c r="AB44" s="228"/>
    </row>
    <row r="45" spans="1:28" s="179" customFormat="1" x14ac:dyDescent="0.35">
      <c r="A45" s="71">
        <v>18</v>
      </c>
      <c r="B45" s="89"/>
      <c r="C45" s="82"/>
      <c r="D45" s="89"/>
      <c r="E45" s="82"/>
      <c r="F45" s="202"/>
      <c r="G45" s="198" t="str">
        <f t="shared" si="0"/>
        <v/>
      </c>
      <c r="H45" s="97"/>
      <c r="I45" s="97"/>
      <c r="J45" s="91"/>
      <c r="K45" s="91"/>
      <c r="L45" s="97"/>
      <c r="M45" s="91"/>
      <c r="N45" s="97"/>
      <c r="O45" s="90"/>
      <c r="P45" s="97"/>
      <c r="Q45" s="97"/>
      <c r="R45" s="90"/>
      <c r="S45" s="97"/>
      <c r="T45" s="147"/>
      <c r="U45" s="91"/>
      <c r="V45" s="97"/>
      <c r="W45" s="97"/>
      <c r="X45" s="90"/>
      <c r="Y45" s="90"/>
      <c r="Z45" s="231"/>
      <c r="AA45" s="122"/>
      <c r="AB45" s="228"/>
    </row>
    <row r="46" spans="1:28" s="179" customFormat="1" x14ac:dyDescent="0.35">
      <c r="A46" s="71">
        <v>19</v>
      </c>
      <c r="B46" s="89"/>
      <c r="C46" s="82"/>
      <c r="D46" s="89"/>
      <c r="E46" s="82"/>
      <c r="F46" s="202"/>
      <c r="G46" s="198" t="str">
        <f t="shared" si="0"/>
        <v/>
      </c>
      <c r="H46" s="97"/>
      <c r="I46" s="97"/>
      <c r="J46" s="91"/>
      <c r="K46" s="91"/>
      <c r="L46" s="97"/>
      <c r="M46" s="91"/>
      <c r="N46" s="97"/>
      <c r="O46" s="90"/>
      <c r="P46" s="97"/>
      <c r="Q46" s="97"/>
      <c r="R46" s="90"/>
      <c r="S46" s="97"/>
      <c r="T46" s="147"/>
      <c r="U46" s="91"/>
      <c r="V46" s="97"/>
      <c r="W46" s="97"/>
      <c r="X46" s="90"/>
      <c r="Y46" s="90"/>
      <c r="Z46" s="231"/>
      <c r="AA46" s="122"/>
      <c r="AB46" s="228"/>
    </row>
    <row r="47" spans="1:28" s="179" customFormat="1" x14ac:dyDescent="0.35">
      <c r="A47" s="71">
        <v>20</v>
      </c>
      <c r="B47" s="89"/>
      <c r="C47" s="82"/>
      <c r="D47" s="89"/>
      <c r="E47" s="82"/>
      <c r="F47" s="202"/>
      <c r="G47" s="198" t="str">
        <f t="shared" si="0"/>
        <v/>
      </c>
      <c r="H47" s="97"/>
      <c r="I47" s="97"/>
      <c r="J47" s="91"/>
      <c r="K47" s="91"/>
      <c r="L47" s="97"/>
      <c r="M47" s="91"/>
      <c r="N47" s="97"/>
      <c r="O47" s="90"/>
      <c r="P47" s="97"/>
      <c r="Q47" s="97"/>
      <c r="R47" s="90"/>
      <c r="S47" s="97"/>
      <c r="T47" s="147"/>
      <c r="U47" s="91"/>
      <c r="V47" s="97"/>
      <c r="W47" s="97"/>
      <c r="X47" s="90"/>
      <c r="Y47" s="90"/>
      <c r="Z47" s="231"/>
      <c r="AA47" s="122"/>
      <c r="AB47" s="228"/>
    </row>
    <row r="48" spans="1:28" s="179" customFormat="1" x14ac:dyDescent="0.35">
      <c r="A48" s="71">
        <v>21</v>
      </c>
      <c r="B48" s="89"/>
      <c r="C48" s="82"/>
      <c r="D48" s="89"/>
      <c r="E48" s="82"/>
      <c r="F48" s="202"/>
      <c r="G48" s="198" t="str">
        <f t="shared" si="0"/>
        <v/>
      </c>
      <c r="H48" s="97"/>
      <c r="I48" s="97"/>
      <c r="J48" s="91"/>
      <c r="K48" s="91"/>
      <c r="L48" s="97"/>
      <c r="M48" s="91"/>
      <c r="N48" s="97"/>
      <c r="O48" s="90"/>
      <c r="P48" s="97"/>
      <c r="Q48" s="97"/>
      <c r="R48" s="90"/>
      <c r="S48" s="97"/>
      <c r="T48" s="147"/>
      <c r="U48" s="91"/>
      <c r="V48" s="97"/>
      <c r="W48" s="97"/>
      <c r="X48" s="90"/>
      <c r="Y48" s="90"/>
      <c r="Z48" s="231"/>
      <c r="AA48" s="122"/>
      <c r="AB48" s="228"/>
    </row>
    <row r="49" spans="1:28" s="179" customFormat="1" x14ac:dyDescent="0.35">
      <c r="A49" s="71">
        <v>22</v>
      </c>
      <c r="B49" s="89"/>
      <c r="C49" s="82"/>
      <c r="D49" s="89"/>
      <c r="E49" s="82"/>
      <c r="F49" s="202"/>
      <c r="G49" s="198" t="str">
        <f t="shared" si="0"/>
        <v/>
      </c>
      <c r="H49" s="97"/>
      <c r="I49" s="97"/>
      <c r="J49" s="91"/>
      <c r="K49" s="91"/>
      <c r="L49" s="97"/>
      <c r="M49" s="91"/>
      <c r="N49" s="97"/>
      <c r="O49" s="90"/>
      <c r="P49" s="97"/>
      <c r="Q49" s="97"/>
      <c r="R49" s="90"/>
      <c r="S49" s="97"/>
      <c r="T49" s="147"/>
      <c r="U49" s="91"/>
      <c r="V49" s="97"/>
      <c r="W49" s="97"/>
      <c r="X49" s="90"/>
      <c r="Y49" s="90"/>
      <c r="Z49" s="231"/>
      <c r="AA49" s="122"/>
      <c r="AB49" s="228"/>
    </row>
    <row r="50" spans="1:28" s="179" customFormat="1" x14ac:dyDescent="0.35">
      <c r="A50" s="71">
        <v>23</v>
      </c>
      <c r="B50" s="89"/>
      <c r="C50" s="82"/>
      <c r="D50" s="89"/>
      <c r="E50" s="82"/>
      <c r="F50" s="202"/>
      <c r="G50" s="198" t="str">
        <f t="shared" si="0"/>
        <v/>
      </c>
      <c r="H50" s="97"/>
      <c r="I50" s="97"/>
      <c r="J50" s="91"/>
      <c r="K50" s="91"/>
      <c r="L50" s="97"/>
      <c r="M50" s="91"/>
      <c r="N50" s="97"/>
      <c r="O50" s="90"/>
      <c r="P50" s="97"/>
      <c r="Q50" s="97"/>
      <c r="R50" s="90"/>
      <c r="S50" s="97"/>
      <c r="T50" s="147"/>
      <c r="U50" s="91"/>
      <c r="V50" s="97"/>
      <c r="W50" s="97"/>
      <c r="X50" s="90"/>
      <c r="Y50" s="90"/>
      <c r="Z50" s="231"/>
      <c r="AA50" s="122"/>
      <c r="AB50" s="228"/>
    </row>
    <row r="51" spans="1:28" s="179" customFormat="1" x14ac:dyDescent="0.35">
      <c r="A51" s="71">
        <v>24</v>
      </c>
      <c r="B51" s="89"/>
      <c r="C51" s="82"/>
      <c r="D51" s="89"/>
      <c r="E51" s="82"/>
      <c r="F51" s="202"/>
      <c r="G51" s="198" t="str">
        <f t="shared" si="0"/>
        <v/>
      </c>
      <c r="H51" s="97"/>
      <c r="I51" s="97"/>
      <c r="J51" s="91"/>
      <c r="K51" s="91"/>
      <c r="L51" s="97"/>
      <c r="M51" s="91"/>
      <c r="N51" s="97"/>
      <c r="O51" s="90"/>
      <c r="P51" s="97"/>
      <c r="Q51" s="97"/>
      <c r="R51" s="90"/>
      <c r="S51" s="97"/>
      <c r="T51" s="147"/>
      <c r="U51" s="91"/>
      <c r="V51" s="97"/>
      <c r="W51" s="97"/>
      <c r="X51" s="90"/>
      <c r="Y51" s="90"/>
      <c r="Z51" s="231"/>
      <c r="AA51" s="122"/>
      <c r="AB51" s="228"/>
    </row>
    <row r="52" spans="1:28" s="179" customFormat="1" x14ac:dyDescent="0.35">
      <c r="A52" s="71">
        <v>25</v>
      </c>
      <c r="B52" s="89"/>
      <c r="C52" s="82"/>
      <c r="D52" s="89"/>
      <c r="E52" s="82"/>
      <c r="F52" s="202"/>
      <c r="G52" s="198" t="str">
        <f t="shared" si="0"/>
        <v/>
      </c>
      <c r="H52" s="97"/>
      <c r="I52" s="97"/>
      <c r="J52" s="91"/>
      <c r="K52" s="91"/>
      <c r="L52" s="97"/>
      <c r="M52" s="91"/>
      <c r="N52" s="97"/>
      <c r="O52" s="90"/>
      <c r="P52" s="97"/>
      <c r="Q52" s="97"/>
      <c r="R52" s="90"/>
      <c r="S52" s="97"/>
      <c r="T52" s="147"/>
      <c r="U52" s="91"/>
      <c r="V52" s="97"/>
      <c r="W52" s="97"/>
      <c r="X52" s="90"/>
      <c r="Y52" s="90"/>
      <c r="Z52" s="231"/>
      <c r="AA52" s="122"/>
      <c r="AB52" s="228"/>
    </row>
    <row r="53" spans="1:28" ht="24" customHeight="1" x14ac:dyDescent="0.35">
      <c r="B53" s="190" t="s">
        <v>67</v>
      </c>
      <c r="C53" s="126"/>
      <c r="D53" s="126"/>
      <c r="E53" s="126"/>
      <c r="F53" s="126"/>
      <c r="G53" s="218" t="str">
        <f>IF(AND(E23=1, COUNTA(B28:B52)&lt;&gt;COUNTA(F28:F52))," To be included here, actions must have a Date Implemented and there must be Date(s) of Follow-up above. &gt;&gt;","")</f>
        <v/>
      </c>
      <c r="H53" s="191">
        <f>SUM(H54:H59)</f>
        <v>0</v>
      </c>
      <c r="I53" s="192" t="s">
        <v>134</v>
      </c>
      <c r="J53" s="192" t="s">
        <v>134</v>
      </c>
      <c r="K53" s="192" t="s">
        <v>134</v>
      </c>
      <c r="L53" s="191">
        <f>SUM(L54:L59)</f>
        <v>0</v>
      </c>
      <c r="M53" s="192" t="s">
        <v>134</v>
      </c>
      <c r="N53" s="191">
        <f>SUM(N54:N59)</f>
        <v>0</v>
      </c>
      <c r="O53" s="191">
        <f>SUM(O54:O59)</f>
        <v>0</v>
      </c>
      <c r="P53" s="191">
        <f t="shared" ref="P53:V53" si="1">SUM(P54:P59)</f>
        <v>0</v>
      </c>
      <c r="Q53" s="191">
        <f t="shared" si="1"/>
        <v>0</v>
      </c>
      <c r="R53" s="191">
        <f t="shared" si="1"/>
        <v>0</v>
      </c>
      <c r="S53" s="191">
        <f t="shared" si="1"/>
        <v>0</v>
      </c>
      <c r="T53" s="193">
        <f t="shared" si="1"/>
        <v>0</v>
      </c>
      <c r="U53" s="192" t="s">
        <v>134</v>
      </c>
      <c r="V53" s="191">
        <f t="shared" si="1"/>
        <v>0</v>
      </c>
      <c r="W53" s="192" t="s">
        <v>134</v>
      </c>
      <c r="X53" s="192" t="s">
        <v>134</v>
      </c>
      <c r="Y53" s="191">
        <f t="shared" ref="Y53" si="2">SUM(Y54:Y59)</f>
        <v>0</v>
      </c>
      <c r="Z53" s="220" t="s">
        <v>134</v>
      </c>
      <c r="AA53" s="219">
        <f>COUNTIF(AA28:AA52,"Y")</f>
        <v>0</v>
      </c>
      <c r="AB53" s="220" t="s">
        <v>134</v>
      </c>
    </row>
    <row r="54" spans="1:28" hidden="1" x14ac:dyDescent="0.35">
      <c r="B54" s="190" t="str">
        <f>"TOTAL REPORTED " &amp; C54</f>
        <v>TOTAL REPORTED 2023</v>
      </c>
      <c r="C54" s="126">
        <v>2023</v>
      </c>
      <c r="D54" s="126"/>
      <c r="E54" s="126"/>
      <c r="F54" s="126"/>
      <c r="G54" s="126"/>
      <c r="H54" s="191">
        <f t="shared" ref="H54:H59" si="3">IF($D$23,SUMIF($G$28:$G$52,$C54,H$28:H$52),0)</f>
        <v>0</v>
      </c>
      <c r="I54" s="192" t="s">
        <v>134</v>
      </c>
      <c r="J54" s="192" t="s">
        <v>134</v>
      </c>
      <c r="K54" s="192" t="s">
        <v>134</v>
      </c>
      <c r="L54" s="191">
        <f t="shared" ref="L54:L59" si="4">IF($D$23,SUMIF($G$28:$G$52,$C54,L$28:L$52),0)</f>
        <v>0</v>
      </c>
      <c r="M54" s="192" t="s">
        <v>134</v>
      </c>
      <c r="N54" s="191">
        <f t="shared" ref="N54:N59" si="5">IF($D$23,SUMIF($G$28:$G$52,$C54,N$28:N$52),0)</f>
        <v>0</v>
      </c>
      <c r="O54" s="191">
        <f t="shared" ref="O54:O59" si="6">IF($D$23,COUNTIFS($G$28:$G$52,$C54,O$28:O$52,"Yes"),0)</f>
        <v>0</v>
      </c>
      <c r="P54" s="191">
        <f t="shared" ref="P54:Q59" si="7">IF($D$23,SUMIF($G$28:$G$52,$C54,P$28:P$52),0)</f>
        <v>0</v>
      </c>
      <c r="Q54" s="191">
        <f t="shared" si="7"/>
        <v>0</v>
      </c>
      <c r="R54" s="191">
        <f t="shared" ref="R54:R59" si="8">IF($D$23,COUNTIFS($G$28:$G$52,$C54,R$28:R$52,"Yes"),0)</f>
        <v>0</v>
      </c>
      <c r="S54" s="191">
        <f t="shared" ref="S54:S59" si="9">IF($D$23,SUMIFS(S$28:S$52,$G$28:$G$52,$C54,T$28:T$52,"Units"),0)</f>
        <v>0</v>
      </c>
      <c r="T54" s="193">
        <f t="shared" ref="T54:T59" si="10">IF($D$23,SUMIFS(S$28:S$52,$G$28:$G$52,$C54,T$28:T$52,"Dollars"),0)</f>
        <v>0</v>
      </c>
      <c r="U54" s="192" t="s">
        <v>134</v>
      </c>
      <c r="V54" s="191">
        <f t="shared" ref="V54:V59" si="11">IF($D$23,SUMIF($G$28:$G$52,$C54,V$28:V$52),0)</f>
        <v>0</v>
      </c>
      <c r="W54" s="192" t="s">
        <v>134</v>
      </c>
      <c r="X54" s="192" t="s">
        <v>134</v>
      </c>
      <c r="Y54" s="191">
        <f t="shared" ref="Y54:Y59" si="12">IF($D$23,COUNTIFS($G$28:$G$52,$C54,Y$28:Y$52,"Yes"),0)</f>
        <v>0</v>
      </c>
      <c r="Z54" s="191"/>
      <c r="AA54" s="191">
        <f t="shared" ref="AA54:AA59" si="13">IF($D$23,COUNTIFS($G$28:$G$52,$C54,AA$28:AA$52,"Y"),0)</f>
        <v>0</v>
      </c>
    </row>
    <row r="55" spans="1:28" hidden="1" x14ac:dyDescent="0.35">
      <c r="B55" s="190" t="str">
        <f t="shared" ref="B55:B59" si="14">"TOTAL REPORTED " &amp; C55</f>
        <v>TOTAL REPORTED 2024</v>
      </c>
      <c r="C55" s="126">
        <v>2024</v>
      </c>
      <c r="D55" s="126"/>
      <c r="E55" s="126"/>
      <c r="F55" s="126"/>
      <c r="G55" s="126"/>
      <c r="H55" s="191">
        <f t="shared" si="3"/>
        <v>0</v>
      </c>
      <c r="I55" s="192" t="s">
        <v>134</v>
      </c>
      <c r="J55" s="192" t="s">
        <v>134</v>
      </c>
      <c r="K55" s="192" t="s">
        <v>134</v>
      </c>
      <c r="L55" s="191">
        <f t="shared" si="4"/>
        <v>0</v>
      </c>
      <c r="M55" s="192" t="s">
        <v>134</v>
      </c>
      <c r="N55" s="191">
        <f t="shared" si="5"/>
        <v>0</v>
      </c>
      <c r="O55" s="191">
        <f t="shared" si="6"/>
        <v>0</v>
      </c>
      <c r="P55" s="191">
        <f t="shared" si="7"/>
        <v>0</v>
      </c>
      <c r="Q55" s="191">
        <f t="shared" si="7"/>
        <v>0</v>
      </c>
      <c r="R55" s="191">
        <f t="shared" si="8"/>
        <v>0</v>
      </c>
      <c r="S55" s="191">
        <f t="shared" si="9"/>
        <v>0</v>
      </c>
      <c r="T55" s="193">
        <f t="shared" si="10"/>
        <v>0</v>
      </c>
      <c r="U55" s="192" t="s">
        <v>134</v>
      </c>
      <c r="V55" s="191">
        <f t="shared" si="11"/>
        <v>0</v>
      </c>
      <c r="W55" s="192" t="s">
        <v>134</v>
      </c>
      <c r="X55" s="192" t="s">
        <v>134</v>
      </c>
      <c r="Y55" s="191">
        <f t="shared" si="12"/>
        <v>0</v>
      </c>
      <c r="Z55" s="191"/>
      <c r="AA55" s="191">
        <f t="shared" si="13"/>
        <v>0</v>
      </c>
    </row>
    <row r="56" spans="1:28" hidden="1" x14ac:dyDescent="0.35">
      <c r="B56" s="190" t="str">
        <f t="shared" si="14"/>
        <v>TOTAL REPORTED 2025</v>
      </c>
      <c r="C56" s="126">
        <v>2025</v>
      </c>
      <c r="D56" s="126"/>
      <c r="E56" s="126"/>
      <c r="F56" s="126"/>
      <c r="G56" s="126"/>
      <c r="H56" s="191">
        <f t="shared" si="3"/>
        <v>0</v>
      </c>
      <c r="I56" s="192" t="s">
        <v>134</v>
      </c>
      <c r="J56" s="192" t="s">
        <v>134</v>
      </c>
      <c r="K56" s="192" t="s">
        <v>134</v>
      </c>
      <c r="L56" s="191">
        <f t="shared" si="4"/>
        <v>0</v>
      </c>
      <c r="M56" s="192" t="s">
        <v>134</v>
      </c>
      <c r="N56" s="191">
        <f t="shared" si="5"/>
        <v>0</v>
      </c>
      <c r="O56" s="191">
        <f t="shared" si="6"/>
        <v>0</v>
      </c>
      <c r="P56" s="191">
        <f t="shared" si="7"/>
        <v>0</v>
      </c>
      <c r="Q56" s="191">
        <f t="shared" si="7"/>
        <v>0</v>
      </c>
      <c r="R56" s="191">
        <f t="shared" si="8"/>
        <v>0</v>
      </c>
      <c r="S56" s="191">
        <f t="shared" si="9"/>
        <v>0</v>
      </c>
      <c r="T56" s="193">
        <f t="shared" si="10"/>
        <v>0</v>
      </c>
      <c r="U56" s="192" t="s">
        <v>134</v>
      </c>
      <c r="V56" s="191">
        <f t="shared" si="11"/>
        <v>0</v>
      </c>
      <c r="W56" s="192" t="s">
        <v>134</v>
      </c>
      <c r="X56" s="192" t="s">
        <v>134</v>
      </c>
      <c r="Y56" s="191">
        <f t="shared" si="12"/>
        <v>0</v>
      </c>
      <c r="Z56" s="191"/>
      <c r="AA56" s="191">
        <f t="shared" si="13"/>
        <v>0</v>
      </c>
    </row>
    <row r="57" spans="1:28" hidden="1" x14ac:dyDescent="0.35">
      <c r="B57" s="190" t="str">
        <f t="shared" si="14"/>
        <v>TOTAL REPORTED 2026</v>
      </c>
      <c r="C57" s="126">
        <v>2026</v>
      </c>
      <c r="D57" s="126"/>
      <c r="E57" s="126"/>
      <c r="F57" s="126"/>
      <c r="G57" s="126"/>
      <c r="H57" s="191">
        <f t="shared" si="3"/>
        <v>0</v>
      </c>
      <c r="I57" s="192" t="s">
        <v>134</v>
      </c>
      <c r="J57" s="192" t="s">
        <v>134</v>
      </c>
      <c r="K57" s="192" t="s">
        <v>134</v>
      </c>
      <c r="L57" s="191">
        <f t="shared" si="4"/>
        <v>0</v>
      </c>
      <c r="M57" s="192" t="s">
        <v>134</v>
      </c>
      <c r="N57" s="191">
        <f t="shared" si="5"/>
        <v>0</v>
      </c>
      <c r="O57" s="191">
        <f t="shared" si="6"/>
        <v>0</v>
      </c>
      <c r="P57" s="191">
        <f t="shared" si="7"/>
        <v>0</v>
      </c>
      <c r="Q57" s="191">
        <f t="shared" si="7"/>
        <v>0</v>
      </c>
      <c r="R57" s="191">
        <f t="shared" si="8"/>
        <v>0</v>
      </c>
      <c r="S57" s="191">
        <f t="shared" si="9"/>
        <v>0</v>
      </c>
      <c r="T57" s="193">
        <f t="shared" si="10"/>
        <v>0</v>
      </c>
      <c r="U57" s="192" t="s">
        <v>134</v>
      </c>
      <c r="V57" s="191">
        <f t="shared" si="11"/>
        <v>0</v>
      </c>
      <c r="W57" s="192" t="s">
        <v>134</v>
      </c>
      <c r="X57" s="192" t="s">
        <v>134</v>
      </c>
      <c r="Y57" s="191">
        <f t="shared" si="12"/>
        <v>0</v>
      </c>
      <c r="Z57" s="191"/>
      <c r="AA57" s="191">
        <f t="shared" si="13"/>
        <v>0</v>
      </c>
    </row>
    <row r="58" spans="1:28" hidden="1" x14ac:dyDescent="0.35">
      <c r="B58" s="190" t="str">
        <f t="shared" si="14"/>
        <v>TOTAL REPORTED 2027</v>
      </c>
      <c r="C58" s="126">
        <v>2027</v>
      </c>
      <c r="D58" s="126"/>
      <c r="E58" s="126"/>
      <c r="F58" s="126"/>
      <c r="G58" s="126"/>
      <c r="H58" s="191">
        <f t="shared" si="3"/>
        <v>0</v>
      </c>
      <c r="I58" s="192" t="s">
        <v>134</v>
      </c>
      <c r="J58" s="192" t="s">
        <v>134</v>
      </c>
      <c r="K58" s="192" t="s">
        <v>134</v>
      </c>
      <c r="L58" s="191">
        <f t="shared" si="4"/>
        <v>0</v>
      </c>
      <c r="M58" s="192" t="s">
        <v>134</v>
      </c>
      <c r="N58" s="191">
        <f t="shared" si="5"/>
        <v>0</v>
      </c>
      <c r="O58" s="191">
        <f t="shared" si="6"/>
        <v>0</v>
      </c>
      <c r="P58" s="191">
        <f t="shared" si="7"/>
        <v>0</v>
      </c>
      <c r="Q58" s="191">
        <f t="shared" si="7"/>
        <v>0</v>
      </c>
      <c r="R58" s="191">
        <f t="shared" si="8"/>
        <v>0</v>
      </c>
      <c r="S58" s="191">
        <f t="shared" si="9"/>
        <v>0</v>
      </c>
      <c r="T58" s="193">
        <f t="shared" si="10"/>
        <v>0</v>
      </c>
      <c r="U58" s="192" t="s">
        <v>134</v>
      </c>
      <c r="V58" s="191">
        <f t="shared" si="11"/>
        <v>0</v>
      </c>
      <c r="W58" s="192" t="s">
        <v>134</v>
      </c>
      <c r="X58" s="192" t="s">
        <v>134</v>
      </c>
      <c r="Y58" s="191">
        <f t="shared" si="12"/>
        <v>0</v>
      </c>
      <c r="Z58" s="191"/>
      <c r="AA58" s="191">
        <f t="shared" si="13"/>
        <v>0</v>
      </c>
    </row>
    <row r="59" spans="1:28" hidden="1" x14ac:dyDescent="0.35">
      <c r="B59" s="190" t="str">
        <f t="shared" si="14"/>
        <v>TOTAL REPORTED 2028</v>
      </c>
      <c r="C59" s="126">
        <v>2028</v>
      </c>
      <c r="D59" s="126"/>
      <c r="E59" s="126"/>
      <c r="F59" s="126"/>
      <c r="G59" s="126"/>
      <c r="H59" s="191">
        <f t="shared" si="3"/>
        <v>0</v>
      </c>
      <c r="I59" s="192" t="s">
        <v>134</v>
      </c>
      <c r="J59" s="192" t="s">
        <v>134</v>
      </c>
      <c r="K59" s="192" t="s">
        <v>134</v>
      </c>
      <c r="L59" s="191">
        <f t="shared" si="4"/>
        <v>0</v>
      </c>
      <c r="M59" s="192" t="s">
        <v>134</v>
      </c>
      <c r="N59" s="191">
        <f t="shared" si="5"/>
        <v>0</v>
      </c>
      <c r="O59" s="191">
        <f t="shared" si="6"/>
        <v>0</v>
      </c>
      <c r="P59" s="191">
        <f t="shared" si="7"/>
        <v>0</v>
      </c>
      <c r="Q59" s="191">
        <f t="shared" si="7"/>
        <v>0</v>
      </c>
      <c r="R59" s="191">
        <f t="shared" si="8"/>
        <v>0</v>
      </c>
      <c r="S59" s="191">
        <f t="shared" si="9"/>
        <v>0</v>
      </c>
      <c r="T59" s="193">
        <f t="shared" si="10"/>
        <v>0</v>
      </c>
      <c r="U59" s="192" t="s">
        <v>134</v>
      </c>
      <c r="V59" s="191">
        <f t="shared" si="11"/>
        <v>0</v>
      </c>
      <c r="W59" s="192" t="s">
        <v>134</v>
      </c>
      <c r="X59" s="192" t="s">
        <v>134</v>
      </c>
      <c r="Y59" s="191">
        <f t="shared" si="12"/>
        <v>0</v>
      </c>
      <c r="Z59" s="191"/>
      <c r="AA59" s="191">
        <f t="shared" si="13"/>
        <v>0</v>
      </c>
    </row>
    <row r="60" spans="1:28" x14ac:dyDescent="0.35">
      <c r="C60" s="137"/>
    </row>
    <row r="61" spans="1:28" x14ac:dyDescent="0.35">
      <c r="C61" s="137"/>
    </row>
  </sheetData>
  <sheetProtection algorithmName="SHA-512" hashValue="OtK3faa74IIR4wxRgeXpmjxiFCfAswa1kvIt5zHogUgkVRbK+a2FNyhAKWT9buJH76gzASavc4LOhJERqWHoRA==" saltValue="MG31e+5k1pWJ0hrDaIU6jA==" spinCount="100000" sheet="1" objects="1" scenarios="1" formatCells="0" formatRows="0" insertHyperlinks="0"/>
  <mergeCells count="24">
    <mergeCell ref="C17:F17"/>
    <mergeCell ref="C3:H3"/>
    <mergeCell ref="C6:F6"/>
    <mergeCell ref="C7:F7"/>
    <mergeCell ref="C8:F8"/>
    <mergeCell ref="C10:F10"/>
    <mergeCell ref="C11:F11"/>
    <mergeCell ref="C12:F12"/>
    <mergeCell ref="C13:F13"/>
    <mergeCell ref="C14:F14"/>
    <mergeCell ref="C15:F15"/>
    <mergeCell ref="C16:F16"/>
    <mergeCell ref="C19:F19"/>
    <mergeCell ref="C20:F20"/>
    <mergeCell ref="C21:F21"/>
    <mergeCell ref="C22:F22"/>
    <mergeCell ref="H25:O25"/>
    <mergeCell ref="V25:Z26"/>
    <mergeCell ref="H26:K26"/>
    <mergeCell ref="L26:M26"/>
    <mergeCell ref="N26:O26"/>
    <mergeCell ref="P26:R26"/>
    <mergeCell ref="S26:U26"/>
    <mergeCell ref="P25:U25"/>
  </mergeCells>
  <conditionalFormatting sqref="H28:K52">
    <cfRule type="expression" dxfId="437" priority="3" stopIfTrue="1">
      <formula>AND($C28&lt;&gt;"",$C28&lt;&gt;"Manufacturer (Production)")</formula>
    </cfRule>
  </conditionalFormatting>
  <conditionalFormatting sqref="L28:M52">
    <cfRule type="expression" dxfId="436" priority="4" stopIfTrue="1">
      <formula>AND($C28&lt;&gt;"",$C28&lt;&gt;"Manufacturer (Certification)")</formula>
    </cfRule>
  </conditionalFormatting>
  <conditionalFormatting sqref="N28:N52 L28:L52 H28:I52 P28:Q52 S28:S52 V28:W52">
    <cfRule type="expression" dxfId="435" priority="6">
      <formula>AND(TRIM(H28)&lt;&gt;"",ISNUMBER(H28)=FALSE)</formula>
    </cfRule>
  </conditionalFormatting>
  <conditionalFormatting sqref="N28:O52">
    <cfRule type="expression" dxfId="434" priority="5" stopIfTrue="1">
      <formula>AND($C28&lt;&gt;"",$C28&lt;&gt;"Manufacturer (Marketing)")</formula>
    </cfRule>
  </conditionalFormatting>
  <conditionalFormatting sqref="P28:U52">
    <cfRule type="expression" dxfId="433" priority="2">
      <formula>AND($C28&lt;&gt;"",$C28&lt;&gt;"Distributor / Retailer")</formula>
    </cfRule>
  </conditionalFormatting>
  <conditionalFormatting sqref="V28:Z52">
    <cfRule type="expression" dxfId="432" priority="1">
      <formula>AND($C28&lt;&gt;"",$C28&lt;&gt;"Purchaser / User")</formula>
    </cfRule>
  </conditionalFormatting>
  <dataValidations count="17">
    <dataValidation allowBlank="1" showInputMessage="1" showErrorMessage="1" promptTitle="Products Offered for Sale" prompt="This can include products that are anticipated to be offered for sale._x000a__x000a_Report the number of product formulations/designs, not the number of individual units manufactured/sold. The same formulation in different size containers is considered one product." sqref="N27" xr:uid="{7543407B-C951-4B95-A154-9F74531116C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F15" xr:uid="{BE8E5699-C25D-4EB8-BBFA-1BFFCFB4EE32}">
      <formula1>100</formula1>
      <formula2>999999</formula2>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F10" xr:uid="{FF634033-EA49-46AD-ACF8-4D992ACE6F1D}"/>
    <dataValidation type="list" allowBlank="1" showDropDown="1" showInputMessage="1" showErrorMessage="1" error="Please enter Y or N." sqref="AA28:AA52" xr:uid="{5A184198-2BAF-44DB-9E2C-CC5BA799CDF4}">
      <formula1>Lookup_YesNo</formula1>
    </dataValidation>
    <dataValidation type="date" allowBlank="1" showInputMessage="1" showErrorMessage="1" error="Please enter a valid date (mm/dd/yyyy) _x000a_between 10/01/2022 and 09/30/2028." sqref="F28:F52" xr:uid="{AB9190E7-4425-4271-B69E-DCA09FFEF6AA}">
      <formula1>44835</formula1>
      <formula2>47026</formula2>
    </dataValidation>
    <dataValidation type="list" allowBlank="1" showDropDown="1" showInputMessage="1" showErrorMessage="1" error="Please enter Yes, No, or Unknown." sqref="C16:F16" xr:uid="{F51B553D-B1D3-4656-A9D9-4F757DA9B0F2}">
      <formula1>Lookup_YesNoUnknown</formula1>
    </dataValidation>
    <dataValidation type="list" allowBlank="1" showInputMessage="1" showErrorMessage="1" sqref="T28:T52" xr:uid="{39197F82-CE46-4DA5-A204-13D6CAD7F238}">
      <formula1>Lookup_Units_Sales</formula1>
    </dataValidation>
    <dataValidation allowBlank="1" showInputMessage="1" showErrorMessage="1" prompt="Report the number of product formulations or designs, not the number of individual units of that product manufactured or sold. The same formulation sold in different size containers is considered one product" sqref="V27 L27 P27 H27" xr:uid="{8E89E1B9-CBA1-4B2D-94A8-C405FBE34266}"/>
    <dataValidation type="list" allowBlank="1" showInputMessage="1" showErrorMessage="1" sqref="M28:M52" xr:uid="{FEE2C45D-3C07-4F35-89F5-AB4176369688}">
      <formula1>Lookup_CertificationStatus</formula1>
    </dataValidation>
    <dataValidation type="list" allowBlank="1" showInputMessage="1" showErrorMessage="1" sqref="K28:K52 U28:U52" xr:uid="{D8F0487E-AB83-4184-A755-3D35F205B906}">
      <formula1>Lookup_Type</formula1>
    </dataValidation>
    <dataValidation type="list" allowBlank="1" showInputMessage="1" showErrorMessage="1" sqref="J28:J52" xr:uid="{C3B6D7A2-09DF-498E-84E1-69798EE4D3DE}">
      <formula1>Lookup_Units</formula1>
    </dataValidation>
    <dataValidation type="list" allowBlank="1" showInputMessage="1" showErrorMessage="1" promptTitle="Outreach Activity" prompt="If you made contact with the business establishment through an activity noted on the “Outreach Activities” tab, indicate the activity by choosing it from the drop-down provided at right." sqref="C19" xr:uid="{A7046D73-741D-4AC3-85D2-399B66FE15A9}">
      <formula1>OFFSET(Outreach_Activities_Sorted,0,0,COUNTIF(Outreach_Activities_Sorted,"&lt;&gt;0"))</formula1>
    </dataValidation>
    <dataValidation type="list" allowBlank="1" showInputMessage="1" showErrorMessage="1" sqref="Y28:Y52 R28:R52 O28:O52" xr:uid="{B58F267A-B827-4630-8F30-B41B58515790}">
      <formula1>Lookup_YesNoUnknown</formula1>
    </dataValidation>
    <dataValidation type="list" allowBlank="1" showInputMessage="1" showErrorMessage="1" sqref="C28:C52" xr:uid="{BF7F9516-2716-4699-BC9C-677D193B3D6F}">
      <formula1>Lookup_Role</formula1>
    </dataValidation>
    <dataValidation type="date" operator="greaterThan" allowBlank="1" showInputMessage="1" showErrorMessage="1" errorTitle="Date Required" error="Please enter a date in mm/dd/yyyy format." sqref="C18" xr:uid="{D5C4742E-5CED-4759-B70B-DEC75B7C61AA}">
      <formula1>36526</formula1>
    </dataValidation>
    <dataValidation type="list" allowBlank="1" showDropDown="1" showInputMessage="1" showErrorMessage="1" sqref="C14" xr:uid="{5C96C396-BAAE-4B32-B1CF-5D25C676D614}">
      <formula1>Lookup_States</formula1>
    </dataValidation>
    <dataValidation allowBlank="1" showInputMessage="1" showErrorMessage="1" prompt="If the action listed is for certifying a new product, you can enter the date the process was initiated. For all other actions, this should be the date of actual implementation." sqref="F27" xr:uid="{8B0C6688-6098-4DEF-99A4-C26D2DF54FA1}"/>
  </dataValidations>
  <hyperlinks>
    <hyperlink ref="B15" r:id="rId1" xr:uid="{D8BAEDB0-A760-4929-9FF2-5593704C505F}"/>
    <hyperlink ref="B20" r:id="rId2" display="Description of Funding Mechanism_x000a_EPA is exploring ways to facilitate access to capital for P2 projects. Learn more here: https://www.epa.gov/p2/p2-financing. If known, describe the source of funding this business establishment used (e.g., self-funded, bank loan, external grant, etc.)  in implementing the P2 actions listed in the table below." xr:uid="{8385007B-F0F2-4487-B68D-52B27A9D998C}"/>
  </hyperlinks>
  <printOptions horizontalCentered="1"/>
  <pageMargins left="0.45" right="0.45" top="0.75" bottom="0.75" header="0.3" footer="0.3"/>
  <pageSetup scale="22" fitToHeight="0" orientation="landscape" r:id="rId3"/>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F945D3E4F86649B7BD7D579B37A57A" ma:contentTypeVersion="14" ma:contentTypeDescription="Create a new document." ma:contentTypeScope="" ma:versionID="4ca9ae3a18f3799ae7de94c87e38686a">
  <xsd:schema xmlns:xsd="http://www.w3.org/2001/XMLSchema" xmlns:xs="http://www.w3.org/2001/XMLSchema" xmlns:p="http://schemas.microsoft.com/office/2006/metadata/properties" xmlns:ns1="http://schemas.microsoft.com/sharepoint/v3" xmlns:ns2="http://schemas.microsoft.com/sharepoint.v3" xmlns:ns3="4ffa91fb-a0ff-4ac5-b2db-65c790d184a4" xmlns:ns4="118f882f-1e32-4cf2-ad69-9de43d57f4c6" xmlns:ns5="a5d1ca4e-0a3f-4119-b619-e20b93ebd1aa" targetNamespace="http://schemas.microsoft.com/office/2006/metadata/properties" ma:root="true" ma:fieldsID="8eb7a2a63042dd8acd52b8cd74bf6d63" ns1:_="" ns2:_="" ns3:_="" ns4:_="" ns5:_="">
    <xsd:import namespace="http://schemas.microsoft.com/sharepoint/v3"/>
    <xsd:import namespace="http://schemas.microsoft.com/sharepoint.v3"/>
    <xsd:import namespace="4ffa91fb-a0ff-4ac5-b2db-65c790d184a4"/>
    <xsd:import namespace="118f882f-1e32-4cf2-ad69-9de43d57f4c6"/>
    <xsd:import namespace="a5d1ca4e-0a3f-4119-b619-e20b93ebd1aa"/>
    <xsd:element name="properties">
      <xsd:complexType>
        <xsd:sequence>
          <xsd:element name="documentManagement">
            <xsd:complexType>
              <xsd:all>
                <xsd:element ref="ns2:CategoryDescription" minOccurs="0"/>
                <xsd:element ref="ns3:TaxCatchAllLabel" minOccurs="0"/>
                <xsd:element ref="ns3:TaxCatchAll" minOccurs="0"/>
                <xsd:element ref="ns4:FRN_x0020_List_x0020_Item_x0020_ID"/>
                <xsd:element ref="ns5:SharedWithUsers" minOccurs="0"/>
                <xsd:element ref="ns5:SharedWithDetails" minOccurs="0"/>
                <xsd:element ref="ns4:MediaServiceMetadata" minOccurs="0"/>
                <xsd:element ref="ns4:MediaServiceFastMetadata" minOccurs="0"/>
                <xsd:element ref="ns4:MediaServiceAutoKeyPoints" minOccurs="0"/>
                <xsd:element ref="ns4:MediaServiceKeyPoints"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2"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TaxCatchAllLabel" ma:index="6" nillable="true" ma:displayName="Taxonomy Catch All Column1" ma:hidden="true" ma:list="{12331871-f22f-4f1e-b241-7c04b4cb386a}" ma:internalName="TaxCatchAllLabel" ma:readOnly="true" ma:showField="CatchAllDataLabel" ma:web="a5d1ca4e-0a3f-4119-b619-e20b93ebd1aa">
      <xsd:complexType>
        <xsd:complexContent>
          <xsd:extension base="dms:MultiChoiceLookup">
            <xsd:sequence>
              <xsd:element name="Value" type="dms:Lookup" maxOccurs="unbounded" minOccurs="0" nillable="true"/>
            </xsd:sequence>
          </xsd:extension>
        </xsd:complexContent>
      </xsd:complexType>
    </xsd:element>
    <xsd:element name="TaxCatchAll" ma:index="7" nillable="true" ma:displayName="Taxonomy Catch All Column" ma:hidden="true" ma:list="{12331871-f22f-4f1e-b241-7c04b4cb386a}" ma:internalName="TaxCatchAll" ma:showField="CatchAllData" ma:web="a5d1ca4e-0a3f-4119-b619-e20b93ebd1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18f882f-1e32-4cf2-ad69-9de43d57f4c6" elementFormDefault="qualified">
    <xsd:import namespace="http://schemas.microsoft.com/office/2006/documentManagement/types"/>
    <xsd:import namespace="http://schemas.microsoft.com/office/infopath/2007/PartnerControls"/>
    <xsd:element name="FRN_x0020_List_x0020_Item_x0020_ID" ma:index="11" ma:displayName="FRN List Item ID" ma:indexed="true" ma:internalName="FRN_x0020_List_x0020_Item_x0020_ID">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d1ca4e-0a3f-4119-b619-e20b93ebd1a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CategoryDescription xmlns="http://schemas.microsoft.com/sharepoint.v3" xsi:nil="true"/>
    <TaxCatchAll xmlns="4ffa91fb-a0ff-4ac5-b2db-65c790d184a4" xsi:nil="true"/>
    <FRN_x0020_List_x0020_Item_x0020_ID xmlns="118f882f-1e32-4cf2-ad69-9de43d57f4c6">4405</FRN_x0020_List_x0020_Item_x0020_ID>
  </documentManagement>
</p:properties>
</file>

<file path=customXml/itemProps1.xml><?xml version="1.0" encoding="utf-8"?>
<ds:datastoreItem xmlns:ds="http://schemas.openxmlformats.org/officeDocument/2006/customXml" ds:itemID="{1448C125-6E1E-4D10-ADDC-B7D8C0ED5876}"/>
</file>

<file path=customXml/itemProps2.xml><?xml version="1.0" encoding="utf-8"?>
<ds:datastoreItem xmlns:ds="http://schemas.openxmlformats.org/officeDocument/2006/customXml" ds:itemID="{467A0850-DC53-4195-9B33-05EE62937E4D}"/>
</file>

<file path=customXml/itemProps3.xml><?xml version="1.0" encoding="utf-8"?>
<ds:datastoreItem xmlns:ds="http://schemas.openxmlformats.org/officeDocument/2006/customXml" ds:itemID="{159FDCD9-4AD0-4D21-9D4F-AA92B64F11B1}"/>
</file>

<file path=customXml/itemProps4.xml><?xml version="1.0" encoding="utf-8"?>
<ds:datastoreItem xmlns:ds="http://schemas.openxmlformats.org/officeDocument/2006/customXml" ds:itemID="{AA5DD933-A0C2-48F9-85A2-34F81B64F7D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82</vt:i4>
      </vt:variant>
      <vt:variant>
        <vt:lpstr>Named Ranges</vt:lpstr>
      </vt:variant>
      <vt:variant>
        <vt:i4>399</vt:i4>
      </vt:variant>
    </vt:vector>
  </HeadingPairs>
  <TitlesOfParts>
    <vt:vector size="481" baseType="lpstr">
      <vt:lpstr>Getting Started</vt:lpstr>
      <vt:lpstr>Grant Project Data</vt:lpstr>
      <vt:lpstr>Results Summary</vt:lpstr>
      <vt:lpstr>Partners</vt:lpstr>
      <vt:lpstr>Outreach Activities</vt:lpstr>
      <vt:lpstr>Sample Business Establishment</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Lookups</vt:lpstr>
      <vt:lpstr>Aggr_Assisted</vt:lpstr>
      <vt:lpstr>Aggr_CaseStudies</vt:lpstr>
      <vt:lpstr>Aggr_FollowUp</vt:lpstr>
      <vt:lpstr>Aggr_Implemented</vt:lpstr>
      <vt:lpstr>'1'!Count_Assisted</vt:lpstr>
      <vt:lpstr>'10'!Count_Assisted</vt:lpstr>
      <vt:lpstr>'11'!Count_Assisted</vt:lpstr>
      <vt:lpstr>'12'!Count_Assisted</vt:lpstr>
      <vt:lpstr>'13'!Count_Assisted</vt:lpstr>
      <vt:lpstr>'14'!Count_Assisted</vt:lpstr>
      <vt:lpstr>'15'!Count_Assisted</vt:lpstr>
      <vt:lpstr>'16'!Count_Assisted</vt:lpstr>
      <vt:lpstr>'17'!Count_Assisted</vt:lpstr>
      <vt:lpstr>'18'!Count_Assisted</vt:lpstr>
      <vt:lpstr>'19'!Count_Assisted</vt:lpstr>
      <vt:lpstr>'2'!Count_Assisted</vt:lpstr>
      <vt:lpstr>'20'!Count_Assisted</vt:lpstr>
      <vt:lpstr>'21'!Count_Assisted</vt:lpstr>
      <vt:lpstr>'22'!Count_Assisted</vt:lpstr>
      <vt:lpstr>'23'!Count_Assisted</vt:lpstr>
      <vt:lpstr>'24'!Count_Assisted</vt:lpstr>
      <vt:lpstr>'25'!Count_Assisted</vt:lpstr>
      <vt:lpstr>'26'!Count_Assisted</vt:lpstr>
      <vt:lpstr>'27'!Count_Assisted</vt:lpstr>
      <vt:lpstr>'28'!Count_Assisted</vt:lpstr>
      <vt:lpstr>'29'!Count_Assisted</vt:lpstr>
      <vt:lpstr>'3'!Count_Assisted</vt:lpstr>
      <vt:lpstr>'30'!Count_Assisted</vt:lpstr>
      <vt:lpstr>'31'!Count_Assisted</vt:lpstr>
      <vt:lpstr>'32'!Count_Assisted</vt:lpstr>
      <vt:lpstr>'33'!Count_Assisted</vt:lpstr>
      <vt:lpstr>'34'!Count_Assisted</vt:lpstr>
      <vt:lpstr>'35'!Count_Assisted</vt:lpstr>
      <vt:lpstr>'36'!Count_Assisted</vt:lpstr>
      <vt:lpstr>'37'!Count_Assisted</vt:lpstr>
      <vt:lpstr>'38'!Count_Assisted</vt:lpstr>
      <vt:lpstr>'39'!Count_Assisted</vt:lpstr>
      <vt:lpstr>'4'!Count_Assisted</vt:lpstr>
      <vt:lpstr>'40'!Count_Assisted</vt:lpstr>
      <vt:lpstr>'41'!Count_Assisted</vt:lpstr>
      <vt:lpstr>'42'!Count_Assisted</vt:lpstr>
      <vt:lpstr>'43'!Count_Assisted</vt:lpstr>
      <vt:lpstr>'44'!Count_Assisted</vt:lpstr>
      <vt:lpstr>'45'!Count_Assisted</vt:lpstr>
      <vt:lpstr>'46'!Count_Assisted</vt:lpstr>
      <vt:lpstr>'47'!Count_Assisted</vt:lpstr>
      <vt:lpstr>'48'!Count_Assisted</vt:lpstr>
      <vt:lpstr>'49'!Count_Assisted</vt:lpstr>
      <vt:lpstr>'5'!Count_Assisted</vt:lpstr>
      <vt:lpstr>'50'!Count_Assisted</vt:lpstr>
      <vt:lpstr>'51'!Count_Assisted</vt:lpstr>
      <vt:lpstr>'52'!Count_Assisted</vt:lpstr>
      <vt:lpstr>'53'!Count_Assisted</vt:lpstr>
      <vt:lpstr>'54'!Count_Assisted</vt:lpstr>
      <vt:lpstr>'55'!Count_Assisted</vt:lpstr>
      <vt:lpstr>'56'!Count_Assisted</vt:lpstr>
      <vt:lpstr>'57'!Count_Assisted</vt:lpstr>
      <vt:lpstr>'58'!Count_Assisted</vt:lpstr>
      <vt:lpstr>'59'!Count_Assisted</vt:lpstr>
      <vt:lpstr>'6'!Count_Assisted</vt:lpstr>
      <vt:lpstr>'60'!Count_Assisted</vt:lpstr>
      <vt:lpstr>'61'!Count_Assisted</vt:lpstr>
      <vt:lpstr>'62'!Count_Assisted</vt:lpstr>
      <vt:lpstr>'63'!Count_Assisted</vt:lpstr>
      <vt:lpstr>'64'!Count_Assisted</vt:lpstr>
      <vt:lpstr>'65'!Count_Assisted</vt:lpstr>
      <vt:lpstr>'66'!Count_Assisted</vt:lpstr>
      <vt:lpstr>'67'!Count_Assisted</vt:lpstr>
      <vt:lpstr>'68'!Count_Assisted</vt:lpstr>
      <vt:lpstr>'69'!Count_Assisted</vt:lpstr>
      <vt:lpstr>'7'!Count_Assisted</vt:lpstr>
      <vt:lpstr>'70'!Count_Assisted</vt:lpstr>
      <vt:lpstr>'71'!Count_Assisted</vt:lpstr>
      <vt:lpstr>'72'!Count_Assisted</vt:lpstr>
      <vt:lpstr>'73'!Count_Assisted</vt:lpstr>
      <vt:lpstr>'74'!Count_Assisted</vt:lpstr>
      <vt:lpstr>'75'!Count_Assisted</vt:lpstr>
      <vt:lpstr>'8'!Count_Assisted</vt:lpstr>
      <vt:lpstr>'9'!Count_Assisted</vt:lpstr>
      <vt:lpstr>'1'!Count_CaseStudies</vt:lpstr>
      <vt:lpstr>'10'!Count_CaseStudies</vt:lpstr>
      <vt:lpstr>'11'!Count_CaseStudies</vt:lpstr>
      <vt:lpstr>'12'!Count_CaseStudies</vt:lpstr>
      <vt:lpstr>'13'!Count_CaseStudies</vt:lpstr>
      <vt:lpstr>'14'!Count_CaseStudies</vt:lpstr>
      <vt:lpstr>'15'!Count_CaseStudies</vt:lpstr>
      <vt:lpstr>'16'!Count_CaseStudies</vt:lpstr>
      <vt:lpstr>'17'!Count_CaseStudies</vt:lpstr>
      <vt:lpstr>'18'!Count_CaseStudies</vt:lpstr>
      <vt:lpstr>'19'!Count_CaseStudies</vt:lpstr>
      <vt:lpstr>'2'!Count_CaseStudies</vt:lpstr>
      <vt:lpstr>'20'!Count_CaseStudies</vt:lpstr>
      <vt:lpstr>'21'!Count_CaseStudies</vt:lpstr>
      <vt:lpstr>'22'!Count_CaseStudies</vt:lpstr>
      <vt:lpstr>'23'!Count_CaseStudies</vt:lpstr>
      <vt:lpstr>'24'!Count_CaseStudies</vt:lpstr>
      <vt:lpstr>'25'!Count_CaseStudies</vt:lpstr>
      <vt:lpstr>'26'!Count_CaseStudies</vt:lpstr>
      <vt:lpstr>'27'!Count_CaseStudies</vt:lpstr>
      <vt:lpstr>'28'!Count_CaseStudies</vt:lpstr>
      <vt:lpstr>'29'!Count_CaseStudies</vt:lpstr>
      <vt:lpstr>'3'!Count_CaseStudies</vt:lpstr>
      <vt:lpstr>'30'!Count_CaseStudies</vt:lpstr>
      <vt:lpstr>'31'!Count_CaseStudies</vt:lpstr>
      <vt:lpstr>'32'!Count_CaseStudies</vt:lpstr>
      <vt:lpstr>'33'!Count_CaseStudies</vt:lpstr>
      <vt:lpstr>'34'!Count_CaseStudies</vt:lpstr>
      <vt:lpstr>'35'!Count_CaseStudies</vt:lpstr>
      <vt:lpstr>'36'!Count_CaseStudies</vt:lpstr>
      <vt:lpstr>'37'!Count_CaseStudies</vt:lpstr>
      <vt:lpstr>'38'!Count_CaseStudies</vt:lpstr>
      <vt:lpstr>'39'!Count_CaseStudies</vt:lpstr>
      <vt:lpstr>'4'!Count_CaseStudies</vt:lpstr>
      <vt:lpstr>'40'!Count_CaseStudies</vt:lpstr>
      <vt:lpstr>'41'!Count_CaseStudies</vt:lpstr>
      <vt:lpstr>'42'!Count_CaseStudies</vt:lpstr>
      <vt:lpstr>'43'!Count_CaseStudies</vt:lpstr>
      <vt:lpstr>'44'!Count_CaseStudies</vt:lpstr>
      <vt:lpstr>'45'!Count_CaseStudies</vt:lpstr>
      <vt:lpstr>'46'!Count_CaseStudies</vt:lpstr>
      <vt:lpstr>'47'!Count_CaseStudies</vt:lpstr>
      <vt:lpstr>'48'!Count_CaseStudies</vt:lpstr>
      <vt:lpstr>'49'!Count_CaseStudies</vt:lpstr>
      <vt:lpstr>'5'!Count_CaseStudies</vt:lpstr>
      <vt:lpstr>'50'!Count_CaseStudies</vt:lpstr>
      <vt:lpstr>'51'!Count_CaseStudies</vt:lpstr>
      <vt:lpstr>'52'!Count_CaseStudies</vt:lpstr>
      <vt:lpstr>'53'!Count_CaseStudies</vt:lpstr>
      <vt:lpstr>'54'!Count_CaseStudies</vt:lpstr>
      <vt:lpstr>'55'!Count_CaseStudies</vt:lpstr>
      <vt:lpstr>'56'!Count_CaseStudies</vt:lpstr>
      <vt:lpstr>'57'!Count_CaseStudies</vt:lpstr>
      <vt:lpstr>'58'!Count_CaseStudies</vt:lpstr>
      <vt:lpstr>'59'!Count_CaseStudies</vt:lpstr>
      <vt:lpstr>'6'!Count_CaseStudies</vt:lpstr>
      <vt:lpstr>'60'!Count_CaseStudies</vt:lpstr>
      <vt:lpstr>'61'!Count_CaseStudies</vt:lpstr>
      <vt:lpstr>'62'!Count_CaseStudies</vt:lpstr>
      <vt:lpstr>'63'!Count_CaseStudies</vt:lpstr>
      <vt:lpstr>'64'!Count_CaseStudies</vt:lpstr>
      <vt:lpstr>'65'!Count_CaseStudies</vt:lpstr>
      <vt:lpstr>'66'!Count_CaseStudies</vt:lpstr>
      <vt:lpstr>'67'!Count_CaseStudies</vt:lpstr>
      <vt:lpstr>'68'!Count_CaseStudies</vt:lpstr>
      <vt:lpstr>'69'!Count_CaseStudies</vt:lpstr>
      <vt:lpstr>'7'!Count_CaseStudies</vt:lpstr>
      <vt:lpstr>'70'!Count_CaseStudies</vt:lpstr>
      <vt:lpstr>'71'!Count_CaseStudies</vt:lpstr>
      <vt:lpstr>'72'!Count_CaseStudies</vt:lpstr>
      <vt:lpstr>'73'!Count_CaseStudies</vt:lpstr>
      <vt:lpstr>'74'!Count_CaseStudies</vt:lpstr>
      <vt:lpstr>'75'!Count_CaseStudies</vt:lpstr>
      <vt:lpstr>'8'!Count_CaseStudies</vt:lpstr>
      <vt:lpstr>'9'!Count_CaseStudies</vt:lpstr>
      <vt:lpstr>'1'!Count_FollowUp</vt:lpstr>
      <vt:lpstr>'10'!Count_FollowUp</vt:lpstr>
      <vt:lpstr>'11'!Count_FollowUp</vt:lpstr>
      <vt:lpstr>'12'!Count_FollowUp</vt:lpstr>
      <vt:lpstr>'13'!Count_FollowUp</vt:lpstr>
      <vt:lpstr>'14'!Count_FollowUp</vt:lpstr>
      <vt:lpstr>'15'!Count_FollowUp</vt:lpstr>
      <vt:lpstr>'16'!Count_FollowUp</vt:lpstr>
      <vt:lpstr>'17'!Count_FollowUp</vt:lpstr>
      <vt:lpstr>'18'!Count_FollowUp</vt:lpstr>
      <vt:lpstr>'19'!Count_FollowUp</vt:lpstr>
      <vt:lpstr>'2'!Count_FollowUp</vt:lpstr>
      <vt:lpstr>'20'!Count_FollowUp</vt:lpstr>
      <vt:lpstr>'21'!Count_FollowUp</vt:lpstr>
      <vt:lpstr>'22'!Count_FollowUp</vt:lpstr>
      <vt:lpstr>'23'!Count_FollowUp</vt:lpstr>
      <vt:lpstr>'24'!Count_FollowUp</vt:lpstr>
      <vt:lpstr>'25'!Count_FollowUp</vt:lpstr>
      <vt:lpstr>'26'!Count_FollowUp</vt:lpstr>
      <vt:lpstr>'27'!Count_FollowUp</vt:lpstr>
      <vt:lpstr>'28'!Count_FollowUp</vt:lpstr>
      <vt:lpstr>'29'!Count_FollowUp</vt:lpstr>
      <vt:lpstr>'3'!Count_FollowUp</vt:lpstr>
      <vt:lpstr>'30'!Count_FollowUp</vt:lpstr>
      <vt:lpstr>'31'!Count_FollowUp</vt:lpstr>
      <vt:lpstr>'32'!Count_FollowUp</vt:lpstr>
      <vt:lpstr>'33'!Count_FollowUp</vt:lpstr>
      <vt:lpstr>'34'!Count_FollowUp</vt:lpstr>
      <vt:lpstr>'35'!Count_FollowUp</vt:lpstr>
      <vt:lpstr>'36'!Count_FollowUp</vt:lpstr>
      <vt:lpstr>'37'!Count_FollowUp</vt:lpstr>
      <vt:lpstr>'38'!Count_FollowUp</vt:lpstr>
      <vt:lpstr>'39'!Count_FollowUp</vt:lpstr>
      <vt:lpstr>'4'!Count_FollowUp</vt:lpstr>
      <vt:lpstr>'40'!Count_FollowUp</vt:lpstr>
      <vt:lpstr>'41'!Count_FollowUp</vt:lpstr>
      <vt:lpstr>'42'!Count_FollowUp</vt:lpstr>
      <vt:lpstr>'43'!Count_FollowUp</vt:lpstr>
      <vt:lpstr>'44'!Count_FollowUp</vt:lpstr>
      <vt:lpstr>'45'!Count_FollowUp</vt:lpstr>
      <vt:lpstr>'46'!Count_FollowUp</vt:lpstr>
      <vt:lpstr>'47'!Count_FollowUp</vt:lpstr>
      <vt:lpstr>'48'!Count_FollowUp</vt:lpstr>
      <vt:lpstr>'49'!Count_FollowUp</vt:lpstr>
      <vt:lpstr>'5'!Count_FollowUp</vt:lpstr>
      <vt:lpstr>'50'!Count_FollowUp</vt:lpstr>
      <vt:lpstr>'51'!Count_FollowUp</vt:lpstr>
      <vt:lpstr>'52'!Count_FollowUp</vt:lpstr>
      <vt:lpstr>'53'!Count_FollowUp</vt:lpstr>
      <vt:lpstr>'54'!Count_FollowUp</vt:lpstr>
      <vt:lpstr>'55'!Count_FollowUp</vt:lpstr>
      <vt:lpstr>'56'!Count_FollowUp</vt:lpstr>
      <vt:lpstr>'57'!Count_FollowUp</vt:lpstr>
      <vt:lpstr>'58'!Count_FollowUp</vt:lpstr>
      <vt:lpstr>'59'!Count_FollowUp</vt:lpstr>
      <vt:lpstr>'6'!Count_FollowUp</vt:lpstr>
      <vt:lpstr>'60'!Count_FollowUp</vt:lpstr>
      <vt:lpstr>'61'!Count_FollowUp</vt:lpstr>
      <vt:lpstr>'62'!Count_FollowUp</vt:lpstr>
      <vt:lpstr>'63'!Count_FollowUp</vt:lpstr>
      <vt:lpstr>'64'!Count_FollowUp</vt:lpstr>
      <vt:lpstr>'65'!Count_FollowUp</vt:lpstr>
      <vt:lpstr>'66'!Count_FollowUp</vt:lpstr>
      <vt:lpstr>'67'!Count_FollowUp</vt:lpstr>
      <vt:lpstr>'68'!Count_FollowUp</vt:lpstr>
      <vt:lpstr>'69'!Count_FollowUp</vt:lpstr>
      <vt:lpstr>'7'!Count_FollowUp</vt:lpstr>
      <vt:lpstr>'70'!Count_FollowUp</vt:lpstr>
      <vt:lpstr>'71'!Count_FollowUp</vt:lpstr>
      <vt:lpstr>'72'!Count_FollowUp</vt:lpstr>
      <vt:lpstr>'73'!Count_FollowUp</vt:lpstr>
      <vt:lpstr>'74'!Count_FollowUp</vt:lpstr>
      <vt:lpstr>'75'!Count_FollowUp</vt:lpstr>
      <vt:lpstr>'8'!Count_FollowUp</vt:lpstr>
      <vt:lpstr>'9'!Count_FollowUp</vt:lpstr>
      <vt:lpstr>'1'!Count_Implemented</vt:lpstr>
      <vt:lpstr>'10'!Count_Implemented</vt:lpstr>
      <vt:lpstr>'11'!Count_Implemented</vt:lpstr>
      <vt:lpstr>'12'!Count_Implemented</vt:lpstr>
      <vt:lpstr>'13'!Count_Implemented</vt:lpstr>
      <vt:lpstr>'14'!Count_Implemented</vt:lpstr>
      <vt:lpstr>'15'!Count_Implemented</vt:lpstr>
      <vt:lpstr>'16'!Count_Implemented</vt:lpstr>
      <vt:lpstr>'17'!Count_Implemented</vt:lpstr>
      <vt:lpstr>'18'!Count_Implemented</vt:lpstr>
      <vt:lpstr>'19'!Count_Implemented</vt:lpstr>
      <vt:lpstr>'2'!Count_Implemented</vt:lpstr>
      <vt:lpstr>'20'!Count_Implemented</vt:lpstr>
      <vt:lpstr>'21'!Count_Implemented</vt:lpstr>
      <vt:lpstr>'22'!Count_Implemented</vt:lpstr>
      <vt:lpstr>'23'!Count_Implemented</vt:lpstr>
      <vt:lpstr>'24'!Count_Implemented</vt:lpstr>
      <vt:lpstr>'25'!Count_Implemented</vt:lpstr>
      <vt:lpstr>'26'!Count_Implemented</vt:lpstr>
      <vt:lpstr>'27'!Count_Implemented</vt:lpstr>
      <vt:lpstr>'28'!Count_Implemented</vt:lpstr>
      <vt:lpstr>'29'!Count_Implemented</vt:lpstr>
      <vt:lpstr>'3'!Count_Implemented</vt:lpstr>
      <vt:lpstr>'30'!Count_Implemented</vt:lpstr>
      <vt:lpstr>'31'!Count_Implemented</vt:lpstr>
      <vt:lpstr>'32'!Count_Implemented</vt:lpstr>
      <vt:lpstr>'33'!Count_Implemented</vt:lpstr>
      <vt:lpstr>'34'!Count_Implemented</vt:lpstr>
      <vt:lpstr>'35'!Count_Implemented</vt:lpstr>
      <vt:lpstr>'36'!Count_Implemented</vt:lpstr>
      <vt:lpstr>'37'!Count_Implemented</vt:lpstr>
      <vt:lpstr>'38'!Count_Implemented</vt:lpstr>
      <vt:lpstr>'39'!Count_Implemented</vt:lpstr>
      <vt:lpstr>'4'!Count_Implemented</vt:lpstr>
      <vt:lpstr>'40'!Count_Implemented</vt:lpstr>
      <vt:lpstr>'41'!Count_Implemented</vt:lpstr>
      <vt:lpstr>'42'!Count_Implemented</vt:lpstr>
      <vt:lpstr>'43'!Count_Implemented</vt:lpstr>
      <vt:lpstr>'44'!Count_Implemented</vt:lpstr>
      <vt:lpstr>'45'!Count_Implemented</vt:lpstr>
      <vt:lpstr>'46'!Count_Implemented</vt:lpstr>
      <vt:lpstr>'47'!Count_Implemented</vt:lpstr>
      <vt:lpstr>'48'!Count_Implemented</vt:lpstr>
      <vt:lpstr>'49'!Count_Implemented</vt:lpstr>
      <vt:lpstr>'5'!Count_Implemented</vt:lpstr>
      <vt:lpstr>'50'!Count_Implemented</vt:lpstr>
      <vt:lpstr>'51'!Count_Implemented</vt:lpstr>
      <vt:lpstr>'52'!Count_Implemented</vt:lpstr>
      <vt:lpstr>'53'!Count_Implemented</vt:lpstr>
      <vt:lpstr>'54'!Count_Implemented</vt:lpstr>
      <vt:lpstr>'55'!Count_Implemented</vt:lpstr>
      <vt:lpstr>'56'!Count_Implemented</vt:lpstr>
      <vt:lpstr>'57'!Count_Implemented</vt:lpstr>
      <vt:lpstr>'58'!Count_Implemented</vt:lpstr>
      <vt:lpstr>'59'!Count_Implemented</vt:lpstr>
      <vt:lpstr>'6'!Count_Implemented</vt:lpstr>
      <vt:lpstr>'60'!Count_Implemented</vt:lpstr>
      <vt:lpstr>'61'!Count_Implemented</vt:lpstr>
      <vt:lpstr>'62'!Count_Implemented</vt:lpstr>
      <vt:lpstr>'63'!Count_Implemented</vt:lpstr>
      <vt:lpstr>'64'!Count_Implemented</vt:lpstr>
      <vt:lpstr>'65'!Count_Implemented</vt:lpstr>
      <vt:lpstr>'66'!Count_Implemented</vt:lpstr>
      <vt:lpstr>'67'!Count_Implemented</vt:lpstr>
      <vt:lpstr>'68'!Count_Implemented</vt:lpstr>
      <vt:lpstr>'69'!Count_Implemented</vt:lpstr>
      <vt:lpstr>'7'!Count_Implemented</vt:lpstr>
      <vt:lpstr>'70'!Count_Implemented</vt:lpstr>
      <vt:lpstr>'71'!Count_Implemented</vt:lpstr>
      <vt:lpstr>'72'!Count_Implemented</vt:lpstr>
      <vt:lpstr>'73'!Count_Implemented</vt:lpstr>
      <vt:lpstr>'74'!Count_Implemented</vt:lpstr>
      <vt:lpstr>'75'!Count_Implemented</vt:lpstr>
      <vt:lpstr>'8'!Count_Implemented</vt:lpstr>
      <vt:lpstr>'9'!Count_Implemented</vt:lpstr>
      <vt:lpstr>Lookup_CertificationStatus</vt:lpstr>
      <vt:lpstr>Lookup_Outreach_Activity_Types</vt:lpstr>
      <vt:lpstr>Lookup_PartnerType</vt:lpstr>
      <vt:lpstr>Lookup_Region</vt:lpstr>
      <vt:lpstr>Lookup_Role</vt:lpstr>
      <vt:lpstr>Lookup_SaleStatus</vt:lpstr>
      <vt:lpstr>Lookup_States</vt:lpstr>
      <vt:lpstr>Lookup_Type</vt:lpstr>
      <vt:lpstr>Lookup_Units</vt:lpstr>
      <vt:lpstr>Lookup_Units_Sales</vt:lpstr>
      <vt:lpstr>Lookup_YesNo</vt:lpstr>
      <vt:lpstr>Lookup_YesNoUnknown</vt:lpstr>
      <vt:lpstr>Lookup_YesOrBlank</vt:lpstr>
      <vt:lpstr>Outreach_Activities</vt:lpstr>
      <vt:lpstr>Outreach_Activities_Sorted</vt:lpstr>
      <vt:lpstr>Partner_Organizations</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'5'!Print_Area</vt:lpstr>
      <vt:lpstr>'50'!Print_Area</vt:lpstr>
      <vt:lpstr>'51'!Print_Area</vt:lpstr>
      <vt:lpstr>'52'!Print_Area</vt:lpstr>
      <vt:lpstr>'53'!Print_Area</vt:lpstr>
      <vt:lpstr>'54'!Print_Area</vt:lpstr>
      <vt:lpstr>'55'!Print_Area</vt:lpstr>
      <vt:lpstr>'56'!Print_Area</vt:lpstr>
      <vt:lpstr>'57'!Print_Area</vt:lpstr>
      <vt:lpstr>'58'!Print_Area</vt:lpstr>
      <vt:lpstr>'59'!Print_Area</vt:lpstr>
      <vt:lpstr>'6'!Print_Area</vt:lpstr>
      <vt:lpstr>'60'!Print_Area</vt:lpstr>
      <vt:lpstr>'61'!Print_Area</vt:lpstr>
      <vt:lpstr>'62'!Print_Area</vt:lpstr>
      <vt:lpstr>'63'!Print_Area</vt:lpstr>
      <vt:lpstr>'64'!Print_Area</vt:lpstr>
      <vt:lpstr>'65'!Print_Area</vt:lpstr>
      <vt:lpstr>'66'!Print_Area</vt:lpstr>
      <vt:lpstr>'67'!Print_Area</vt:lpstr>
      <vt:lpstr>'68'!Print_Area</vt:lpstr>
      <vt:lpstr>'69'!Print_Area</vt:lpstr>
      <vt:lpstr>'7'!Print_Area</vt:lpstr>
      <vt:lpstr>'70'!Print_Area</vt:lpstr>
      <vt:lpstr>'71'!Print_Area</vt:lpstr>
      <vt:lpstr>'72'!Print_Area</vt:lpstr>
      <vt:lpstr>'73'!Print_Area</vt:lpstr>
      <vt:lpstr>'74'!Print_Area</vt:lpstr>
      <vt:lpstr>'75'!Print_Area</vt:lpstr>
      <vt:lpstr>'8'!Print_Area</vt:lpstr>
      <vt:lpstr>'9'!Print_Area</vt:lpstr>
      <vt:lpstr>'Sample Business Establishment'!Print_Area</vt:lpstr>
      <vt:lpstr>'Outreach Activities'!Print_Titles</vt:lpstr>
      <vt:lpstr>Partners!Print_Titles</vt:lpstr>
      <vt:lpstr>TemplateTitle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creator>EPA P2 Program</dc:creator>
  <cp:keywords>P2 STAG Grant</cp:keywords>
  <cp:lastModifiedBy>Katherine Sleasman</cp:lastModifiedBy>
  <cp:lastPrinted>2023-06-21T20:54:05Z</cp:lastPrinted>
  <dcterms:created xsi:type="dcterms:W3CDTF">2018-01-03T16:44:04Z</dcterms:created>
  <dcterms:modified xsi:type="dcterms:W3CDTF">2023-09-19T12:12:44Z</dcterms:modified>
  <cp:category>P2, Pollution Prevention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0x010100E8F945D3E4F86649B7BD7D579B37A57A</vt:lpwstr>
  </property>
</Properties>
</file>