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AAPMDRD3FPMR\Info\Maryland\Riverdale\ITD\IMC\ICS - VS\0040\2024\IMB\"/>
    </mc:Choice>
  </mc:AlternateContent>
  <xr:revisionPtr revIDLastSave="0" documentId="13_ncr:1_{012B5451-B87B-4CD8-8E53-B975F6A0A184}" xr6:coauthVersionLast="47" xr6:coauthVersionMax="47" xr10:uidLastSave="{00000000-0000-0000-0000-000000000000}"/>
  <bookViews>
    <workbookView xWindow="32070" yWindow="675" windowWidth="21600" windowHeight="14250" tabRatio="698" xr2:uid="{F38D79EA-36B0-400D-84E7-32D0B3AB86E3}"/>
  </bookViews>
  <sheets>
    <sheet name="APHIS 71" sheetId="1" r:id="rId1"/>
  </sheets>
  <definedNames>
    <definedName name="_xlnm.Print_Titles" localSheetId="0">'APHIS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 i="1" l="1"/>
  <c r="M5" i="1"/>
  <c r="M110" i="1" l="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8" i="1" l="1"/>
  <c r="M25" i="1"/>
  <c r="M26" i="1"/>
  <c r="M27" i="1"/>
  <c r="M28" i="1"/>
  <c r="M29" i="1"/>
  <c r="M30" i="1"/>
  <c r="M31" i="1"/>
  <c r="M32" i="1"/>
  <c r="M33" i="1"/>
  <c r="M34" i="1"/>
  <c r="M35" i="1"/>
  <c r="M21" i="1"/>
  <c r="M22" i="1"/>
  <c r="M23" i="1"/>
  <c r="M24" i="1"/>
  <c r="M15" i="1" l="1"/>
  <c r="M16" i="1"/>
  <c r="M17" i="1"/>
  <c r="M18" i="1"/>
  <c r="M19" i="1"/>
  <c r="M20" i="1"/>
  <c r="M14" i="1"/>
  <c r="M9" i="1" s="1"/>
  <c r="M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B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B5" authorId="0" shapeId="0" xr:uid="{8CCE2706-0A4C-4943-8409-74E34B6819B2}">
      <text>
        <r>
          <rPr>
            <sz val="9"/>
            <color indexed="81"/>
            <rFont val="Tahoma"/>
            <family val="2"/>
          </rPr>
          <t>Enter one:
-Proposed rule
-Final rule
-New ICR
-Renewal
-Reinstatement</t>
        </r>
      </text>
    </comment>
    <comment ref="L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L6" authorId="0" shapeId="0" xr:uid="{A93ABDB6-51C9-4389-89B7-046F26BD5936}">
      <text>
        <r>
          <rPr>
            <sz val="9"/>
            <color indexed="81"/>
            <rFont val="Tahoma"/>
            <family val="2"/>
          </rPr>
          <t>This is the sum of all entries in Part II, Column J.</t>
        </r>
      </text>
    </comment>
    <comment ref="L7" authorId="0" shapeId="0" xr:uid="{1CE8DBDB-00D3-4941-90BA-495C4847D00E}">
      <text>
        <r>
          <rPr>
            <sz val="9"/>
            <color indexed="81"/>
            <rFont val="Tahoma"/>
            <family val="2"/>
          </rPr>
          <t>Enter the estimated percentage of total responses that are submitted electronically.</t>
        </r>
      </text>
    </comment>
    <comment ref="L8" authorId="0" shapeId="0" xr:uid="{26AD37F7-5A0B-46C7-BB7F-A6FBC9659299}">
      <text>
        <r>
          <rPr>
            <sz val="9"/>
            <color indexed="81"/>
            <rFont val="Tahoma"/>
            <family val="2"/>
          </rPr>
          <t>Automatically calculates; Total Respondents X Total Annual Respondents</t>
        </r>
      </text>
    </comment>
    <comment ref="B9" authorId="0" shapeId="0" xr:uid="{8098A881-9DCA-4651-9343-BB9832CAFFC5}">
      <text>
        <r>
          <rPr>
            <sz val="9"/>
            <color indexed="81"/>
            <rFont val="Tahoma"/>
            <family val="2"/>
          </rPr>
          <t>Docket number assigned by RAD for 60-day public comment period Federal Register notice</t>
        </r>
      </text>
    </comment>
    <comment ref="L9" authorId="0" shapeId="0" xr:uid="{FFCE0A2D-D908-4134-9318-8F9B011535B3}">
      <text>
        <r>
          <rPr>
            <sz val="9"/>
            <color indexed="81"/>
            <rFont val="Tahoma"/>
            <family val="2"/>
          </rPr>
          <t>This is the sum of all entries, Section II Column L</t>
        </r>
      </text>
    </comment>
    <comment ref="B10" authorId="0" shapeId="0" xr:uid="{7C728C08-EF2B-4508-BE6B-A151EBDCA0D5}">
      <text>
        <r>
          <rPr>
            <sz val="9"/>
            <color indexed="81"/>
            <rFont val="Tahoma"/>
            <family val="2"/>
          </rPr>
          <t>Citation for 60-day public comment period Federal Register notice (e.g., 84FR38333)</t>
        </r>
      </text>
    </comment>
    <comment ref="L10" authorId="0" shapeId="0" xr:uid="{07705983-F7DE-4634-830E-F4FFF6FCBF81}">
      <text>
        <r>
          <rPr>
            <sz val="9"/>
            <color indexed="81"/>
            <rFont val="Tahoma"/>
            <family val="2"/>
          </rPr>
          <t>Automatically calculates; Total Burden Hours ÷ Total Annual Responses</t>
        </r>
      </text>
    </comment>
    <comment ref="L11" authorId="0" shapeId="0" xr:uid="{1FD1AD0C-3748-4DF5-97E3-7F7319257665}">
      <text>
        <r>
          <rPr>
            <sz val="9"/>
            <color indexed="81"/>
            <rFont val="Tahoma"/>
            <family val="2"/>
          </rPr>
          <t>Enter the percentage of total business respondents that are small entities.</t>
        </r>
      </text>
    </comment>
    <comment ref="B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D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E13" authorId="0" shapeId="0" xr:uid="{41E1546F-5FB9-4770-BD23-2E7B067738B5}">
      <text>
        <r>
          <rPr>
            <sz val="9"/>
            <color indexed="81"/>
            <rFont val="Tahoma"/>
            <family val="2"/>
          </rPr>
          <t>Enter all that apply if the collection instrument is a form:
- Paper
-  PDF
-  Info System</t>
        </r>
      </text>
    </comment>
    <comment ref="F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G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H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I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J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K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L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M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<sst xmlns="http://schemas.openxmlformats.org/spreadsheetml/2006/main" count="567" uniqueCount="213">
  <si>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</si>
  <si>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</si>
  <si>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</si>
  <si>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</si>
  <si>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</si>
  <si>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</si>
  <si>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</si>
  <si>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</si>
  <si>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</si>
  <si>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</si>
  <si>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</si>
  <si>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</si>
  <si>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</si>
  <si>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</si>
  <si>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</si>
  <si>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</si>
  <si>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</si>
  <si>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</si>
  <si>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</si>
  <si>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</si>
  <si>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</si>
  <si>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</si>
  <si>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</si>
  <si>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</si>
  <si>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</si>
  <si>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</si>
  <si>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</si>
  <si>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</si>
  <si>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</si>
  <si>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</si>
  <si>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</si>
  <si>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</si>
  <si>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0579-0040</t>
  </si>
  <si>
    <t>Renewal</t>
  </si>
  <si>
    <t>90-Day Written Bird Possession Statement (Canada)</t>
  </si>
  <si>
    <t>9 CFR 93.101(c )(1)</t>
  </si>
  <si>
    <t>none</t>
  </si>
  <si>
    <t>I</t>
  </si>
  <si>
    <t>Identification Marks on Imported Animals</t>
  </si>
  <si>
    <t>9 CFR 93.101</t>
  </si>
  <si>
    <t>paper</t>
  </si>
  <si>
    <t>R</t>
  </si>
  <si>
    <t>P1</t>
  </si>
  <si>
    <t>P2</t>
  </si>
  <si>
    <t>Agreement of Confinement in Personal Possession Declaration and Affirmation Under Oath</t>
  </si>
  <si>
    <t>9 CFR 93.101, 9 CFR 201</t>
  </si>
  <si>
    <t>VS 17-8</t>
  </si>
  <si>
    <t>Application and Space Reservation Request for Ratites and Ratite Hatching Eggs and Site Inspection</t>
  </si>
  <si>
    <t>93.103(a)(1)(i)-(x)</t>
  </si>
  <si>
    <t>VS 17-128</t>
  </si>
  <si>
    <t>93.101(c)(2)(ii)(E)(1), (f)(2)(iii)(A); .201(c)(2)(iii)(A); .206(a);.217(b); .219; .214(b); .301(b)(2); .305(a) and (b); .407(a) and (b); .417(b); .425; .501(b)(2); .520; .521; .804</t>
  </si>
  <si>
    <t>VS 17-29</t>
  </si>
  <si>
    <t>info system</t>
  </si>
  <si>
    <t>Owner or Manager and Country of Export Quarterly Submission of Registers</t>
  </si>
  <si>
    <t>9 CFR 93.101(b)(3) (vi)</t>
  </si>
  <si>
    <t>Daily Register for Owner or Manager for Ratites and HatchingEggs</t>
  </si>
  <si>
    <t>93.101(b)(3)(iv)(v), (vi)</t>
  </si>
  <si>
    <t>93.101(b)(3)(iv),(v), (vi)</t>
  </si>
  <si>
    <t>National Exporting Country Registers and Maintenance of Current Production Records, Additions to Such Premises, and Ceiling Limitations</t>
  </si>
  <si>
    <t>9 CFR 93.101(b)(3) (vi) and (vii)</t>
  </si>
  <si>
    <t>FG</t>
  </si>
  <si>
    <t>9 CFR 93.101(b)(3)(vi) and (vii)</t>
  </si>
  <si>
    <t>Request for Hearing for Withdrawal of an Import Permit for Ratites or Ratite Hatching Eggs</t>
  </si>
  <si>
    <t>9 CFR 101(a)(2)(D)(vii)</t>
  </si>
  <si>
    <t>Random Inspections of Ratite Farms per Breeding Season of Premises for Required Identification and Recording on Quarterly Report of Registers</t>
  </si>
  <si>
    <t>9 CFR 101(b)(3)(ix,x)</t>
  </si>
  <si>
    <t>Cooperative Agreement for Privately Owned Bird or Quarantine Facilities (includes providing a list of current employees to port veterinarian, signed statement from each designated employee, written instructions to monitoring agency, telephone numbers of cooperators, written request for accounting of funds, and written termination)</t>
  </si>
  <si>
    <t>9 CFR 93.106(a), (c )(5)(i-iii)</t>
  </si>
  <si>
    <t>Daily Log for Bird Quarantine Facility and Recordkeeping for Identification Record for Birds or Poultry</t>
  </si>
  <si>
    <t>9 CFR 93.106(c )(2)(iii) (G)</t>
  </si>
  <si>
    <t>VS 17-12</t>
  </si>
  <si>
    <t>Additional Requirements for the Quarantine of Birds or Poultry (including some hatching eggs)</t>
  </si>
  <si>
    <t>9 CFR 93.106(c )(4)</t>
  </si>
  <si>
    <t>Application for Import or In-Transit Permit for Live Animals, Animal Semen, Animal Embryos, Birds, Poultry, or Hatching Eggs</t>
  </si>
  <si>
    <t>93.103(a)(1), .204(a), .214(a), .218(a), .217(c), .301(a), .304, .404(a)(1),  .417(a), .422(a), .424(a), .435(g)(2), .504(a), .802; 98.4; .10a(b); .34; .36(a)(2) and (b)(2)</t>
  </si>
  <si>
    <t>VS 17-129</t>
  </si>
  <si>
    <t>Request Space at USDA-Operated Quarantine Facility</t>
  </si>
  <si>
    <t>93.301(a), .304(a), .404(a)(4)(ii), .412(a), .417(a), .422(a), .424(a), .504(a), .802(a); 98.4(a), .10, .34(a), .36(a)</t>
  </si>
  <si>
    <t xml:space="preserve">93.104(a); .204(a); .214(a); .218(a); .217(c); .301(c)(2)(iii); .314(a); .317(a); .320; .326; .404(a); .405; 406(a) and (b); .418(a), (b), and (c);  .423(a), (b), and (c); .427(b), (c)(3), and (d)(1); .428(a) and (b); .432(a), (c), and (d); .435(g)  </t>
  </si>
  <si>
    <t>Letter of Credit, Cashier's Check, Certified Check, or Money Order</t>
  </si>
  <si>
    <t>Written Notice of Cancellation from Importer</t>
  </si>
  <si>
    <t>9 CFR 93.301(d)(1)(ii)</t>
  </si>
  <si>
    <t>Written Request to Change Horse's Itinerary or Method of Transport</t>
  </si>
  <si>
    <t>9 CFR 93.301(f)(6)</t>
  </si>
  <si>
    <t>Appeal or Hearing of Import Permit Withdrawal</t>
  </si>
  <si>
    <t>93.301(a), .304(a), .404(a)(4)(ii), .412(a), .417(a), .422(a), .424(a), .504(a), .802(a); 98.4(a), .10; .34(a), .36(a)</t>
  </si>
  <si>
    <t>Written Agreement for CEM Monitoring by State</t>
  </si>
  <si>
    <t>9 CFR 93.301(h)(1)</t>
  </si>
  <si>
    <t>S1</t>
  </si>
  <si>
    <t>Opportunity to Present View on Suspension</t>
  </si>
  <si>
    <t>9 CFR 93.301(h)(5)</t>
  </si>
  <si>
    <t>Zoological Park Inspection Report (for ruminants and swine imported from FMD countries or regions)</t>
  </si>
  <si>
    <t>93.404(c)(2), .504(c)(2)</t>
  </si>
  <si>
    <t>VS 17-65A</t>
  </si>
  <si>
    <t>Agreement for the Importation, Quarantine, and Exhibition of Certain Wild Ruminants and Wild Swine (imported from FMD countries or regions)</t>
  </si>
  <si>
    <t>VS 17-65B</t>
  </si>
  <si>
    <t>9 CFR 93.404(c )(1)(ii) and (4); 9 CFR 93.504(c )(1)(ii) and(4)</t>
  </si>
  <si>
    <t>Reporting of Zoo Animals with Suspected Cases of Contagious or Communicable Diseases</t>
  </si>
  <si>
    <t>93.404(c)(4), 93.504(c)(4)</t>
  </si>
  <si>
    <t>VS 17-65C</t>
  </si>
  <si>
    <t>Agreement for Transfer of Certain Wild Animals Imported from FMD Countries or Regions</t>
  </si>
  <si>
    <t>VS 17-65D</t>
  </si>
  <si>
    <t>Application for Approval of Quarantine or Holding Facility (Letter)</t>
  </si>
  <si>
    <t>93.301(b)(1)(ii), 2, .412(a), (d)(1)(i)(B)</t>
  </si>
  <si>
    <t>Opportunity for Hearing to Present Views on Facility Withdrawal and Written Withdrawal by Facility Operator</t>
  </si>
  <si>
    <t>Trust Fund or Compliance Agreement for Privately Owned Equine Quarantine Facilities</t>
  </si>
  <si>
    <t xml:space="preserve"> 93.301(f)(12) and 93.304(a)(1)(iii)(J)</t>
  </si>
  <si>
    <t>Daily Log of Privately Owned Quarantine Facility for Ruminants, Swine, and Equids</t>
  </si>
  <si>
    <t>9 CFR 93.412(d)(4)(vi)</t>
  </si>
  <si>
    <t>Written Request for Inspection, Other Services, and Dipping</t>
  </si>
  <si>
    <t>93.210(a), .218(b), .309(a) and (b), .321,.325, .412(a) and (b), .424(b)</t>
  </si>
  <si>
    <t>VS 17-32</t>
  </si>
  <si>
    <t>Importer or Agent Certification Free of Fever Tick (letter)</t>
  </si>
  <si>
    <t>9 CFR 93.427(b)</t>
  </si>
  <si>
    <t>72-Hour Prior Notice of Arrival for Aquaculture, Hedgehogs, Tenrecs, Elephants, Hippos, Rhinos, and Tapirs</t>
  </si>
  <si>
    <t>9 CFR 93.704(a); 9 CFR 93.802(a); 9 CFR 93.906(a)</t>
  </si>
  <si>
    <t>Owner Affidavit for Sheep and Goats from Scrapie Regions</t>
  </si>
  <si>
    <t>9 CFR 93.435(d)</t>
  </si>
  <si>
    <t>9 CFR 92.2(a)</t>
  </si>
  <si>
    <t>Request for Recognition of the Animal Health Status of a Region</t>
  </si>
  <si>
    <t>Application for Recognition of the Animal Health Status of a Region</t>
  </si>
  <si>
    <t>9 CFR 92.2(b)</t>
  </si>
  <si>
    <t>Application for Recognition of a Region as Historically Free of a Disease</t>
  </si>
  <si>
    <t>9 CFR 92.2(c )</t>
  </si>
  <si>
    <t>Request for Additional Information about a Region</t>
  </si>
  <si>
    <t>9 CFR 92.2(b) and (g)</t>
  </si>
  <si>
    <t>Appeal Classification of Animal Health Status</t>
  </si>
  <si>
    <t>9 CFR 92.2</t>
  </si>
  <si>
    <t>Documentation that Written Recommendations Have Been Implemented by the Region</t>
  </si>
  <si>
    <t>Certification for Equids that Spend Less than 60 Days in a Region</t>
  </si>
  <si>
    <t>9 CFR 93.314(b)</t>
  </si>
  <si>
    <t>Permanent Electronic Identification Compatible Reader for Horses</t>
  </si>
  <si>
    <t>9 CFR 93.304(a)(1)(iii)(B)</t>
  </si>
  <si>
    <t>P3</t>
  </si>
  <si>
    <t>Photographs for Identification of Horses</t>
  </si>
  <si>
    <t>9 CFR 93.304(a)(1)(iii)(C )</t>
  </si>
  <si>
    <t>Written Plan for Medical Treatment of Horses</t>
  </si>
  <si>
    <t>9 CFR 93.301(f)(5)(xi)</t>
  </si>
  <si>
    <t>Statement/Certificate for Animals Entering the United States from Countries Affected with Screwworm</t>
  </si>
  <si>
    <t>9 CFR 93.301(j), 9 CFR 93.405(a)(3), 9 CFR 93.505(b), 9 CFR 93.600(a)(1)</t>
  </si>
  <si>
    <t xml:space="preserve">Checklist for the Approval of Permanent Privately Owned Equine Quarantine Facilities </t>
  </si>
  <si>
    <t>93.301(b)(1)(ii), 93.301(c)(1)</t>
  </si>
  <si>
    <t>Specimen Submission</t>
  </si>
  <si>
    <t>93.204, 93.304, 93.404, 93.504, 93.106</t>
  </si>
  <si>
    <t>VS 10-4 and 10-4A</t>
  </si>
  <si>
    <t>Notice of Arrival</t>
  </si>
  <si>
    <t>9 CFR part 94</t>
  </si>
  <si>
    <t>Emergency Action Notification</t>
  </si>
  <si>
    <t>PPQ 523</t>
  </si>
  <si>
    <t>Application for Permit to Import or Transport Controlled Material or Organisms or Vectors</t>
  </si>
  <si>
    <t>VS 16-3</t>
  </si>
  <si>
    <t>Refusal of Entry and Order to Dispose of Fish</t>
  </si>
  <si>
    <t>9 CFR 93.906(b)</t>
  </si>
  <si>
    <t>VS 17-36</t>
  </si>
  <si>
    <t>Recordkeeping</t>
  </si>
  <si>
    <t>9 CFR 93.906(a)</t>
  </si>
  <si>
    <t>Cleaning and Disinfection Certificate</t>
  </si>
  <si>
    <t>9 CFR 93.904(c )(3)</t>
  </si>
  <si>
    <t>Premises Information (Herd of Origin Certificate and Annex)</t>
  </si>
  <si>
    <t>9 CFR 93.404</t>
  </si>
  <si>
    <t>TB History Certficate</t>
  </si>
  <si>
    <t>9 CFR 93.406</t>
  </si>
  <si>
    <t>Dip Certificate</t>
  </si>
  <si>
    <t>9 CFR 93.427(b)(2)(iii)</t>
  </si>
  <si>
    <t>Brand</t>
  </si>
  <si>
    <t>On-Hold Shipment Notification Application</t>
  </si>
  <si>
    <t>VS 16-79</t>
  </si>
  <si>
    <t>Report of Entry, Shipment of Restricted Imported Animal Products and Animal Byproducts, and Other Materials</t>
  </si>
  <si>
    <t>9 CFR 94.6(b)</t>
  </si>
  <si>
    <t>VS 16-78</t>
  </si>
  <si>
    <t>Certificate for Importing Sheep and Goat Semen from Canada</t>
  </si>
  <si>
    <t>9 CFR 98.34, 9 CFR 98.35, 9 CFR 98.36</t>
  </si>
  <si>
    <t>VS 17-139</t>
  </si>
  <si>
    <t>Seals</t>
  </si>
  <si>
    <t>9 CFR 93.427(b)(1)(ii)</t>
  </si>
  <si>
    <t>Inspection Report of Establishment for Immediate Slaughter of Import Animals</t>
  </si>
  <si>
    <t>9 CFR 93.429</t>
  </si>
  <si>
    <t>Report of Animals, Poultry, or Eggs Offered for Importation</t>
  </si>
  <si>
    <t>9 CFR 93.305, 9 CFR 93.322, 9 CFR 93.407, 9 CFR 93.425, 9 CFR 93.506</t>
  </si>
  <si>
    <t>VS 17-30</t>
  </si>
  <si>
    <t>Equine Import Testing Submission Form</t>
  </si>
  <si>
    <t>9 CFR 93.305</t>
  </si>
  <si>
    <t>VS 17-31, VS 17-31A</t>
  </si>
  <si>
    <t>Summary of Quarantine Birds</t>
  </si>
  <si>
    <t>9 CFR 93.301(b)(3)</t>
  </si>
  <si>
    <t>VS 17-13</t>
  </si>
  <si>
    <t>Official Identification and Certification</t>
  </si>
  <si>
    <t>9 CFR 93.439(b), 9 CFR 93.442(b)</t>
  </si>
  <si>
    <t>Certification of Inspection of Export Animals</t>
  </si>
  <si>
    <t>Program Handbook and Guidance</t>
  </si>
  <si>
    <t>VS 17-37</t>
  </si>
  <si>
    <t>Notice of Animals Not Shipped</t>
  </si>
  <si>
    <t>VS 17-41</t>
  </si>
  <si>
    <t>VS 17-33</t>
  </si>
  <si>
    <t>Animals Imported for Immediate Slaughter</t>
  </si>
  <si>
    <t>VS 17-136</t>
  </si>
  <si>
    <t>93.103(a)(3)(ii); .103(a)(3)(v); .210(b);  .404(a)(4)(ii) and (iii); .412(b), (d)(2)(i)(E), and (d)(2)(ii); .511(a) and (b)</t>
  </si>
  <si>
    <t>93.103(3)(iv)(A), .204(a)(3)(iv)(A), .404(a)(4)(iv)(A), .504(a)(4)(iv)(A)</t>
  </si>
  <si>
    <t>93.103(a((2)(vii), .308(b)(1); .308(c )(1)</t>
  </si>
  <si>
    <t>9 CFR part 93</t>
  </si>
  <si>
    <t>Dr. Alexandra MacKenzie</t>
  </si>
  <si>
    <t>301-851-3411</t>
  </si>
  <si>
    <t>Import Health Certificates</t>
  </si>
  <si>
    <t>Daily Record of Racing Thoroughbred's Activities</t>
  </si>
  <si>
    <t>Record Systems and Breed Associations Approved for Racing Thoroughbreds</t>
  </si>
  <si>
    <t xml:space="preserve">Declaration of Importation of Animals, Animal Semen, Embryos, Birds, Poultry, and Eggs for Hatching </t>
  </si>
  <si>
    <t>Declaration of Importation of Animals, Animal Semen, Embryos, Birds, Poultry, and Eggs for Hatching</t>
  </si>
  <si>
    <t>X</t>
  </si>
  <si>
    <t>88 FR 72990</t>
  </si>
  <si>
    <t>APHIS-2023-0072</t>
  </si>
  <si>
    <t>Importation of Animals and Poultry, Animal and Poultry Products, Certain Animal Embryos, Semen, and Zoological Animals</t>
  </si>
  <si>
    <t>D</t>
  </si>
  <si>
    <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</si>
</sst>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8" formatCode="#,##0.000"/>
    <numFmt numFmtId="169" formatCode="#,##0.00000"/>
    <numFmt numFmtId="170" formatCode="mm/dd/yyyy"/>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
      <b/>
      <sz val="10"/>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thin">
        <color theme="0" tint="-0.499984740745262"/>
      </left>
      <right style="thin">
        <color theme="0" tint="-0.499984740745262"/>
      </right>
      <top/>
      <bottom/>
      <diagonal/>
    </border>
  </borders>
  <cellStyleXfs count="8">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xf numFmtId="0" fontId="5" fillId="0" borderId="0"/>
  </cellStyleXfs>
  <cellXfs count="96">
    <xf numFmtId="0" fontId="0" fillId="0" borderId="0" xfId="0"/>
    <xf numFmtId="0" fontId="2" fillId="0" borderId="8" xfId="0" applyFont="1" applyBorder="1" applyAlignment="1">
      <alignment horizontal="center" wrapText="1"/>
    </xf>
    <xf numFmtId="0" fontId="2" fillId="0" borderId="8" xfId="0" applyFont="1" applyBorder="1" applyAlignment="1">
      <alignment horizontal="center" textRotation="90" wrapText="1"/>
    </xf>
    <xf numFmtId="3" fontId="0" fillId="0" borderId="15" xfId="0" applyNumberFormat="1" applyBorder="1" applyAlignment="1">
      <alignment horizontal="center"/>
    </xf>
    <xf numFmtId="3" fontId="0" fillId="0" borderId="18" xfId="0" applyNumberFormat="1" applyBorder="1" applyAlignment="1">
      <alignment horizontal="center"/>
    </xf>
    <xf numFmtId="0" fontId="0" fillId="0" borderId="14" xfId="0" applyBorder="1"/>
    <xf numFmtId="0" fontId="0" fillId="0" borderId="17" xfId="0" applyBorder="1"/>
    <xf numFmtId="0" fontId="0" fillId="0" borderId="20" xfId="0" applyBorder="1"/>
    <xf numFmtId="0" fontId="0" fillId="0" borderId="22" xfId="0" applyBorder="1"/>
    <xf numFmtId="0" fontId="9" fillId="0" borderId="10" xfId="0" applyFont="1" applyBorder="1"/>
    <xf numFmtId="0" fontId="2" fillId="0" borderId="16" xfId="0" applyFont="1" applyBorder="1" applyAlignment="1">
      <alignment horizontal="right"/>
    </xf>
    <xf numFmtId="0" fontId="2" fillId="0" borderId="13" xfId="0" applyFont="1" applyBorder="1" applyAlignment="1">
      <alignment horizontal="right"/>
    </xf>
    <xf numFmtId="0" fontId="2" fillId="0" borderId="19" xfId="0" applyFont="1" applyBorder="1" applyAlignment="1">
      <alignment horizontal="right"/>
    </xf>
    <xf numFmtId="0" fontId="0" fillId="0" borderId="17" xfId="0" applyBorder="1" applyAlignment="1">
      <alignment horizontal="left" indent="1"/>
    </xf>
    <xf numFmtId="14" fontId="0" fillId="0" borderId="17" xfId="0" applyNumberFormat="1" applyBorder="1" applyAlignment="1">
      <alignment horizontal="left" indent="1"/>
    </xf>
    <xf numFmtId="0" fontId="10" fillId="2" borderId="5" xfId="0" applyFont="1" applyFill="1" applyBorder="1" applyAlignment="1">
      <alignment horizontal="left"/>
    </xf>
    <xf numFmtId="0" fontId="10" fillId="2" borderId="6" xfId="0" applyFont="1" applyFill="1" applyBorder="1" applyAlignment="1">
      <alignment horizontal="center"/>
    </xf>
    <xf numFmtId="0" fontId="10" fillId="2" borderId="6" xfId="0" applyFont="1" applyFill="1" applyBorder="1"/>
    <xf numFmtId="0" fontId="10" fillId="2" borderId="10" xfId="0" applyFont="1" applyFill="1" applyBorder="1"/>
    <xf numFmtId="0" fontId="10" fillId="2" borderId="9" xfId="0" applyFont="1" applyFill="1" applyBorder="1"/>
    <xf numFmtId="0" fontId="9" fillId="2" borderId="10" xfId="0" applyFont="1" applyFill="1" applyBorder="1"/>
    <xf numFmtId="0" fontId="2" fillId="0" borderId="0" xfId="0" applyFont="1"/>
    <xf numFmtId="0" fontId="4" fillId="0" borderId="0" xfId="0" applyFont="1"/>
    <xf numFmtId="0" fontId="10" fillId="0" borderId="2" xfId="0" applyFont="1" applyBorder="1" applyAlignment="1">
      <alignment horizontal="left" vertical="center" wrapText="1"/>
    </xf>
    <xf numFmtId="0" fontId="11" fillId="0" borderId="5" xfId="0" applyFont="1" applyBorder="1" applyAlignment="1">
      <alignment horizontal="left" vertical="center" wrapText="1"/>
    </xf>
    <xf numFmtId="0" fontId="12" fillId="0" borderId="0" xfId="0" applyFont="1" applyAlignment="1">
      <alignment vertical="center"/>
    </xf>
    <xf numFmtId="0" fontId="10" fillId="0" borderId="9" xfId="0" applyFont="1" applyBorder="1" applyAlignment="1">
      <alignment horizontal="right" vertical="center"/>
    </xf>
    <xf numFmtId="0" fontId="4" fillId="0" borderId="0" xfId="0" applyFont="1" applyAlignment="1">
      <alignment wrapText="1"/>
    </xf>
    <xf numFmtId="0" fontId="9" fillId="0" borderId="10" xfId="0" applyFont="1" applyBorder="1" applyAlignment="1">
      <alignment horizontal="left" vertical="center" indent="1"/>
    </xf>
    <xf numFmtId="0" fontId="4" fillId="0" borderId="24" xfId="0" applyFont="1" applyBorder="1" applyAlignment="1">
      <alignment horizontal="center" vertical="center" wrapText="1"/>
    </xf>
    <xf numFmtId="0" fontId="4" fillId="0" borderId="24" xfId="0" applyFont="1" applyBorder="1" applyAlignment="1">
      <alignment horizontal="center" vertical="center"/>
    </xf>
    <xf numFmtId="3" fontId="4" fillId="0" borderId="24" xfId="0" applyNumberFormat="1"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4" fillId="0" borderId="1" xfId="0" applyFont="1" applyBorder="1" applyAlignment="1">
      <alignment horizontal="center" vertical="center"/>
    </xf>
    <xf numFmtId="3" fontId="4" fillId="0" borderId="1" xfId="0" applyNumberFormat="1" applyFont="1" applyBorder="1" applyAlignment="1">
      <alignment horizontal="center" vertical="center"/>
    </xf>
    <xf numFmtId="0" fontId="4" fillId="0" borderId="1" xfId="0" applyFont="1" applyBorder="1" applyAlignment="1">
      <alignment vertical="center" wrapText="1"/>
    </xf>
    <xf numFmtId="0" fontId="4" fillId="0" borderId="1" xfId="0" applyFont="1" applyBorder="1"/>
    <xf numFmtId="0" fontId="4" fillId="0" borderId="1" xfId="0" applyFont="1" applyBorder="1" applyAlignment="1">
      <alignment wrapText="1"/>
    </xf>
    <xf numFmtId="0" fontId="4" fillId="0" borderId="1" xfId="0" applyFont="1" applyBorder="1" applyAlignment="1">
      <alignment vertical="center"/>
    </xf>
    <xf numFmtId="168" fontId="9" fillId="2" borderId="10" xfId="0" applyNumberFormat="1" applyFont="1" applyFill="1" applyBorder="1" applyAlignment="1">
      <alignment horizontal="center"/>
    </xf>
    <xf numFmtId="168" fontId="13" fillId="0" borderId="8" xfId="0" applyNumberFormat="1" applyFont="1" applyBorder="1" applyAlignment="1">
      <alignment horizontal="center" wrapText="1"/>
    </xf>
    <xf numFmtId="168" fontId="4" fillId="0" borderId="24" xfId="0" applyNumberFormat="1" applyFont="1" applyBorder="1" applyAlignment="1">
      <alignment horizontal="center" vertical="center"/>
    </xf>
    <xf numFmtId="168" fontId="4" fillId="0" borderId="1" xfId="0" applyNumberFormat="1" applyFont="1" applyBorder="1" applyAlignment="1">
      <alignment horizontal="center" vertical="center"/>
    </xf>
    <xf numFmtId="168" fontId="4" fillId="0" borderId="0" xfId="0" applyNumberFormat="1" applyFont="1" applyAlignment="1">
      <alignment horizontal="center"/>
    </xf>
    <xf numFmtId="3" fontId="9" fillId="0" borderId="10" xfId="0" applyNumberFormat="1" applyFont="1" applyBorder="1"/>
    <xf numFmtId="3" fontId="9" fillId="0" borderId="10" xfId="0" applyNumberFormat="1" applyFont="1" applyBorder="1" applyAlignment="1">
      <alignment horizontal="center"/>
    </xf>
    <xf numFmtId="3" fontId="10" fillId="2" borderId="10" xfId="0" applyNumberFormat="1" applyFont="1" applyFill="1" applyBorder="1"/>
    <xf numFmtId="3" fontId="9" fillId="2" borderId="9" xfId="0" applyNumberFormat="1" applyFont="1" applyFill="1" applyBorder="1" applyAlignment="1">
      <alignment horizontal="center"/>
    </xf>
    <xf numFmtId="3" fontId="0" fillId="0" borderId="23" xfId="0" applyNumberFormat="1" applyBorder="1"/>
    <xf numFmtId="3" fontId="0" fillId="0" borderId="13" xfId="0" applyNumberFormat="1" applyBorder="1" applyAlignment="1">
      <alignment horizontal="center"/>
    </xf>
    <xf numFmtId="3" fontId="0" fillId="0" borderId="18" xfId="0" applyNumberFormat="1" applyBorder="1"/>
    <xf numFmtId="3" fontId="0" fillId="0" borderId="16" xfId="0" applyNumberFormat="1" applyBorder="1" applyAlignment="1">
      <alignment horizontal="center"/>
    </xf>
    <xf numFmtId="3" fontId="0" fillId="0" borderId="21" xfId="0" applyNumberFormat="1" applyBorder="1" applyAlignment="1">
      <alignment horizontal="center"/>
    </xf>
    <xf numFmtId="3" fontId="0" fillId="0" borderId="19" xfId="0" applyNumberFormat="1" applyBorder="1" applyAlignment="1">
      <alignment horizontal="center"/>
    </xf>
    <xf numFmtId="3" fontId="9" fillId="2" borderId="10" xfId="0" applyNumberFormat="1" applyFont="1" applyFill="1" applyBorder="1" applyAlignment="1">
      <alignment horizontal="center"/>
    </xf>
    <xf numFmtId="3" fontId="13" fillId="0" borderId="8" xfId="0" applyNumberFormat="1" applyFont="1" applyBorder="1" applyAlignment="1">
      <alignment horizontal="center" wrapText="1"/>
    </xf>
    <xf numFmtId="3" fontId="2" fillId="0" borderId="8" xfId="0" applyNumberFormat="1" applyFont="1" applyBorder="1" applyAlignment="1">
      <alignment horizontal="center" wrapText="1"/>
    </xf>
    <xf numFmtId="3" fontId="4" fillId="0" borderId="0" xfId="0" applyNumberFormat="1" applyFont="1" applyAlignment="1">
      <alignment horizontal="center"/>
    </xf>
    <xf numFmtId="168" fontId="10" fillId="0" borderId="10" xfId="0" applyNumberFormat="1" applyFont="1" applyBorder="1" applyAlignment="1">
      <alignment horizontal="right" vertical="center"/>
    </xf>
    <xf numFmtId="168" fontId="10" fillId="2" borderId="10" xfId="0" applyNumberFormat="1" applyFont="1" applyFill="1" applyBorder="1" applyAlignment="1">
      <alignment horizontal="center"/>
    </xf>
    <xf numFmtId="168" fontId="2" fillId="0" borderId="14" xfId="0" applyNumberFormat="1" applyFont="1" applyBorder="1" applyAlignment="1">
      <alignment horizontal="right"/>
    </xf>
    <xf numFmtId="168" fontId="2" fillId="0" borderId="17" xfId="0" applyNumberFormat="1" applyFont="1" applyBorder="1" applyAlignment="1">
      <alignment horizontal="right"/>
    </xf>
    <xf numFmtId="168" fontId="2" fillId="0" borderId="20" xfId="0" applyNumberFormat="1" applyFont="1" applyBorder="1" applyAlignment="1">
      <alignment horizontal="right"/>
    </xf>
    <xf numFmtId="3" fontId="9" fillId="2" borderId="12" xfId="0" applyNumberFormat="1" applyFont="1" applyFill="1" applyBorder="1" applyAlignment="1">
      <alignment horizontal="center"/>
    </xf>
    <xf numFmtId="3" fontId="9" fillId="2" borderId="11" xfId="0" applyNumberFormat="1" applyFont="1" applyFill="1" applyBorder="1" applyAlignment="1">
      <alignment horizontal="center"/>
    </xf>
    <xf numFmtId="3" fontId="2" fillId="0" borderId="8" xfId="0" applyNumberFormat="1" applyFont="1" applyBorder="1" applyAlignment="1">
      <alignment horizontal="center" vertical="center" wrapText="1"/>
    </xf>
    <xf numFmtId="0" fontId="0" fillId="0" borderId="14" xfId="0" applyBorder="1" applyAlignment="1">
      <alignment horizontal="left" indent="1"/>
    </xf>
    <xf numFmtId="14" fontId="0" fillId="0" borderId="20" xfId="0" applyNumberFormat="1" applyBorder="1" applyAlignment="1">
      <alignment horizontal="left" indent="1"/>
    </xf>
    <xf numFmtId="170" fontId="9" fillId="0" borderId="11" xfId="0" applyNumberFormat="1" applyFont="1" applyBorder="1" applyAlignment="1">
      <alignment horizontal="left" vertical="center" indent="1"/>
    </xf>
    <xf numFmtId="0" fontId="4" fillId="0" borderId="6" xfId="0" applyFont="1" applyBorder="1" applyAlignment="1">
      <alignment horizontal="left" vertical="center" wrapText="1"/>
    </xf>
    <xf numFmtId="0" fontId="9" fillId="0" borderId="6" xfId="0" applyFont="1" applyBorder="1" applyAlignment="1">
      <alignment vertical="center"/>
    </xf>
    <xf numFmtId="0" fontId="9" fillId="0" borderId="6" xfId="0" applyFont="1" applyBorder="1"/>
    <xf numFmtId="3" fontId="10" fillId="0" borderId="6" xfId="0" applyNumberFormat="1" applyFont="1" applyBorder="1" applyAlignment="1">
      <alignment horizontal="right"/>
    </xf>
    <xf numFmtId="3" fontId="9" fillId="0" borderId="6" xfId="0" applyNumberFormat="1" applyFont="1" applyBorder="1" applyAlignment="1">
      <alignment horizontal="center"/>
    </xf>
    <xf numFmtId="168" fontId="10" fillId="0" borderId="6" xfId="0" applyNumberFormat="1" applyFont="1" applyBorder="1" applyAlignment="1">
      <alignment horizontal="right"/>
    </xf>
    <xf numFmtId="3" fontId="9" fillId="0" borderId="7" xfId="0" applyNumberFormat="1" applyFont="1" applyBorder="1" applyAlignment="1">
      <alignment horizontal="left"/>
    </xf>
    <xf numFmtId="0" fontId="4" fillId="0" borderId="0" xfId="0" applyFont="1" applyAlignment="1">
      <alignment horizontal="center" vertical="center"/>
    </xf>
    <xf numFmtId="0" fontId="0" fillId="0" borderId="0" xfId="0" applyAlignment="1">
      <alignment horizontal="center" vertical="center"/>
    </xf>
    <xf numFmtId="0" fontId="9" fillId="2" borderId="10" xfId="0" applyFont="1" applyFill="1" applyBorder="1" applyAlignment="1">
      <alignment horizontal="center" vertical="center"/>
    </xf>
    <xf numFmtId="0" fontId="2" fillId="0" borderId="8" xfId="0" applyFont="1" applyBorder="1" applyAlignment="1">
      <alignment horizontal="center" vertical="center" textRotation="90" wrapText="1"/>
    </xf>
    <xf numFmtId="0" fontId="9" fillId="0" borderId="10" xfId="0" applyFont="1" applyBorder="1" applyAlignment="1">
      <alignment horizontal="center" vertical="center"/>
    </xf>
    <xf numFmtId="0" fontId="9" fillId="0" borderId="6" xfId="0" applyFont="1" applyBorder="1" applyAlignment="1">
      <alignment horizontal="center" vertical="center"/>
    </xf>
    <xf numFmtId="0" fontId="10" fillId="2" borderId="10" xfId="0" applyFont="1" applyFill="1"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2" fillId="0" borderId="0" xfId="0" applyFont="1" applyAlignment="1">
      <alignment horizontal="center" wrapText="1"/>
    </xf>
    <xf numFmtId="0" fontId="4" fillId="0" borderId="24" xfId="0" applyFont="1" applyBorder="1" applyAlignment="1">
      <alignment horizontal="left" vertical="center" wrapText="1"/>
    </xf>
    <xf numFmtId="0" fontId="14" fillId="0" borderId="24" xfId="0" applyFont="1" applyBorder="1" applyAlignment="1">
      <alignment horizontal="center" vertical="center"/>
    </xf>
    <xf numFmtId="9" fontId="0" fillId="0" borderId="18" xfId="1" applyFont="1" applyFill="1" applyBorder="1" applyAlignment="1">
      <alignment horizontal="center"/>
    </xf>
    <xf numFmtId="169" fontId="0" fillId="0" borderId="18" xfId="0" applyNumberFormat="1" applyBorder="1" applyAlignment="1">
      <alignment horizontal="center"/>
    </xf>
    <xf numFmtId="9" fontId="0" fillId="0" borderId="21" xfId="1" applyFont="1" applyFill="1" applyBorder="1" applyAlignment="1">
      <alignment horizontal="center"/>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cellXfs>
  <cellStyles count="8">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Normal 3 2" xfId="7" xr:uid="{D6FD6269-6BFE-4E84-939D-E77CFDA3F2FC}"/>
    <cellStyle name="Percent" xfId="1" builtinId="5"/>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sheetPr>
    <tabColor rgb="FFFF0000"/>
  </sheetPr>
  <dimension ref="A1:O110"/>
  <sheetViews>
    <sheetView tabSelected="1" zoomScale="80" zoomScaleNormal="80" zoomScaleSheetLayoutView="100" workbookViewId="0">
      <selection activeCell="B107" sqref="B107"/>
    </sheetView>
  </sheetViews>
  <sheetFormatPr defaultRowHeight="14.4" x14ac:dyDescent="0.3"/>
  <cols>
    <col min="2" max="2" width="40.77734375" style="22" customWidth="1"/>
    <col min="3" max="3" width="21.77734375" style="22" customWidth="1"/>
    <col min="4" max="5" width="12.77734375" style="27" customWidth="1"/>
    <col min="6" max="6" width="5.77734375" style="78" customWidth="1"/>
    <col min="7" max="9" width="5.77734375" style="22" customWidth="1"/>
    <col min="10" max="11" width="15.77734375" style="59" customWidth="1"/>
    <col min="12" max="12" width="15.77734375" style="45" customWidth="1"/>
    <col min="13" max="13" width="15.77734375" style="59" customWidth="1"/>
  </cols>
  <sheetData>
    <row r="1" spans="1:15" ht="24" customHeight="1" thickBot="1" x14ac:dyDescent="0.35">
      <c r="B1" s="26" t="s">
        <v>27</v>
      </c>
      <c r="C1" s="28" t="s">
        <v>32</v>
      </c>
      <c r="D1" s="9"/>
      <c r="E1" s="9"/>
      <c r="F1" s="82"/>
      <c r="G1" s="9"/>
      <c r="H1" s="9"/>
      <c r="I1" s="9"/>
      <c r="J1" s="46"/>
      <c r="K1" s="47"/>
      <c r="L1" s="60" t="s">
        <v>3</v>
      </c>
      <c r="M1" s="70">
        <v>45404</v>
      </c>
    </row>
    <row r="2" spans="1:15" ht="45" customHeight="1" x14ac:dyDescent="0.3">
      <c r="B2" s="23" t="s">
        <v>26</v>
      </c>
      <c r="C2" s="94" t="s">
        <v>210</v>
      </c>
      <c r="D2" s="94"/>
      <c r="E2" s="94"/>
      <c r="F2" s="94"/>
      <c r="G2" s="94"/>
      <c r="H2" s="94"/>
      <c r="I2" s="94"/>
      <c r="J2" s="94"/>
      <c r="K2" s="94"/>
      <c r="L2" s="94"/>
      <c r="M2" s="95"/>
      <c r="O2" s="25"/>
    </row>
    <row r="3" spans="1:15" ht="36" customHeight="1" thickBot="1" x14ac:dyDescent="0.35">
      <c r="B3" s="24" t="s">
        <v>30</v>
      </c>
      <c r="C3" s="71"/>
      <c r="D3" s="72"/>
      <c r="E3" s="73"/>
      <c r="F3" s="83"/>
      <c r="G3" s="73"/>
      <c r="H3" s="73"/>
      <c r="I3" s="73"/>
      <c r="J3" s="74"/>
      <c r="K3" s="75"/>
      <c r="L3" s="76"/>
      <c r="M3" s="77"/>
    </row>
    <row r="4" spans="1:15" ht="21" customHeight="1" thickBot="1" x14ac:dyDescent="0.35">
      <c r="B4" s="15" t="s">
        <v>31</v>
      </c>
      <c r="C4" s="16"/>
      <c r="D4" s="17"/>
      <c r="E4" s="17"/>
      <c r="F4" s="84"/>
      <c r="G4" s="18"/>
      <c r="H4" s="18"/>
      <c r="I4" s="18"/>
      <c r="J4" s="48"/>
      <c r="K4" s="49"/>
      <c r="L4" s="61" t="s">
        <v>28</v>
      </c>
      <c r="M4" s="65"/>
      <c r="O4" s="25"/>
    </row>
    <row r="5" spans="1:15" x14ac:dyDescent="0.3">
      <c r="B5" s="11" t="s">
        <v>0</v>
      </c>
      <c r="C5" s="68" t="s">
        <v>33</v>
      </c>
      <c r="D5" s="5"/>
      <c r="E5" s="5"/>
      <c r="F5" s="85"/>
      <c r="G5" s="8"/>
      <c r="H5" s="8"/>
      <c r="I5" s="8"/>
      <c r="J5" s="50"/>
      <c r="K5" s="51"/>
      <c r="L5" s="62" t="s">
        <v>29</v>
      </c>
      <c r="M5" s="3">
        <f>SUMIF(H14:H110,"*X*",J14:J110)</f>
        <v>73769</v>
      </c>
      <c r="O5" s="21"/>
    </row>
    <row r="6" spans="1:15" x14ac:dyDescent="0.3">
      <c r="B6" s="10" t="s">
        <v>1</v>
      </c>
      <c r="C6" s="13" t="s">
        <v>200</v>
      </c>
      <c r="D6" s="6"/>
      <c r="E6" s="6"/>
      <c r="F6" s="86"/>
      <c r="G6" s="6"/>
      <c r="H6" s="6"/>
      <c r="I6" s="6"/>
      <c r="J6" s="52"/>
      <c r="K6" s="53"/>
      <c r="L6" s="63" t="s">
        <v>15</v>
      </c>
      <c r="M6" s="4">
        <f>SUM(K14:K110)</f>
        <v>795301</v>
      </c>
    </row>
    <row r="7" spans="1:15" x14ac:dyDescent="0.3">
      <c r="B7" s="10" t="s">
        <v>2</v>
      </c>
      <c r="C7" s="13" t="s">
        <v>201</v>
      </c>
      <c r="D7" s="6"/>
      <c r="E7" s="6"/>
      <c r="F7" s="86"/>
      <c r="G7" s="6"/>
      <c r="H7" s="6"/>
      <c r="I7" s="6"/>
      <c r="J7" s="52"/>
      <c r="K7" s="53"/>
      <c r="L7" s="63" t="s">
        <v>16</v>
      </c>
      <c r="M7" s="91">
        <v>0.25</v>
      </c>
    </row>
    <row r="8" spans="1:15" x14ac:dyDescent="0.3">
      <c r="B8" s="10" t="s">
        <v>3</v>
      </c>
      <c r="C8" s="14">
        <v>45163</v>
      </c>
      <c r="D8" s="6"/>
      <c r="E8" s="6"/>
      <c r="F8" s="86"/>
      <c r="G8" s="6"/>
      <c r="H8" s="6"/>
      <c r="I8" s="6"/>
      <c r="J8" s="52"/>
      <c r="K8" s="53"/>
      <c r="L8" s="63" t="s">
        <v>17</v>
      </c>
      <c r="M8" s="4">
        <f>M6/M5</f>
        <v>10.780964903956948</v>
      </c>
    </row>
    <row r="9" spans="1:15" x14ac:dyDescent="0.3">
      <c r="B9" s="10" t="s">
        <v>4</v>
      </c>
      <c r="C9" s="13" t="s">
        <v>209</v>
      </c>
      <c r="D9" s="6"/>
      <c r="E9" s="6"/>
      <c r="F9" s="86"/>
      <c r="G9" s="6"/>
      <c r="H9" s="6"/>
      <c r="I9" s="6"/>
      <c r="J9" s="52"/>
      <c r="K9" s="53"/>
      <c r="L9" s="63" t="s">
        <v>18</v>
      </c>
      <c r="M9" s="4">
        <f>SUM(M14:M110)</f>
        <v>600320</v>
      </c>
    </row>
    <row r="10" spans="1:15" x14ac:dyDescent="0.3">
      <c r="B10" s="10" t="s">
        <v>5</v>
      </c>
      <c r="C10" s="14" t="s">
        <v>208</v>
      </c>
      <c r="D10" s="6"/>
      <c r="E10" s="6"/>
      <c r="F10" s="86"/>
      <c r="G10" s="6"/>
      <c r="H10" s="6"/>
      <c r="I10" s="6"/>
      <c r="J10" s="52"/>
      <c r="K10" s="53"/>
      <c r="L10" s="63" t="s">
        <v>19</v>
      </c>
      <c r="M10" s="92">
        <f>M9/M6</f>
        <v>0.75483370447164033</v>
      </c>
    </row>
    <row r="11" spans="1:15" ht="15" thickBot="1" x14ac:dyDescent="0.35">
      <c r="B11" s="12" t="s">
        <v>6</v>
      </c>
      <c r="C11" s="69">
        <v>45223</v>
      </c>
      <c r="D11" s="7"/>
      <c r="E11" s="7"/>
      <c r="F11" s="87"/>
      <c r="G11" s="7"/>
      <c r="H11" s="7"/>
      <c r="I11" s="7"/>
      <c r="J11" s="54"/>
      <c r="K11" s="55"/>
      <c r="L11" s="64" t="s">
        <v>20</v>
      </c>
      <c r="M11" s="93">
        <v>0.25</v>
      </c>
    </row>
    <row r="12" spans="1:15" ht="21" customHeight="1" thickBot="1" x14ac:dyDescent="0.35">
      <c r="B12" s="19" t="s">
        <v>25</v>
      </c>
      <c r="C12" s="20"/>
      <c r="D12" s="20"/>
      <c r="E12" s="20"/>
      <c r="F12" s="80"/>
      <c r="G12" s="20"/>
      <c r="H12" s="20"/>
      <c r="I12" s="20"/>
      <c r="J12" s="56"/>
      <c r="K12" s="56"/>
      <c r="L12" s="41"/>
      <c r="M12" s="66"/>
    </row>
    <row r="13" spans="1:15" ht="107.25" customHeight="1" thickBot="1" x14ac:dyDescent="0.35">
      <c r="B13" s="1" t="s">
        <v>7</v>
      </c>
      <c r="C13" s="1" t="s">
        <v>8</v>
      </c>
      <c r="D13" s="1" t="s">
        <v>13</v>
      </c>
      <c r="E13" s="1" t="s">
        <v>14</v>
      </c>
      <c r="F13" s="81" t="s">
        <v>9</v>
      </c>
      <c r="G13" s="2" t="s">
        <v>12</v>
      </c>
      <c r="H13" s="2" t="s">
        <v>11</v>
      </c>
      <c r="I13" s="2" t="s">
        <v>10</v>
      </c>
      <c r="J13" s="57" t="s">
        <v>24</v>
      </c>
      <c r="K13" s="58" t="s">
        <v>21</v>
      </c>
      <c r="L13" s="42" t="s">
        <v>22</v>
      </c>
      <c r="M13" s="67" t="s">
        <v>23</v>
      </c>
      <c r="N13" s="88"/>
    </row>
    <row r="14" spans="1:15" ht="40.049999999999997" customHeight="1" x14ac:dyDescent="0.3">
      <c r="A14" s="79">
        <v>1</v>
      </c>
      <c r="B14" s="89" t="s">
        <v>34</v>
      </c>
      <c r="C14" s="29" t="s">
        <v>35</v>
      </c>
      <c r="D14" s="30" t="s">
        <v>36</v>
      </c>
      <c r="E14" s="30"/>
      <c r="F14" s="30"/>
      <c r="G14" s="30" t="s">
        <v>37</v>
      </c>
      <c r="H14" s="90"/>
      <c r="I14" s="30" t="s">
        <v>37</v>
      </c>
      <c r="J14" s="31">
        <v>167</v>
      </c>
      <c r="K14" s="31">
        <v>167</v>
      </c>
      <c r="L14" s="43">
        <v>0.25</v>
      </c>
      <c r="M14" s="31">
        <f>ROUNDUP(K14*L14,0)</f>
        <v>42</v>
      </c>
    </row>
    <row r="15" spans="1:15" ht="40.049999999999997" customHeight="1" x14ac:dyDescent="0.3">
      <c r="A15" s="79">
        <v>2</v>
      </c>
      <c r="B15" s="32" t="s">
        <v>38</v>
      </c>
      <c r="C15" s="33" t="s">
        <v>39</v>
      </c>
      <c r="D15" s="33" t="s">
        <v>36</v>
      </c>
      <c r="E15" s="33" t="s">
        <v>40</v>
      </c>
      <c r="F15" s="34"/>
      <c r="G15" s="34" t="s">
        <v>37</v>
      </c>
      <c r="H15" s="34" t="s">
        <v>207</v>
      </c>
      <c r="I15" s="34" t="s">
        <v>41</v>
      </c>
      <c r="J15" s="36">
        <v>7272</v>
      </c>
      <c r="K15" s="36">
        <v>7272</v>
      </c>
      <c r="L15" s="44">
        <v>0.16</v>
      </c>
      <c r="M15" s="36">
        <f t="shared" ref="M15:M20" si="0">ROUNDUP(K15*L15,0)</f>
        <v>1164</v>
      </c>
    </row>
    <row r="16" spans="1:15" ht="40.049999999999997" customHeight="1" x14ac:dyDescent="0.3">
      <c r="A16" s="79">
        <v>3</v>
      </c>
      <c r="B16" s="32" t="s">
        <v>38</v>
      </c>
      <c r="C16" s="33" t="s">
        <v>39</v>
      </c>
      <c r="D16" s="33" t="s">
        <v>36</v>
      </c>
      <c r="E16" s="33" t="s">
        <v>40</v>
      </c>
      <c r="F16" s="34"/>
      <c r="G16" s="34" t="s">
        <v>42</v>
      </c>
      <c r="H16" s="34" t="s">
        <v>207</v>
      </c>
      <c r="I16" s="34" t="s">
        <v>41</v>
      </c>
      <c r="J16" s="36">
        <v>37362</v>
      </c>
      <c r="K16" s="36">
        <v>37362</v>
      </c>
      <c r="L16" s="44">
        <v>0.16</v>
      </c>
      <c r="M16" s="36">
        <f t="shared" si="0"/>
        <v>5978</v>
      </c>
    </row>
    <row r="17" spans="1:13" ht="40.049999999999997" customHeight="1" x14ac:dyDescent="0.3">
      <c r="A17" s="79">
        <v>4</v>
      </c>
      <c r="B17" s="32" t="s">
        <v>38</v>
      </c>
      <c r="C17" s="33" t="s">
        <v>39</v>
      </c>
      <c r="D17" s="33" t="s">
        <v>36</v>
      </c>
      <c r="E17" s="33" t="s">
        <v>40</v>
      </c>
      <c r="F17" s="34"/>
      <c r="G17" s="34" t="s">
        <v>43</v>
      </c>
      <c r="H17" s="34" t="s">
        <v>207</v>
      </c>
      <c r="I17" s="34" t="s">
        <v>41</v>
      </c>
      <c r="J17" s="36">
        <v>28089</v>
      </c>
      <c r="K17" s="36">
        <v>28089</v>
      </c>
      <c r="L17" s="44">
        <v>0.16</v>
      </c>
      <c r="M17" s="36">
        <f t="shared" si="0"/>
        <v>4495</v>
      </c>
    </row>
    <row r="18" spans="1:13" ht="40.049999999999997" customHeight="1" x14ac:dyDescent="0.3">
      <c r="A18" s="79">
        <v>5</v>
      </c>
      <c r="B18" s="32" t="s">
        <v>44</v>
      </c>
      <c r="C18" s="33" t="s">
        <v>45</v>
      </c>
      <c r="D18" s="33" t="s">
        <v>46</v>
      </c>
      <c r="E18" s="33" t="s">
        <v>52</v>
      </c>
      <c r="F18" s="34" t="s">
        <v>212</v>
      </c>
      <c r="G18" s="34" t="s">
        <v>37</v>
      </c>
      <c r="H18" s="35"/>
      <c r="I18" s="34" t="s">
        <v>37</v>
      </c>
      <c r="J18" s="36">
        <v>50</v>
      </c>
      <c r="K18" s="36">
        <v>50</v>
      </c>
      <c r="L18" s="44">
        <v>0.25</v>
      </c>
      <c r="M18" s="36">
        <f t="shared" si="0"/>
        <v>13</v>
      </c>
    </row>
    <row r="19" spans="1:13" ht="40.049999999999997" customHeight="1" x14ac:dyDescent="0.3">
      <c r="A19" s="79">
        <v>6</v>
      </c>
      <c r="B19" s="32" t="s">
        <v>47</v>
      </c>
      <c r="C19" s="33" t="s">
        <v>48</v>
      </c>
      <c r="D19" s="33" t="s">
        <v>49</v>
      </c>
      <c r="E19" s="33" t="s">
        <v>52</v>
      </c>
      <c r="F19" s="34"/>
      <c r="G19" s="34" t="s">
        <v>42</v>
      </c>
      <c r="H19" s="35"/>
      <c r="I19" s="34" t="s">
        <v>37</v>
      </c>
      <c r="J19" s="36">
        <v>1</v>
      </c>
      <c r="K19" s="36">
        <v>1</v>
      </c>
      <c r="L19" s="44">
        <v>1</v>
      </c>
      <c r="M19" s="36">
        <f t="shared" si="0"/>
        <v>1</v>
      </c>
    </row>
    <row r="20" spans="1:13" ht="40.049999999999997" customHeight="1" x14ac:dyDescent="0.3">
      <c r="A20" s="79">
        <v>7</v>
      </c>
      <c r="B20" s="32" t="s">
        <v>47</v>
      </c>
      <c r="C20" s="33" t="s">
        <v>48</v>
      </c>
      <c r="D20" s="33" t="s">
        <v>49</v>
      </c>
      <c r="E20" s="33" t="s">
        <v>52</v>
      </c>
      <c r="F20" s="34"/>
      <c r="G20" s="34" t="s">
        <v>37</v>
      </c>
      <c r="H20" s="35"/>
      <c r="I20" s="34" t="s">
        <v>37</v>
      </c>
      <c r="J20" s="36">
        <v>1</v>
      </c>
      <c r="K20" s="36">
        <v>1</v>
      </c>
      <c r="L20" s="44">
        <v>1</v>
      </c>
      <c r="M20" s="36">
        <f t="shared" si="0"/>
        <v>1</v>
      </c>
    </row>
    <row r="21" spans="1:13" ht="124.2" x14ac:dyDescent="0.3">
      <c r="A21" s="79">
        <v>8</v>
      </c>
      <c r="B21" s="32" t="s">
        <v>205</v>
      </c>
      <c r="C21" s="33" t="s">
        <v>50</v>
      </c>
      <c r="D21" s="33" t="s">
        <v>51</v>
      </c>
      <c r="E21" s="33" t="s">
        <v>52</v>
      </c>
      <c r="F21" s="34" t="s">
        <v>212</v>
      </c>
      <c r="G21" s="34" t="s">
        <v>37</v>
      </c>
      <c r="H21" s="35"/>
      <c r="I21" s="34" t="s">
        <v>37</v>
      </c>
      <c r="J21" s="36">
        <v>616</v>
      </c>
      <c r="K21" s="36">
        <v>62637</v>
      </c>
      <c r="L21" s="44">
        <v>0.25</v>
      </c>
      <c r="M21" s="36">
        <f t="shared" ref="M21:M26" si="1">ROUNDUP(K21*L21,0)</f>
        <v>15660</v>
      </c>
    </row>
    <row r="22" spans="1:13" ht="124.2" x14ac:dyDescent="0.3">
      <c r="A22" s="79">
        <v>9</v>
      </c>
      <c r="B22" s="32" t="s">
        <v>206</v>
      </c>
      <c r="C22" s="33" t="s">
        <v>50</v>
      </c>
      <c r="D22" s="33" t="s">
        <v>51</v>
      </c>
      <c r="E22" s="33" t="s">
        <v>52</v>
      </c>
      <c r="F22" s="34" t="s">
        <v>212</v>
      </c>
      <c r="G22" s="34" t="s">
        <v>42</v>
      </c>
      <c r="H22" s="35"/>
      <c r="I22" s="34" t="s">
        <v>37</v>
      </c>
      <c r="J22" s="36">
        <v>347</v>
      </c>
      <c r="K22" s="36">
        <v>30161</v>
      </c>
      <c r="L22" s="44">
        <v>0.25</v>
      </c>
      <c r="M22" s="36">
        <f t="shared" si="1"/>
        <v>7541</v>
      </c>
    </row>
    <row r="23" spans="1:13" ht="124.2" x14ac:dyDescent="0.3">
      <c r="A23" s="79">
        <v>10</v>
      </c>
      <c r="B23" s="32" t="s">
        <v>205</v>
      </c>
      <c r="C23" s="33" t="s">
        <v>50</v>
      </c>
      <c r="D23" s="33" t="s">
        <v>51</v>
      </c>
      <c r="E23" s="33" t="s">
        <v>52</v>
      </c>
      <c r="F23" s="34" t="s">
        <v>212</v>
      </c>
      <c r="G23" s="34" t="s">
        <v>43</v>
      </c>
      <c r="H23" s="35"/>
      <c r="I23" s="34" t="s">
        <v>37</v>
      </c>
      <c r="J23" s="36">
        <v>450</v>
      </c>
      <c r="K23" s="36">
        <v>12720</v>
      </c>
      <c r="L23" s="44">
        <v>0.19</v>
      </c>
      <c r="M23" s="36">
        <f t="shared" si="1"/>
        <v>2417</v>
      </c>
    </row>
    <row r="24" spans="1:13" ht="40.049999999999997" customHeight="1" x14ac:dyDescent="0.3">
      <c r="A24" s="79">
        <v>11</v>
      </c>
      <c r="B24" s="32" t="s">
        <v>53</v>
      </c>
      <c r="C24" s="33" t="s">
        <v>54</v>
      </c>
      <c r="D24" s="33" t="s">
        <v>36</v>
      </c>
      <c r="E24" s="33" t="s">
        <v>40</v>
      </c>
      <c r="F24" s="34" t="s">
        <v>212</v>
      </c>
      <c r="G24" s="34" t="s">
        <v>37</v>
      </c>
      <c r="H24" s="35"/>
      <c r="I24" s="34" t="s">
        <v>37</v>
      </c>
      <c r="J24" s="36">
        <v>20</v>
      </c>
      <c r="K24" s="36">
        <v>80</v>
      </c>
      <c r="L24" s="44">
        <v>0.5</v>
      </c>
      <c r="M24" s="36">
        <f t="shared" si="1"/>
        <v>40</v>
      </c>
    </row>
    <row r="25" spans="1:13" ht="40.049999999999997" customHeight="1" x14ac:dyDescent="0.3">
      <c r="A25" s="79">
        <v>12</v>
      </c>
      <c r="B25" s="32" t="s">
        <v>55</v>
      </c>
      <c r="C25" s="33" t="s">
        <v>56</v>
      </c>
      <c r="D25" s="33" t="s">
        <v>36</v>
      </c>
      <c r="E25" s="33"/>
      <c r="F25" s="34"/>
      <c r="G25" s="34" t="s">
        <v>42</v>
      </c>
      <c r="H25" s="35"/>
      <c r="I25" s="34" t="s">
        <v>37</v>
      </c>
      <c r="J25" s="36">
        <v>1</v>
      </c>
      <c r="K25" s="36">
        <v>1</v>
      </c>
      <c r="L25" s="44">
        <v>1</v>
      </c>
      <c r="M25" s="36">
        <f t="shared" si="1"/>
        <v>1</v>
      </c>
    </row>
    <row r="26" spans="1:13" ht="40.049999999999997" customHeight="1" x14ac:dyDescent="0.3">
      <c r="A26" s="79">
        <v>13</v>
      </c>
      <c r="B26" s="32" t="s">
        <v>55</v>
      </c>
      <c r="C26" s="33" t="s">
        <v>57</v>
      </c>
      <c r="D26" s="33" t="s">
        <v>36</v>
      </c>
      <c r="E26" s="33"/>
      <c r="F26" s="34"/>
      <c r="G26" s="34" t="s">
        <v>42</v>
      </c>
      <c r="H26" s="35"/>
      <c r="I26" s="34" t="s">
        <v>41</v>
      </c>
      <c r="J26" s="36">
        <v>1</v>
      </c>
      <c r="K26" s="36">
        <v>1</v>
      </c>
      <c r="L26" s="44">
        <v>9</v>
      </c>
      <c r="M26" s="36">
        <f t="shared" si="1"/>
        <v>9</v>
      </c>
    </row>
    <row r="27" spans="1:13" ht="40.049999999999997" customHeight="1" x14ac:dyDescent="0.3">
      <c r="A27" s="79">
        <v>14</v>
      </c>
      <c r="B27" s="32" t="s">
        <v>55</v>
      </c>
      <c r="C27" s="33" t="s">
        <v>57</v>
      </c>
      <c r="D27" s="33" t="s">
        <v>36</v>
      </c>
      <c r="E27" s="33"/>
      <c r="F27" s="34"/>
      <c r="G27" s="34" t="s">
        <v>37</v>
      </c>
      <c r="H27" s="35"/>
      <c r="I27" s="34" t="s">
        <v>37</v>
      </c>
      <c r="J27" s="36">
        <v>1</v>
      </c>
      <c r="K27" s="36">
        <v>1</v>
      </c>
      <c r="L27" s="44">
        <v>1</v>
      </c>
      <c r="M27" s="36">
        <f t="shared" ref="M27:M35" si="2">ROUNDUP(K27*L27,0)</f>
        <v>1</v>
      </c>
    </row>
    <row r="28" spans="1:13" ht="40.049999999999997" customHeight="1" x14ac:dyDescent="0.3">
      <c r="A28" s="79">
        <v>15</v>
      </c>
      <c r="B28" s="32" t="s">
        <v>55</v>
      </c>
      <c r="C28" s="33" t="s">
        <v>57</v>
      </c>
      <c r="D28" s="33" t="s">
        <v>36</v>
      </c>
      <c r="E28" s="33"/>
      <c r="F28" s="34"/>
      <c r="G28" s="34" t="s">
        <v>37</v>
      </c>
      <c r="H28" s="35"/>
      <c r="I28" s="34" t="s">
        <v>41</v>
      </c>
      <c r="J28" s="36">
        <v>1</v>
      </c>
      <c r="K28" s="36">
        <v>1</v>
      </c>
      <c r="L28" s="44">
        <v>4</v>
      </c>
      <c r="M28" s="36">
        <f t="shared" si="2"/>
        <v>4</v>
      </c>
    </row>
    <row r="29" spans="1:13" ht="40.049999999999997" customHeight="1" x14ac:dyDescent="0.3">
      <c r="A29" s="79">
        <v>16</v>
      </c>
      <c r="B29" s="32" t="s">
        <v>58</v>
      </c>
      <c r="C29" s="33" t="s">
        <v>59</v>
      </c>
      <c r="D29" s="33" t="s">
        <v>36</v>
      </c>
      <c r="E29" s="33"/>
      <c r="F29" s="34"/>
      <c r="G29" s="34" t="s">
        <v>60</v>
      </c>
      <c r="H29" s="35"/>
      <c r="I29" s="34" t="s">
        <v>37</v>
      </c>
      <c r="J29" s="36">
        <v>20</v>
      </c>
      <c r="K29" s="36">
        <v>20</v>
      </c>
      <c r="L29" s="44">
        <v>0.3</v>
      </c>
      <c r="M29" s="36">
        <f t="shared" si="2"/>
        <v>6</v>
      </c>
    </row>
    <row r="30" spans="1:13" ht="40.049999999999997" customHeight="1" x14ac:dyDescent="0.3">
      <c r="A30" s="79">
        <v>17</v>
      </c>
      <c r="B30" s="32" t="s">
        <v>58</v>
      </c>
      <c r="C30" s="33" t="s">
        <v>61</v>
      </c>
      <c r="D30" s="33" t="s">
        <v>36</v>
      </c>
      <c r="E30" s="33"/>
      <c r="F30" s="34"/>
      <c r="G30" s="34" t="s">
        <v>60</v>
      </c>
      <c r="H30" s="35"/>
      <c r="I30" s="34" t="s">
        <v>41</v>
      </c>
      <c r="J30" s="36">
        <v>20</v>
      </c>
      <c r="K30" s="36">
        <v>20</v>
      </c>
      <c r="L30" s="44">
        <v>4</v>
      </c>
      <c r="M30" s="36">
        <f t="shared" si="2"/>
        <v>80</v>
      </c>
    </row>
    <row r="31" spans="1:13" ht="40.049999999999997" customHeight="1" x14ac:dyDescent="0.3">
      <c r="A31" s="79">
        <v>18</v>
      </c>
      <c r="B31" s="32" t="s">
        <v>62</v>
      </c>
      <c r="C31" s="33" t="s">
        <v>63</v>
      </c>
      <c r="D31" s="33" t="s">
        <v>36</v>
      </c>
      <c r="E31" s="33"/>
      <c r="F31" s="34"/>
      <c r="G31" s="34" t="s">
        <v>42</v>
      </c>
      <c r="H31" s="35"/>
      <c r="I31" s="34" t="s">
        <v>37</v>
      </c>
      <c r="J31" s="36">
        <v>1</v>
      </c>
      <c r="K31" s="36">
        <v>1</v>
      </c>
      <c r="L31" s="44">
        <v>6</v>
      </c>
      <c r="M31" s="36">
        <f t="shared" si="2"/>
        <v>6</v>
      </c>
    </row>
    <row r="32" spans="1:13" ht="40.049999999999997" customHeight="1" x14ac:dyDescent="0.3">
      <c r="A32" s="79">
        <v>19</v>
      </c>
      <c r="B32" s="32" t="s">
        <v>64</v>
      </c>
      <c r="C32" s="33" t="s">
        <v>65</v>
      </c>
      <c r="D32" s="33" t="s">
        <v>36</v>
      </c>
      <c r="E32" s="33"/>
      <c r="F32" s="34"/>
      <c r="G32" s="34" t="s">
        <v>60</v>
      </c>
      <c r="H32" s="35"/>
      <c r="I32" s="34" t="s">
        <v>37</v>
      </c>
      <c r="J32" s="36">
        <v>1</v>
      </c>
      <c r="K32" s="36">
        <v>1</v>
      </c>
      <c r="L32" s="44">
        <v>1.5</v>
      </c>
      <c r="M32" s="36">
        <f t="shared" si="2"/>
        <v>2</v>
      </c>
    </row>
    <row r="33" spans="1:13" ht="100.05" customHeight="1" x14ac:dyDescent="0.3">
      <c r="A33" s="79">
        <v>20</v>
      </c>
      <c r="B33" s="32" t="s">
        <v>66</v>
      </c>
      <c r="C33" s="33" t="s">
        <v>67</v>
      </c>
      <c r="D33" s="33" t="s">
        <v>36</v>
      </c>
      <c r="E33" s="33"/>
      <c r="F33" s="34"/>
      <c r="G33" s="34" t="s">
        <v>42</v>
      </c>
      <c r="H33" s="35"/>
      <c r="I33" s="34" t="s">
        <v>37</v>
      </c>
      <c r="J33" s="36">
        <v>12</v>
      </c>
      <c r="K33" s="36">
        <v>24</v>
      </c>
      <c r="L33" s="44">
        <v>2</v>
      </c>
      <c r="M33" s="36">
        <f t="shared" si="2"/>
        <v>48</v>
      </c>
    </row>
    <row r="34" spans="1:13" ht="40.049999999999997" customHeight="1" x14ac:dyDescent="0.3">
      <c r="A34" s="79">
        <v>21</v>
      </c>
      <c r="B34" s="32" t="s">
        <v>68</v>
      </c>
      <c r="C34" s="33" t="s">
        <v>69</v>
      </c>
      <c r="D34" s="33" t="s">
        <v>70</v>
      </c>
      <c r="E34" s="33"/>
      <c r="F34" s="34"/>
      <c r="G34" s="34" t="s">
        <v>42</v>
      </c>
      <c r="H34" s="35"/>
      <c r="I34" s="34" t="s">
        <v>37</v>
      </c>
      <c r="J34" s="36">
        <v>12</v>
      </c>
      <c r="K34" s="36">
        <v>12</v>
      </c>
      <c r="L34" s="44">
        <v>0.08</v>
      </c>
      <c r="M34" s="36">
        <f t="shared" si="2"/>
        <v>1</v>
      </c>
    </row>
    <row r="35" spans="1:13" ht="40.049999999999997" customHeight="1" x14ac:dyDescent="0.3">
      <c r="A35" s="79">
        <v>22</v>
      </c>
      <c r="B35" s="32" t="s">
        <v>68</v>
      </c>
      <c r="C35" s="33" t="s">
        <v>69</v>
      </c>
      <c r="D35" s="33" t="s">
        <v>70</v>
      </c>
      <c r="E35" s="33"/>
      <c r="F35" s="34"/>
      <c r="G35" s="34" t="s">
        <v>42</v>
      </c>
      <c r="H35" s="35"/>
      <c r="I35" s="34" t="s">
        <v>41</v>
      </c>
      <c r="J35" s="36">
        <v>12</v>
      </c>
      <c r="K35" s="36">
        <v>12</v>
      </c>
      <c r="L35" s="44">
        <v>1</v>
      </c>
      <c r="M35" s="36">
        <f t="shared" si="2"/>
        <v>12</v>
      </c>
    </row>
    <row r="36" spans="1:13" ht="40.049999999999997" customHeight="1" x14ac:dyDescent="0.3">
      <c r="A36" s="79">
        <v>23</v>
      </c>
      <c r="B36" s="37" t="s">
        <v>71</v>
      </c>
      <c r="C36" s="40" t="s">
        <v>72</v>
      </c>
      <c r="D36" s="33" t="s">
        <v>36</v>
      </c>
      <c r="E36" s="39"/>
      <c r="F36" s="34"/>
      <c r="G36" s="34" t="s">
        <v>42</v>
      </c>
      <c r="H36" s="38"/>
      <c r="I36" s="34" t="s">
        <v>37</v>
      </c>
      <c r="J36" s="36">
        <v>1</v>
      </c>
      <c r="K36" s="36">
        <v>1</v>
      </c>
      <c r="L36" s="44">
        <v>2</v>
      </c>
      <c r="M36" s="36">
        <f t="shared" ref="M36:M45" si="3">ROUNDUP(K36*L36,0)</f>
        <v>2</v>
      </c>
    </row>
    <row r="37" spans="1:13" ht="96.6" x14ac:dyDescent="0.3">
      <c r="A37" s="79">
        <v>24</v>
      </c>
      <c r="B37" s="37" t="s">
        <v>73</v>
      </c>
      <c r="C37" s="37" t="s">
        <v>74</v>
      </c>
      <c r="D37" s="33" t="s">
        <v>75</v>
      </c>
      <c r="E37" s="39"/>
      <c r="F37" s="34" t="s">
        <v>212</v>
      </c>
      <c r="G37" s="34" t="s">
        <v>42</v>
      </c>
      <c r="H37" s="38"/>
      <c r="I37" s="34" t="s">
        <v>37</v>
      </c>
      <c r="J37" s="36">
        <v>1099</v>
      </c>
      <c r="K37" s="36">
        <v>27593</v>
      </c>
      <c r="L37" s="44">
        <v>0.25</v>
      </c>
      <c r="M37" s="36">
        <f t="shared" si="3"/>
        <v>6899</v>
      </c>
    </row>
    <row r="38" spans="1:13" ht="69" x14ac:dyDescent="0.3">
      <c r="A38" s="79">
        <v>25</v>
      </c>
      <c r="B38" s="40" t="s">
        <v>76</v>
      </c>
      <c r="C38" s="37" t="s">
        <v>77</v>
      </c>
      <c r="D38" s="33" t="s">
        <v>36</v>
      </c>
      <c r="E38" s="39"/>
      <c r="F38" s="34" t="s">
        <v>212</v>
      </c>
      <c r="G38" s="34" t="s">
        <v>42</v>
      </c>
      <c r="H38" s="38"/>
      <c r="I38" s="34" t="s">
        <v>37</v>
      </c>
      <c r="J38" s="36">
        <v>10</v>
      </c>
      <c r="K38" s="36">
        <v>2260</v>
      </c>
      <c r="L38" s="44">
        <v>0.5</v>
      </c>
      <c r="M38" s="36">
        <f t="shared" si="3"/>
        <v>1130</v>
      </c>
    </row>
    <row r="39" spans="1:13" ht="138" x14ac:dyDescent="0.3">
      <c r="A39" s="79">
        <v>26</v>
      </c>
      <c r="B39" s="40" t="s">
        <v>202</v>
      </c>
      <c r="C39" s="37" t="s">
        <v>78</v>
      </c>
      <c r="D39" s="33" t="s">
        <v>36</v>
      </c>
      <c r="E39" s="39"/>
      <c r="F39" s="34" t="s">
        <v>212</v>
      </c>
      <c r="G39" s="34" t="s">
        <v>60</v>
      </c>
      <c r="H39" s="34"/>
      <c r="I39" s="34" t="s">
        <v>37</v>
      </c>
      <c r="J39" s="36">
        <v>251</v>
      </c>
      <c r="K39" s="36">
        <v>180885</v>
      </c>
      <c r="L39" s="44">
        <v>1</v>
      </c>
      <c r="M39" s="36">
        <f t="shared" si="3"/>
        <v>180885</v>
      </c>
    </row>
    <row r="40" spans="1:13" ht="70.05" customHeight="1" x14ac:dyDescent="0.3">
      <c r="A40" s="79">
        <v>27</v>
      </c>
      <c r="B40" s="37" t="s">
        <v>79</v>
      </c>
      <c r="C40" s="37" t="s">
        <v>196</v>
      </c>
      <c r="D40" s="33" t="s">
        <v>36</v>
      </c>
      <c r="E40" s="39"/>
      <c r="F40" s="34" t="s">
        <v>212</v>
      </c>
      <c r="G40" s="34" t="s">
        <v>42</v>
      </c>
      <c r="H40" s="38"/>
      <c r="I40" s="34" t="s">
        <v>37</v>
      </c>
      <c r="J40" s="36">
        <v>1</v>
      </c>
      <c r="K40" s="36">
        <v>5</v>
      </c>
      <c r="L40" s="44">
        <v>0.1</v>
      </c>
      <c r="M40" s="36">
        <f t="shared" si="3"/>
        <v>1</v>
      </c>
    </row>
    <row r="41" spans="1:13" ht="55.2" x14ac:dyDescent="0.3">
      <c r="A41" s="79">
        <v>28</v>
      </c>
      <c r="B41" s="40" t="s">
        <v>80</v>
      </c>
      <c r="C41" s="37" t="s">
        <v>197</v>
      </c>
      <c r="D41" s="33" t="s">
        <v>36</v>
      </c>
      <c r="E41" s="39"/>
      <c r="F41" s="34"/>
      <c r="G41" s="34" t="s">
        <v>42</v>
      </c>
      <c r="H41" s="38"/>
      <c r="I41" s="34" t="s">
        <v>37</v>
      </c>
      <c r="J41" s="36">
        <v>1</v>
      </c>
      <c r="K41" s="36">
        <v>1</v>
      </c>
      <c r="L41" s="44">
        <v>1</v>
      </c>
      <c r="M41" s="36">
        <f t="shared" si="3"/>
        <v>1</v>
      </c>
    </row>
    <row r="42" spans="1:13" ht="40.049999999999997" customHeight="1" x14ac:dyDescent="0.3">
      <c r="A42" s="79">
        <v>29</v>
      </c>
      <c r="B42" s="40" t="s">
        <v>203</v>
      </c>
      <c r="C42" s="40" t="s">
        <v>81</v>
      </c>
      <c r="D42" s="33" t="s">
        <v>36</v>
      </c>
      <c r="E42" s="39"/>
      <c r="F42" s="34" t="s">
        <v>212</v>
      </c>
      <c r="G42" s="34" t="s">
        <v>42</v>
      </c>
      <c r="H42" s="38"/>
      <c r="I42" s="34" t="s">
        <v>37</v>
      </c>
      <c r="J42" s="36">
        <v>8</v>
      </c>
      <c r="K42" s="36">
        <v>257</v>
      </c>
      <c r="L42" s="44">
        <v>0.5</v>
      </c>
      <c r="M42" s="36">
        <f t="shared" si="3"/>
        <v>129</v>
      </c>
    </row>
    <row r="43" spans="1:13" ht="40.049999999999997" customHeight="1" x14ac:dyDescent="0.3">
      <c r="A43" s="79">
        <v>30</v>
      </c>
      <c r="B43" s="32" t="s">
        <v>204</v>
      </c>
      <c r="C43" s="40" t="s">
        <v>81</v>
      </c>
      <c r="D43" s="33" t="s">
        <v>36</v>
      </c>
      <c r="E43" s="39"/>
      <c r="F43" s="34" t="s">
        <v>212</v>
      </c>
      <c r="G43" s="34" t="s">
        <v>42</v>
      </c>
      <c r="H43" s="38"/>
      <c r="I43" s="34" t="s">
        <v>41</v>
      </c>
      <c r="J43" s="36">
        <v>8</v>
      </c>
      <c r="K43" s="36">
        <v>257</v>
      </c>
      <c r="L43" s="44">
        <v>0.5</v>
      </c>
      <c r="M43" s="36">
        <f t="shared" si="3"/>
        <v>129</v>
      </c>
    </row>
    <row r="44" spans="1:13" ht="40.049999999999997" customHeight="1" x14ac:dyDescent="0.3">
      <c r="A44" s="79">
        <v>31</v>
      </c>
      <c r="B44" s="39" t="s">
        <v>82</v>
      </c>
      <c r="C44" s="40" t="s">
        <v>83</v>
      </c>
      <c r="D44" s="33" t="s">
        <v>36</v>
      </c>
      <c r="E44" s="39"/>
      <c r="F44" s="34"/>
      <c r="G44" s="34" t="s">
        <v>37</v>
      </c>
      <c r="H44" s="38"/>
      <c r="I44" s="34" t="s">
        <v>37</v>
      </c>
      <c r="J44" s="36">
        <v>6</v>
      </c>
      <c r="K44" s="36">
        <v>6</v>
      </c>
      <c r="L44" s="44">
        <v>0.3</v>
      </c>
      <c r="M44" s="36">
        <f t="shared" si="3"/>
        <v>2</v>
      </c>
    </row>
    <row r="45" spans="1:13" ht="69" x14ac:dyDescent="0.3">
      <c r="A45" s="79">
        <v>32</v>
      </c>
      <c r="B45" s="40" t="s">
        <v>84</v>
      </c>
      <c r="C45" s="37" t="s">
        <v>85</v>
      </c>
      <c r="D45" s="33" t="s">
        <v>36</v>
      </c>
      <c r="E45" s="39"/>
      <c r="F45" s="34"/>
      <c r="G45" s="34" t="s">
        <v>37</v>
      </c>
      <c r="H45" s="38"/>
      <c r="I45" s="34" t="s">
        <v>37</v>
      </c>
      <c r="J45" s="36">
        <v>1</v>
      </c>
      <c r="K45" s="36">
        <v>1</v>
      </c>
      <c r="L45" s="44">
        <v>6</v>
      </c>
      <c r="M45" s="36">
        <f t="shared" si="3"/>
        <v>6</v>
      </c>
    </row>
    <row r="46" spans="1:13" ht="40.049999999999997" customHeight="1" x14ac:dyDescent="0.3">
      <c r="A46" s="79">
        <v>33</v>
      </c>
      <c r="B46" s="40" t="s">
        <v>86</v>
      </c>
      <c r="C46" s="40" t="s">
        <v>87</v>
      </c>
      <c r="D46" s="33" t="s">
        <v>36</v>
      </c>
      <c r="E46" s="39"/>
      <c r="F46" s="34" t="s">
        <v>212</v>
      </c>
      <c r="G46" s="34" t="s">
        <v>88</v>
      </c>
      <c r="H46" s="34" t="s">
        <v>207</v>
      </c>
      <c r="I46" s="34" t="s">
        <v>37</v>
      </c>
      <c r="J46" s="36">
        <v>15</v>
      </c>
      <c r="K46" s="36">
        <v>150</v>
      </c>
      <c r="L46" s="44">
        <v>2</v>
      </c>
      <c r="M46" s="36">
        <f t="shared" ref="M46:M60" si="4">ROUNDUP(K46*L46,0)</f>
        <v>300</v>
      </c>
    </row>
    <row r="47" spans="1:13" ht="40.049999999999997" customHeight="1" x14ac:dyDescent="0.3">
      <c r="A47" s="79">
        <v>34</v>
      </c>
      <c r="B47" s="40" t="s">
        <v>89</v>
      </c>
      <c r="C47" s="40" t="s">
        <v>90</v>
      </c>
      <c r="D47" s="33" t="s">
        <v>36</v>
      </c>
      <c r="E47" s="33"/>
      <c r="F47" s="34"/>
      <c r="G47" s="34" t="s">
        <v>88</v>
      </c>
      <c r="H47" s="34"/>
      <c r="I47" s="34" t="s">
        <v>37</v>
      </c>
      <c r="J47" s="36">
        <v>1</v>
      </c>
      <c r="K47" s="36">
        <v>1</v>
      </c>
      <c r="L47" s="44">
        <v>6</v>
      </c>
      <c r="M47" s="36">
        <f t="shared" si="4"/>
        <v>6</v>
      </c>
    </row>
    <row r="48" spans="1:13" ht="40.049999999999997" customHeight="1" x14ac:dyDescent="0.3">
      <c r="A48" s="79">
        <v>35</v>
      </c>
      <c r="B48" s="37" t="s">
        <v>91</v>
      </c>
      <c r="C48" s="40" t="s">
        <v>92</v>
      </c>
      <c r="D48" s="33" t="s">
        <v>93</v>
      </c>
      <c r="E48" s="33"/>
      <c r="F48" s="34"/>
      <c r="G48" s="34" t="s">
        <v>42</v>
      </c>
      <c r="H48" s="34"/>
      <c r="I48" s="34" t="s">
        <v>37</v>
      </c>
      <c r="J48" s="36">
        <v>1</v>
      </c>
      <c r="K48" s="36">
        <v>2</v>
      </c>
      <c r="L48" s="44">
        <v>5</v>
      </c>
      <c r="M48" s="36">
        <f t="shared" si="4"/>
        <v>10</v>
      </c>
    </row>
    <row r="49" spans="1:13" ht="40.049999999999997" customHeight="1" x14ac:dyDescent="0.3">
      <c r="A49" s="79">
        <v>36</v>
      </c>
      <c r="B49" s="37" t="s">
        <v>94</v>
      </c>
      <c r="C49" s="37" t="s">
        <v>96</v>
      </c>
      <c r="D49" s="33" t="s">
        <v>95</v>
      </c>
      <c r="E49" s="33"/>
      <c r="F49" s="34"/>
      <c r="G49" s="34" t="s">
        <v>42</v>
      </c>
      <c r="H49" s="34"/>
      <c r="I49" s="34" t="s">
        <v>37</v>
      </c>
      <c r="J49" s="36">
        <v>11</v>
      </c>
      <c r="K49" s="36">
        <v>11</v>
      </c>
      <c r="L49" s="44">
        <v>0.5</v>
      </c>
      <c r="M49" s="36">
        <f t="shared" si="4"/>
        <v>6</v>
      </c>
    </row>
    <row r="50" spans="1:13" ht="40.049999999999997" customHeight="1" x14ac:dyDescent="0.3">
      <c r="A50" s="79">
        <v>37</v>
      </c>
      <c r="B50" s="37" t="s">
        <v>97</v>
      </c>
      <c r="C50" s="40" t="s">
        <v>92</v>
      </c>
      <c r="D50" s="33" t="s">
        <v>99</v>
      </c>
      <c r="E50" s="33"/>
      <c r="F50" s="34"/>
      <c r="G50" s="34" t="s">
        <v>42</v>
      </c>
      <c r="H50" s="34"/>
      <c r="I50" s="34" t="s">
        <v>37</v>
      </c>
      <c r="J50" s="36">
        <v>1</v>
      </c>
      <c r="K50" s="36">
        <v>2</v>
      </c>
      <c r="L50" s="44">
        <v>0.19</v>
      </c>
      <c r="M50" s="36">
        <f t="shared" si="4"/>
        <v>1</v>
      </c>
    </row>
    <row r="51" spans="1:13" ht="40.049999999999997" customHeight="1" x14ac:dyDescent="0.3">
      <c r="A51" s="79">
        <v>38</v>
      </c>
      <c r="B51" s="37" t="s">
        <v>100</v>
      </c>
      <c r="C51" s="40" t="s">
        <v>98</v>
      </c>
      <c r="D51" s="33" t="s">
        <v>101</v>
      </c>
      <c r="E51" s="33"/>
      <c r="F51" s="34"/>
      <c r="G51" s="34" t="s">
        <v>42</v>
      </c>
      <c r="H51" s="34"/>
      <c r="I51" s="34" t="s">
        <v>37</v>
      </c>
      <c r="J51" s="36">
        <v>1</v>
      </c>
      <c r="K51" s="36">
        <v>1</v>
      </c>
      <c r="L51" s="44">
        <v>0.19</v>
      </c>
      <c r="M51" s="36">
        <f t="shared" si="4"/>
        <v>1</v>
      </c>
    </row>
    <row r="52" spans="1:13" ht="40.049999999999997" customHeight="1" x14ac:dyDescent="0.3">
      <c r="A52" s="79">
        <v>39</v>
      </c>
      <c r="B52" s="37" t="s">
        <v>102</v>
      </c>
      <c r="C52" s="37" t="s">
        <v>103</v>
      </c>
      <c r="D52" s="33" t="s">
        <v>36</v>
      </c>
      <c r="E52" s="33"/>
      <c r="F52" s="34" t="s">
        <v>212</v>
      </c>
      <c r="G52" s="34" t="s">
        <v>42</v>
      </c>
      <c r="H52" s="34"/>
      <c r="I52" s="34" t="s">
        <v>37</v>
      </c>
      <c r="J52" s="36">
        <v>1</v>
      </c>
      <c r="K52" s="36">
        <v>1</v>
      </c>
      <c r="L52" s="44">
        <v>0.25</v>
      </c>
      <c r="M52" s="36">
        <f t="shared" si="4"/>
        <v>1</v>
      </c>
    </row>
    <row r="53" spans="1:13" ht="40.049999999999997" customHeight="1" x14ac:dyDescent="0.3">
      <c r="A53" s="79">
        <v>40</v>
      </c>
      <c r="B53" s="37" t="s">
        <v>102</v>
      </c>
      <c r="C53" s="37" t="s">
        <v>103</v>
      </c>
      <c r="D53" s="33" t="s">
        <v>36</v>
      </c>
      <c r="E53" s="33"/>
      <c r="F53" s="34"/>
      <c r="G53" s="34" t="s">
        <v>37</v>
      </c>
      <c r="H53" s="34"/>
      <c r="I53" s="34" t="s">
        <v>37</v>
      </c>
      <c r="J53" s="36">
        <v>1</v>
      </c>
      <c r="K53" s="36">
        <v>1</v>
      </c>
      <c r="L53" s="44">
        <v>1</v>
      </c>
      <c r="M53" s="36">
        <f t="shared" si="4"/>
        <v>1</v>
      </c>
    </row>
    <row r="54" spans="1:13" ht="40.049999999999997" customHeight="1" x14ac:dyDescent="0.3">
      <c r="A54" s="79">
        <v>41</v>
      </c>
      <c r="B54" s="37" t="s">
        <v>104</v>
      </c>
      <c r="C54" s="37" t="s">
        <v>198</v>
      </c>
      <c r="D54" s="33" t="s">
        <v>36</v>
      </c>
      <c r="E54" s="33"/>
      <c r="F54" s="34" t="s">
        <v>212</v>
      </c>
      <c r="G54" s="34" t="s">
        <v>42</v>
      </c>
      <c r="H54" s="34"/>
      <c r="I54" s="34" t="s">
        <v>37</v>
      </c>
      <c r="J54" s="36">
        <v>12</v>
      </c>
      <c r="K54" s="36">
        <v>12</v>
      </c>
      <c r="L54" s="44">
        <v>6</v>
      </c>
      <c r="M54" s="36">
        <f t="shared" si="4"/>
        <v>72</v>
      </c>
    </row>
    <row r="55" spans="1:13" ht="40.049999999999997" customHeight="1" x14ac:dyDescent="0.3">
      <c r="A55" s="79">
        <v>42</v>
      </c>
      <c r="B55" s="37" t="s">
        <v>105</v>
      </c>
      <c r="C55" s="37" t="s">
        <v>106</v>
      </c>
      <c r="D55" s="33" t="s">
        <v>36</v>
      </c>
      <c r="E55" s="33"/>
      <c r="F55" s="34" t="s">
        <v>212</v>
      </c>
      <c r="G55" s="34" t="s">
        <v>42</v>
      </c>
      <c r="H55" s="34"/>
      <c r="I55" s="34" t="s">
        <v>37</v>
      </c>
      <c r="J55" s="36">
        <v>29</v>
      </c>
      <c r="K55" s="36">
        <v>29</v>
      </c>
      <c r="L55" s="44">
        <v>1</v>
      </c>
      <c r="M55" s="36">
        <f t="shared" si="4"/>
        <v>29</v>
      </c>
    </row>
    <row r="56" spans="1:13" ht="40.049999999999997" customHeight="1" x14ac:dyDescent="0.3">
      <c r="A56" s="79">
        <v>43</v>
      </c>
      <c r="B56" s="39" t="s">
        <v>107</v>
      </c>
      <c r="C56" s="40" t="s">
        <v>108</v>
      </c>
      <c r="D56" s="33" t="s">
        <v>36</v>
      </c>
      <c r="E56" s="33"/>
      <c r="F56" s="34" t="s">
        <v>212</v>
      </c>
      <c r="G56" s="34" t="s">
        <v>42</v>
      </c>
      <c r="H56" s="34"/>
      <c r="I56" s="34" t="s">
        <v>37</v>
      </c>
      <c r="J56" s="36">
        <v>1</v>
      </c>
      <c r="K56" s="36">
        <v>1</v>
      </c>
      <c r="L56" s="44">
        <v>1</v>
      </c>
      <c r="M56" s="36">
        <f t="shared" si="4"/>
        <v>1</v>
      </c>
    </row>
    <row r="57" spans="1:13" ht="40.049999999999997" customHeight="1" x14ac:dyDescent="0.3">
      <c r="A57" s="79">
        <v>44</v>
      </c>
      <c r="B57" s="39" t="s">
        <v>107</v>
      </c>
      <c r="C57" s="40" t="s">
        <v>108</v>
      </c>
      <c r="D57" s="33" t="s">
        <v>36</v>
      </c>
      <c r="E57" s="33"/>
      <c r="F57" s="34" t="s">
        <v>212</v>
      </c>
      <c r="G57" s="34" t="s">
        <v>42</v>
      </c>
      <c r="H57" s="34"/>
      <c r="I57" s="34" t="s">
        <v>41</v>
      </c>
      <c r="J57" s="36">
        <v>28</v>
      </c>
      <c r="K57" s="36">
        <v>28</v>
      </c>
      <c r="L57" s="44">
        <v>0.5</v>
      </c>
      <c r="M57" s="36">
        <f t="shared" si="4"/>
        <v>14</v>
      </c>
    </row>
    <row r="58" spans="1:13" ht="40.049999999999997" customHeight="1" x14ac:dyDescent="0.3">
      <c r="A58" s="79">
        <v>45</v>
      </c>
      <c r="B58" s="37" t="s">
        <v>109</v>
      </c>
      <c r="C58" s="37" t="s">
        <v>110</v>
      </c>
      <c r="D58" s="33" t="s">
        <v>111</v>
      </c>
      <c r="E58" s="33"/>
      <c r="F58" s="34"/>
      <c r="G58" s="34" t="s">
        <v>42</v>
      </c>
      <c r="H58" s="34"/>
      <c r="I58" s="34" t="s">
        <v>37</v>
      </c>
      <c r="J58" s="36">
        <v>249</v>
      </c>
      <c r="K58" s="36">
        <v>13446</v>
      </c>
      <c r="L58" s="44">
        <v>0.5</v>
      </c>
      <c r="M58" s="36">
        <f t="shared" si="4"/>
        <v>6723</v>
      </c>
    </row>
    <row r="59" spans="1:13" ht="40.049999999999997" customHeight="1" x14ac:dyDescent="0.3">
      <c r="A59" s="79">
        <v>46</v>
      </c>
      <c r="B59" s="37" t="s">
        <v>112</v>
      </c>
      <c r="C59" s="40" t="s">
        <v>113</v>
      </c>
      <c r="D59" s="33" t="s">
        <v>36</v>
      </c>
      <c r="E59" s="33"/>
      <c r="F59" s="34"/>
      <c r="G59" s="34" t="s">
        <v>60</v>
      </c>
      <c r="H59" s="34"/>
      <c r="I59" s="34" t="s">
        <v>37</v>
      </c>
      <c r="J59" s="36">
        <v>175</v>
      </c>
      <c r="K59" s="36">
        <v>9275</v>
      </c>
      <c r="L59" s="44">
        <v>0.19</v>
      </c>
      <c r="M59" s="36">
        <f t="shared" si="4"/>
        <v>1763</v>
      </c>
    </row>
    <row r="60" spans="1:13" ht="40.049999999999997" customHeight="1" x14ac:dyDescent="0.3">
      <c r="A60" s="79">
        <v>47</v>
      </c>
      <c r="B60" s="37" t="s">
        <v>114</v>
      </c>
      <c r="C60" s="37" t="s">
        <v>115</v>
      </c>
      <c r="D60" s="33" t="s">
        <v>36</v>
      </c>
      <c r="E60" s="33"/>
      <c r="F60" s="34" t="s">
        <v>212</v>
      </c>
      <c r="G60" s="34" t="s">
        <v>42</v>
      </c>
      <c r="H60" s="34"/>
      <c r="I60" s="34" t="s">
        <v>37</v>
      </c>
      <c r="J60" s="36">
        <v>25</v>
      </c>
      <c r="K60" s="36">
        <v>150</v>
      </c>
      <c r="L60" s="44">
        <v>0.33</v>
      </c>
      <c r="M60" s="36">
        <f t="shared" si="4"/>
        <v>50</v>
      </c>
    </row>
    <row r="61" spans="1:13" ht="40.049999999999997" customHeight="1" x14ac:dyDescent="0.3">
      <c r="A61" s="79">
        <v>48</v>
      </c>
      <c r="B61" s="37" t="s">
        <v>116</v>
      </c>
      <c r="C61" s="40" t="s">
        <v>117</v>
      </c>
      <c r="D61" s="33" t="s">
        <v>36</v>
      </c>
      <c r="E61" s="33"/>
      <c r="F61" s="34"/>
      <c r="G61" s="34" t="s">
        <v>42</v>
      </c>
      <c r="H61" s="34"/>
      <c r="I61" s="34" t="s">
        <v>37</v>
      </c>
      <c r="J61" s="36">
        <v>1</v>
      </c>
      <c r="K61" s="36">
        <v>1</v>
      </c>
      <c r="L61" s="44">
        <v>1</v>
      </c>
      <c r="M61" s="36">
        <f t="shared" ref="M61:M75" si="5">ROUNDUP(K61*L61,0)</f>
        <v>1</v>
      </c>
    </row>
    <row r="62" spans="1:13" ht="40.049999999999997" customHeight="1" x14ac:dyDescent="0.3">
      <c r="A62" s="79">
        <v>49</v>
      </c>
      <c r="B62" s="37" t="s">
        <v>119</v>
      </c>
      <c r="C62" s="40" t="s">
        <v>118</v>
      </c>
      <c r="D62" s="33" t="s">
        <v>36</v>
      </c>
      <c r="E62" s="33"/>
      <c r="F62" s="34"/>
      <c r="G62" s="34" t="s">
        <v>60</v>
      </c>
      <c r="H62" s="34"/>
      <c r="I62" s="34" t="s">
        <v>37</v>
      </c>
      <c r="J62" s="36">
        <v>5</v>
      </c>
      <c r="K62" s="36">
        <v>5</v>
      </c>
      <c r="L62" s="44">
        <v>1</v>
      </c>
      <c r="M62" s="36">
        <f t="shared" si="5"/>
        <v>5</v>
      </c>
    </row>
    <row r="63" spans="1:13" ht="40.049999999999997" customHeight="1" x14ac:dyDescent="0.3">
      <c r="A63" s="79">
        <v>50</v>
      </c>
      <c r="B63" s="37" t="s">
        <v>120</v>
      </c>
      <c r="C63" s="40" t="s">
        <v>121</v>
      </c>
      <c r="D63" s="33" t="s">
        <v>36</v>
      </c>
      <c r="E63" s="33"/>
      <c r="F63" s="34"/>
      <c r="G63" s="34" t="s">
        <v>60</v>
      </c>
      <c r="H63" s="34"/>
      <c r="I63" s="34" t="s">
        <v>37</v>
      </c>
      <c r="J63" s="36">
        <v>5</v>
      </c>
      <c r="K63" s="36">
        <v>5</v>
      </c>
      <c r="L63" s="44">
        <v>80</v>
      </c>
      <c r="M63" s="36">
        <f t="shared" si="5"/>
        <v>400</v>
      </c>
    </row>
    <row r="64" spans="1:13" ht="40.049999999999997" customHeight="1" x14ac:dyDescent="0.3">
      <c r="A64" s="79">
        <v>51</v>
      </c>
      <c r="B64" s="37" t="s">
        <v>122</v>
      </c>
      <c r="C64" s="40" t="s">
        <v>123</v>
      </c>
      <c r="D64" s="33" t="s">
        <v>36</v>
      </c>
      <c r="E64" s="33"/>
      <c r="F64" s="34"/>
      <c r="G64" s="34" t="s">
        <v>60</v>
      </c>
      <c r="H64" s="34"/>
      <c r="I64" s="34" t="s">
        <v>37</v>
      </c>
      <c r="J64" s="36">
        <v>2</v>
      </c>
      <c r="K64" s="36">
        <v>2</v>
      </c>
      <c r="L64" s="44">
        <v>60</v>
      </c>
      <c r="M64" s="36">
        <f t="shared" si="5"/>
        <v>120</v>
      </c>
    </row>
    <row r="65" spans="1:13" ht="40.049999999999997" customHeight="1" x14ac:dyDescent="0.3">
      <c r="A65" s="79">
        <v>52</v>
      </c>
      <c r="B65" s="40" t="s">
        <v>124</v>
      </c>
      <c r="C65" s="40" t="s">
        <v>125</v>
      </c>
      <c r="D65" s="33" t="s">
        <v>36</v>
      </c>
      <c r="E65" s="33"/>
      <c r="F65" s="34"/>
      <c r="G65" s="34" t="s">
        <v>60</v>
      </c>
      <c r="H65" s="34"/>
      <c r="I65" s="34" t="s">
        <v>37</v>
      </c>
      <c r="J65" s="36">
        <v>7</v>
      </c>
      <c r="K65" s="36">
        <v>7</v>
      </c>
      <c r="L65" s="44">
        <v>30</v>
      </c>
      <c r="M65" s="36">
        <f t="shared" si="5"/>
        <v>210</v>
      </c>
    </row>
    <row r="66" spans="1:13" ht="40.049999999999997" customHeight="1" x14ac:dyDescent="0.3">
      <c r="A66" s="79">
        <v>53</v>
      </c>
      <c r="B66" s="40" t="s">
        <v>126</v>
      </c>
      <c r="C66" s="40" t="s">
        <v>127</v>
      </c>
      <c r="D66" s="33" t="s">
        <v>36</v>
      </c>
      <c r="E66" s="33"/>
      <c r="F66" s="34"/>
      <c r="G66" s="34" t="s">
        <v>60</v>
      </c>
      <c r="H66" s="34"/>
      <c r="I66" s="34" t="s">
        <v>37</v>
      </c>
      <c r="J66" s="36">
        <v>1</v>
      </c>
      <c r="K66" s="36">
        <v>1</v>
      </c>
      <c r="L66" s="44">
        <v>10</v>
      </c>
      <c r="M66" s="36">
        <f t="shared" si="5"/>
        <v>10</v>
      </c>
    </row>
    <row r="67" spans="1:13" ht="40.049999999999997" customHeight="1" x14ac:dyDescent="0.3">
      <c r="A67" s="79">
        <v>54</v>
      </c>
      <c r="B67" s="37" t="s">
        <v>128</v>
      </c>
      <c r="C67" s="40" t="s">
        <v>127</v>
      </c>
      <c r="D67" s="33" t="s">
        <v>36</v>
      </c>
      <c r="E67" s="33"/>
      <c r="F67" s="34"/>
      <c r="G67" s="34" t="s">
        <v>60</v>
      </c>
      <c r="H67" s="34"/>
      <c r="I67" s="34" t="s">
        <v>37</v>
      </c>
      <c r="J67" s="36">
        <v>3</v>
      </c>
      <c r="K67" s="36">
        <v>3</v>
      </c>
      <c r="L67" s="44">
        <v>20</v>
      </c>
      <c r="M67" s="36">
        <f t="shared" si="5"/>
        <v>60</v>
      </c>
    </row>
    <row r="68" spans="1:13" ht="40.049999999999997" customHeight="1" x14ac:dyDescent="0.3">
      <c r="A68" s="79">
        <v>55</v>
      </c>
      <c r="B68" s="37" t="s">
        <v>129</v>
      </c>
      <c r="C68" s="40" t="s">
        <v>130</v>
      </c>
      <c r="D68" s="33" t="s">
        <v>36</v>
      </c>
      <c r="E68" s="33"/>
      <c r="F68" s="34" t="s">
        <v>212</v>
      </c>
      <c r="G68" s="34" t="s">
        <v>42</v>
      </c>
      <c r="H68" s="34"/>
      <c r="I68" s="34" t="s">
        <v>37</v>
      </c>
      <c r="J68" s="36">
        <v>20</v>
      </c>
      <c r="K68" s="36">
        <v>5658</v>
      </c>
      <c r="L68" s="44">
        <v>0.1</v>
      </c>
      <c r="M68" s="36">
        <f t="shared" si="5"/>
        <v>566</v>
      </c>
    </row>
    <row r="69" spans="1:13" ht="40.049999999999997" customHeight="1" x14ac:dyDescent="0.3">
      <c r="A69" s="79">
        <v>56</v>
      </c>
      <c r="B69" s="37" t="s">
        <v>131</v>
      </c>
      <c r="C69" s="40" t="s">
        <v>132</v>
      </c>
      <c r="D69" s="33" t="s">
        <v>36</v>
      </c>
      <c r="E69" s="33"/>
      <c r="F69" s="34"/>
      <c r="G69" s="34" t="s">
        <v>42</v>
      </c>
      <c r="H69" s="34"/>
      <c r="I69" s="34" t="s">
        <v>37</v>
      </c>
      <c r="J69" s="36">
        <v>1</v>
      </c>
      <c r="K69" s="36">
        <v>30</v>
      </c>
      <c r="L69" s="44">
        <v>0.1</v>
      </c>
      <c r="M69" s="36">
        <f t="shared" si="5"/>
        <v>3</v>
      </c>
    </row>
    <row r="70" spans="1:13" ht="40.049999999999997" customHeight="1" x14ac:dyDescent="0.3">
      <c r="A70" s="79">
        <v>57</v>
      </c>
      <c r="B70" s="37" t="s">
        <v>131</v>
      </c>
      <c r="C70" s="40" t="s">
        <v>132</v>
      </c>
      <c r="D70" s="33" t="s">
        <v>36</v>
      </c>
      <c r="E70" s="33"/>
      <c r="F70" s="34"/>
      <c r="G70" s="34" t="s">
        <v>43</v>
      </c>
      <c r="H70" s="34"/>
      <c r="I70" s="34" t="s">
        <v>37</v>
      </c>
      <c r="J70" s="36">
        <v>1</v>
      </c>
      <c r="K70" s="36">
        <v>30</v>
      </c>
      <c r="L70" s="44">
        <v>0.1</v>
      </c>
      <c r="M70" s="36">
        <f t="shared" si="5"/>
        <v>3</v>
      </c>
    </row>
    <row r="71" spans="1:13" ht="40.049999999999997" customHeight="1" x14ac:dyDescent="0.3">
      <c r="A71" s="79">
        <v>58</v>
      </c>
      <c r="B71" s="37" t="s">
        <v>131</v>
      </c>
      <c r="C71" s="40" t="s">
        <v>132</v>
      </c>
      <c r="D71" s="33" t="s">
        <v>36</v>
      </c>
      <c r="E71" s="33"/>
      <c r="F71" s="34"/>
      <c r="G71" s="34" t="s">
        <v>60</v>
      </c>
      <c r="H71" s="34"/>
      <c r="I71" s="34" t="s">
        <v>37</v>
      </c>
      <c r="J71" s="36">
        <v>1</v>
      </c>
      <c r="K71" s="36">
        <v>30</v>
      </c>
      <c r="L71" s="44">
        <v>0.1</v>
      </c>
      <c r="M71" s="36">
        <f t="shared" si="5"/>
        <v>3</v>
      </c>
    </row>
    <row r="72" spans="1:13" ht="40.049999999999997" customHeight="1" x14ac:dyDescent="0.3">
      <c r="A72" s="79">
        <v>59</v>
      </c>
      <c r="B72" s="37" t="s">
        <v>131</v>
      </c>
      <c r="C72" s="40" t="s">
        <v>132</v>
      </c>
      <c r="D72" s="33" t="s">
        <v>36</v>
      </c>
      <c r="E72" s="33"/>
      <c r="F72" s="34"/>
      <c r="G72" s="34" t="s">
        <v>88</v>
      </c>
      <c r="H72" s="34"/>
      <c r="I72" s="34" t="s">
        <v>37</v>
      </c>
      <c r="J72" s="36">
        <v>1</v>
      </c>
      <c r="K72" s="36">
        <v>30</v>
      </c>
      <c r="L72" s="44">
        <v>0.1</v>
      </c>
      <c r="M72" s="36">
        <f t="shared" si="5"/>
        <v>3</v>
      </c>
    </row>
    <row r="73" spans="1:13" ht="40.049999999999997" customHeight="1" x14ac:dyDescent="0.3">
      <c r="A73" s="79">
        <v>60</v>
      </c>
      <c r="B73" s="37" t="s">
        <v>131</v>
      </c>
      <c r="C73" s="40" t="s">
        <v>132</v>
      </c>
      <c r="D73" s="33" t="s">
        <v>36</v>
      </c>
      <c r="E73" s="33"/>
      <c r="F73" s="34"/>
      <c r="G73" s="34" t="s">
        <v>133</v>
      </c>
      <c r="H73" s="34" t="s">
        <v>207</v>
      </c>
      <c r="I73" s="34" t="s">
        <v>37</v>
      </c>
      <c r="J73" s="36">
        <v>1</v>
      </c>
      <c r="K73" s="36">
        <v>30</v>
      </c>
      <c r="L73" s="44">
        <v>0.25</v>
      </c>
      <c r="M73" s="36">
        <f t="shared" si="5"/>
        <v>8</v>
      </c>
    </row>
    <row r="74" spans="1:13" ht="40.049999999999997" customHeight="1" x14ac:dyDescent="0.3">
      <c r="A74" s="79">
        <v>61</v>
      </c>
      <c r="B74" s="40" t="s">
        <v>134</v>
      </c>
      <c r="C74" s="40" t="s">
        <v>135</v>
      </c>
      <c r="D74" s="33" t="s">
        <v>36</v>
      </c>
      <c r="E74" s="33"/>
      <c r="F74" s="34"/>
      <c r="G74" s="34" t="s">
        <v>42</v>
      </c>
      <c r="H74" s="34"/>
      <c r="I74" s="34" t="s">
        <v>37</v>
      </c>
      <c r="J74" s="36">
        <v>1</v>
      </c>
      <c r="K74" s="36">
        <v>30</v>
      </c>
      <c r="L74" s="44">
        <v>0.25</v>
      </c>
      <c r="M74" s="36">
        <f t="shared" si="5"/>
        <v>8</v>
      </c>
    </row>
    <row r="75" spans="1:13" ht="40.049999999999997" customHeight="1" x14ac:dyDescent="0.3">
      <c r="A75" s="79">
        <v>62</v>
      </c>
      <c r="B75" s="40" t="s">
        <v>134</v>
      </c>
      <c r="C75" s="40" t="s">
        <v>135</v>
      </c>
      <c r="D75" s="33" t="s">
        <v>36</v>
      </c>
      <c r="E75" s="33"/>
      <c r="F75" s="34"/>
      <c r="G75" s="34" t="s">
        <v>43</v>
      </c>
      <c r="H75" s="34"/>
      <c r="I75" s="34" t="s">
        <v>37</v>
      </c>
      <c r="J75" s="36">
        <v>1</v>
      </c>
      <c r="K75" s="36">
        <v>30</v>
      </c>
      <c r="L75" s="44">
        <v>0.25</v>
      </c>
      <c r="M75" s="36">
        <f t="shared" si="5"/>
        <v>8</v>
      </c>
    </row>
    <row r="76" spans="1:13" ht="40.049999999999997" customHeight="1" x14ac:dyDescent="0.3">
      <c r="A76" s="79">
        <v>63</v>
      </c>
      <c r="B76" s="40" t="s">
        <v>134</v>
      </c>
      <c r="C76" s="40" t="s">
        <v>135</v>
      </c>
      <c r="D76" s="33" t="s">
        <v>36</v>
      </c>
      <c r="E76" s="33"/>
      <c r="F76" s="34"/>
      <c r="G76" s="34" t="s">
        <v>60</v>
      </c>
      <c r="H76" s="34"/>
      <c r="I76" s="34" t="s">
        <v>37</v>
      </c>
      <c r="J76" s="36">
        <v>1</v>
      </c>
      <c r="K76" s="36">
        <v>30</v>
      </c>
      <c r="L76" s="44">
        <v>0.25</v>
      </c>
      <c r="M76" s="36">
        <f t="shared" ref="M76:M85" si="6">ROUNDUP(K76*L76,0)</f>
        <v>8</v>
      </c>
    </row>
    <row r="77" spans="1:13" ht="40.049999999999997" customHeight="1" x14ac:dyDescent="0.3">
      <c r="A77" s="79">
        <v>64</v>
      </c>
      <c r="B77" s="40" t="s">
        <v>134</v>
      </c>
      <c r="C77" s="40" t="s">
        <v>135</v>
      </c>
      <c r="D77" s="33" t="s">
        <v>36</v>
      </c>
      <c r="E77" s="33"/>
      <c r="F77" s="34"/>
      <c r="G77" s="34" t="s">
        <v>88</v>
      </c>
      <c r="H77" s="34"/>
      <c r="I77" s="34" t="s">
        <v>37</v>
      </c>
      <c r="J77" s="36">
        <v>1</v>
      </c>
      <c r="K77" s="36">
        <v>30</v>
      </c>
      <c r="L77" s="44">
        <v>0.25</v>
      </c>
      <c r="M77" s="36">
        <f t="shared" si="6"/>
        <v>8</v>
      </c>
    </row>
    <row r="78" spans="1:13" ht="40.049999999999997" customHeight="1" x14ac:dyDescent="0.3">
      <c r="A78" s="79">
        <v>65</v>
      </c>
      <c r="B78" s="40" t="s">
        <v>134</v>
      </c>
      <c r="C78" s="40" t="s">
        <v>135</v>
      </c>
      <c r="D78" s="33" t="s">
        <v>36</v>
      </c>
      <c r="E78" s="33"/>
      <c r="F78" s="34"/>
      <c r="G78" s="34" t="s">
        <v>133</v>
      </c>
      <c r="H78" s="34"/>
      <c r="I78" s="34" t="s">
        <v>37</v>
      </c>
      <c r="J78" s="36">
        <v>1</v>
      </c>
      <c r="K78" s="36">
        <v>30</v>
      </c>
      <c r="L78" s="44">
        <v>0.25</v>
      </c>
      <c r="M78" s="36">
        <f t="shared" si="6"/>
        <v>8</v>
      </c>
    </row>
    <row r="79" spans="1:13" ht="40.049999999999997" customHeight="1" x14ac:dyDescent="0.3">
      <c r="A79" s="79">
        <v>66</v>
      </c>
      <c r="B79" s="40" t="s">
        <v>136</v>
      </c>
      <c r="C79" s="40" t="s">
        <v>137</v>
      </c>
      <c r="D79" s="33" t="s">
        <v>36</v>
      </c>
      <c r="E79" s="33"/>
      <c r="F79" s="34"/>
      <c r="G79" s="34" t="s">
        <v>42</v>
      </c>
      <c r="H79" s="34"/>
      <c r="I79" s="34" t="s">
        <v>37</v>
      </c>
      <c r="J79" s="36">
        <v>1</v>
      </c>
      <c r="K79" s="36">
        <v>6</v>
      </c>
      <c r="L79" s="44">
        <v>0.25</v>
      </c>
      <c r="M79" s="36">
        <f t="shared" si="6"/>
        <v>2</v>
      </c>
    </row>
    <row r="80" spans="1:13" ht="60" customHeight="1" x14ac:dyDescent="0.3">
      <c r="A80" s="79">
        <v>67</v>
      </c>
      <c r="B80" s="32" t="s">
        <v>138</v>
      </c>
      <c r="C80" s="32" t="s">
        <v>139</v>
      </c>
      <c r="D80" s="33" t="s">
        <v>36</v>
      </c>
      <c r="E80" s="33"/>
      <c r="F80" s="34" t="s">
        <v>212</v>
      </c>
      <c r="G80" s="34" t="s">
        <v>60</v>
      </c>
      <c r="H80" s="34"/>
      <c r="I80" s="34" t="s">
        <v>37</v>
      </c>
      <c r="J80" s="36">
        <v>17</v>
      </c>
      <c r="K80" s="36">
        <v>330</v>
      </c>
      <c r="L80" s="44">
        <v>0.5</v>
      </c>
      <c r="M80" s="36">
        <f t="shared" si="6"/>
        <v>165</v>
      </c>
    </row>
    <row r="81" spans="1:13" ht="40.049999999999997" customHeight="1" x14ac:dyDescent="0.3">
      <c r="A81" s="79">
        <v>68</v>
      </c>
      <c r="B81" s="37" t="s">
        <v>140</v>
      </c>
      <c r="C81" s="40" t="s">
        <v>141</v>
      </c>
      <c r="D81" s="33" t="s">
        <v>36</v>
      </c>
      <c r="E81" s="33"/>
      <c r="F81" s="34" t="s">
        <v>212</v>
      </c>
      <c r="G81" s="34" t="s">
        <v>42</v>
      </c>
      <c r="H81" s="34"/>
      <c r="I81" s="34" t="s">
        <v>37</v>
      </c>
      <c r="J81" s="36">
        <v>12</v>
      </c>
      <c r="K81" s="36">
        <v>12</v>
      </c>
      <c r="L81" s="44">
        <v>4</v>
      </c>
      <c r="M81" s="36">
        <f t="shared" si="6"/>
        <v>48</v>
      </c>
    </row>
    <row r="82" spans="1:13" ht="40.049999999999997" customHeight="1" x14ac:dyDescent="0.3">
      <c r="A82" s="79">
        <v>69</v>
      </c>
      <c r="B82" s="37" t="s">
        <v>140</v>
      </c>
      <c r="C82" s="40" t="s">
        <v>141</v>
      </c>
      <c r="D82" s="33" t="s">
        <v>36</v>
      </c>
      <c r="E82" s="33"/>
      <c r="F82" s="34"/>
      <c r="G82" s="34" t="s">
        <v>37</v>
      </c>
      <c r="H82" s="34"/>
      <c r="I82" s="34" t="s">
        <v>37</v>
      </c>
      <c r="J82" s="36">
        <v>1</v>
      </c>
      <c r="K82" s="36">
        <v>1</v>
      </c>
      <c r="L82" s="44">
        <v>1</v>
      </c>
      <c r="M82" s="36">
        <f t="shared" si="6"/>
        <v>1</v>
      </c>
    </row>
    <row r="83" spans="1:13" ht="40.049999999999997" customHeight="1" x14ac:dyDescent="0.3">
      <c r="A83" s="79">
        <v>70</v>
      </c>
      <c r="B83" s="37" t="s">
        <v>140</v>
      </c>
      <c r="C83" s="40" t="s">
        <v>141</v>
      </c>
      <c r="D83" s="33" t="s">
        <v>36</v>
      </c>
      <c r="E83" s="33"/>
      <c r="F83" s="34"/>
      <c r="G83" s="34" t="s">
        <v>133</v>
      </c>
      <c r="H83" s="34"/>
      <c r="I83" s="34" t="s">
        <v>37</v>
      </c>
      <c r="J83" s="36">
        <v>1</v>
      </c>
      <c r="K83" s="36">
        <v>1</v>
      </c>
      <c r="L83" s="44">
        <v>1</v>
      </c>
      <c r="M83" s="36">
        <f t="shared" si="6"/>
        <v>1</v>
      </c>
    </row>
    <row r="84" spans="1:13" ht="40.049999999999997" customHeight="1" x14ac:dyDescent="0.3">
      <c r="A84" s="79">
        <v>71</v>
      </c>
      <c r="B84" s="40" t="s">
        <v>142</v>
      </c>
      <c r="C84" s="37" t="s">
        <v>143</v>
      </c>
      <c r="D84" s="33" t="s">
        <v>144</v>
      </c>
      <c r="E84" s="33"/>
      <c r="F84" s="34"/>
      <c r="G84" s="34" t="s">
        <v>42</v>
      </c>
      <c r="H84" s="34"/>
      <c r="I84" s="34" t="s">
        <v>37</v>
      </c>
      <c r="J84" s="36">
        <v>5500</v>
      </c>
      <c r="K84" s="36">
        <v>5500</v>
      </c>
      <c r="L84" s="44">
        <v>0.33</v>
      </c>
      <c r="M84" s="36">
        <f t="shared" si="6"/>
        <v>1815</v>
      </c>
    </row>
    <row r="85" spans="1:13" ht="40.049999999999997" customHeight="1" x14ac:dyDescent="0.3">
      <c r="A85" s="79">
        <v>72</v>
      </c>
      <c r="B85" s="40" t="s">
        <v>145</v>
      </c>
      <c r="C85" s="40" t="s">
        <v>146</v>
      </c>
      <c r="D85" s="33" t="s">
        <v>36</v>
      </c>
      <c r="E85" s="33"/>
      <c r="F85" s="34"/>
      <c r="G85" s="34" t="s">
        <v>42</v>
      </c>
      <c r="H85" s="34"/>
      <c r="I85" s="34" t="s">
        <v>37</v>
      </c>
      <c r="J85" s="36">
        <v>50</v>
      </c>
      <c r="K85" s="36">
        <v>25000</v>
      </c>
      <c r="L85" s="44">
        <v>0.16</v>
      </c>
      <c r="M85" s="36">
        <f t="shared" si="6"/>
        <v>4000</v>
      </c>
    </row>
    <row r="86" spans="1:13" ht="40.049999999999997" customHeight="1" x14ac:dyDescent="0.3">
      <c r="A86" s="79">
        <v>73</v>
      </c>
      <c r="B86" s="40" t="s">
        <v>145</v>
      </c>
      <c r="C86" s="40" t="s">
        <v>146</v>
      </c>
      <c r="D86" s="33" t="s">
        <v>36</v>
      </c>
      <c r="E86" s="33"/>
      <c r="F86" s="34"/>
      <c r="G86" s="34" t="s">
        <v>37</v>
      </c>
      <c r="H86" s="34"/>
      <c r="I86" s="34" t="s">
        <v>37</v>
      </c>
      <c r="J86" s="36">
        <v>1</v>
      </c>
      <c r="K86" s="36">
        <v>1</v>
      </c>
      <c r="L86" s="44">
        <v>1</v>
      </c>
      <c r="M86" s="36">
        <f t="shared" ref="M86:M95" si="7">ROUNDUP(K86*L86,0)</f>
        <v>1</v>
      </c>
    </row>
    <row r="87" spans="1:13" ht="40.049999999999997" customHeight="1" x14ac:dyDescent="0.3">
      <c r="A87" s="79">
        <v>74</v>
      </c>
      <c r="B87" s="40" t="s">
        <v>147</v>
      </c>
      <c r="C87" s="40" t="s">
        <v>146</v>
      </c>
      <c r="D87" s="33" t="s">
        <v>148</v>
      </c>
      <c r="E87" s="33"/>
      <c r="F87" s="34"/>
      <c r="G87" s="34" t="s">
        <v>42</v>
      </c>
      <c r="H87" s="34"/>
      <c r="I87" s="34" t="s">
        <v>37</v>
      </c>
      <c r="J87" s="36">
        <v>3</v>
      </c>
      <c r="K87" s="36">
        <v>3</v>
      </c>
      <c r="L87" s="44">
        <v>1</v>
      </c>
      <c r="M87" s="36">
        <f t="shared" si="7"/>
        <v>3</v>
      </c>
    </row>
    <row r="88" spans="1:13" ht="40.049999999999997" customHeight="1" x14ac:dyDescent="0.3">
      <c r="A88" s="79">
        <v>75</v>
      </c>
      <c r="B88" s="37" t="s">
        <v>149</v>
      </c>
      <c r="C88" s="40" t="s">
        <v>146</v>
      </c>
      <c r="D88" s="33" t="s">
        <v>150</v>
      </c>
      <c r="E88" s="33"/>
      <c r="F88" s="34"/>
      <c r="G88" s="34" t="s">
        <v>42</v>
      </c>
      <c r="H88" s="34"/>
      <c r="I88" s="34" t="s">
        <v>37</v>
      </c>
      <c r="J88" s="36">
        <v>3</v>
      </c>
      <c r="K88" s="36">
        <v>3</v>
      </c>
      <c r="L88" s="44">
        <v>0.5</v>
      </c>
      <c r="M88" s="36">
        <f t="shared" si="7"/>
        <v>2</v>
      </c>
    </row>
    <row r="89" spans="1:13" ht="40.049999999999997" customHeight="1" x14ac:dyDescent="0.3">
      <c r="A89" s="79">
        <v>76</v>
      </c>
      <c r="B89" s="40" t="s">
        <v>151</v>
      </c>
      <c r="C89" s="40" t="s">
        <v>152</v>
      </c>
      <c r="D89" s="33" t="s">
        <v>195</v>
      </c>
      <c r="E89" s="33"/>
      <c r="F89" s="34"/>
      <c r="G89" s="34" t="s">
        <v>42</v>
      </c>
      <c r="H89" s="34"/>
      <c r="I89" s="34" t="s">
        <v>37</v>
      </c>
      <c r="J89" s="36">
        <v>1</v>
      </c>
      <c r="K89" s="36">
        <v>1</v>
      </c>
      <c r="L89" s="44">
        <v>1</v>
      </c>
      <c r="M89" s="36">
        <f t="shared" si="7"/>
        <v>1</v>
      </c>
    </row>
    <row r="90" spans="1:13" ht="40.049999999999997" customHeight="1" x14ac:dyDescent="0.3">
      <c r="A90" s="79">
        <v>77</v>
      </c>
      <c r="B90" s="40" t="s">
        <v>154</v>
      </c>
      <c r="C90" s="40" t="s">
        <v>155</v>
      </c>
      <c r="D90" s="33" t="s">
        <v>36</v>
      </c>
      <c r="E90" s="33"/>
      <c r="F90" s="34"/>
      <c r="G90" s="34" t="s">
        <v>42</v>
      </c>
      <c r="H90" s="34"/>
      <c r="I90" s="34" t="s">
        <v>41</v>
      </c>
      <c r="J90" s="36">
        <v>1</v>
      </c>
      <c r="K90" s="36">
        <v>1</v>
      </c>
      <c r="L90" s="44">
        <v>1</v>
      </c>
      <c r="M90" s="36">
        <f t="shared" si="7"/>
        <v>1</v>
      </c>
    </row>
    <row r="91" spans="1:13" ht="40.049999999999997" customHeight="1" x14ac:dyDescent="0.3">
      <c r="A91" s="79">
        <v>78</v>
      </c>
      <c r="B91" s="40" t="s">
        <v>156</v>
      </c>
      <c r="C91" s="40" t="s">
        <v>157</v>
      </c>
      <c r="D91" s="33" t="s">
        <v>36</v>
      </c>
      <c r="E91" s="33"/>
      <c r="F91" s="34"/>
      <c r="G91" s="34" t="s">
        <v>60</v>
      </c>
      <c r="H91" s="34"/>
      <c r="I91" s="34" t="s">
        <v>37</v>
      </c>
      <c r="J91" s="36">
        <v>1</v>
      </c>
      <c r="K91" s="36">
        <v>1</v>
      </c>
      <c r="L91" s="44">
        <v>1</v>
      </c>
      <c r="M91" s="36">
        <f t="shared" si="7"/>
        <v>1</v>
      </c>
    </row>
    <row r="92" spans="1:13" ht="40.049999999999997" customHeight="1" x14ac:dyDescent="0.3">
      <c r="A92" s="79">
        <v>79</v>
      </c>
      <c r="B92" s="37" t="s">
        <v>158</v>
      </c>
      <c r="C92" s="40" t="s">
        <v>159</v>
      </c>
      <c r="D92" s="33" t="s">
        <v>36</v>
      </c>
      <c r="E92" s="33"/>
      <c r="F92" s="34"/>
      <c r="G92" s="34" t="s">
        <v>60</v>
      </c>
      <c r="H92" s="34"/>
      <c r="I92" s="34" t="s">
        <v>37</v>
      </c>
      <c r="J92" s="36">
        <v>1</v>
      </c>
      <c r="K92" s="36">
        <v>66865</v>
      </c>
      <c r="L92" s="44">
        <v>0.75</v>
      </c>
      <c r="M92" s="36">
        <f t="shared" si="7"/>
        <v>50149</v>
      </c>
    </row>
    <row r="93" spans="1:13" ht="40.049999999999997" customHeight="1" x14ac:dyDescent="0.3">
      <c r="A93" s="79">
        <v>80</v>
      </c>
      <c r="B93" s="40" t="s">
        <v>160</v>
      </c>
      <c r="C93" s="40" t="s">
        <v>161</v>
      </c>
      <c r="D93" s="33" t="s">
        <v>36</v>
      </c>
      <c r="E93" s="33"/>
      <c r="F93" s="34"/>
      <c r="G93" s="34" t="s">
        <v>60</v>
      </c>
      <c r="H93" s="34"/>
      <c r="I93" s="34" t="s">
        <v>37</v>
      </c>
      <c r="J93" s="36">
        <v>1</v>
      </c>
      <c r="K93" s="36">
        <v>26746</v>
      </c>
      <c r="L93" s="44">
        <v>4</v>
      </c>
      <c r="M93" s="36">
        <f t="shared" si="7"/>
        <v>106984</v>
      </c>
    </row>
    <row r="94" spans="1:13" ht="40.049999999999997" customHeight="1" x14ac:dyDescent="0.3">
      <c r="A94" s="79">
        <v>81</v>
      </c>
      <c r="B94" s="40" t="s">
        <v>162</v>
      </c>
      <c r="C94" s="40" t="s">
        <v>163</v>
      </c>
      <c r="D94" s="33" t="s">
        <v>36</v>
      </c>
      <c r="E94" s="33"/>
      <c r="F94" s="34"/>
      <c r="G94" s="34" t="s">
        <v>60</v>
      </c>
      <c r="H94" s="34" t="s">
        <v>207</v>
      </c>
      <c r="I94" s="34" t="s">
        <v>37</v>
      </c>
      <c r="J94" s="36">
        <v>1030</v>
      </c>
      <c r="K94" s="36">
        <v>13390</v>
      </c>
      <c r="L94" s="44">
        <v>0.33</v>
      </c>
      <c r="M94" s="36">
        <f t="shared" si="7"/>
        <v>4419</v>
      </c>
    </row>
    <row r="95" spans="1:13" ht="40.049999999999997" customHeight="1" x14ac:dyDescent="0.3">
      <c r="A95" s="79">
        <v>82</v>
      </c>
      <c r="B95" s="40" t="s">
        <v>164</v>
      </c>
      <c r="C95" s="40" t="s">
        <v>113</v>
      </c>
      <c r="D95" s="33" t="s">
        <v>36</v>
      </c>
      <c r="E95" s="33"/>
      <c r="F95" s="34"/>
      <c r="G95" s="34" t="s">
        <v>42</v>
      </c>
      <c r="H95" s="34"/>
      <c r="I95" s="34" t="s">
        <v>37</v>
      </c>
      <c r="J95" s="36">
        <v>1030</v>
      </c>
      <c r="K95" s="36">
        <v>13390</v>
      </c>
      <c r="L95" s="44">
        <v>0.02</v>
      </c>
      <c r="M95" s="36">
        <f t="shared" si="7"/>
        <v>268</v>
      </c>
    </row>
    <row r="96" spans="1:13" ht="40.049999999999997" customHeight="1" x14ac:dyDescent="0.3">
      <c r="A96" s="79">
        <v>83</v>
      </c>
      <c r="B96" s="40" t="s">
        <v>165</v>
      </c>
      <c r="C96" s="40" t="s">
        <v>146</v>
      </c>
      <c r="D96" s="33" t="s">
        <v>166</v>
      </c>
      <c r="E96" s="33"/>
      <c r="F96" s="34"/>
      <c r="G96" s="34" t="s">
        <v>42</v>
      </c>
      <c r="H96" s="34"/>
      <c r="I96" s="34" t="s">
        <v>37</v>
      </c>
      <c r="J96" s="36">
        <v>156</v>
      </c>
      <c r="K96" s="36">
        <v>156</v>
      </c>
      <c r="L96" s="44">
        <v>0.5</v>
      </c>
      <c r="M96" s="36">
        <f t="shared" ref="M96:M105" si="8">ROUNDUP(K96*L96,0)</f>
        <v>78</v>
      </c>
    </row>
    <row r="97" spans="1:13" ht="40.049999999999997" customHeight="1" x14ac:dyDescent="0.3">
      <c r="A97" s="79">
        <v>84</v>
      </c>
      <c r="B97" s="37" t="s">
        <v>167</v>
      </c>
      <c r="C97" s="40" t="s">
        <v>168</v>
      </c>
      <c r="D97" s="33" t="s">
        <v>169</v>
      </c>
      <c r="E97" s="33"/>
      <c r="F97" s="34"/>
      <c r="G97" s="34" t="s">
        <v>42</v>
      </c>
      <c r="H97" s="34"/>
      <c r="I97" s="34" t="s">
        <v>37</v>
      </c>
      <c r="J97" s="36">
        <v>250</v>
      </c>
      <c r="K97" s="36">
        <v>1250</v>
      </c>
      <c r="L97" s="44">
        <v>0.16</v>
      </c>
      <c r="M97" s="36">
        <f t="shared" si="8"/>
        <v>200</v>
      </c>
    </row>
    <row r="98" spans="1:13" ht="40.049999999999997" customHeight="1" x14ac:dyDescent="0.3">
      <c r="A98" s="79">
        <v>85</v>
      </c>
      <c r="B98" s="37" t="s">
        <v>167</v>
      </c>
      <c r="C98" s="40" t="s">
        <v>168</v>
      </c>
      <c r="D98" s="33" t="s">
        <v>169</v>
      </c>
      <c r="E98" s="33"/>
      <c r="F98" s="34"/>
      <c r="G98" s="34" t="s">
        <v>37</v>
      </c>
      <c r="H98" s="34"/>
      <c r="I98" s="34" t="s">
        <v>37</v>
      </c>
      <c r="J98" s="36">
        <v>1</v>
      </c>
      <c r="K98" s="36">
        <v>1</v>
      </c>
      <c r="L98" s="44">
        <v>1</v>
      </c>
      <c r="M98" s="36">
        <f t="shared" si="8"/>
        <v>1</v>
      </c>
    </row>
    <row r="99" spans="1:13" ht="40.049999999999997" customHeight="1" x14ac:dyDescent="0.3">
      <c r="A99" s="79">
        <v>86</v>
      </c>
      <c r="B99" s="37" t="s">
        <v>167</v>
      </c>
      <c r="C99" s="40" t="s">
        <v>168</v>
      </c>
      <c r="D99" s="33" t="s">
        <v>169</v>
      </c>
      <c r="E99" s="33"/>
      <c r="F99" s="34"/>
      <c r="G99" s="34" t="s">
        <v>133</v>
      </c>
      <c r="H99" s="34"/>
      <c r="I99" s="34" t="s">
        <v>37</v>
      </c>
      <c r="J99" s="36">
        <v>1</v>
      </c>
      <c r="K99" s="36">
        <v>1</v>
      </c>
      <c r="L99" s="44">
        <v>1</v>
      </c>
      <c r="M99" s="36">
        <f t="shared" si="8"/>
        <v>1</v>
      </c>
    </row>
    <row r="100" spans="1:13" ht="40.049999999999997" customHeight="1" x14ac:dyDescent="0.3">
      <c r="A100" s="79">
        <v>87</v>
      </c>
      <c r="B100" s="37" t="s">
        <v>170</v>
      </c>
      <c r="C100" s="37" t="s">
        <v>171</v>
      </c>
      <c r="D100" s="33" t="s">
        <v>172</v>
      </c>
      <c r="E100" s="33"/>
      <c r="F100" s="34"/>
      <c r="G100" s="34" t="s">
        <v>42</v>
      </c>
      <c r="H100" s="34"/>
      <c r="I100" s="34" t="s">
        <v>37</v>
      </c>
      <c r="J100" s="36">
        <v>2</v>
      </c>
      <c r="K100" s="36">
        <v>8</v>
      </c>
      <c r="L100" s="44">
        <v>0.25</v>
      </c>
      <c r="M100" s="36">
        <f t="shared" si="8"/>
        <v>2</v>
      </c>
    </row>
    <row r="101" spans="1:13" ht="40.049999999999997" customHeight="1" x14ac:dyDescent="0.3">
      <c r="A101" s="79">
        <v>88</v>
      </c>
      <c r="B101" s="40" t="s">
        <v>173</v>
      </c>
      <c r="C101" s="40" t="s">
        <v>174</v>
      </c>
      <c r="D101" s="33" t="s">
        <v>36</v>
      </c>
      <c r="E101" s="33"/>
      <c r="F101" s="34" t="s">
        <v>212</v>
      </c>
      <c r="G101" s="34" t="s">
        <v>60</v>
      </c>
      <c r="H101" s="34"/>
      <c r="I101" s="34" t="s">
        <v>37</v>
      </c>
      <c r="J101" s="36">
        <v>2</v>
      </c>
      <c r="K101" s="36">
        <v>174</v>
      </c>
      <c r="L101" s="44">
        <v>0.5</v>
      </c>
      <c r="M101" s="36">
        <f t="shared" si="8"/>
        <v>87</v>
      </c>
    </row>
    <row r="102" spans="1:13" ht="40.049999999999997" customHeight="1" x14ac:dyDescent="0.3">
      <c r="A102" s="79">
        <v>89</v>
      </c>
      <c r="B102" s="37" t="s">
        <v>175</v>
      </c>
      <c r="C102" s="37" t="s">
        <v>176</v>
      </c>
      <c r="D102" s="33" t="s">
        <v>153</v>
      </c>
      <c r="E102" s="33"/>
      <c r="F102" s="34"/>
      <c r="G102" s="34" t="s">
        <v>42</v>
      </c>
      <c r="H102" s="34"/>
      <c r="I102" s="34" t="s">
        <v>37</v>
      </c>
      <c r="J102" s="36">
        <v>77</v>
      </c>
      <c r="K102" s="36">
        <v>462</v>
      </c>
      <c r="L102" s="44">
        <v>1</v>
      </c>
      <c r="M102" s="36">
        <f t="shared" si="8"/>
        <v>462</v>
      </c>
    </row>
    <row r="103" spans="1:13" ht="40.049999999999997" customHeight="1" x14ac:dyDescent="0.3">
      <c r="A103" s="79">
        <v>90</v>
      </c>
      <c r="B103" s="37" t="s">
        <v>177</v>
      </c>
      <c r="C103" s="37" t="s">
        <v>178</v>
      </c>
      <c r="D103" s="33" t="s">
        <v>179</v>
      </c>
      <c r="E103" s="33"/>
      <c r="F103" s="34" t="s">
        <v>212</v>
      </c>
      <c r="G103" s="34" t="s">
        <v>42</v>
      </c>
      <c r="H103" s="34"/>
      <c r="I103" s="34" t="s">
        <v>37</v>
      </c>
      <c r="J103" s="36">
        <v>748</v>
      </c>
      <c r="K103" s="36">
        <v>64900</v>
      </c>
      <c r="L103" s="44">
        <v>1</v>
      </c>
      <c r="M103" s="36">
        <f t="shared" si="8"/>
        <v>64900</v>
      </c>
    </row>
    <row r="104" spans="1:13" ht="40.049999999999997" customHeight="1" x14ac:dyDescent="0.3">
      <c r="A104" s="79">
        <v>91</v>
      </c>
      <c r="B104" s="40" t="s">
        <v>180</v>
      </c>
      <c r="C104" s="40" t="s">
        <v>181</v>
      </c>
      <c r="D104" s="33" t="s">
        <v>182</v>
      </c>
      <c r="E104" s="33"/>
      <c r="F104" s="34" t="s">
        <v>212</v>
      </c>
      <c r="G104" s="34" t="s">
        <v>42</v>
      </c>
      <c r="H104" s="34"/>
      <c r="I104" s="34" t="s">
        <v>37</v>
      </c>
      <c r="J104" s="36">
        <v>20</v>
      </c>
      <c r="K104" s="36">
        <v>250</v>
      </c>
      <c r="L104" s="44">
        <v>0.5</v>
      </c>
      <c r="M104" s="36">
        <f t="shared" si="8"/>
        <v>125</v>
      </c>
    </row>
    <row r="105" spans="1:13" ht="40.049999999999997" customHeight="1" x14ac:dyDescent="0.3">
      <c r="A105" s="79">
        <v>92</v>
      </c>
      <c r="B105" s="40" t="s">
        <v>183</v>
      </c>
      <c r="C105" s="40" t="s">
        <v>184</v>
      </c>
      <c r="D105" s="33" t="s">
        <v>185</v>
      </c>
      <c r="E105" s="33"/>
      <c r="F105" s="34"/>
      <c r="G105" s="34" t="s">
        <v>42</v>
      </c>
      <c r="H105" s="34"/>
      <c r="I105" s="34" t="s">
        <v>37</v>
      </c>
      <c r="J105" s="36">
        <v>2</v>
      </c>
      <c r="K105" s="36">
        <v>30</v>
      </c>
      <c r="L105" s="44">
        <v>1</v>
      </c>
      <c r="M105" s="36">
        <f t="shared" si="8"/>
        <v>30</v>
      </c>
    </row>
    <row r="106" spans="1:13" ht="40.049999999999997" customHeight="1" x14ac:dyDescent="0.3">
      <c r="A106" s="79">
        <v>93</v>
      </c>
      <c r="B106" s="40" t="s">
        <v>186</v>
      </c>
      <c r="C106" s="37" t="s">
        <v>187</v>
      </c>
      <c r="D106" s="33" t="s">
        <v>36</v>
      </c>
      <c r="E106" s="33"/>
      <c r="F106" s="34"/>
      <c r="G106" s="34" t="s">
        <v>42</v>
      </c>
      <c r="H106" s="34"/>
      <c r="I106" s="34" t="s">
        <v>37</v>
      </c>
      <c r="J106" s="36">
        <v>100</v>
      </c>
      <c r="K106" s="36">
        <v>35000</v>
      </c>
      <c r="L106" s="44">
        <v>1</v>
      </c>
      <c r="M106" s="36">
        <f t="shared" ref="M106:M110" si="9">ROUNDUP(K106*L106,0)</f>
        <v>35000</v>
      </c>
    </row>
    <row r="107" spans="1:13" ht="40.049999999999997" customHeight="1" x14ac:dyDescent="0.3">
      <c r="A107" s="79">
        <v>94</v>
      </c>
      <c r="B107" s="40" t="s">
        <v>186</v>
      </c>
      <c r="C107" s="37" t="s">
        <v>187</v>
      </c>
      <c r="D107" s="33" t="s">
        <v>36</v>
      </c>
      <c r="E107" s="33"/>
      <c r="F107" s="34"/>
      <c r="G107" s="34" t="s">
        <v>60</v>
      </c>
      <c r="H107" s="34"/>
      <c r="I107" s="34" t="s">
        <v>37</v>
      </c>
      <c r="J107" s="36">
        <v>100</v>
      </c>
      <c r="K107" s="36">
        <v>35000</v>
      </c>
      <c r="L107" s="44">
        <v>1</v>
      </c>
      <c r="M107" s="36">
        <f t="shared" si="9"/>
        <v>35000</v>
      </c>
    </row>
    <row r="108" spans="1:13" ht="40.049999999999997" customHeight="1" x14ac:dyDescent="0.3">
      <c r="A108" s="79">
        <v>95</v>
      </c>
      <c r="B108" s="40" t="s">
        <v>188</v>
      </c>
      <c r="C108" s="37" t="s">
        <v>189</v>
      </c>
      <c r="D108" s="33" t="s">
        <v>190</v>
      </c>
      <c r="E108" s="33"/>
      <c r="F108" s="34" t="s">
        <v>212</v>
      </c>
      <c r="G108" s="34" t="s">
        <v>42</v>
      </c>
      <c r="H108" s="34"/>
      <c r="I108" s="34" t="s">
        <v>37</v>
      </c>
      <c r="J108" s="36">
        <v>884</v>
      </c>
      <c r="K108" s="36">
        <v>18378</v>
      </c>
      <c r="L108" s="44">
        <v>0.25</v>
      </c>
      <c r="M108" s="36">
        <f t="shared" si="9"/>
        <v>4595</v>
      </c>
    </row>
    <row r="109" spans="1:13" ht="40.049999999999997" customHeight="1" x14ac:dyDescent="0.3">
      <c r="A109" s="79">
        <v>96</v>
      </c>
      <c r="B109" s="40" t="s">
        <v>191</v>
      </c>
      <c r="C109" s="37" t="s">
        <v>189</v>
      </c>
      <c r="D109" s="33" t="s">
        <v>192</v>
      </c>
      <c r="E109" s="33"/>
      <c r="F109" s="34"/>
      <c r="G109" s="34" t="s">
        <v>42</v>
      </c>
      <c r="H109" s="34"/>
      <c r="I109" s="34" t="s">
        <v>37</v>
      </c>
      <c r="J109" s="36">
        <v>884</v>
      </c>
      <c r="K109" s="36">
        <v>19448</v>
      </c>
      <c r="L109" s="44">
        <v>0.25</v>
      </c>
      <c r="M109" s="36">
        <f t="shared" si="9"/>
        <v>4862</v>
      </c>
    </row>
    <row r="110" spans="1:13" ht="40.049999999999997" customHeight="1" x14ac:dyDescent="0.3">
      <c r="A110" s="79">
        <v>97</v>
      </c>
      <c r="B110" s="40" t="s">
        <v>194</v>
      </c>
      <c r="C110" s="40" t="s">
        <v>199</v>
      </c>
      <c r="D110" s="33" t="s">
        <v>193</v>
      </c>
      <c r="E110" s="39"/>
      <c r="F110" s="34" t="s">
        <v>211</v>
      </c>
      <c r="G110" s="34" t="s">
        <v>42</v>
      </c>
      <c r="H110" s="38"/>
      <c r="I110" s="34" t="s">
        <v>37</v>
      </c>
      <c r="J110" s="36">
        <v>500</v>
      </c>
      <c r="K110" s="36">
        <v>50000</v>
      </c>
      <c r="L110" s="44">
        <v>1</v>
      </c>
      <c r="M110" s="36">
        <f t="shared" si="9"/>
        <v>50000</v>
      </c>
    </row>
  </sheetData>
  <mergeCells count="1">
    <mergeCell ref="C2:M2"/>
  </mergeCells>
  <phoneticPr fontId="3" type="noConversion"/>
  <pageMargins left="0.7" right="0.7" top="0.75" bottom="0.75" header="0.3" footer="0.3"/>
  <pageSetup scale="68" orientation="landscape" horizontalDpi="1200" verticalDpi="1200" r:id="rId1"/>
  <colBreaks count="1" manualBreakCount="1">
    <brk id="13"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APHIS 71</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Moxey, Joseph - MRP-APHIS</cp:lastModifiedBy>
  <cp:lastPrinted>2024-04-22T12:11:05Z</cp:lastPrinted>
  <dcterms:created xsi:type="dcterms:W3CDTF">2021-07-01T18:06:57Z</dcterms:created>
  <dcterms:modified xsi:type="dcterms:W3CDTF">2024-04-25T14:37:56Z</dcterms:modified>
</cp:coreProperties>
</file>