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xl/calcChain.xml" ContentType="application/vnd.openxmlformats-officedocument.spreadsheetml.calcChain+xml"/>
  <Override PartName="/docProps/app.xml" ContentType="application/vnd.openxmlformats-officedocument.extended-properties+xml"/>
  <Override PartName="/docProps/custom.xml" ContentType="application/vnd.openxmlformats-officedocument.custom-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929"/>
  <workbookPr filterPrivacy="1"/>
  <xr:revisionPtr revIDLastSave="0" documentId="13_ncr:1_{2EA15357-D67B-4143-8CDA-7BFA757B147C}" xr6:coauthVersionLast="44" xr6:coauthVersionMax="44" xr10:uidLastSave="{00000000-0000-0000-0000-000000000000}"/>
  <bookViews>
    <workbookView xWindow="-120" yWindow="-120" windowWidth="29040" windowHeight="15840" tabRatio="699" xr2:uid="{00000000-000D-0000-FFFF-FFFF00000000}"/>
  </bookViews>
  <sheets>
    <sheet name="Method" sheetId="7" r:id="rId1"/>
    <sheet name="Category 1" sheetId="1" r:id="rId2"/>
    <sheet name="Category 1 (orig)" sheetId="9" state="hidden" r:id="rId3"/>
    <sheet name="Category 2" sheetId="2" r:id="rId4"/>
    <sheet name="Category 2 (orig)" sheetId="10" state="hidden" r:id="rId5"/>
    <sheet name="Category 3" sheetId="3" r:id="rId6"/>
    <sheet name="Category 3 (orig)" sheetId="11" state="hidden" r:id="rId7"/>
    <sheet name="Category 4" sheetId="4" r:id="rId8"/>
    <sheet name="Category 4 (orig)" sheetId="12" state="hidden" r:id="rId9"/>
    <sheet name="FINAL" sheetId="8" r:id="rId10"/>
    <sheet name="FINAL (orig)" sheetId="13" state="hidden" r:id="rId11"/>
  </sheets>
  <definedNames>
    <definedName name="_xlnm._FilterDatabase" localSheetId="1" hidden="1">'Category 1'!$A$1:$K$14</definedName>
    <definedName name="_xlnm._FilterDatabase" localSheetId="3" hidden="1">'Category 2'!$A$1:$K$11</definedName>
    <definedName name="_xlnm._FilterDatabase" localSheetId="5" hidden="1">'Category 3'!$A$1:$K$13</definedName>
    <definedName name="_xlnm._FilterDatabase" localSheetId="7" hidden="1">'Category 4'!$A$1:$K$20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I9" i="1" l="1"/>
  <c r="H9" i="1"/>
  <c r="H10" i="1"/>
  <c r="I10" i="1"/>
  <c r="E20" i="4" l="1"/>
  <c r="E14" i="1"/>
  <c r="I3" i="1"/>
  <c r="H3" i="1"/>
  <c r="I4" i="1"/>
  <c r="H4" i="1"/>
  <c r="I2" i="2" l="1"/>
  <c r="H2" i="4"/>
  <c r="I2" i="4"/>
  <c r="H3" i="4"/>
  <c r="I3" i="4"/>
  <c r="H4" i="4"/>
  <c r="I4" i="4"/>
  <c r="H5" i="4"/>
  <c r="I5" i="4"/>
  <c r="H6" i="4"/>
  <c r="I6" i="4"/>
  <c r="H7" i="4"/>
  <c r="I7" i="4"/>
  <c r="I8" i="4"/>
  <c r="I9" i="4"/>
  <c r="H10" i="4"/>
  <c r="I10" i="4"/>
  <c r="H11" i="4"/>
  <c r="I11" i="4"/>
  <c r="H12" i="4"/>
  <c r="I12" i="4"/>
  <c r="H13" i="4"/>
  <c r="I13" i="4"/>
  <c r="H14" i="4"/>
  <c r="I14" i="4"/>
  <c r="H15" i="4"/>
  <c r="I15" i="4"/>
  <c r="H16" i="4"/>
  <c r="I16" i="4"/>
  <c r="H17" i="4"/>
  <c r="I17" i="4"/>
  <c r="H18" i="4"/>
  <c r="I18" i="4"/>
  <c r="H19" i="4"/>
  <c r="I19" i="4"/>
  <c r="H2" i="2"/>
  <c r="H3" i="2"/>
  <c r="I3" i="2"/>
  <c r="H4" i="2"/>
  <c r="I4" i="2"/>
  <c r="H5" i="2"/>
  <c r="I5" i="2"/>
  <c r="H6" i="2"/>
  <c r="I6" i="2"/>
  <c r="H7" i="2"/>
  <c r="I7" i="2"/>
  <c r="H8" i="2"/>
  <c r="I8" i="2"/>
  <c r="H9" i="2"/>
  <c r="I9" i="2"/>
  <c r="H10" i="2"/>
  <c r="I10" i="2"/>
  <c r="I11" i="3" l="1"/>
  <c r="D6" i="13"/>
  <c r="D5" i="13"/>
  <c r="D4" i="13"/>
  <c r="D3" i="13"/>
  <c r="H23" i="12"/>
  <c r="G22" i="12"/>
  <c r="F21" i="12"/>
  <c r="F20" i="12"/>
  <c r="F19" i="12"/>
  <c r="F18" i="12"/>
  <c r="F17" i="12"/>
  <c r="F16" i="12"/>
  <c r="F15" i="12"/>
  <c r="F14" i="12"/>
  <c r="F13" i="12"/>
  <c r="F12" i="12"/>
  <c r="F11" i="12"/>
  <c r="F10" i="12"/>
  <c r="F7" i="12"/>
  <c r="F6" i="12"/>
  <c r="F5" i="12"/>
  <c r="F4" i="12"/>
  <c r="F3" i="12"/>
  <c r="F2" i="12"/>
  <c r="E13" i="3"/>
  <c r="I3" i="3"/>
  <c r="I4" i="3"/>
  <c r="I5" i="3"/>
  <c r="I6" i="3"/>
  <c r="I7" i="3"/>
  <c r="I8" i="3"/>
  <c r="I9" i="3"/>
  <c r="I10" i="3"/>
  <c r="I12" i="3"/>
  <c r="I2" i="3"/>
  <c r="H14" i="11"/>
  <c r="G13" i="11"/>
  <c r="F12" i="11"/>
  <c r="F10" i="11"/>
  <c r="F9" i="11"/>
  <c r="F8" i="11"/>
  <c r="F7" i="11"/>
  <c r="F6" i="11"/>
  <c r="F5" i="11"/>
  <c r="F4" i="11"/>
  <c r="F3" i="11"/>
  <c r="F2" i="11"/>
  <c r="E11" i="2"/>
  <c r="G12" i="10"/>
  <c r="F11" i="10"/>
  <c r="F10" i="10"/>
  <c r="F9" i="10"/>
  <c r="F8" i="10"/>
  <c r="F7" i="10"/>
  <c r="F6" i="10"/>
  <c r="F5" i="10"/>
  <c r="F4" i="10"/>
  <c r="F3" i="10"/>
  <c r="F2" i="10"/>
  <c r="I12" i="1"/>
  <c r="I13" i="1"/>
  <c r="I5" i="1"/>
  <c r="I6" i="1"/>
  <c r="I7" i="1"/>
  <c r="I8" i="1"/>
  <c r="I11" i="1"/>
  <c r="I2" i="1"/>
  <c r="H14" i="9"/>
  <c r="G13" i="9"/>
  <c r="F12" i="9"/>
  <c r="F11" i="9"/>
  <c r="F10" i="9"/>
  <c r="F9" i="9"/>
  <c r="F8" i="9"/>
  <c r="F7" i="9"/>
  <c r="F6" i="9"/>
  <c r="F5" i="9"/>
  <c r="F4" i="9"/>
  <c r="F3" i="9"/>
  <c r="F2" i="9"/>
  <c r="I14" i="1" l="1"/>
  <c r="F13" i="11"/>
  <c r="H13" i="11" s="1"/>
  <c r="F12" i="10"/>
  <c r="H12" i="10" s="1"/>
  <c r="D7" i="13"/>
  <c r="D9" i="13" s="1"/>
  <c r="F9" i="13" s="1"/>
  <c r="F22" i="12"/>
  <c r="H22" i="12" s="1"/>
  <c r="F13" i="9"/>
  <c r="H13" i="9" s="1"/>
  <c r="I13" i="3"/>
  <c r="H12" i="3"/>
  <c r="H10" i="3"/>
  <c r="H9" i="3"/>
  <c r="H8" i="3"/>
  <c r="H7" i="3"/>
  <c r="H6" i="3"/>
  <c r="H5" i="3"/>
  <c r="H4" i="3"/>
  <c r="H3" i="3"/>
  <c r="H2" i="3"/>
  <c r="H2" i="1"/>
  <c r="H13" i="1"/>
  <c r="H12" i="1"/>
  <c r="H11" i="1"/>
  <c r="H8" i="1"/>
  <c r="H7" i="1"/>
  <c r="H6" i="1"/>
  <c r="H5" i="1"/>
  <c r="H14" i="1" l="1"/>
  <c r="J14" i="1" s="1"/>
  <c r="H11" i="2"/>
  <c r="H20" i="4"/>
  <c r="H13" i="3"/>
  <c r="J13" i="3" s="1"/>
  <c r="B5" i="8" s="1"/>
  <c r="I20" i="4"/>
  <c r="I11" i="2"/>
  <c r="J20" i="4" l="1"/>
  <c r="B6" i="8" s="1"/>
  <c r="D6" i="8" s="1"/>
  <c r="B3" i="8"/>
  <c r="D3" i="8" s="1"/>
  <c r="J11" i="2"/>
  <c r="B4" i="8" s="1"/>
  <c r="D4" i="8" s="1"/>
  <c r="D5" i="8"/>
  <c r="D7" i="8" l="1"/>
  <c r="F7" i="8" s="1"/>
</calcChain>
</file>

<file path=xl/sharedStrings.xml><?xml version="1.0" encoding="utf-8"?>
<sst xmlns="http://schemas.openxmlformats.org/spreadsheetml/2006/main" count="560" uniqueCount="299">
  <si>
    <t>ITEM #</t>
  </si>
  <si>
    <t>C1-1</t>
  </si>
  <si>
    <t>C1-2</t>
  </si>
  <si>
    <t>C1-3</t>
  </si>
  <si>
    <t>C1-4</t>
  </si>
  <si>
    <t>C1-5</t>
  </si>
  <si>
    <t>C1-6</t>
  </si>
  <si>
    <t>C1-7</t>
  </si>
  <si>
    <t>C1-8</t>
  </si>
  <si>
    <t>C1-9</t>
  </si>
  <si>
    <t>C1-10</t>
  </si>
  <si>
    <t>C1-11</t>
  </si>
  <si>
    <t>C2-1</t>
  </si>
  <si>
    <t>C2-2</t>
  </si>
  <si>
    <t>C2-3</t>
  </si>
  <si>
    <t>C2-4</t>
  </si>
  <si>
    <t>C2-5</t>
  </si>
  <si>
    <t>C2-6</t>
  </si>
  <si>
    <t>C2-7</t>
  </si>
  <si>
    <t>C2-8</t>
  </si>
  <si>
    <t>C2-9</t>
  </si>
  <si>
    <t>C2-10</t>
  </si>
  <si>
    <t>C3-1</t>
  </si>
  <si>
    <t>C3-2</t>
  </si>
  <si>
    <t>C3-3</t>
  </si>
  <si>
    <t>C3-4</t>
  </si>
  <si>
    <t>C3-5</t>
  </si>
  <si>
    <t>C3-6</t>
  </si>
  <si>
    <t>C3-7</t>
  </si>
  <si>
    <t>C3-8</t>
  </si>
  <si>
    <t>C3-9</t>
  </si>
  <si>
    <t>C3-10</t>
  </si>
  <si>
    <t>C3-11</t>
  </si>
  <si>
    <t>C4-1</t>
  </si>
  <si>
    <t>C4-2</t>
  </si>
  <si>
    <t>C4-3</t>
  </si>
  <si>
    <t>C4-4</t>
  </si>
  <si>
    <t>C4-5</t>
  </si>
  <si>
    <t>C4-6</t>
  </si>
  <si>
    <t>C4-7</t>
  </si>
  <si>
    <t>C4-8</t>
  </si>
  <si>
    <t>C4-9</t>
  </si>
  <si>
    <t>C4-10</t>
  </si>
  <si>
    <t>C4-11</t>
  </si>
  <si>
    <t>C4-12</t>
  </si>
  <si>
    <t>C4-13</t>
  </si>
  <si>
    <t>C4-14</t>
  </si>
  <si>
    <t>C4-15</t>
  </si>
  <si>
    <t>C4-16</t>
  </si>
  <si>
    <t>C4-17</t>
  </si>
  <si>
    <t>C4-18</t>
  </si>
  <si>
    <t>C4-19</t>
  </si>
  <si>
    <t>C4-20</t>
  </si>
  <si>
    <t>The automated function has been designed with clear boundaries.</t>
  </si>
  <si>
    <t>The automated function does not require other automated functions to perform its tasks.</t>
  </si>
  <si>
    <t>The automated function efficiently communicates with other automated functions within the CCWIS.</t>
  </si>
  <si>
    <r>
      <t>The automated function’s functionality does not significantly overlap with any other automated function within the CCWIS.</t>
    </r>
    <r>
      <rPr>
        <sz val="8"/>
        <color theme="1"/>
        <rFont val="Calibri"/>
        <family val="2"/>
        <scheme val="minor"/>
      </rPr>
      <t> </t>
    </r>
  </si>
  <si>
    <t>The automated function’s functionality is designed to meet the needs of a business function performed by the agency.</t>
  </si>
  <si>
    <t>The agency uses a business rules engine to define the business rules for the CCWIS automated functions.</t>
  </si>
  <si>
    <t>The agency uses automated tools to generate code in the CCWIS.</t>
  </si>
  <si>
    <t>The topic has been written with a familiarity to the audience, defining why they need this document and for all levels of staff to understand. (Know your audience)</t>
  </si>
  <si>
    <t>The document has been organized to provide clear and concise points. (Organize your thoughts)</t>
  </si>
  <si>
    <t>The document uses headers and lists to summarize main points. (Summarize main points)</t>
  </si>
  <si>
    <t>The document is comprised of concise sentences.  The document provides an initial context for the ideas that will be discussed and incorporates definitions into the text.  The paragraphs are simple with one topic sentence and one idea developed throughout the paragraph.  (Write short sentences and paragraphs)</t>
  </si>
  <si>
    <t>The document speaks to the audience (at all levels of expertise) and does not use extraneous words in the document construction.  (Use every day phrases and words)</t>
  </si>
  <si>
    <t xml:space="preserve">The document does not include or limits the use of technical jargon, does not use abbreviations and explains acronyms.  (Do not include or limit any technical jargon) </t>
  </si>
  <si>
    <t>The document is composed with strong subjects and verbs, it uses active voice where possible and the keeps the sentence structure simple.  (Use strong subjects and verbs)</t>
  </si>
  <si>
    <t>The document defines uncommon terms in the body of the document as well as within a glossary.  (Define uncommon terms)</t>
  </si>
  <si>
    <t>The document uses formatting, headings, lists, tables and other visual cues to create a structure that enables easier location of information, better engagement of readers with visual tools such as clean fonts, graphs, tables and pictures.  (Use formatting, headings, lists, tables and other visual cues)</t>
  </si>
  <si>
    <t>The document is free of grammatical error.  (Proof-read and editing)</t>
  </si>
  <si>
    <t xml:space="preserve"> </t>
  </si>
  <si>
    <t>The agency acquired QM or IV&amp;V services to monitor the project during development.</t>
  </si>
  <si>
    <t>The agency performs code reviews to determine the quality of the code produced.</t>
  </si>
  <si>
    <t>The agency maintains written documentation of the software development standards used for automated functions designed for the CCWIS.</t>
  </si>
  <si>
    <t>The agency maintains written documentation of the standards on the use of commercial-off-the-shelf, or software-as-a-service automated functions, if applicable.</t>
  </si>
  <si>
    <t>The automated function functions as designed.</t>
  </si>
  <si>
    <t>Automated function is easily identifiable via a unique name that does not conflict with an existing project and does not infringe on trademarks.</t>
  </si>
  <si>
    <t xml:space="preserve">The source, contributor, and points-of-contact for the identified automated function are clearly specified. </t>
  </si>
  <si>
    <t>Product status, version information and release notes for the automated function are provided.</t>
  </si>
  <si>
    <t>A product README and links to more comprehensive documentation for the automated function are provided.</t>
  </si>
  <si>
    <r>
      <t xml:space="preserve">An issue queue is available to view and track progress on known bugs, enhancement requests, and other issues.  </t>
    </r>
    <r>
      <rPr>
        <sz val="8"/>
        <color theme="1"/>
        <rFont val="Calibri"/>
        <family val="2"/>
        <scheme val="minor"/>
      </rPr>
      <t> </t>
    </r>
  </si>
  <si>
    <r>
      <t xml:space="preserve">Communication channels and feedback mechanisms are available to allow automated function recipients to query maintainers and get answers to questions.  </t>
    </r>
    <r>
      <rPr>
        <sz val="8"/>
        <color theme="1"/>
        <rFont val="Calibri"/>
        <family val="2"/>
        <scheme val="minor"/>
      </rPr>
      <t> </t>
    </r>
  </si>
  <si>
    <t>Identified automated function subsumes features that may be enabled, disabled, configured, or removed.</t>
  </si>
  <si>
    <t>Identified automated function is easily severable from CCWIS.</t>
  </si>
  <si>
    <t>Automated function is accompanied by comprehensive requirements documentation.</t>
  </si>
  <si>
    <t xml:space="preserve">Automated function is accompanied by reports describing the results of performed vulnerability testing.  </t>
  </si>
  <si>
    <r>
      <t xml:space="preserve">Automated function has been assessed against NIST SP 800‑53 and other relevant security and privacy controls.  </t>
    </r>
    <r>
      <rPr>
        <sz val="8"/>
        <color theme="1"/>
        <rFont val="Calibri"/>
        <family val="2"/>
        <scheme val="minor"/>
      </rPr>
      <t> </t>
    </r>
  </si>
  <si>
    <t>Automated function is accompanied by a software installation plan (SIP) or other documentation detailing system requirements and installation procedures.</t>
  </si>
  <si>
    <t>Automated function is accompanied by documentation detailing required and recommended configuration information.</t>
  </si>
  <si>
    <t xml:space="preserve">Available documentation details external interfaces and integration points to allow system integrators to incorporate and leverage the automated function. </t>
  </si>
  <si>
    <t xml:space="preserve">Automated function is accompanied by an administration manual or procedures to facilitate effective system administration. </t>
  </si>
  <si>
    <t>Automated function is architected to leverage established software frameworks.</t>
  </si>
  <si>
    <t>Weight</t>
  </si>
  <si>
    <t>Maximum Possible Score</t>
  </si>
  <si>
    <t>Assessment Score (Weight x Assessment)</t>
  </si>
  <si>
    <t>Assessment (0-3)</t>
  </si>
  <si>
    <t>The agency confirms adherence to development standards during internal project and code reviews.</t>
  </si>
  <si>
    <t>Data sharing agreements are written based on agency data exchange standards.</t>
  </si>
  <si>
    <t xml:space="preserve">A set of unit tests are present to verify implementation of business rules.  </t>
  </si>
  <si>
    <t>need info</t>
  </si>
  <si>
    <r>
      <t xml:space="preserve">Members from the agency (and their business partners) who perform the business function, being supported by the automated function, were given an opportunity to participate in designing the automated function. </t>
    </r>
    <r>
      <rPr>
        <sz val="8"/>
        <color theme="1"/>
        <rFont val="Calibri"/>
        <family val="2"/>
        <scheme val="minor"/>
      </rPr>
      <t> </t>
    </r>
  </si>
  <si>
    <t>The agency developed and conducted a process for evaluating adherence to development standards.</t>
  </si>
  <si>
    <t>During the review, the agency was found to adhere to its design standards for the period under review.</t>
  </si>
  <si>
    <t>includes peer reviews</t>
  </si>
  <si>
    <t>The agency trains staff on what standards are used and where they can be found.</t>
  </si>
  <si>
    <t>The agency maintains written documentation of the standards used to develop reused automated functions within the CCWIS, if applicable.  The standards are based on state, tribal, and/or industry defined standards.</t>
  </si>
  <si>
    <t xml:space="preserve">part of metadata </t>
  </si>
  <si>
    <t>did start a security plan</t>
  </si>
  <si>
    <t>Subcategory</t>
  </si>
  <si>
    <t>N-Tier</t>
  </si>
  <si>
    <t>Coupling</t>
  </si>
  <si>
    <t>Cohesion</t>
  </si>
  <si>
    <t>Rules Engine</t>
  </si>
  <si>
    <t>Plain Writing</t>
  </si>
  <si>
    <t>Used and Adhered to</t>
  </si>
  <si>
    <t>Documentation</t>
  </si>
  <si>
    <t>Efficient/ Economic/ Effective</t>
  </si>
  <si>
    <t>Share</t>
  </si>
  <si>
    <t>Leverage</t>
  </si>
  <si>
    <t>Reuse</t>
  </si>
  <si>
    <t>The identified automated function reflects a discrete, easily defined purpose.  The automated function performs a single action or set of actions to meet an objective.</t>
  </si>
  <si>
    <r>
      <t>·</t>
    </r>
    <r>
      <rPr>
        <sz val="7"/>
        <color theme="1"/>
        <rFont val="Times New Roman"/>
        <family val="1"/>
      </rPr>
      <t xml:space="preserve">         </t>
    </r>
    <r>
      <rPr>
        <sz val="11"/>
        <color theme="1"/>
        <rFont val="Calibri"/>
        <family val="2"/>
        <scheme val="minor"/>
      </rPr>
      <t>Not applicable/not available (0)</t>
    </r>
    <r>
      <rPr>
        <i/>
        <sz val="11"/>
        <color theme="1"/>
        <rFont val="Calibri"/>
        <family val="2"/>
        <scheme val="minor"/>
      </rPr>
      <t xml:space="preserve">  </t>
    </r>
  </si>
  <si>
    <r>
      <t>·</t>
    </r>
    <r>
      <rPr>
        <sz val="7"/>
        <color theme="1"/>
        <rFont val="Times New Roman"/>
        <family val="1"/>
      </rPr>
      <t xml:space="preserve">         </t>
    </r>
    <r>
      <rPr>
        <sz val="11"/>
        <color theme="1"/>
        <rFont val="Calibri"/>
        <family val="2"/>
        <scheme val="minor"/>
      </rPr>
      <t>Low (1)</t>
    </r>
  </si>
  <si>
    <r>
      <t>·</t>
    </r>
    <r>
      <rPr>
        <sz val="7"/>
        <color theme="1"/>
        <rFont val="Times New Roman"/>
        <family val="1"/>
      </rPr>
      <t xml:space="preserve">         </t>
    </r>
    <r>
      <rPr>
        <sz val="11"/>
        <color theme="1"/>
        <rFont val="Calibri"/>
        <family val="2"/>
        <scheme val="minor"/>
      </rPr>
      <t>Medium (2)</t>
    </r>
  </si>
  <si>
    <r>
      <t>·</t>
    </r>
    <r>
      <rPr>
        <sz val="7"/>
        <color theme="1"/>
        <rFont val="Times New Roman"/>
        <family val="1"/>
      </rPr>
      <t xml:space="preserve">         </t>
    </r>
    <r>
      <rPr>
        <sz val="11"/>
        <color theme="1"/>
        <rFont val="Calibri"/>
        <family val="2"/>
        <scheme val="minor"/>
      </rPr>
      <t>High (3)</t>
    </r>
  </si>
  <si>
    <r>
      <t>·</t>
    </r>
    <r>
      <rPr>
        <sz val="7"/>
        <color theme="1"/>
        <rFont val="Times New Roman"/>
        <family val="1"/>
      </rPr>
      <t xml:space="preserve">         </t>
    </r>
    <r>
      <rPr>
        <sz val="11"/>
        <color theme="1"/>
        <rFont val="Calibri"/>
        <family val="2"/>
        <scheme val="minor"/>
      </rPr>
      <t>Category  1: 1355.53(a)(1) Modular Design Requirements – 30%</t>
    </r>
  </si>
  <si>
    <r>
      <t>·</t>
    </r>
    <r>
      <rPr>
        <sz val="7"/>
        <color theme="1"/>
        <rFont val="Times New Roman"/>
        <family val="1"/>
      </rPr>
      <t xml:space="preserve">         </t>
    </r>
    <r>
      <rPr>
        <sz val="11"/>
        <color theme="1"/>
        <rFont val="Calibri"/>
        <family val="2"/>
        <scheme val="minor"/>
      </rPr>
      <t>Category  2: 1355.53(a)(2) Plain Language Requirements – 15%</t>
    </r>
  </si>
  <si>
    <r>
      <t>·</t>
    </r>
    <r>
      <rPr>
        <sz val="7"/>
        <color theme="1"/>
        <rFont val="Times New Roman"/>
        <family val="1"/>
      </rPr>
      <t xml:space="preserve">         </t>
    </r>
    <r>
      <rPr>
        <sz val="11"/>
        <color theme="1"/>
        <rFont val="Calibri"/>
        <family val="2"/>
        <scheme val="minor"/>
      </rPr>
      <t>Category  3: 1355.53(a)(3) Development Standards Requirements – 25%</t>
    </r>
  </si>
  <si>
    <r>
      <t>·</t>
    </r>
    <r>
      <rPr>
        <sz val="7"/>
        <color theme="1"/>
        <rFont val="Times New Roman"/>
        <family val="1"/>
      </rPr>
      <t xml:space="preserve">         </t>
    </r>
    <r>
      <rPr>
        <sz val="11"/>
        <color theme="1"/>
        <rFont val="Calibri"/>
        <family val="2"/>
        <scheme val="minor"/>
      </rPr>
      <t>Category  4: 1355.53(a)(4) Share, Leverage, Reuse Requirements – 30%</t>
    </r>
  </si>
  <si>
    <r>
      <t>·</t>
    </r>
    <r>
      <rPr>
        <sz val="7"/>
        <color theme="1"/>
        <rFont val="Times New Roman"/>
        <family val="1"/>
      </rPr>
      <t xml:space="preserve">         </t>
    </r>
    <r>
      <rPr>
        <sz val="11"/>
        <color theme="1"/>
        <rFont val="Calibri"/>
        <family val="2"/>
        <scheme val="minor"/>
      </rPr>
      <t>None (0)</t>
    </r>
  </si>
  <si>
    <r>
      <t>·</t>
    </r>
    <r>
      <rPr>
        <sz val="7"/>
        <color theme="1"/>
        <rFont val="Times New Roman"/>
        <family val="1"/>
      </rPr>
      <t xml:space="preserve">         </t>
    </r>
    <r>
      <rPr>
        <sz val="11"/>
        <color theme="1"/>
        <rFont val="Calibri"/>
        <family val="2"/>
        <scheme val="minor"/>
      </rPr>
      <t>Little Extent (1)</t>
    </r>
  </si>
  <si>
    <r>
      <t>·</t>
    </r>
    <r>
      <rPr>
        <sz val="7"/>
        <color theme="1"/>
        <rFont val="Times New Roman"/>
        <family val="1"/>
      </rPr>
      <t xml:space="preserve">         </t>
    </r>
    <r>
      <rPr>
        <sz val="11"/>
        <color theme="1"/>
        <rFont val="Calibri"/>
        <family val="2"/>
        <scheme val="minor"/>
      </rPr>
      <t>Moderate (2)</t>
    </r>
  </si>
  <si>
    <r>
      <t>·</t>
    </r>
    <r>
      <rPr>
        <sz val="7"/>
        <color theme="1"/>
        <rFont val="Times New Roman"/>
        <family val="1"/>
      </rPr>
      <t xml:space="preserve">         </t>
    </r>
    <r>
      <rPr>
        <sz val="11"/>
        <color theme="1"/>
        <rFont val="Calibri"/>
        <family val="2"/>
        <scheme val="minor"/>
      </rPr>
      <t>Large Extent (3)</t>
    </r>
  </si>
  <si>
    <r>
      <t>·</t>
    </r>
    <r>
      <rPr>
        <sz val="7"/>
        <color theme="1"/>
        <rFont val="Times New Roman"/>
        <family val="1"/>
      </rPr>
      <t xml:space="preserve">         </t>
    </r>
    <r>
      <rPr>
        <sz val="11"/>
        <color theme="1"/>
        <rFont val="Calibri"/>
        <family val="2"/>
        <scheme val="minor"/>
      </rPr>
      <t>Unsatisfactory (&lt; 50%)</t>
    </r>
  </si>
  <si>
    <r>
      <t>·</t>
    </r>
    <r>
      <rPr>
        <sz val="7"/>
        <color theme="1"/>
        <rFont val="Times New Roman"/>
        <family val="1"/>
      </rPr>
      <t xml:space="preserve">         </t>
    </r>
    <r>
      <rPr>
        <sz val="11"/>
        <color theme="1"/>
        <rFont val="Calibri"/>
        <family val="2"/>
        <scheme val="minor"/>
      </rPr>
      <t>Needs Work (51%-71%)</t>
    </r>
  </si>
  <si>
    <r>
      <t>·</t>
    </r>
    <r>
      <rPr>
        <sz val="7"/>
        <color theme="1"/>
        <rFont val="Times New Roman"/>
        <family val="1"/>
      </rPr>
      <t xml:space="preserve">         </t>
    </r>
    <r>
      <rPr>
        <sz val="11"/>
        <color theme="1"/>
        <rFont val="Calibri"/>
        <family val="2"/>
        <scheme val="minor"/>
      </rPr>
      <t>Satisfactory (72%-80%)</t>
    </r>
  </si>
  <si>
    <r>
      <t>·</t>
    </r>
    <r>
      <rPr>
        <sz val="7"/>
        <color theme="1"/>
        <rFont val="Times New Roman"/>
        <family val="1"/>
      </rPr>
      <t xml:space="preserve">         </t>
    </r>
    <r>
      <rPr>
        <sz val="11"/>
        <color theme="1"/>
        <rFont val="Calibri"/>
        <family val="2"/>
        <scheme val="minor"/>
      </rPr>
      <t>Exemplary (&gt; 80%)</t>
    </r>
  </si>
  <si>
    <t>Conformance Indicators for 1355.53(a)(1) Modular Design; Category 1 Weight = 30%</t>
  </si>
  <si>
    <t>Conformance Indicators for 1355.53(a)(2) Plain Language; Category 2 Weight = 15%</t>
  </si>
  <si>
    <t>Conformance Indicators for 1355.53(a)(3) Design Standards; Category 3 Weight = 25%</t>
  </si>
  <si>
    <t>Conformance Indicators for 1355.53(a)(4) Modular Design; Category 4 Weight = 30%</t>
  </si>
  <si>
    <t>don't know; scored for calculation</t>
  </si>
  <si>
    <t>Category</t>
  </si>
  <si>
    <t>Individual Category Weighted Score (column 1)</t>
  </si>
  <si>
    <t>ACF Defined Priority Factor for each Category (column 2)</t>
  </si>
  <si>
    <t>Calculation (column 1 x column2)</t>
  </si>
  <si>
    <t>Overall Weighted Score:</t>
  </si>
  <si>
    <t>or</t>
  </si>
  <si>
    <t>%</t>
  </si>
  <si>
    <t>Final Rating</t>
  </si>
  <si>
    <t>Conformance Indicator Assessment Rating</t>
  </si>
  <si>
    <t>Comments</t>
  </si>
  <si>
    <t>Weighted Category Score = (Total Assessment/Maximum Possible)x Maximum Possible Assessment Score of 3</t>
  </si>
  <si>
    <t>N/A</t>
  </si>
  <si>
    <r>
      <t>The CCWIS</t>
    </r>
    <r>
      <rPr>
        <sz val="8"/>
        <color theme="1"/>
        <rFont val="Calibri"/>
        <family val="2"/>
        <scheme val="minor"/>
      </rPr>
      <t> </t>
    </r>
    <r>
      <rPr>
        <sz val="11"/>
        <color theme="1"/>
        <rFont val="Calibri"/>
        <family val="2"/>
        <scheme val="minor"/>
      </rPr>
      <t xml:space="preserve"> follows a modular architecture that separates code into at least 3 layers. </t>
    </r>
  </si>
  <si>
    <t>Automated function licensing information is provided.</t>
  </si>
  <si>
    <t>A simple file at the bottom of the code.  It's not required for public domain code. Libraries typically have a license file as well.  For example, Lesser GNU Public License (LGPL) type information used for open source code</t>
  </si>
  <si>
    <t xml:space="preserve">Automated function is accompanied by information describing the process and plans for maintaining, updating, and ending support for code.  </t>
  </si>
  <si>
    <t>N/A for all states until we have procedures established for C-SWAP.</t>
  </si>
  <si>
    <t>Comprehensive test coverage doesn’t mean that all methods need to be tested. In fact, most plans aim for about 80% coverage. If this is too high, it can make code refactoring difficult.</t>
  </si>
  <si>
    <t>Observations during review</t>
  </si>
  <si>
    <t>Notes to reviewers</t>
  </si>
  <si>
    <t>MVC and MVVM are high-level design patterns that underlie some application frameworks. We speak to design patterns below. In the .NETworld, ASP.NET MVC is also a framework.</t>
  </si>
  <si>
    <r>
      <t>Automated function leverages established, industry-standard underlying design patterns.</t>
    </r>
    <r>
      <rPr>
        <sz val="8"/>
        <color theme="1"/>
        <rFont val="Calibri"/>
        <family val="2"/>
        <scheme val="minor"/>
      </rPr>
      <t> </t>
    </r>
  </si>
  <si>
    <t>Computer Generated</t>
  </si>
  <si>
    <r>
      <t>Identified automated function is accompanied by evidence, such as test plans and results, of comprehensive test coverage.</t>
    </r>
    <r>
      <rPr>
        <sz val="8"/>
        <rFont val="Calibri"/>
        <family val="2"/>
        <scheme val="minor"/>
      </rPr>
      <t> </t>
    </r>
  </si>
  <si>
    <t>Conformance Rating: (Overall Weighted Score/3)</t>
  </si>
  <si>
    <t>FINAL RATING</t>
  </si>
  <si>
    <t>Assessment Guidelines</t>
  </si>
  <si>
    <t>Typically included as a text file along with the code.  It's not required for public domain code. Libraries typically have a license file as well.  For example, Lesser GNU Public License (LGPL) type information used for open source code</t>
  </si>
  <si>
    <t xml:space="preserve">May include application frameworks based on high-level design patterns (e.g., MVC and MVVM). </t>
  </si>
  <si>
    <t>Adjusting since SP 800-53 is a federal rather than state requirement</t>
  </si>
  <si>
    <t>Final Rating Scale:</t>
  </si>
  <si>
    <t>Notes to Reviewers</t>
  </si>
  <si>
    <t>Observations During Review</t>
  </si>
  <si>
    <t>This indicator considered N/A until procedures are available established for C-SWAP.</t>
  </si>
  <si>
    <t>This information might be included in documentation or provided as reference data C-SWAP.  This indicator considered N/A until procedures are available established for C-SWAP.</t>
  </si>
  <si>
    <t>Assigned Weight</t>
  </si>
  <si>
    <r>
      <t xml:space="preserve">Aggregated conformance indicator scores will be calculated for each Category, and these Category Scores </t>
    </r>
    <r>
      <rPr>
        <sz val="11"/>
        <color rgb="FF000000"/>
        <rFont val="Calibri"/>
        <family val="2"/>
        <scheme val="minor"/>
      </rPr>
      <t xml:space="preserve">will be used to calculate </t>
    </r>
    <r>
      <rPr>
        <sz val="11"/>
        <color theme="1"/>
        <rFont val="Calibri"/>
        <family val="2"/>
        <scheme val="minor"/>
      </rPr>
      <t>a Final Rating that represents the automated function’s overall level of conformance with CCWIS design requirements.  The calculation methodology is presented below.  At the end of the calculated Final Rating, the level of conformance is based on a scale:</t>
    </r>
  </si>
  <si>
    <t>Final Rating Scale</t>
  </si>
  <si>
    <t xml:space="preserve">A Final Rating below 72% indicates an unacceptable level of conformance that may require the project take corrective measures to achieve conformance.  Should the project not address the level of conformance, ACF may designate the agency’s child welfare information system implementation a non-CCWIS. </t>
  </si>
  <si>
    <t xml:space="preserve">The assessment method incorporates ACF-assigned weights, corresponding to relative priority, for each conformance indicator in Categories 1 - 4.  Note that a conformance indicator with a weight of zero is considered not applicable, and will not be used in or affect the final conformance rating calculation:  </t>
  </si>
  <si>
    <t>ACF also assigned weights, corresponding to relative priority, to each Category:</t>
  </si>
  <si>
    <t>CALCULATION</t>
  </si>
  <si>
    <t>Category Score = Total Assessment Score/Maximum Possible Score</t>
  </si>
  <si>
    <t>Repeat Step 1 for each category.</t>
  </si>
  <si>
    <t>Weighted Category 1 Score = Category 1 Score X .30</t>
  </si>
  <si>
    <t>Weighted Category 2 Score = Category 2 Score X .15</t>
  </si>
  <si>
    <t>Weighted Category 3 Score = Category 3 Score X .25</t>
  </si>
  <si>
    <t>Weighted Category 4 Score = Category 4 Score X .30</t>
  </si>
  <si>
    <t>ACF-Defined Priority Factor for Each Conformance Indicator</t>
  </si>
  <si>
    <t>ACF-Defined Priority Factor for Each Category</t>
  </si>
  <si>
    <r>
      <t xml:space="preserve">Step 1 – Calculate the Category Scores – </t>
    </r>
    <r>
      <rPr>
        <sz val="11"/>
        <color theme="1"/>
        <rFont val="Calibri"/>
        <family val="2"/>
        <scheme val="minor"/>
      </rPr>
      <t xml:space="preserve">Multiply each conformance indicator assessment rating in the category by its assigned weight to calculate the weighted assessment scores for the indicators.  Sum the weighted assessment scores.  This is the category’s Total Assessment Score.  Next, calculate the Maximum Possible Score: multiply the total </t>
    </r>
    <r>
      <rPr>
        <sz val="11"/>
        <color rgb="FF000000"/>
        <rFont val="Calibri"/>
        <family val="2"/>
        <scheme val="minor"/>
      </rPr>
      <t xml:space="preserve">number of indicators </t>
    </r>
    <r>
      <rPr>
        <sz val="11"/>
        <color theme="1"/>
        <rFont val="Calibri"/>
        <family val="2"/>
        <scheme val="minor"/>
      </rPr>
      <t>assessed by 3 (highest assessment rating possible).  Divide the Total Assessment Score by the Maximum Possible Score for the total Category Score:</t>
    </r>
  </si>
  <si>
    <t>METHOD</t>
  </si>
  <si>
    <t>CCWIS DESIGN REVIEW - ASSESSMENT METHODOLOGY AND FINAL RATING CALCULATION</t>
  </si>
  <si>
    <t>Weighted Category Score = Total Assessment / Maximum Possible</t>
  </si>
  <si>
    <t>Category Score
(Column 1)</t>
  </si>
  <si>
    <t>ACF Defined Priority Factor for each Category (Column 2)</t>
  </si>
  <si>
    <r>
      <t xml:space="preserve">Calculation
</t>
    </r>
    <r>
      <rPr>
        <sz val="11"/>
        <color theme="1"/>
        <rFont val="Calibri"/>
        <family val="2"/>
        <scheme val="minor"/>
      </rPr>
      <t>(Column 1 x Column 2)</t>
    </r>
  </si>
  <si>
    <t>Final Rating Score:</t>
  </si>
  <si>
    <r>
      <t xml:space="preserve">Step 2 –Calculate the Weighted Category Scores – </t>
    </r>
    <r>
      <rPr>
        <sz val="11"/>
        <color theme="1"/>
        <rFont val="Calibri"/>
        <family val="2"/>
        <scheme val="minor"/>
      </rPr>
      <t>Multiply each Category Score by its ACF-defined priority factor for its Weighted Category Score:</t>
    </r>
  </si>
  <si>
    <r>
      <t xml:space="preserve">Step 3 – Calculate the Final Rating – </t>
    </r>
    <r>
      <rPr>
        <sz val="11"/>
        <color theme="1"/>
        <rFont val="Calibri"/>
        <family val="2"/>
        <scheme val="minor"/>
      </rPr>
      <t xml:space="preserve">The Final Rating Score is </t>
    </r>
    <r>
      <rPr>
        <sz val="11"/>
        <color rgb="FF000000"/>
        <rFont val="Calibri"/>
        <family val="2"/>
        <scheme val="minor"/>
      </rPr>
      <t xml:space="preserve">the sum of </t>
    </r>
    <r>
      <rPr>
        <sz val="11"/>
        <color theme="1"/>
        <rFont val="Calibri"/>
        <family val="2"/>
        <scheme val="minor"/>
      </rPr>
      <t>all four weighted category scores is the automated function’s total percent level of conformance to design requirements.  The Final Rating Score is measured against the Final Rating Scale to determine if the automated function complies with CCWIS design requirements.</t>
    </r>
  </si>
  <si>
    <t>Maximum Possible Score (Weight x3)</t>
  </si>
  <si>
    <t>CB Response</t>
  </si>
  <si>
    <t>C1-12</t>
  </si>
  <si>
    <t>Documentation is comprised of concise sentences.  Documentation provides an initial context for the ideas that will be discussed and incorporates definitions into the text.  The paragraphs are simple with one topic sentence and one idea developed throughout the paragraph.  (Write short sentences and paragraphs)</t>
  </si>
  <si>
    <t>Documentation speaks to the audience (at all levels of expertise) and does not use extraneous words in Documentation construction.  (Use every day phrases and words)
Documentation does not use extraneous words in Documentation construction.  (Use every day phrases and words)</t>
  </si>
  <si>
    <t xml:space="preserve">Documentation does not include or limits the use of technical jargon, does not use abbreviations and explains acronyms.  (Do not include or limit any technical jargon) </t>
  </si>
  <si>
    <t>Documentation defines uncommon terms in the body of Documentation as well as within a glossary.  (Define uncommon terms)</t>
  </si>
  <si>
    <t>Documentation is free of grammatical error.  (Proof-read and editing)</t>
  </si>
  <si>
    <t>Reviewers will look at a sample of system documentation, including what was submitted for technical documentation review.</t>
  </si>
  <si>
    <t>The CCWIS or automated function institutes an architectural pattern that incorporates an 'n-tier' layered design or other structured topology specifying architecture components with clear roles, responsibilities, and relationships.</t>
  </si>
  <si>
    <t>Architectural Pattern</t>
  </si>
  <si>
    <t>Testing</t>
  </si>
  <si>
    <t>Business Rules</t>
  </si>
  <si>
    <t>Conformance Indicators for 1355.53(a)(4) Shared, Leveraged, and Reused; Category 4 Weight = 30%</t>
  </si>
  <si>
    <t xml:space="preserve">Having clear boundaries for the automated function better defines the function itself and makes it easier to sever, replace, independently configure, and share.  </t>
  </si>
  <si>
    <t xml:space="preserve">The identified automated function reflects a discrete, easily defined purpose that does not significantly overlap with any other automated function within the CCWIS. </t>
  </si>
  <si>
    <t>There is a trade-off between modularity and duplication; limited overlap of functionality may be justified in some circumstances to reduce coupling and dependencies.</t>
  </si>
  <si>
    <t>Implementing a rules engine facilitates separation of business rules from core programming, and facilitates management of rules. Sometimes done with a domain-specific language (DSL), COTS rules engine, or as custom programming against collection of rules</t>
  </si>
  <si>
    <t xml:space="preserve">0 = business rules not defined as a collection or otherwise managed distinct from programming logic 
1 = little explicit identification and evaluation of business rule collections to determine behavior
2 = some explicit identification and evaluation of business rule collections to determine behavior
3 = integration of business rules engine component/product and associated API, DSL, or GUI </t>
  </si>
  <si>
    <t>0 = no indication of unit testing
1 = inconsistent or insufficient unit test coverage
2 = less than 70% unit test coverage
3 = greater than 70% unit test coverage</t>
  </si>
  <si>
    <t>Agency Comments</t>
  </si>
  <si>
    <t>0 = unstructured; no architectural pattern
1 = inconsistently or insufficiently structured architecture
2 = somewhat consistently and sufficiently structured architecture
3 = well-structured architecture with at least three distinct layers (presentation, business logic, and data access) or architectural components</t>
  </si>
  <si>
    <t xml:space="preserve">0 = business rules not at all separated from programming logic 
1 = little separation of business rules from programming logic
2 = some separation of business rules from programming logic
3 = complete separation and independent management of business rules </t>
  </si>
  <si>
    <t>0 = unstructured and unmanaged communication interfaces
1 = some inconsistent or inefficient communication paths
2 = mostly consistent and efficient communication paths
3 = clear and effective interfaces between components</t>
  </si>
  <si>
    <t xml:space="preserve">0 = no automated code generation
1 = limited automated code generation
2 = some code generation associated with templates and frameworks
3 = extensive code generation associated with well-established, standardized frameworks </t>
  </si>
  <si>
    <t>0 = no clear means of severing automated function
1 = significant parts of automated function may not be severable
2 = some parts of automated function may not be severable
3 = clear means of severing automated function</t>
  </si>
  <si>
    <t>0 = automated function is not distinctly separated, lacks clear responsibilities, and requires an understanding of other modules
1 = few clear or consitent boundaries between the automated function and other modules
2 = somewhat clear and consistent boundaries between the automated function and other modules
3 = automated function is distinct, with clear responsibilities; no knowledge of other modules is required</t>
  </si>
  <si>
    <t>0 = automated functions cannot function independently, and dependencies not specified
1 = significant dependency on other modules, and dependencies not clearly identified
2 = little dependency on other modules 
3 = autonomous, independent automated function, with explicit external dependencies</t>
  </si>
  <si>
    <t xml:space="preserve">0 = automated function lacks a well-defined purpose or incorporates substantial unrelated, disparate, or duplicative functionality
1 = automated function includes significant unrelated or overlapping functionality
2 = automated function includes some unrelated or overlapping functionality
3 = automated function has a clear purpose and set of unique functions to support that purpose </t>
  </si>
  <si>
    <t>0 = audience not well understood or topic not written for relevant audiences 
1 = some audiences not addressed
2 = most audiences identified and effectively addressed
3 = all audiences identified and effectively addressed</t>
  </si>
  <si>
    <t>0 = document not clearly organized 
1 = multiple parts of document need additional organization
2 = several parts of document need additional organization
3 = document well organized; thoughts clearly and concisely communicated</t>
  </si>
  <si>
    <t>0 = document sentences and paragraphs poorly constructed 
1 = a majority of sentences and paragraphs need editing for effective communication of ideas
2 = some sentences and paragraphs need editing for effective communication of ideas
3 = document sentences and paragraphs constructed effectively for clear and concise communication of ideas</t>
  </si>
  <si>
    <t>0 = document sentences have unclear subjects and verbs, use passive voice, and complex structures
1 = many sentences need editing for sentence structure
2 = some sentences need editing for sentence structure
3 = document sentences have clear subjects and verbs, use active voice, and simple structures</t>
  </si>
  <si>
    <t>0 = document includes no glossary and uncommon terms are used without defining them within the text 
1 = document needs many uncommon terms defined within the text and added to a glossary
2 = document needs some uncommon terms defined within the text and added to a glossary
3 = document defines uncommon terms both within the text and in a glossary</t>
  </si>
  <si>
    <t>0 = document has extensive grammatical issues
1 = document require significant proof-reading and editing for grammatical issues
2 = document requires some proof-reading and editing for grammatical issues
3 = document is free of grammatical error</t>
  </si>
  <si>
    <t>The agency developed and conducted a process for evaluating adherence to design and development standards.</t>
  </si>
  <si>
    <t>The agency confirms adherence to design and development standards during internal project and code reviews.</t>
  </si>
  <si>
    <t xml:space="preserve">Evaluation process may incorporate integrated processes such as peer reviews
</t>
  </si>
  <si>
    <t>The agency maintains written documentation of the software design and development standards used for automated functions designed for the CCWIS.</t>
  </si>
  <si>
    <t>Standards used for automated functions are based on state, tribal, and/or industry-defined standards.</t>
  </si>
  <si>
    <t xml:space="preserve">0 = no developed process for evaluating adherence to standards 
1 = partially developed process for evaluating adherence to standards
2 = assessed adherence to standards based on partially developed evaluation process 
3 = assessed adherence to standards based on mature evaluation process </t>
  </si>
  <si>
    <t>0 = no QM or IV&amp;V services acquired or leveraged
3 =  QM or IV&amp;V services acquired or leveraged</t>
  </si>
  <si>
    <t xml:space="preserve">0 = no evaluation, or little to no adherence to standards 
1 = inconsistent or low adherence to standards
2 = moderate adherence to standards
3 = high adherence to standards </t>
  </si>
  <si>
    <t xml:space="preserve">0 = no evidence of standards training 
1 = inconsistent or incomplete standards training
2 = mostly consistent and effective standards training
3 = highly consistent and effective standards training </t>
  </si>
  <si>
    <t>0 = no explicit data sharing agreements, or data sharing agreements not based on agency data exchange standards  
1 = data sharing agreements inconsistent with data exchange standards 
2 = data sharing agreements mostly consistent with data exchange standards 
3 = data sharing agreements fully consistent with data exchange standards</t>
  </si>
  <si>
    <t xml:space="preserve">0 = automated function standards are not established or are not based on state, tribal, and/or industry standards  
1 = automated function standards inconsistently or partially based on state, tribal, and/or industry standards
2 = automated function standards mostly based on state, tribal, and/or industry standards
3 = automated function standards derived and mapped to referenced state, tribal, and/or industry standards </t>
  </si>
  <si>
    <t>0 = no standards maintained for applicable COTS or SaaS components   
1 = standards inconsistently maintained, or maintained for few applicable COTS or SaaS components
2 = standards maintained for most applicable COTS or SaaS components
3 = standards consistently maintained for all applicable COTS or SaaS components</t>
  </si>
  <si>
    <t>0 = functionality not at all consistent with documented design   
1 = some functionality not consistent with documented design
2 = most functionality consistent with documented design
3 = functionality fully consistent with documented design</t>
  </si>
  <si>
    <t>0 = automated function not clearly identified    
1 = name of automated function clearly identified
2 = name of automated function clearly identified, but may conflict with or be confused with that of another project
3 = automated function clearly and uniquely identified</t>
  </si>
  <si>
    <t>0 = no communication channels or feedback mechanisms available   
1 = limited communication channels or feedback mechanisms (e.g., published email address) available
2 = multiple communication channels or feedback mechanisms available
3 = multiple, clear, and effective communication channels and feedback mechanisms</t>
  </si>
  <si>
    <t>0 = no clear means of enabling, disabling, configuring, or removing features
1 = limited ability to enable, disable, configure, or remove features
2 = ability to enable, disable, configure, or remove many features
3 = extensive ability to enable, disable, configure, or remove features</t>
  </si>
  <si>
    <t>0 = no evidence of testing
1 = limited test information available
2 = significant test information available
3 = extensive test information available, including evidence of comprehensive test coverage</t>
  </si>
  <si>
    <t>0 = no evidence of vulnerability testing
1 = limited vulnerability-testing information available
2 = significant vulnerability-testing information available
3 = extensive, detailed vulnerability test information available</t>
  </si>
  <si>
    <t>0 = no evidence of controls assessment
1 = limited evidence of controls assessment
2 = significant controls assessment information available
3 = evidence of comprehensive security and privacy controls assessment</t>
  </si>
  <si>
    <t>0 = source, contributors, or POCs not identified    
1 = limited source, contributors, or POCs identified
2 = most source, contributors, or POCs identified
3 = source, contributors, and POCs fully identified</t>
  </si>
  <si>
    <t>0 = status, version, and release notes not specified    
1 = limited status, version, and release information provided
2 = most status, version, and release information provided
3 = status, version, and release notes fully and clearly specified</t>
  </si>
  <si>
    <t>0 = no licensing information provided   
1 = limited licensing information provided
2 = licensing information provided for most components
3 = licensing information provided for all components</t>
  </si>
  <si>
    <t>0 = no README or equivalent information included with automated function code   
1 = limited README information included with automated function code
2 = README information and linked information included with automated function code
3 = automated function includes effective README with links to comprehensive documentation code</t>
  </si>
  <si>
    <t xml:space="preserve">0 = no planning information is included with automated function code   
1 = limited planning information provided with automated function code  
2 = significant planning information provided with automated function code  
3 = comprehensive planning information provided with automated function code  </t>
  </si>
  <si>
    <t>0 = no means of viewing or tracking issues   
1 = limited issue information provided
2 = significant issue tracking capability available
3 = detailed issue tracking system available for automated function</t>
  </si>
  <si>
    <t>0 = no SIP or similar documentation   
1 = limited installation information provided
2 = significant installation information provided 
3 = comprehensive SIP or similar documentation included</t>
  </si>
  <si>
    <t>0 = no configuration information provided   
1 = little configuration information provided
2 = significant configuration information provided
3 = comprehensive configuration documentation included</t>
  </si>
  <si>
    <t>0 = no external interface information provided   
1 = limited information on external interfaces provided
2 = significant information on external interfaces provided
3 = comprehensive documentation of external interfaces and integration points included</t>
  </si>
  <si>
    <t>0 = no administration procedures provided   
1 = little administration information provided
2 = significant administration information provided
3 = comprehensive administration information included</t>
  </si>
  <si>
    <t>Automated function is architected to leverage established software frameworks and established, industry-standard underlying design patterns.</t>
  </si>
  <si>
    <t>0 = no use of established software frameworks; no clear design patterns, or antipatterns   
1 = limited use of frameworks and design patterns
2 = significant use of frameworks and design patterns
3 = effective and appropriate use of established frameworks and design patterns</t>
  </si>
  <si>
    <t>0 = automated function doesn't address a business need
1 = automated function not well aligned to business needs
2 = automated function mostly aligned to business needs
3 = automated function clearly addresses business needs</t>
  </si>
  <si>
    <t>0 = design occurred without agency and business partner input
1 = agency and business partner users had limited impact on the design
2 = agency and business partner users had significant impact on the design
3 = agency and business partner users were actively engaged in the design</t>
  </si>
  <si>
    <t>0 = document is overly verbose and uses uncommon language 
1 = document needs significant editing to eliminate verbosity
2 = document needs some editing to eliminate verbosity
3 = document is concise and uses common words and phrases</t>
  </si>
  <si>
    <t>0 = document includes extensive abbreviations, and unexplained acronyms, and technical jargon 
1 = document needs significant editing to remove jargon and abbreviations, and explain acronyms
2 = document needs some editing to remove jargon and abbreviations, and explain acronyms
3 = document is free of abbreviations, jargon, and unexplained acronyms</t>
  </si>
  <si>
    <t xml:space="preserve">0 = no code reviews 
1 = irregular or inconsistent code review process
2 = standardized code review process
3 = mature, standardized, and fully-integrated code review process </t>
  </si>
  <si>
    <t xml:space="preserve">0 = no reviews, or reviews do not evaluate adherence to standards  
1 = reviews rarely or irregularly evaluate adherence to standards
2 = reviews often evaluate adherence to standards
3 = reviews consistently and effectively evaluate adherence to standards </t>
  </si>
  <si>
    <t xml:space="preserve">0 = no documentation of standards  
1 = some limited or incomplete documentation of standards
2 = signficant documentation of standards 
3 = comprehensive documentation of standards </t>
  </si>
  <si>
    <t>0 = document not clearly structured; ineffective use of headings and other visual cues
1 = many parts of document need restructuring for effective use of headings and other visual cues
2 = several parts of document need restructuring for effective use of headings and other visual cues
3 = document well-structured using headings and other visual cues</t>
  </si>
  <si>
    <r>
      <t>Identified automated function is accompanied by evidence, such as test plans and results, of comprehensive testing.</t>
    </r>
    <r>
      <rPr>
        <sz val="8"/>
        <rFont val="Calibri"/>
        <family val="2"/>
        <scheme val="minor"/>
      </rPr>
      <t> </t>
    </r>
  </si>
  <si>
    <t>Comprehensive test coverage doesn’t mean that all methods need to be tested. In fact, most plans aim for about 80% coverage. If this is too high, it can make code refactoring difficult.
Testability is also a function of various architectures (e.g., some patterns are inherently easier to test because other layers can be mocked or stubbed)</t>
  </si>
  <si>
    <t>This conformance indicator ensures that those receiving the shared automated function can ascertain the degree to which it is well-tested, and can understand where existing problems remain.</t>
  </si>
  <si>
    <t>A traditional "n-tier" layered architecture is a reasonable architectural pattern for states to use in designing their application, but it isn't the only one. Other architectural topologies are also divided into different architectural components with different responsibilities, but use different terminology. A microservices architecture, for example, would have UI, API, and Service Component layers (and the Service Components themselves might have multiple layers).</t>
  </si>
  <si>
    <t>In the context of the overall architectural topology, business rules should be segregated into a separate layer.</t>
  </si>
  <si>
    <t>The README should provide an overview of the automated function's purpose, architecture, design, system requirements, installation, and configuration. Links to various artifacts such as system design documentation, user guides, administration manuals, roadmaps, and API documentation may be included.</t>
  </si>
  <si>
    <t>Typically included in roadmap or similar documentation.</t>
  </si>
  <si>
    <t>0 = no information on features and functionality is provided     
1 = limited information on features and functionality is provided
2 = sigificant information on features and functionality is provided
3 = comprehensive information on features and functionality is provided</t>
  </si>
  <si>
    <t>Typically included in the form of end-user documentation, reference guides, and administration manuals.</t>
  </si>
  <si>
    <t>An automated function will often be designed to function within the context of an overall CCWIS architecture. It may also have additional external dependencies, but should generally function independent of other automated functions.</t>
  </si>
  <si>
    <t>The CCWIS business rules are separated from the core programming.</t>
  </si>
  <si>
    <t>The agency acquired or leveraged autonomous quality management (QM) or independent verification and validation (IV&amp;V) services to monitor the project during development.</t>
  </si>
  <si>
    <t>Agency staff writes the topic with a familiarity to the audience, defining why the audience needs this document, and for all levels of staff to understand. (Know your audience)</t>
  </si>
  <si>
    <t>The document is organized to provide clear and concise points. (Organize your thoughts)</t>
  </si>
  <si>
    <t>Documentation uses formatting, headings, lists, tables and other visual cues to create a structure that enables easier location of information and better engagement of readers. (Summarize main points)</t>
  </si>
  <si>
    <t>Documentation is composed with strong subjects and verbs, it uses active voice where possible and keeps the sentence structure simple.  (Use strong subjects and verbs)</t>
  </si>
  <si>
    <t>The agency adheres to its design and development standards for the period under review.</t>
  </si>
  <si>
    <t>Efficient/ Economical/ Effective</t>
  </si>
  <si>
    <t>The agency maintains written documentation of the standards on commercial-off-the-shelf (COTS), or software-as-a-service (SaaS) automated functions, if applicable.</t>
  </si>
  <si>
    <t xml:space="preserve">Automated function is accompanied by comprehensive documentation on features and functionality. </t>
  </si>
  <si>
    <t>Automated function is assessed against relevant security and privacy controls such as the National Institute of Standards and Technology Special Publication 800-53 (NIST SP 800 53).</t>
  </si>
  <si>
    <t>Data sharing agreements are based on agency data exchange standards.</t>
  </si>
  <si>
    <t>A product README file and links to more comprehensive documentation for the automated function are provided.  (A README file is usually a simple plain text file that contains information about other files in a directory or archive of computer software.)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</si>
</sst>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color theme="1"/>
      <name val="Calibri"/>
      <family val="2"/>
      <scheme val="minor"/>
    </font>
    <font>
      <sz val="11"/>
      <color rgb="FFFF0000"/>
      <name val="Calibri"/>
      <family val="2"/>
      <scheme val="minor"/>
    </font>
    <font>
      <b/>
      <sz val="11"/>
      <color theme="1"/>
      <name val="Calibri"/>
      <family val="2"/>
      <scheme val="minor"/>
    </font>
    <font>
      <sz val="8"/>
      <color theme="1"/>
      <name val="Calibri"/>
      <family val="2"/>
      <scheme val="minor"/>
    </font>
    <font>
      <sz val="10"/>
      <color theme="1"/>
      <name val="Calibri"/>
      <family val="2"/>
      <scheme val="minor"/>
    </font>
    <font>
      <sz val="11"/>
      <name val="Calibri"/>
      <family val="2"/>
      <scheme val="minor"/>
    </font>
    <font>
      <sz val="8"/>
      <name val="Calibri"/>
      <family val="2"/>
      <scheme val="minor"/>
    </font>
    <font>
      <sz val="11"/>
      <color theme="1"/>
      <name val="Symbol"/>
      <family val="1"/>
      <charset val="2"/>
    </font>
    <font>
      <sz val="7"/>
      <color theme="1"/>
      <name val="Times New Roman"/>
      <family val="1"/>
    </font>
    <font>
      <i/>
      <sz val="11"/>
      <color theme="1"/>
      <name val="Calibri"/>
      <family val="2"/>
      <scheme val="minor"/>
    </font>
    <font>
      <b/>
      <sz val="16"/>
      <color theme="1"/>
      <name val="Calibri"/>
      <family val="2"/>
      <scheme val="minor"/>
    </font>
    <font>
      <sz val="11"/>
      <color rgb="FF006100"/>
      <name val="Calibri"/>
      <family val="2"/>
      <scheme val="minor"/>
    </font>
    <font>
      <b/>
      <sz val="12"/>
      <color theme="1"/>
      <name val="Calibri"/>
      <family val="2"/>
      <scheme val="minor"/>
    </font>
    <font>
      <sz val="11"/>
      <color theme="4" tint="-0.249977111117893"/>
      <name val="Calibri"/>
      <family val="2"/>
      <scheme val="minor"/>
    </font>
    <font>
      <sz val="11"/>
      <color theme="4" tint="-0.499984740745262"/>
      <name val="Calibri"/>
      <family val="2"/>
      <scheme val="minor"/>
    </font>
    <font>
      <sz val="11"/>
      <color theme="1"/>
      <name val="Calibri"/>
      <family val="2"/>
      <scheme val="minor"/>
    </font>
    <font>
      <sz val="13"/>
      <color rgb="FF2E74B5"/>
      <name val="Calibri"/>
      <family val="2"/>
      <scheme val="minor"/>
    </font>
    <font>
      <sz val="11"/>
      <color rgb="FF000000"/>
      <name val="Calibri"/>
      <family val="2"/>
      <scheme val="minor"/>
    </font>
    <font>
      <sz val="11"/>
      <color rgb="FF002060"/>
      <name val="Calibri"/>
      <family val="2"/>
      <scheme val="minor"/>
    </font>
    <font>
      <i/>
      <sz val="11"/>
      <color rgb="FF002060"/>
      <name val="Calibri"/>
      <family val="2"/>
      <scheme val="minor"/>
    </font>
    <font>
      <sz val="11"/>
      <color theme="8"/>
      <name val="Calibri"/>
      <family val="2"/>
      <scheme val="minor"/>
    </font>
    <font>
      <sz val="11"/>
      <color rgb="FF0070C0"/>
      <name val="Calibri"/>
      <family val="2"/>
      <scheme val="minor"/>
    </font>
  </fonts>
  <fills count="9">
    <fill>
      <patternFill patternType="none"/>
    </fill>
    <fill>
      <patternFill patternType="gray125"/>
    </fill>
    <fill>
      <patternFill patternType="solid">
        <fgColor rgb="FFFFFF00"/>
        <bgColor indexed="64"/>
      </patternFill>
    </fill>
    <fill>
      <patternFill patternType="solid">
        <fgColor theme="4" tint="0.39997558519241921"/>
        <bgColor indexed="64"/>
      </patternFill>
    </fill>
    <fill>
      <patternFill patternType="solid">
        <fgColor rgb="FFC6EFCE"/>
      </patternFill>
    </fill>
    <fill>
      <patternFill patternType="solid">
        <fgColor theme="2"/>
        <bgColor indexed="64"/>
      </patternFill>
    </fill>
    <fill>
      <patternFill patternType="solid">
        <fgColor theme="0" tint="-4.9989318521683403E-2"/>
        <bgColor indexed="64"/>
      </patternFill>
    </fill>
    <fill>
      <patternFill patternType="solid">
        <fgColor theme="4" tint="0.79998168889431442"/>
        <bgColor indexed="64"/>
      </patternFill>
    </fill>
    <fill>
      <patternFill patternType="solid">
        <fgColor theme="5" tint="0.59999389629810485"/>
        <bgColor indexed="64"/>
      </patternFill>
    </fill>
  </fills>
  <borders count="11">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style="medium">
        <color theme="8" tint="-0.24994659260841701"/>
      </left>
      <right style="medium">
        <color theme="8" tint="-0.24994659260841701"/>
      </right>
      <top style="medium">
        <color theme="8" tint="-0.24994659260841701"/>
      </top>
      <bottom style="medium">
        <color theme="8" tint="-0.24994659260841701"/>
      </bottom>
      <diagonal/>
    </border>
    <border>
      <left style="medium">
        <color indexed="64"/>
      </left>
      <right/>
      <top style="medium">
        <color indexed="64"/>
      </top>
      <bottom style="medium">
        <color indexed="64"/>
      </bottom>
      <diagonal/>
    </border>
    <border>
      <left style="thin">
        <color auto="1"/>
      </left>
      <right style="thin">
        <color auto="1"/>
      </right>
      <top style="thin">
        <color auto="1"/>
      </top>
      <bottom style="thin">
        <color auto="1"/>
      </bottom>
      <diagonal/>
    </border>
    <border>
      <left style="medium">
        <color theme="8" tint="-0.24994659260841701"/>
      </left>
      <right/>
      <top style="medium">
        <color theme="8" tint="-0.24994659260841701"/>
      </top>
      <bottom style="medium">
        <color theme="8" tint="-0.24994659260841701"/>
      </bottom>
      <diagonal/>
    </border>
    <border>
      <left style="double">
        <color theme="5"/>
      </left>
      <right style="double">
        <color theme="5"/>
      </right>
      <top style="double">
        <color theme="5"/>
      </top>
      <bottom style="double">
        <color theme="5"/>
      </bottom>
      <diagonal/>
    </border>
  </borders>
  <cellStyleXfs count="3">
    <xf numFmtId="0" fontId="0" fillId="0" borderId="0"/>
    <xf numFmtId="0" fontId="11" fillId="4" borderId="0" applyNumberFormat="0" applyBorder="0" applyAlignment="0" applyProtection="0"/>
    <xf numFmtId="9" fontId="15" fillId="0" borderId="0" applyFont="0" applyFill="0" applyBorder="0" applyAlignment="0" applyProtection="0"/>
  </cellStyleXfs>
  <cellXfs count="96">
    <xf numFmtId="0" fontId="0" fillId="0" borderId="0" xfId="0"/>
    <xf numFmtId="0" fontId="0" fillId="0" borderId="1" xfId="0" applyBorder="1" applyAlignment="1">
      <alignment vertical="center" wrapText="1"/>
    </xf>
    <xf numFmtId="0" fontId="0" fillId="0" borderId="2" xfId="0" applyBorder="1" applyAlignment="1">
      <alignment vertical="center" wrapText="1"/>
    </xf>
    <xf numFmtId="0" fontId="3" fillId="0" borderId="0" xfId="0" applyFont="1" applyAlignment="1">
      <alignment vertical="center"/>
    </xf>
    <xf numFmtId="0" fontId="0" fillId="0" borderId="0" xfId="0" applyAlignment="1">
      <alignment vertical="center"/>
    </xf>
    <xf numFmtId="0" fontId="4" fillId="0" borderId="0" xfId="0" applyFont="1" applyAlignment="1">
      <alignment vertical="center"/>
    </xf>
    <xf numFmtId="0" fontId="0" fillId="0" borderId="3" xfId="0" applyBorder="1" applyAlignment="1">
      <alignment vertical="center" wrapText="1"/>
    </xf>
    <xf numFmtId="0" fontId="2" fillId="0" borderId="0" xfId="0" applyFont="1" applyAlignment="1">
      <alignment vertical="center"/>
    </xf>
    <xf numFmtId="0" fontId="0" fillId="0" borderId="1" xfId="0" applyBorder="1"/>
    <xf numFmtId="0" fontId="0" fillId="0" borderId="4" xfId="0" applyBorder="1"/>
    <xf numFmtId="0" fontId="0" fillId="0" borderId="5" xfId="0" applyBorder="1"/>
    <xf numFmtId="0" fontId="0" fillId="0" borderId="0" xfId="0" applyAlignment="1">
      <alignment horizontal="center" vertical="top" wrapText="1"/>
    </xf>
    <xf numFmtId="0" fontId="0" fillId="0" borderId="0" xfId="0" applyAlignment="1">
      <alignment vertical="top"/>
    </xf>
    <xf numFmtId="0" fontId="1" fillId="0" borderId="0" xfId="0" applyFont="1"/>
    <xf numFmtId="0" fontId="1" fillId="0" borderId="0" xfId="0" applyFont="1" applyAlignment="1">
      <alignment wrapText="1"/>
    </xf>
    <xf numFmtId="0" fontId="0" fillId="0" borderId="1" xfId="0" applyFont="1" applyBorder="1"/>
    <xf numFmtId="0" fontId="0" fillId="0" borderId="0" xfId="0" applyFont="1"/>
    <xf numFmtId="0" fontId="0" fillId="0" borderId="1" xfId="0" applyBorder="1" applyAlignment="1">
      <alignment vertical="top"/>
    </xf>
    <xf numFmtId="0" fontId="0" fillId="0" borderId="1" xfId="0" applyBorder="1" applyAlignment="1">
      <alignment horizontal="left" vertical="top" wrapText="1"/>
    </xf>
    <xf numFmtId="0" fontId="0" fillId="0" borderId="2" xfId="0" applyFont="1" applyBorder="1"/>
    <xf numFmtId="0" fontId="0" fillId="0" borderId="2" xfId="0" applyBorder="1"/>
    <xf numFmtId="0" fontId="0" fillId="0" borderId="3" xfId="0" applyFont="1" applyBorder="1"/>
    <xf numFmtId="0" fontId="0" fillId="0" borderId="1" xfId="0" applyBorder="1" applyAlignment="1">
      <alignment vertical="top" wrapText="1"/>
    </xf>
    <xf numFmtId="0" fontId="5" fillId="0" borderId="2" xfId="0" applyFont="1" applyBorder="1" applyAlignment="1">
      <alignment vertical="center" wrapText="1"/>
    </xf>
    <xf numFmtId="0" fontId="5" fillId="0" borderId="1" xfId="0" applyFont="1" applyBorder="1" applyAlignment="1">
      <alignment vertical="center" wrapText="1"/>
    </xf>
    <xf numFmtId="0" fontId="0" fillId="0" borderId="0" xfId="0" applyBorder="1" applyAlignment="1">
      <alignment vertical="center" wrapText="1"/>
    </xf>
    <xf numFmtId="0" fontId="0" fillId="0" borderId="1" xfId="0" applyFill="1" applyBorder="1"/>
    <xf numFmtId="0" fontId="0" fillId="0" borderId="1" xfId="0" applyFill="1" applyBorder="1" applyAlignment="1">
      <alignment wrapText="1"/>
    </xf>
    <xf numFmtId="0" fontId="0" fillId="0" borderId="0" xfId="0" applyAlignment="1">
      <alignment vertical="center" wrapText="1"/>
    </xf>
    <xf numFmtId="0" fontId="2" fillId="0" borderId="0" xfId="0" applyFont="1" applyAlignment="1">
      <alignment vertical="center" wrapText="1"/>
    </xf>
    <xf numFmtId="0" fontId="7" fillId="0" borderId="0" xfId="0" applyFont="1" applyAlignment="1">
      <alignment horizontal="left" vertical="center" wrapText="1"/>
    </xf>
    <xf numFmtId="0" fontId="0" fillId="0" borderId="0" xfId="0" applyAlignment="1">
      <alignment horizontal="right" wrapText="1"/>
    </xf>
    <xf numFmtId="0" fontId="0" fillId="0" borderId="0" xfId="0" applyAlignment="1">
      <alignment horizontal="right"/>
    </xf>
    <xf numFmtId="0" fontId="0" fillId="0" borderId="0" xfId="0" applyAlignment="1">
      <alignment wrapText="1"/>
    </xf>
    <xf numFmtId="0" fontId="5" fillId="0" borderId="0" xfId="0" applyFont="1" applyAlignment="1">
      <alignment wrapText="1"/>
    </xf>
    <xf numFmtId="2" fontId="0" fillId="0" borderId="0" xfId="0" applyNumberFormat="1" applyAlignment="1">
      <alignment vertical="top" wrapText="1"/>
    </xf>
    <xf numFmtId="2" fontId="0" fillId="0" borderId="0" xfId="0" applyNumberFormat="1"/>
    <xf numFmtId="2" fontId="0" fillId="2" borderId="0" xfId="0" applyNumberFormat="1" applyFill="1"/>
    <xf numFmtId="2" fontId="0" fillId="2" borderId="0" xfId="0" applyNumberFormat="1" applyFill="1" applyAlignment="1">
      <alignment wrapText="1"/>
    </xf>
    <xf numFmtId="2" fontId="0" fillId="0" borderId="0" xfId="0" applyNumberFormat="1" applyAlignment="1">
      <alignment wrapText="1"/>
    </xf>
    <xf numFmtId="2" fontId="0" fillId="0" borderId="0" xfId="0" applyNumberFormat="1" applyAlignment="1">
      <alignment horizontal="left" vertical="top" wrapText="1"/>
    </xf>
    <xf numFmtId="0" fontId="7" fillId="3" borderId="0" xfId="0" applyFont="1" applyFill="1" applyAlignment="1">
      <alignment horizontal="left" vertical="center" wrapText="1"/>
    </xf>
    <xf numFmtId="2" fontId="0" fillId="3" borderId="0" xfId="0" applyNumberFormat="1" applyFill="1" applyAlignment="1">
      <alignment wrapText="1"/>
    </xf>
    <xf numFmtId="2" fontId="0" fillId="3" borderId="0" xfId="0" applyNumberFormat="1" applyFill="1"/>
    <xf numFmtId="0" fontId="0" fillId="3" borderId="0" xfId="0" applyFill="1" applyAlignment="1">
      <alignment horizontal="center"/>
    </xf>
    <xf numFmtId="0" fontId="0" fillId="3" borderId="0" xfId="0" applyFill="1" applyAlignment="1">
      <alignment horizontal="left"/>
    </xf>
    <xf numFmtId="0" fontId="0" fillId="0" borderId="0" xfId="0" applyFont="1" applyAlignment="1">
      <alignment vertical="center" wrapText="1"/>
    </xf>
    <xf numFmtId="0" fontId="0" fillId="0" borderId="0" xfId="0" applyFont="1" applyAlignment="1">
      <alignment wrapText="1"/>
    </xf>
    <xf numFmtId="0" fontId="0" fillId="0" borderId="1" xfId="0" applyBorder="1" applyAlignment="1">
      <alignment wrapText="1"/>
    </xf>
    <xf numFmtId="0" fontId="2" fillId="3" borderId="0" xfId="0" applyFont="1" applyFill="1" applyAlignment="1">
      <alignment wrapText="1"/>
    </xf>
    <xf numFmtId="0" fontId="10" fillId="0" borderId="0" xfId="0" applyFont="1"/>
    <xf numFmtId="2" fontId="10" fillId="0" borderId="0" xfId="0" applyNumberFormat="1" applyFont="1" applyAlignment="1">
      <alignment wrapText="1"/>
    </xf>
    <xf numFmtId="2" fontId="10" fillId="0" borderId="0" xfId="0" applyNumberFormat="1" applyFont="1"/>
    <xf numFmtId="0" fontId="11" fillId="4" borderId="0" xfId="1"/>
    <xf numFmtId="0" fontId="11" fillId="4" borderId="0" xfId="1" applyAlignment="1">
      <alignment horizontal="right" wrapText="1"/>
    </xf>
    <xf numFmtId="0" fontId="2" fillId="5" borderId="1" xfId="0" applyFont="1" applyFill="1" applyBorder="1" applyAlignment="1">
      <alignment vertical="top"/>
    </xf>
    <xf numFmtId="0" fontId="2" fillId="5" borderId="1" xfId="0" applyFont="1" applyFill="1" applyBorder="1" applyAlignment="1">
      <alignment vertical="top" wrapText="1"/>
    </xf>
    <xf numFmtId="0" fontId="0" fillId="0" borderId="1" xfId="0" applyFont="1" applyBorder="1" applyAlignment="1">
      <alignment vertical="top"/>
    </xf>
    <xf numFmtId="0" fontId="5" fillId="0" borderId="2" xfId="0" applyFont="1" applyBorder="1" applyAlignment="1">
      <alignment vertical="top" wrapText="1"/>
    </xf>
    <xf numFmtId="0" fontId="0" fillId="0" borderId="2" xfId="0" applyBorder="1" applyAlignment="1">
      <alignment vertical="top" wrapText="1"/>
    </xf>
    <xf numFmtId="0" fontId="5" fillId="0" borderId="1" xfId="0" applyFont="1" applyBorder="1" applyAlignment="1">
      <alignment vertical="top" wrapText="1"/>
    </xf>
    <xf numFmtId="0" fontId="2" fillId="7" borderId="6" xfId="0" applyFont="1" applyFill="1" applyBorder="1" applyAlignment="1">
      <alignment horizontal="center" vertical="top" wrapText="1"/>
    </xf>
    <xf numFmtId="0" fontId="2" fillId="5" borderId="7" xfId="0" applyFont="1" applyFill="1" applyBorder="1" applyAlignment="1">
      <alignment vertical="top" wrapText="1"/>
    </xf>
    <xf numFmtId="0" fontId="9" fillId="0" borderId="7" xfId="0" applyFont="1" applyBorder="1" applyAlignment="1">
      <alignment vertical="top" wrapText="1"/>
    </xf>
    <xf numFmtId="0" fontId="13" fillId="0" borderId="6" xfId="0" applyFont="1" applyBorder="1" applyAlignment="1">
      <alignment vertical="top"/>
    </xf>
    <xf numFmtId="0" fontId="14" fillId="0" borderId="6" xfId="0" applyFont="1" applyBorder="1" applyAlignment="1">
      <alignment vertical="top"/>
    </xf>
    <xf numFmtId="0" fontId="14" fillId="0" borderId="6" xfId="1" applyFont="1" applyFill="1" applyBorder="1" applyAlignment="1">
      <alignment horizontal="right" vertical="top"/>
    </xf>
    <xf numFmtId="2" fontId="12" fillId="2" borderId="6" xfId="0" applyNumberFormat="1" applyFont="1" applyFill="1" applyBorder="1" applyAlignment="1">
      <alignment wrapText="1"/>
    </xf>
    <xf numFmtId="2" fontId="0" fillId="2" borderId="6" xfId="0" applyNumberFormat="1" applyFill="1" applyBorder="1"/>
    <xf numFmtId="0" fontId="13" fillId="0" borderId="6" xfId="1" applyFont="1" applyFill="1" applyBorder="1" applyAlignment="1">
      <alignment horizontal="right" vertical="top"/>
    </xf>
    <xf numFmtId="0" fontId="2" fillId="0" borderId="0" xfId="0" applyFont="1"/>
    <xf numFmtId="0" fontId="0" fillId="0" borderId="8" xfId="0" applyBorder="1"/>
    <xf numFmtId="2" fontId="0" fillId="0" borderId="8" xfId="0" applyNumberFormat="1" applyBorder="1" applyAlignment="1">
      <alignment wrapText="1"/>
    </xf>
    <xf numFmtId="2" fontId="0" fillId="0" borderId="8" xfId="0" applyNumberFormat="1" applyBorder="1"/>
    <xf numFmtId="0" fontId="2" fillId="6" borderId="8" xfId="0" applyFont="1" applyFill="1" applyBorder="1" applyAlignment="1">
      <alignment vertical="top"/>
    </xf>
    <xf numFmtId="2" fontId="2" fillId="6" borderId="8" xfId="0" applyNumberFormat="1" applyFont="1" applyFill="1" applyBorder="1" applyAlignment="1">
      <alignment vertical="top" wrapText="1"/>
    </xf>
    <xf numFmtId="2" fontId="2" fillId="6" borderId="8" xfId="0" applyNumberFormat="1" applyFont="1" applyFill="1" applyBorder="1" applyAlignment="1">
      <alignment horizontal="left" vertical="top" wrapText="1"/>
    </xf>
    <xf numFmtId="0" fontId="2" fillId="0" borderId="8" xfId="0" applyFont="1" applyBorder="1"/>
    <xf numFmtId="0" fontId="16" fillId="0" borderId="0" xfId="0" applyFont="1" applyAlignment="1">
      <alignment vertical="center" wrapText="1"/>
    </xf>
    <xf numFmtId="0" fontId="2" fillId="7" borderId="9" xfId="0" applyFont="1" applyFill="1" applyBorder="1" applyAlignment="1">
      <alignment horizontal="center" vertical="top" wrapText="1"/>
    </xf>
    <xf numFmtId="0" fontId="2" fillId="8" borderId="10" xfId="0" applyFont="1" applyFill="1" applyBorder="1" applyAlignment="1">
      <alignment horizontal="center" vertical="top" wrapText="1"/>
    </xf>
    <xf numFmtId="0" fontId="0" fillId="6" borderId="10" xfId="0" applyFill="1" applyBorder="1" applyAlignment="1">
      <alignment wrapText="1"/>
    </xf>
    <xf numFmtId="0" fontId="0" fillId="6" borderId="10" xfId="0" applyFill="1" applyBorder="1"/>
    <xf numFmtId="2" fontId="2" fillId="7" borderId="8" xfId="0" applyNumberFormat="1" applyFont="1" applyFill="1" applyBorder="1" applyAlignment="1">
      <alignment wrapText="1"/>
    </xf>
    <xf numFmtId="0" fontId="0" fillId="7" borderId="0" xfId="0" applyFill="1" applyAlignment="1">
      <alignment horizontal="center"/>
    </xf>
    <xf numFmtId="9" fontId="2" fillId="7" borderId="0" xfId="2" applyFont="1" applyFill="1"/>
    <xf numFmtId="0" fontId="18" fillId="0" borderId="9" xfId="0" applyFont="1" applyBorder="1" applyAlignment="1">
      <alignment vertical="top" wrapText="1"/>
    </xf>
    <xf numFmtId="0" fontId="18" fillId="0" borderId="6" xfId="0" applyFont="1" applyBorder="1" applyAlignment="1">
      <alignment vertical="top" wrapText="1"/>
    </xf>
    <xf numFmtId="0" fontId="20" fillId="0" borderId="6" xfId="0" applyFont="1" applyBorder="1" applyAlignment="1">
      <alignment vertical="top"/>
    </xf>
    <xf numFmtId="0" fontId="21" fillId="0" borderId="6" xfId="0" applyFont="1" applyBorder="1" applyAlignment="1">
      <alignment vertical="top"/>
    </xf>
    <xf numFmtId="0" fontId="19" fillId="0" borderId="6" xfId="0" applyFont="1" applyBorder="1" applyAlignment="1">
      <alignment vertical="top" wrapText="1"/>
    </xf>
    <xf numFmtId="0" fontId="0" fillId="6" borderId="10" xfId="0" applyFont="1" applyFill="1" applyBorder="1" applyAlignment="1">
      <alignment wrapText="1"/>
    </xf>
    <xf numFmtId="0" fontId="0" fillId="6" borderId="10" xfId="0" applyFont="1" applyFill="1" applyBorder="1"/>
    <xf numFmtId="0" fontId="9" fillId="0" borderId="7" xfId="0" applyFont="1" applyFill="1" applyBorder="1" applyAlignment="1">
      <alignment vertical="top" wrapText="1"/>
    </xf>
    <xf numFmtId="0" fontId="0" fillId="0" borderId="1" xfId="0" applyFill="1" applyBorder="1" applyAlignment="1">
      <alignment vertical="top"/>
    </xf>
    <xf numFmtId="0" fontId="0" fillId="0" borderId="1" xfId="0" applyFont="1" applyFill="1" applyBorder="1" applyAlignment="1">
      <alignment vertical="top"/>
    </xf>
  </cellXfs>
  <cellStyles count="3">
    <cellStyle name="Good" xfId="1" builtinId="26"/>
    <cellStyle name="Normal" xfId="0" builtinId="0"/>
    <cellStyle name="Percent" xfId="2" builtinId="5"/>
  </cellStyles>
  <dxfs count="4">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s>
  <tableStyles count="0" defaultTableStyle="TableStyleMedium2" defaultPivotStyle="PivotStyleLight16"/>
  <colors>
    <mruColors>
      <color rgb="FFFF9696"/>
      <color rgb="FFFEB0B0"/>
      <color rgb="FFFBBBBD"/>
      <color rgb="FFDFFFAB"/>
      <color rgb="FFB9E1C3"/>
      <color rgb="FFF7FFAB"/>
      <color rgb="FFFFF1AB"/>
      <color rgb="FF9ED6AD"/>
      <color rgb="FFFAA0A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49"/>
  <sheetViews>
    <sheetView tabSelected="1" view="pageLayout" zoomScaleNormal="100" workbookViewId="0">
      <selection activeCell="A18" sqref="A18"/>
    </sheetView>
  </sheetViews>
  <sheetFormatPr defaultRowHeight="15" x14ac:dyDescent="0.25"/>
  <cols>
    <col min="1" max="1" width="210.42578125" style="33" customWidth="1"/>
  </cols>
  <sheetData>
    <row r="1" spans="1:1" ht="17.25" x14ac:dyDescent="0.25">
      <c r="A1" s="78" t="s">
        <v>194</v>
      </c>
    </row>
    <row r="2" spans="1:1" ht="17.25" x14ac:dyDescent="0.25">
      <c r="A2" s="78"/>
    </row>
    <row r="3" spans="1:1" ht="17.25" x14ac:dyDescent="0.25">
      <c r="A3" s="78" t="s">
        <v>193</v>
      </c>
    </row>
    <row r="4" spans="1:1" x14ac:dyDescent="0.25">
      <c r="A4" s="28"/>
    </row>
    <row r="5" spans="1:1" x14ac:dyDescent="0.25">
      <c r="A5" s="29" t="s">
        <v>150</v>
      </c>
    </row>
    <row r="6" spans="1:1" x14ac:dyDescent="0.25">
      <c r="A6" s="30" t="s">
        <v>129</v>
      </c>
    </row>
    <row r="7" spans="1:1" x14ac:dyDescent="0.25">
      <c r="A7" s="30" t="s">
        <v>130</v>
      </c>
    </row>
    <row r="8" spans="1:1" x14ac:dyDescent="0.25">
      <c r="A8" s="30" t="s">
        <v>131</v>
      </c>
    </row>
    <row r="9" spans="1:1" x14ac:dyDescent="0.25">
      <c r="A9" s="30" t="s">
        <v>132</v>
      </c>
    </row>
    <row r="11" spans="1:1" ht="30" x14ac:dyDescent="0.25">
      <c r="A11" s="28" t="s">
        <v>178</v>
      </c>
    </row>
    <row r="12" spans="1:1" x14ac:dyDescent="0.25">
      <c r="A12" s="29" t="s">
        <v>179</v>
      </c>
    </row>
    <row r="13" spans="1:1" x14ac:dyDescent="0.25">
      <c r="A13" s="30" t="s">
        <v>133</v>
      </c>
    </row>
    <row r="14" spans="1:1" x14ac:dyDescent="0.25">
      <c r="A14" s="30" t="s">
        <v>134</v>
      </c>
    </row>
    <row r="15" spans="1:1" x14ac:dyDescent="0.25">
      <c r="A15" s="30" t="s">
        <v>135</v>
      </c>
    </row>
    <row r="16" spans="1:1" x14ac:dyDescent="0.25">
      <c r="A16" s="30" t="s">
        <v>136</v>
      </c>
    </row>
    <row r="17" spans="1:1" x14ac:dyDescent="0.25">
      <c r="A17" s="30"/>
    </row>
    <row r="18" spans="1:1" ht="30" x14ac:dyDescent="0.25">
      <c r="A18" s="28" t="s">
        <v>180</v>
      </c>
    </row>
    <row r="19" spans="1:1" x14ac:dyDescent="0.25">
      <c r="A19" s="28"/>
    </row>
    <row r="20" spans="1:1" ht="30" x14ac:dyDescent="0.25">
      <c r="A20" s="28" t="s">
        <v>181</v>
      </c>
    </row>
    <row r="21" spans="1:1" x14ac:dyDescent="0.25">
      <c r="A21" s="28"/>
    </row>
    <row r="22" spans="1:1" x14ac:dyDescent="0.25">
      <c r="A22" s="29" t="s">
        <v>190</v>
      </c>
    </row>
    <row r="23" spans="1:1" x14ac:dyDescent="0.25">
      <c r="A23" s="30" t="s">
        <v>121</v>
      </c>
    </row>
    <row r="24" spans="1:1" x14ac:dyDescent="0.25">
      <c r="A24" s="30" t="s">
        <v>122</v>
      </c>
    </row>
    <row r="25" spans="1:1" x14ac:dyDescent="0.25">
      <c r="A25" s="30" t="s">
        <v>123</v>
      </c>
    </row>
    <row r="26" spans="1:1" x14ac:dyDescent="0.25">
      <c r="A26" s="30" t="s">
        <v>124</v>
      </c>
    </row>
    <row r="27" spans="1:1" x14ac:dyDescent="0.25">
      <c r="A27" s="30"/>
    </row>
    <row r="28" spans="1:1" x14ac:dyDescent="0.25">
      <c r="A28" s="28" t="s">
        <v>182</v>
      </c>
    </row>
    <row r="29" spans="1:1" x14ac:dyDescent="0.25">
      <c r="A29" s="29" t="s">
        <v>191</v>
      </c>
    </row>
    <row r="30" spans="1:1" x14ac:dyDescent="0.25">
      <c r="A30" s="30" t="s">
        <v>125</v>
      </c>
    </row>
    <row r="31" spans="1:1" x14ac:dyDescent="0.25">
      <c r="A31" s="30" t="s">
        <v>126</v>
      </c>
    </row>
    <row r="32" spans="1:1" x14ac:dyDescent="0.25">
      <c r="A32" s="30" t="s">
        <v>127</v>
      </c>
    </row>
    <row r="33" spans="1:1" x14ac:dyDescent="0.25">
      <c r="A33" s="30" t="s">
        <v>128</v>
      </c>
    </row>
    <row r="34" spans="1:1" x14ac:dyDescent="0.25">
      <c r="A34" s="28"/>
    </row>
    <row r="35" spans="1:1" ht="17.25" x14ac:dyDescent="0.25">
      <c r="A35" s="78" t="s">
        <v>183</v>
      </c>
    </row>
    <row r="36" spans="1:1" x14ac:dyDescent="0.25">
      <c r="A36" s="28"/>
    </row>
    <row r="37" spans="1:1" ht="45" x14ac:dyDescent="0.25">
      <c r="A37" s="29" t="s">
        <v>192</v>
      </c>
    </row>
    <row r="38" spans="1:1" x14ac:dyDescent="0.25">
      <c r="A38" s="4" t="s">
        <v>184</v>
      </c>
    </row>
    <row r="39" spans="1:1" x14ac:dyDescent="0.25">
      <c r="A39" s="28"/>
    </row>
    <row r="40" spans="1:1" x14ac:dyDescent="0.25">
      <c r="A40" s="28" t="s">
        <v>185</v>
      </c>
    </row>
    <row r="41" spans="1:1" x14ac:dyDescent="0.25">
      <c r="A41" s="28"/>
    </row>
    <row r="42" spans="1:1" x14ac:dyDescent="0.25">
      <c r="A42" s="29" t="s">
        <v>200</v>
      </c>
    </row>
    <row r="43" spans="1:1" x14ac:dyDescent="0.25">
      <c r="A43" s="4" t="s">
        <v>186</v>
      </c>
    </row>
    <row r="44" spans="1:1" x14ac:dyDescent="0.25">
      <c r="A44" s="4" t="s">
        <v>187</v>
      </c>
    </row>
    <row r="45" spans="1:1" x14ac:dyDescent="0.25">
      <c r="A45" s="4" t="s">
        <v>188</v>
      </c>
    </row>
    <row r="46" spans="1:1" x14ac:dyDescent="0.25">
      <c r="A46" s="4" t="s">
        <v>189</v>
      </c>
    </row>
    <row r="47" spans="1:1" x14ac:dyDescent="0.25">
      <c r="A47" s="28"/>
    </row>
    <row r="48" spans="1:1" ht="30" x14ac:dyDescent="0.25">
      <c r="A48" s="29" t="s">
        <v>201</v>
      </c>
    </row>
    <row r="49" spans="1:1" x14ac:dyDescent="0.25">
      <c r="A49" s="28"/>
    </row>
  </sheetData>
  <pageMargins left="0.7" right="0.7" top="0.75" bottom="0.75" header="0.3" footer="0.3"/>
  <pageSetup orientation="portrait" r:id="rId1"/>
  <headerFooter>
    <oddHeader>&amp;ROMB#: 0970-0568
Expiration: 04/30/2021</odd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F15"/>
  <sheetViews>
    <sheetView workbookViewId="0"/>
  </sheetViews>
  <sheetFormatPr defaultRowHeight="15" x14ac:dyDescent="0.25"/>
  <cols>
    <col min="1" max="1" width="30" customWidth="1"/>
    <col min="2" max="2" width="30" style="39" customWidth="1"/>
    <col min="3" max="4" width="30" style="36" customWidth="1"/>
    <col min="5" max="5" width="8.28515625" customWidth="1"/>
    <col min="6" max="6" width="7.42578125" style="36" customWidth="1"/>
  </cols>
  <sheetData>
    <row r="1" spans="1:6" s="50" customFormat="1" ht="21" x14ac:dyDescent="0.35">
      <c r="A1" s="50" t="s">
        <v>167</v>
      </c>
      <c r="B1" s="51"/>
      <c r="C1" s="52"/>
      <c r="D1" s="52"/>
      <c r="F1" s="52"/>
    </row>
    <row r="2" spans="1:6" ht="53.25" customHeight="1" x14ac:dyDescent="0.25">
      <c r="A2" s="74" t="s">
        <v>142</v>
      </c>
      <c r="B2" s="75" t="s">
        <v>196</v>
      </c>
      <c r="C2" s="75" t="s">
        <v>197</v>
      </c>
      <c r="D2" s="76" t="s">
        <v>198</v>
      </c>
    </row>
    <row r="3" spans="1:6" x14ac:dyDescent="0.25">
      <c r="A3" s="71">
        <v>1</v>
      </c>
      <c r="B3" s="72">
        <f>'Category 1'!J14</f>
        <v>0</v>
      </c>
      <c r="C3" s="73">
        <v>0.3</v>
      </c>
      <c r="D3" s="73">
        <f>B3*C3</f>
        <v>0</v>
      </c>
    </row>
    <row r="4" spans="1:6" x14ac:dyDescent="0.25">
      <c r="A4" s="71">
        <v>2</v>
      </c>
      <c r="B4" s="72">
        <f>'Category 2'!J11</f>
        <v>0</v>
      </c>
      <c r="C4" s="73">
        <v>0.15</v>
      </c>
      <c r="D4" s="73">
        <f>B4*C4</f>
        <v>0</v>
      </c>
    </row>
    <row r="5" spans="1:6" x14ac:dyDescent="0.25">
      <c r="A5" s="71">
        <v>3</v>
      </c>
      <c r="B5" s="72">
        <f>'Category 3'!J13</f>
        <v>0</v>
      </c>
      <c r="C5" s="73">
        <v>0.25</v>
      </c>
      <c r="D5" s="73">
        <f>B5*C5</f>
        <v>0</v>
      </c>
    </row>
    <row r="6" spans="1:6" x14ac:dyDescent="0.25">
      <c r="A6" s="71">
        <v>4</v>
      </c>
      <c r="B6" s="72">
        <f>'Category 4'!J20</f>
        <v>0</v>
      </c>
      <c r="C6" s="73">
        <v>0.3</v>
      </c>
      <c r="D6" s="73">
        <f>B6*C6</f>
        <v>0</v>
      </c>
    </row>
    <row r="7" spans="1:6" x14ac:dyDescent="0.25">
      <c r="A7" s="77" t="s">
        <v>199</v>
      </c>
      <c r="B7" s="72"/>
      <c r="C7" s="73"/>
      <c r="D7" s="83">
        <f>SUM(D3:D6)</f>
        <v>0</v>
      </c>
      <c r="E7" s="84" t="s">
        <v>147</v>
      </c>
      <c r="F7" s="85">
        <f>D7</f>
        <v>0</v>
      </c>
    </row>
    <row r="11" spans="1:6" x14ac:dyDescent="0.25">
      <c r="A11" s="70" t="s">
        <v>172</v>
      </c>
    </row>
    <row r="12" spans="1:6" ht="19.5" customHeight="1" x14ac:dyDescent="0.25">
      <c r="A12" s="30" t="s">
        <v>133</v>
      </c>
    </row>
    <row r="13" spans="1:6" ht="19.5" customHeight="1" x14ac:dyDescent="0.25">
      <c r="A13" s="30" t="s">
        <v>134</v>
      </c>
    </row>
    <row r="14" spans="1:6" ht="19.5" customHeight="1" x14ac:dyDescent="0.25">
      <c r="A14" s="30" t="s">
        <v>135</v>
      </c>
    </row>
    <row r="15" spans="1:6" ht="19.5" customHeight="1" x14ac:dyDescent="0.25">
      <c r="A15" s="30" t="s">
        <v>136</v>
      </c>
    </row>
  </sheetData>
  <conditionalFormatting sqref="A12">
    <cfRule type="expression" dxfId="3" priority="4">
      <formula>$D$7&lt;0.5</formula>
    </cfRule>
  </conditionalFormatting>
  <conditionalFormatting sqref="A13">
    <cfRule type="expression" dxfId="2" priority="3">
      <formula>AND($D$7&gt;0.4999,$D$7&lt;0.72)</formula>
    </cfRule>
  </conditionalFormatting>
  <conditionalFormatting sqref="A14">
    <cfRule type="expression" dxfId="1" priority="2">
      <formula>AND($D$7&gt;0.71999,$D$7&lt;0.8)</formula>
    </cfRule>
  </conditionalFormatting>
  <conditionalFormatting sqref="A15">
    <cfRule type="expression" dxfId="0" priority="1">
      <formula>$D$7&gt;0.79999</formula>
    </cfRule>
  </conditionalFormatting>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G17"/>
  <sheetViews>
    <sheetView workbookViewId="0">
      <selection activeCell="A21" sqref="A21"/>
    </sheetView>
  </sheetViews>
  <sheetFormatPr defaultRowHeight="15" x14ac:dyDescent="0.25"/>
  <cols>
    <col min="1" max="1" width="24.7109375" customWidth="1"/>
    <col min="2" max="2" width="18.28515625" style="39" customWidth="1"/>
    <col min="3" max="3" width="18.7109375" style="36" customWidth="1"/>
    <col min="4" max="4" width="26.7109375" style="36" customWidth="1"/>
    <col min="6" max="6" width="9.140625" style="36"/>
  </cols>
  <sheetData>
    <row r="1" spans="1:7" s="50" customFormat="1" ht="21" x14ac:dyDescent="0.35">
      <c r="A1" s="50" t="s">
        <v>167</v>
      </c>
      <c r="B1" s="51"/>
      <c r="C1" s="52"/>
      <c r="D1" s="52"/>
      <c r="F1" s="52"/>
    </row>
    <row r="2" spans="1:7" ht="60" x14ac:dyDescent="0.25">
      <c r="A2" s="12" t="s">
        <v>142</v>
      </c>
      <c r="B2" s="35" t="s">
        <v>143</v>
      </c>
      <c r="C2" s="35" t="s">
        <v>144</v>
      </c>
      <c r="D2" s="40" t="s">
        <v>145</v>
      </c>
    </row>
    <row r="3" spans="1:7" x14ac:dyDescent="0.25">
      <c r="A3">
        <v>1</v>
      </c>
      <c r="B3" s="39">
        <v>2.87</v>
      </c>
      <c r="C3" s="36">
        <v>0.3</v>
      </c>
      <c r="D3" s="36">
        <f>B3*C3</f>
        <v>0.86099999999999999</v>
      </c>
    </row>
    <row r="4" spans="1:7" x14ac:dyDescent="0.25">
      <c r="A4">
        <v>2</v>
      </c>
      <c r="B4" s="39">
        <v>1</v>
      </c>
      <c r="C4" s="36">
        <v>0.15</v>
      </c>
      <c r="D4" s="36">
        <f>B4*C4</f>
        <v>0.15</v>
      </c>
    </row>
    <row r="5" spans="1:7" x14ac:dyDescent="0.25">
      <c r="A5">
        <v>3</v>
      </c>
      <c r="B5" s="39">
        <v>2.57</v>
      </c>
      <c r="C5" s="36">
        <v>0.25</v>
      </c>
      <c r="D5" s="36">
        <f>B5*C5</f>
        <v>0.64249999999999996</v>
      </c>
    </row>
    <row r="6" spans="1:7" x14ac:dyDescent="0.25">
      <c r="A6">
        <v>4</v>
      </c>
      <c r="B6" s="39">
        <v>1.92</v>
      </c>
      <c r="C6" s="36">
        <v>0.3</v>
      </c>
      <c r="D6" s="36">
        <f>B6*C6</f>
        <v>0.57599999999999996</v>
      </c>
    </row>
    <row r="7" spans="1:7" x14ac:dyDescent="0.25">
      <c r="A7" t="s">
        <v>146</v>
      </c>
      <c r="D7" s="42">
        <f>SUM(D3:D6)</f>
        <v>2.2294999999999998</v>
      </c>
    </row>
    <row r="9" spans="1:7" ht="45" x14ac:dyDescent="0.25">
      <c r="A9" s="49" t="s">
        <v>166</v>
      </c>
      <c r="B9" s="42"/>
      <c r="C9" s="43"/>
      <c r="D9" s="43">
        <f>D7/3</f>
        <v>0.74316666666666664</v>
      </c>
      <c r="E9" s="44" t="s">
        <v>147</v>
      </c>
      <c r="F9" s="43">
        <f>D9*100</f>
        <v>74.316666666666663</v>
      </c>
      <c r="G9" s="45" t="s">
        <v>148</v>
      </c>
    </row>
    <row r="12" spans="1:7" x14ac:dyDescent="0.25">
      <c r="A12" t="s">
        <v>149</v>
      </c>
    </row>
    <row r="13" spans="1:7" x14ac:dyDescent="0.25">
      <c r="A13" s="28"/>
    </row>
    <row r="14" spans="1:7" x14ac:dyDescent="0.25">
      <c r="A14" s="30" t="s">
        <v>133</v>
      </c>
    </row>
    <row r="15" spans="1:7" ht="30" x14ac:dyDescent="0.25">
      <c r="A15" s="41" t="s">
        <v>134</v>
      </c>
    </row>
    <row r="16" spans="1:7" ht="30" x14ac:dyDescent="0.25">
      <c r="A16" s="30" t="s">
        <v>135</v>
      </c>
    </row>
    <row r="17" spans="1:1" x14ac:dyDescent="0.25">
      <c r="A17" s="30" t="s">
        <v>136</v>
      </c>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L14"/>
  <sheetViews>
    <sheetView zoomScale="75" zoomScaleNormal="75" workbookViewId="0">
      <pane ySplit="1" topLeftCell="A9" activePane="bottomLeft" state="frozen"/>
      <selection activeCell="B1" sqref="B1"/>
      <selection pane="bottomLeft" activeCell="C10" sqref="C10"/>
    </sheetView>
  </sheetViews>
  <sheetFormatPr defaultRowHeight="15" x14ac:dyDescent="0.25"/>
  <cols>
    <col min="1" max="1" width="16.5703125" customWidth="1"/>
    <col min="2" max="2" width="20" style="33" customWidth="1"/>
    <col min="3" max="3" width="39.5703125" customWidth="1"/>
    <col min="4" max="4" width="62" bestFit="1" customWidth="1"/>
    <col min="5" max="5" width="13.28515625" customWidth="1"/>
    <col min="6" max="6" width="58.5703125" customWidth="1"/>
    <col min="7" max="7" width="11.5703125" bestFit="1" customWidth="1"/>
    <col min="8" max="8" width="16.85546875" bestFit="1" customWidth="1"/>
    <col min="9" max="9" width="16.42578125" style="32" bestFit="1" customWidth="1"/>
    <col min="10" max="10" width="62.7109375" style="33" customWidth="1"/>
    <col min="11" max="11" width="31.7109375" style="33" customWidth="1"/>
    <col min="12" max="12" width="32.7109375" customWidth="1"/>
  </cols>
  <sheetData>
    <row r="1" spans="1:12" ht="46.5" thickTop="1" thickBot="1" x14ac:dyDescent="0.3">
      <c r="A1" s="55" t="s">
        <v>0</v>
      </c>
      <c r="B1" s="56" t="s">
        <v>108</v>
      </c>
      <c r="C1" s="56" t="s">
        <v>137</v>
      </c>
      <c r="D1" s="62" t="s">
        <v>173</v>
      </c>
      <c r="E1" s="56" t="s">
        <v>177</v>
      </c>
      <c r="F1" s="56" t="s">
        <v>168</v>
      </c>
      <c r="G1" s="61" t="s">
        <v>95</v>
      </c>
      <c r="H1" s="61" t="s">
        <v>94</v>
      </c>
      <c r="I1" s="61" t="s">
        <v>202</v>
      </c>
      <c r="J1" s="79" t="s">
        <v>174</v>
      </c>
      <c r="K1" s="80" t="s">
        <v>222</v>
      </c>
      <c r="L1" s="80" t="s">
        <v>203</v>
      </c>
    </row>
    <row r="2" spans="1:12" ht="157.9" customHeight="1" thickTop="1" thickBot="1" x14ac:dyDescent="0.3">
      <c r="A2" s="94" t="s">
        <v>1</v>
      </c>
      <c r="B2" s="60" t="s">
        <v>212</v>
      </c>
      <c r="C2" s="60" t="s">
        <v>211</v>
      </c>
      <c r="D2" s="63" t="s">
        <v>279</v>
      </c>
      <c r="E2" s="22">
        <v>2</v>
      </c>
      <c r="F2" s="22" t="s">
        <v>223</v>
      </c>
      <c r="G2" s="65"/>
      <c r="H2" s="65">
        <f t="shared" ref="H2:H13" si="0">E2*G2</f>
        <v>0</v>
      </c>
      <c r="I2" s="66">
        <f t="shared" ref="I2:I13" si="1">IF(E2&gt;0,3*E2,"N/A")</f>
        <v>6</v>
      </c>
      <c r="J2" s="86"/>
      <c r="K2" s="81"/>
      <c r="L2" s="82"/>
    </row>
    <row r="3" spans="1:12" s="16" customFormat="1" ht="89.45" customHeight="1" thickTop="1" thickBot="1" x14ac:dyDescent="0.3">
      <c r="A3" s="95" t="s">
        <v>2</v>
      </c>
      <c r="B3" s="22" t="s">
        <v>214</v>
      </c>
      <c r="C3" s="22" t="s">
        <v>286</v>
      </c>
      <c r="D3" s="63" t="s">
        <v>280</v>
      </c>
      <c r="E3" s="22">
        <v>2</v>
      </c>
      <c r="F3" s="22" t="s">
        <v>224</v>
      </c>
      <c r="G3" s="65"/>
      <c r="H3" s="65">
        <f t="shared" ref="H3:H4" si="2">E3*G3</f>
        <v>0</v>
      </c>
      <c r="I3" s="66">
        <f t="shared" ref="I3:I4" si="3">IF(E3&gt;0,3*E3,"N/A")</f>
        <v>6</v>
      </c>
      <c r="J3" s="86"/>
      <c r="K3" s="91"/>
      <c r="L3" s="92"/>
    </row>
    <row r="4" spans="1:12" ht="121.5" thickTop="1" thickBot="1" x14ac:dyDescent="0.3">
      <c r="A4" s="95" t="s">
        <v>3</v>
      </c>
      <c r="B4" s="22" t="s">
        <v>112</v>
      </c>
      <c r="C4" s="22" t="s">
        <v>58</v>
      </c>
      <c r="D4" s="63" t="s">
        <v>219</v>
      </c>
      <c r="E4" s="22">
        <v>1</v>
      </c>
      <c r="F4" s="22" t="s">
        <v>220</v>
      </c>
      <c r="G4" s="65"/>
      <c r="H4" s="65">
        <f t="shared" si="2"/>
        <v>0</v>
      </c>
      <c r="I4" s="66">
        <f t="shared" si="3"/>
        <v>3</v>
      </c>
      <c r="J4" s="86"/>
      <c r="K4" s="81"/>
      <c r="L4" s="82"/>
    </row>
    <row r="5" spans="1:12" ht="106.5" thickTop="1" thickBot="1" x14ac:dyDescent="0.3">
      <c r="A5" s="95" t="s">
        <v>4</v>
      </c>
      <c r="B5" s="58" t="s">
        <v>213</v>
      </c>
      <c r="C5" s="58" t="s">
        <v>98</v>
      </c>
      <c r="D5" s="63" t="s">
        <v>277</v>
      </c>
      <c r="E5" s="58">
        <v>1</v>
      </c>
      <c r="F5" s="22" t="s">
        <v>221</v>
      </c>
      <c r="G5" s="88"/>
      <c r="H5" s="88">
        <f t="shared" si="0"/>
        <v>0</v>
      </c>
      <c r="I5" s="66">
        <f t="shared" si="1"/>
        <v>3</v>
      </c>
      <c r="J5" s="86"/>
      <c r="K5" s="81"/>
      <c r="L5" s="82"/>
    </row>
    <row r="6" spans="1:12" ht="136.5" thickTop="1" thickBot="1" x14ac:dyDescent="0.3">
      <c r="A6" s="95" t="s">
        <v>5</v>
      </c>
      <c r="B6" s="22" t="s">
        <v>110</v>
      </c>
      <c r="C6" s="22" t="s">
        <v>53</v>
      </c>
      <c r="D6" s="63" t="s">
        <v>216</v>
      </c>
      <c r="E6" s="22">
        <v>3</v>
      </c>
      <c r="F6" s="22" t="s">
        <v>228</v>
      </c>
      <c r="G6" s="65"/>
      <c r="H6" s="65">
        <f t="shared" si="0"/>
        <v>0</v>
      </c>
      <c r="I6" s="66">
        <f t="shared" si="1"/>
        <v>9</v>
      </c>
      <c r="J6" s="86"/>
      <c r="K6" s="81"/>
      <c r="L6" s="82"/>
    </row>
    <row r="7" spans="1:12" ht="106.5" thickTop="1" thickBot="1" x14ac:dyDescent="0.3">
      <c r="A7" s="95" t="s">
        <v>6</v>
      </c>
      <c r="B7" s="59" t="s">
        <v>110</v>
      </c>
      <c r="C7" s="59" t="s">
        <v>54</v>
      </c>
      <c r="D7" s="63" t="s">
        <v>285</v>
      </c>
      <c r="E7" s="59">
        <v>1</v>
      </c>
      <c r="F7" s="22" t="s">
        <v>229</v>
      </c>
      <c r="G7" s="88"/>
      <c r="H7" s="65">
        <f t="shared" si="0"/>
        <v>0</v>
      </c>
      <c r="I7" s="66">
        <f t="shared" si="1"/>
        <v>3</v>
      </c>
      <c r="J7" s="86"/>
      <c r="K7" s="81"/>
      <c r="L7" s="82"/>
    </row>
    <row r="8" spans="1:12" ht="61.5" thickTop="1" thickBot="1" x14ac:dyDescent="0.3">
      <c r="A8" s="95" t="s">
        <v>7</v>
      </c>
      <c r="B8" s="59" t="s">
        <v>110</v>
      </c>
      <c r="C8" s="59" t="s">
        <v>55</v>
      </c>
      <c r="D8" s="63"/>
      <c r="E8" s="59">
        <v>1</v>
      </c>
      <c r="F8" s="22" t="s">
        <v>225</v>
      </c>
      <c r="G8" s="65"/>
      <c r="H8" s="65">
        <f t="shared" si="0"/>
        <v>0</v>
      </c>
      <c r="I8" s="66">
        <f t="shared" si="1"/>
        <v>3</v>
      </c>
      <c r="J8" s="86"/>
      <c r="K8" s="81"/>
      <c r="L8" s="82"/>
    </row>
    <row r="9" spans="1:12" ht="76.5" thickTop="1" thickBot="1" x14ac:dyDescent="0.3">
      <c r="A9" s="95" t="s">
        <v>8</v>
      </c>
      <c r="B9" s="22" t="s">
        <v>110</v>
      </c>
      <c r="C9" s="22" t="s">
        <v>83</v>
      </c>
      <c r="D9" s="63"/>
      <c r="E9" s="22">
        <v>3</v>
      </c>
      <c r="F9" s="22" t="s">
        <v>227</v>
      </c>
      <c r="G9" s="88"/>
      <c r="H9" s="65">
        <f>E9*G9</f>
        <v>0</v>
      </c>
      <c r="I9" s="66">
        <f>IF(E9&gt;0,3*E9,"N/A")</f>
        <v>9</v>
      </c>
      <c r="J9" s="86"/>
      <c r="K9" s="81"/>
      <c r="L9" s="81"/>
    </row>
    <row r="10" spans="1:12" ht="136.5" thickTop="1" thickBot="1" x14ac:dyDescent="0.3">
      <c r="A10" s="95" t="s">
        <v>9</v>
      </c>
      <c r="B10" s="22" t="s">
        <v>111</v>
      </c>
      <c r="C10" s="60" t="s">
        <v>217</v>
      </c>
      <c r="D10" s="63" t="s">
        <v>218</v>
      </c>
      <c r="E10" s="60">
        <v>2</v>
      </c>
      <c r="F10" s="22" t="s">
        <v>230</v>
      </c>
      <c r="G10" s="65"/>
      <c r="H10" s="65">
        <f t="shared" si="0"/>
        <v>0</v>
      </c>
      <c r="I10" s="66">
        <f t="shared" si="1"/>
        <v>6</v>
      </c>
      <c r="J10" s="86"/>
      <c r="K10" s="81"/>
      <c r="L10" s="82"/>
    </row>
    <row r="11" spans="1:12" ht="61.5" thickTop="1" thickBot="1" x14ac:dyDescent="0.3">
      <c r="A11" s="95" t="s">
        <v>10</v>
      </c>
      <c r="B11" s="59" t="s">
        <v>111</v>
      </c>
      <c r="C11" s="59" t="s">
        <v>57</v>
      </c>
      <c r="D11" s="63"/>
      <c r="E11" s="59">
        <v>1</v>
      </c>
      <c r="F11" s="22" t="s">
        <v>268</v>
      </c>
      <c r="G11" s="65"/>
      <c r="H11" s="65">
        <f t="shared" si="0"/>
        <v>0</v>
      </c>
      <c r="I11" s="66">
        <f t="shared" si="1"/>
        <v>3</v>
      </c>
      <c r="J11" s="86"/>
      <c r="K11" s="81"/>
      <c r="L11" s="82"/>
    </row>
    <row r="12" spans="1:12" ht="106.5" thickTop="1" thickBot="1" x14ac:dyDescent="0.3">
      <c r="A12" s="95" t="s">
        <v>11</v>
      </c>
      <c r="B12" s="59" t="s">
        <v>111</v>
      </c>
      <c r="C12" s="59" t="s">
        <v>100</v>
      </c>
      <c r="D12" s="63"/>
      <c r="E12" s="59">
        <v>1</v>
      </c>
      <c r="F12" s="22" t="s">
        <v>269</v>
      </c>
      <c r="G12" s="65"/>
      <c r="H12" s="65">
        <f t="shared" si="0"/>
        <v>0</v>
      </c>
      <c r="I12" s="66">
        <f t="shared" si="1"/>
        <v>3</v>
      </c>
      <c r="J12" s="86"/>
      <c r="K12" s="81"/>
      <c r="L12" s="82"/>
    </row>
    <row r="13" spans="1:12" ht="91.5" thickTop="1" thickBot="1" x14ac:dyDescent="0.3">
      <c r="A13" s="95" t="s">
        <v>204</v>
      </c>
      <c r="B13" s="22" t="s">
        <v>164</v>
      </c>
      <c r="C13" s="22" t="s">
        <v>59</v>
      </c>
      <c r="D13" s="63"/>
      <c r="E13" s="22">
        <v>1</v>
      </c>
      <c r="F13" s="22" t="s">
        <v>226</v>
      </c>
      <c r="G13" s="88"/>
      <c r="H13" s="65">
        <f t="shared" si="0"/>
        <v>0</v>
      </c>
      <c r="I13" s="66">
        <f t="shared" si="1"/>
        <v>3</v>
      </c>
      <c r="J13" s="86"/>
      <c r="K13" s="81"/>
      <c r="L13" s="82"/>
    </row>
    <row r="14" spans="1:12" ht="30.75" thickBot="1" x14ac:dyDescent="0.3">
      <c r="A14" t="s">
        <v>70</v>
      </c>
      <c r="C14" s="3"/>
      <c r="E14">
        <f>SUM(E2:E13)</f>
        <v>19</v>
      </c>
      <c r="G14" t="s">
        <v>70</v>
      </c>
      <c r="H14">
        <f>SUM(H2:H13)</f>
        <v>0</v>
      </c>
      <c r="I14" s="32">
        <f>SUM(I2:I13)</f>
        <v>57</v>
      </c>
      <c r="J14" s="67">
        <f>(H14/I14)</f>
        <v>0</v>
      </c>
      <c r="K14" s="33" t="s">
        <v>195</v>
      </c>
    </row>
  </sheetData>
  <phoneticPr fontId="6" type="noConversion"/>
  <conditionalFormatting sqref="G2:G3 G5:G8 G10:G13">
    <cfRule type="colorScale" priority="5">
      <colorScale>
        <cfvo type="num" val="0"/>
        <cfvo type="num" val="2"/>
        <cfvo type="num" val="3"/>
        <color rgb="FFFBBBBD"/>
        <color rgb="FFF7FFAB"/>
        <color rgb="FFB9E1C3"/>
      </colorScale>
    </cfRule>
  </conditionalFormatting>
  <conditionalFormatting sqref="G4">
    <cfRule type="colorScale" priority="4">
      <colorScale>
        <cfvo type="num" val="0"/>
        <cfvo type="num" val="2"/>
        <cfvo type="num" val="3"/>
        <color rgb="FFFBBBBD"/>
        <color rgb="FFF7FFAB"/>
        <color rgb="FFB9E1C3"/>
      </colorScale>
    </cfRule>
  </conditionalFormatting>
  <conditionalFormatting sqref="G9">
    <cfRule type="colorScale" priority="1">
      <colorScale>
        <cfvo type="num" val="0"/>
        <cfvo type="num" val="2"/>
        <cfvo type="num" val="3"/>
        <color rgb="FFFBBBBD"/>
        <color rgb="FFF7FFAB"/>
        <color rgb="FFB9E1C3"/>
      </colorScale>
    </cfRule>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14"/>
  <sheetViews>
    <sheetView topLeftCell="A6" workbookViewId="0">
      <selection activeCell="G18" sqref="G18"/>
    </sheetView>
  </sheetViews>
  <sheetFormatPr defaultRowHeight="15" x14ac:dyDescent="0.25"/>
  <cols>
    <col min="2" max="2" width="12.5703125" bestFit="1" customWidth="1"/>
    <col min="3" max="3" width="54.7109375" customWidth="1"/>
    <col min="5" max="5" width="11.42578125" customWidth="1"/>
    <col min="6" max="6" width="16.42578125" customWidth="1"/>
    <col min="7" max="7" width="13.42578125" customWidth="1"/>
    <col min="8" max="8" width="20.5703125" customWidth="1"/>
    <col min="9" max="9" width="48.140625" style="33" customWidth="1"/>
  </cols>
  <sheetData>
    <row r="1" spans="1:9" ht="45.75" thickBot="1" x14ac:dyDescent="0.3">
      <c r="A1" s="12" t="s">
        <v>0</v>
      </c>
      <c r="B1" s="12" t="s">
        <v>108</v>
      </c>
      <c r="C1" s="11" t="s">
        <v>137</v>
      </c>
      <c r="D1" s="11" t="s">
        <v>92</v>
      </c>
      <c r="E1" s="11" t="s">
        <v>95</v>
      </c>
      <c r="F1" s="11" t="s">
        <v>94</v>
      </c>
      <c r="G1" s="11" t="s">
        <v>93</v>
      </c>
      <c r="H1" s="11" t="s">
        <v>160</v>
      </c>
      <c r="I1" s="11" t="s">
        <v>161</v>
      </c>
    </row>
    <row r="2" spans="1:9" ht="30.75" thickBot="1" x14ac:dyDescent="0.3">
      <c r="A2" s="8" t="s">
        <v>1</v>
      </c>
      <c r="B2" s="8" t="s">
        <v>109</v>
      </c>
      <c r="C2" s="1" t="s">
        <v>154</v>
      </c>
      <c r="D2">
        <v>2</v>
      </c>
      <c r="E2">
        <v>3</v>
      </c>
      <c r="F2">
        <f t="shared" ref="F2:F12" si="0">D2*E2</f>
        <v>6</v>
      </c>
      <c r="G2" s="53">
        <v>6</v>
      </c>
      <c r="H2" s="14"/>
    </row>
    <row r="3" spans="1:9" ht="30.75" thickBot="1" x14ac:dyDescent="0.3">
      <c r="A3" s="15" t="s">
        <v>2</v>
      </c>
      <c r="B3" s="19" t="s">
        <v>109</v>
      </c>
      <c r="C3" s="23" t="s">
        <v>98</v>
      </c>
      <c r="D3" s="16">
        <v>2</v>
      </c>
      <c r="E3" s="16">
        <v>0</v>
      </c>
      <c r="F3">
        <f t="shared" si="0"/>
        <v>0</v>
      </c>
      <c r="G3" s="16">
        <v>6</v>
      </c>
      <c r="H3" s="13"/>
    </row>
    <row r="4" spans="1:9" ht="30.75" thickBot="1" x14ac:dyDescent="0.3">
      <c r="A4" s="8" t="s">
        <v>3</v>
      </c>
      <c r="B4" s="8" t="s">
        <v>110</v>
      </c>
      <c r="C4" s="1" t="s">
        <v>53</v>
      </c>
      <c r="D4">
        <v>2</v>
      </c>
      <c r="E4">
        <v>2</v>
      </c>
      <c r="F4">
        <f t="shared" si="0"/>
        <v>4</v>
      </c>
      <c r="G4" s="53">
        <v>6</v>
      </c>
    </row>
    <row r="5" spans="1:9" ht="30.75" thickBot="1" x14ac:dyDescent="0.3">
      <c r="A5" s="8" t="s">
        <v>4</v>
      </c>
      <c r="B5" s="20" t="s">
        <v>110</v>
      </c>
      <c r="C5" s="2" t="s">
        <v>54</v>
      </c>
      <c r="D5">
        <v>1</v>
      </c>
      <c r="E5">
        <v>3</v>
      </c>
      <c r="F5">
        <f t="shared" si="0"/>
        <v>3</v>
      </c>
      <c r="G5" s="53">
        <v>3</v>
      </c>
      <c r="H5" t="s">
        <v>99</v>
      </c>
    </row>
    <row r="6" spans="1:9" ht="30.75" thickBot="1" x14ac:dyDescent="0.3">
      <c r="A6" s="8" t="s">
        <v>5</v>
      </c>
      <c r="B6" s="20" t="s">
        <v>110</v>
      </c>
      <c r="C6" s="2" t="s">
        <v>55</v>
      </c>
      <c r="D6">
        <v>2</v>
      </c>
      <c r="E6">
        <v>3</v>
      </c>
      <c r="F6">
        <f t="shared" si="0"/>
        <v>6</v>
      </c>
      <c r="G6" s="53">
        <v>6</v>
      </c>
    </row>
    <row r="7" spans="1:9" ht="45.75" thickBot="1" x14ac:dyDescent="0.3">
      <c r="A7" s="8" t="s">
        <v>6</v>
      </c>
      <c r="B7" s="8" t="s">
        <v>111</v>
      </c>
      <c r="C7" s="24" t="s">
        <v>120</v>
      </c>
      <c r="D7">
        <v>2</v>
      </c>
      <c r="E7">
        <v>3</v>
      </c>
      <c r="F7">
        <f t="shared" si="0"/>
        <v>6</v>
      </c>
      <c r="G7" s="53">
        <v>6</v>
      </c>
      <c r="H7" s="13"/>
    </row>
    <row r="8" spans="1:9" ht="45.75" thickBot="1" x14ac:dyDescent="0.3">
      <c r="A8" s="8" t="s">
        <v>7</v>
      </c>
      <c r="B8" s="20" t="s">
        <v>111</v>
      </c>
      <c r="C8" s="2" t="s">
        <v>56</v>
      </c>
      <c r="D8">
        <v>2</v>
      </c>
      <c r="E8">
        <v>3</v>
      </c>
      <c r="F8">
        <f t="shared" si="0"/>
        <v>6</v>
      </c>
      <c r="G8" s="53">
        <v>6</v>
      </c>
    </row>
    <row r="9" spans="1:9" ht="45.75" thickBot="1" x14ac:dyDescent="0.3">
      <c r="A9" s="8" t="s">
        <v>8</v>
      </c>
      <c r="B9" s="20" t="s">
        <v>111</v>
      </c>
      <c r="C9" s="2" t="s">
        <v>57</v>
      </c>
      <c r="D9">
        <v>2</v>
      </c>
      <c r="E9">
        <v>3</v>
      </c>
      <c r="F9">
        <f t="shared" si="0"/>
        <v>6</v>
      </c>
      <c r="G9" s="53">
        <v>6</v>
      </c>
    </row>
    <row r="10" spans="1:9" ht="60.75" thickBot="1" x14ac:dyDescent="0.3">
      <c r="A10" s="8" t="s">
        <v>9</v>
      </c>
      <c r="B10" s="20" t="s">
        <v>111</v>
      </c>
      <c r="C10" s="2" t="s">
        <v>100</v>
      </c>
      <c r="D10">
        <v>2</v>
      </c>
      <c r="E10">
        <v>3</v>
      </c>
      <c r="F10">
        <f t="shared" si="0"/>
        <v>6</v>
      </c>
      <c r="G10" s="53">
        <v>6</v>
      </c>
    </row>
    <row r="11" spans="1:9" ht="30.75" thickBot="1" x14ac:dyDescent="0.3">
      <c r="A11" s="8" t="s">
        <v>10</v>
      </c>
      <c r="B11" s="8" t="s">
        <v>112</v>
      </c>
      <c r="C11" s="1" t="s">
        <v>58</v>
      </c>
      <c r="D11">
        <v>2</v>
      </c>
      <c r="E11">
        <v>0</v>
      </c>
      <c r="F11">
        <f t="shared" si="0"/>
        <v>0</v>
      </c>
      <c r="G11">
        <v>9</v>
      </c>
    </row>
    <row r="12" spans="1:9" ht="30.75" thickBot="1" x14ac:dyDescent="0.3">
      <c r="A12" s="8" t="s">
        <v>11</v>
      </c>
      <c r="B12" s="48" t="s">
        <v>164</v>
      </c>
      <c r="C12" s="1" t="s">
        <v>59</v>
      </c>
      <c r="D12">
        <v>1</v>
      </c>
      <c r="E12">
        <v>0</v>
      </c>
      <c r="F12">
        <f t="shared" si="0"/>
        <v>0</v>
      </c>
      <c r="G12">
        <v>3</v>
      </c>
    </row>
    <row r="13" spans="1:9" ht="45" x14ac:dyDescent="0.25">
      <c r="A13" t="s">
        <v>70</v>
      </c>
      <c r="C13" s="3"/>
      <c r="E13" t="s">
        <v>70</v>
      </c>
      <c r="F13">
        <f>SUM(F2:F12)</f>
        <v>43</v>
      </c>
      <c r="G13">
        <f>SUM(G2:G12)</f>
        <v>63</v>
      </c>
      <c r="H13" s="37">
        <f>(F13/G13)*3</f>
        <v>2.0476190476190474</v>
      </c>
      <c r="I13" s="33" t="s">
        <v>152</v>
      </c>
    </row>
    <row r="14" spans="1:9" x14ac:dyDescent="0.25">
      <c r="F14">
        <v>43</v>
      </c>
      <c r="G14">
        <v>45</v>
      </c>
      <c r="H14" s="37">
        <f>(F14/G14)*3</f>
        <v>2.8666666666666667</v>
      </c>
    </row>
  </sheetData>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L1048575"/>
  <sheetViews>
    <sheetView zoomScale="75" zoomScaleNormal="75" workbookViewId="0">
      <pane ySplit="1" topLeftCell="A2" activePane="bottomLeft" state="frozen"/>
      <selection pane="bottomLeft" activeCell="C5" sqref="C5"/>
    </sheetView>
  </sheetViews>
  <sheetFormatPr defaultRowHeight="15" x14ac:dyDescent="0.25"/>
  <cols>
    <col min="1" max="1" width="6.85546875" bestFit="1" customWidth="1"/>
    <col min="2" max="2" width="11.85546875" style="33" customWidth="1"/>
    <col min="3" max="3" width="36.28515625" customWidth="1"/>
    <col min="4" max="4" width="35" hidden="1" customWidth="1"/>
    <col min="5" max="5" width="11.85546875" customWidth="1"/>
    <col min="6" max="6" width="36.28515625" customWidth="1"/>
    <col min="7" max="7" width="11.5703125" bestFit="1" customWidth="1"/>
    <col min="8" max="8" width="16.140625" bestFit="1" customWidth="1"/>
    <col min="9" max="9" width="16" bestFit="1" customWidth="1"/>
    <col min="10" max="10" width="62.85546875" customWidth="1"/>
    <col min="11" max="11" width="37.7109375" style="33" customWidth="1"/>
    <col min="12" max="12" width="34.85546875" customWidth="1"/>
  </cols>
  <sheetData>
    <row r="1" spans="1:12" ht="46.5" thickTop="1" thickBot="1" x14ac:dyDescent="0.3">
      <c r="A1" s="55" t="s">
        <v>0</v>
      </c>
      <c r="B1" s="56" t="s">
        <v>108</v>
      </c>
      <c r="C1" s="56" t="s">
        <v>138</v>
      </c>
      <c r="D1" s="62" t="s">
        <v>173</v>
      </c>
      <c r="E1" s="56" t="s">
        <v>177</v>
      </c>
      <c r="F1" s="56" t="s">
        <v>168</v>
      </c>
      <c r="G1" s="61" t="s">
        <v>95</v>
      </c>
      <c r="H1" s="61" t="s">
        <v>94</v>
      </c>
      <c r="I1" s="61" t="s">
        <v>202</v>
      </c>
      <c r="J1" s="61" t="s">
        <v>174</v>
      </c>
      <c r="K1" s="80" t="s">
        <v>222</v>
      </c>
      <c r="L1" s="80" t="s">
        <v>203</v>
      </c>
    </row>
    <row r="2" spans="1:12" ht="121.5" thickTop="1" thickBot="1" x14ac:dyDescent="0.3">
      <c r="A2" s="17" t="s">
        <v>12</v>
      </c>
      <c r="B2" s="22" t="s">
        <v>113</v>
      </c>
      <c r="C2" s="22" t="s">
        <v>288</v>
      </c>
      <c r="D2" s="93" t="s">
        <v>210</v>
      </c>
      <c r="E2" s="60">
        <v>3</v>
      </c>
      <c r="F2" s="22" t="s">
        <v>231</v>
      </c>
      <c r="G2" s="89"/>
      <c r="H2" s="65">
        <f t="shared" ref="H2:H10" si="0">E2*G2</f>
        <v>0</v>
      </c>
      <c r="I2" s="66">
        <f>IF(E2&gt;0,3*E2,"N/A")</f>
        <v>9</v>
      </c>
      <c r="J2" s="87"/>
      <c r="K2" s="81"/>
      <c r="L2" s="81"/>
    </row>
    <row r="3" spans="1:12" ht="69" customHeight="1" thickTop="1" thickBot="1" x14ac:dyDescent="0.3">
      <c r="A3" s="57" t="s">
        <v>13</v>
      </c>
      <c r="B3" s="22" t="s">
        <v>113</v>
      </c>
      <c r="C3" s="58" t="s">
        <v>289</v>
      </c>
      <c r="D3" s="63"/>
      <c r="E3" s="58">
        <v>2</v>
      </c>
      <c r="F3" s="22" t="s">
        <v>232</v>
      </c>
      <c r="G3" s="89"/>
      <c r="H3" s="65">
        <f t="shared" si="0"/>
        <v>0</v>
      </c>
      <c r="I3" s="66">
        <f t="shared" ref="I3:I10" si="1">IF(E3&gt;0,3*E3,"N/A")</f>
        <v>6</v>
      </c>
      <c r="J3" s="90"/>
      <c r="K3" s="81"/>
      <c r="L3" s="81"/>
    </row>
    <row r="4" spans="1:12" ht="166.5" thickTop="1" thickBot="1" x14ac:dyDescent="0.3">
      <c r="A4" s="17" t="s">
        <v>14</v>
      </c>
      <c r="B4" s="22" t="s">
        <v>113</v>
      </c>
      <c r="C4" s="22" t="s">
        <v>290</v>
      </c>
      <c r="D4" s="63"/>
      <c r="E4" s="60">
        <v>2</v>
      </c>
      <c r="F4" s="22" t="s">
        <v>275</v>
      </c>
      <c r="G4" s="89"/>
      <c r="H4" s="65">
        <f t="shared" si="0"/>
        <v>0</v>
      </c>
      <c r="I4" s="66">
        <f t="shared" si="1"/>
        <v>6</v>
      </c>
      <c r="J4" s="90"/>
      <c r="K4" s="81"/>
      <c r="L4" s="81"/>
    </row>
    <row r="5" spans="1:12" ht="181.5" thickTop="1" thickBot="1" x14ac:dyDescent="0.3">
      <c r="A5" s="17" t="s">
        <v>15</v>
      </c>
      <c r="B5" s="59" t="s">
        <v>113</v>
      </c>
      <c r="C5" s="59" t="s">
        <v>205</v>
      </c>
      <c r="D5" s="63"/>
      <c r="E5" s="58">
        <v>1</v>
      </c>
      <c r="F5" s="22" t="s">
        <v>233</v>
      </c>
      <c r="G5" s="89"/>
      <c r="H5" s="65">
        <f t="shared" si="0"/>
        <v>0</v>
      </c>
      <c r="I5" s="66">
        <f t="shared" si="1"/>
        <v>3</v>
      </c>
      <c r="J5" s="90"/>
      <c r="K5" s="81"/>
      <c r="L5" s="81"/>
    </row>
    <row r="6" spans="1:12" ht="151.5" thickTop="1" thickBot="1" x14ac:dyDescent="0.3">
      <c r="A6" s="17" t="s">
        <v>16</v>
      </c>
      <c r="B6" s="59" t="s">
        <v>113</v>
      </c>
      <c r="C6" s="59" t="s">
        <v>206</v>
      </c>
      <c r="D6" s="63"/>
      <c r="E6" s="58">
        <v>1</v>
      </c>
      <c r="F6" s="22" t="s">
        <v>270</v>
      </c>
      <c r="G6" s="89"/>
      <c r="H6" s="65">
        <f t="shared" si="0"/>
        <v>0</v>
      </c>
      <c r="I6" s="66">
        <f t="shared" si="1"/>
        <v>3</v>
      </c>
      <c r="J6" s="90"/>
      <c r="K6" s="81"/>
      <c r="L6" s="81"/>
    </row>
    <row r="7" spans="1:12" ht="166.5" thickTop="1" thickBot="1" x14ac:dyDescent="0.3">
      <c r="A7" s="17" t="s">
        <v>17</v>
      </c>
      <c r="B7" s="22" t="s">
        <v>113</v>
      </c>
      <c r="C7" s="60" t="s">
        <v>207</v>
      </c>
      <c r="D7" s="63"/>
      <c r="E7" s="60">
        <v>2</v>
      </c>
      <c r="F7" s="22" t="s">
        <v>271</v>
      </c>
      <c r="G7" s="89"/>
      <c r="H7" s="65">
        <f t="shared" si="0"/>
        <v>0</v>
      </c>
      <c r="I7" s="66">
        <f t="shared" si="1"/>
        <v>6</v>
      </c>
      <c r="J7" s="87"/>
      <c r="K7" s="81"/>
      <c r="L7" s="81"/>
    </row>
    <row r="8" spans="1:12" ht="151.5" thickTop="1" thickBot="1" x14ac:dyDescent="0.3">
      <c r="A8" s="17" t="s">
        <v>18</v>
      </c>
      <c r="B8" s="59" t="s">
        <v>113</v>
      </c>
      <c r="C8" s="59" t="s">
        <v>291</v>
      </c>
      <c r="D8" s="63"/>
      <c r="E8" s="58">
        <v>1</v>
      </c>
      <c r="F8" s="22" t="s">
        <v>234</v>
      </c>
      <c r="G8" s="89"/>
      <c r="H8" s="65">
        <f t="shared" si="0"/>
        <v>0</v>
      </c>
      <c r="I8" s="66">
        <f t="shared" si="1"/>
        <v>3</v>
      </c>
      <c r="J8" s="90"/>
      <c r="K8" s="81"/>
      <c r="L8" s="81"/>
    </row>
    <row r="9" spans="1:12" ht="181.5" thickTop="1" thickBot="1" x14ac:dyDescent="0.3">
      <c r="A9" s="17" t="s">
        <v>19</v>
      </c>
      <c r="B9" s="59" t="s">
        <v>113</v>
      </c>
      <c r="C9" s="59" t="s">
        <v>208</v>
      </c>
      <c r="D9" s="63"/>
      <c r="E9" s="58">
        <v>2</v>
      </c>
      <c r="F9" s="22" t="s">
        <v>235</v>
      </c>
      <c r="G9" s="89"/>
      <c r="H9" s="65">
        <f t="shared" si="0"/>
        <v>0</v>
      </c>
      <c r="I9" s="66">
        <f t="shared" si="1"/>
        <v>6</v>
      </c>
      <c r="J9" s="87"/>
      <c r="K9" s="81"/>
      <c r="L9" s="81"/>
    </row>
    <row r="10" spans="1:12" ht="72" customHeight="1" thickTop="1" thickBot="1" x14ac:dyDescent="0.3">
      <c r="A10" s="17" t="s">
        <v>20</v>
      </c>
      <c r="B10" s="22" t="s">
        <v>113</v>
      </c>
      <c r="C10" s="22" t="s">
        <v>209</v>
      </c>
      <c r="D10" s="63"/>
      <c r="E10" s="60">
        <v>2</v>
      </c>
      <c r="F10" s="22" t="s">
        <v>236</v>
      </c>
      <c r="G10" s="89"/>
      <c r="H10" s="65">
        <f t="shared" si="0"/>
        <v>0</v>
      </c>
      <c r="I10" s="66">
        <f t="shared" si="1"/>
        <v>6</v>
      </c>
      <c r="J10" s="90"/>
      <c r="K10" s="81"/>
      <c r="L10" s="81"/>
    </row>
    <row r="11" spans="1:12" ht="30.75" thickBot="1" x14ac:dyDescent="0.3">
      <c r="C11" s="25"/>
      <c r="D11" s="25"/>
      <c r="E11">
        <f>SUM(E2:E10)</f>
        <v>16</v>
      </c>
      <c r="H11">
        <f>SUM(H2:H10)</f>
        <v>0</v>
      </c>
      <c r="I11">
        <f>SUM(I2:I10)</f>
        <v>48</v>
      </c>
      <c r="J11" s="68">
        <f>(H11/I11)</f>
        <v>0</v>
      </c>
      <c r="K11" s="33" t="s">
        <v>195</v>
      </c>
    </row>
    <row r="1048574" spans="2:2" ht="15.75" thickBot="1" x14ac:dyDescent="0.3"/>
    <row r="1048575" spans="2:2" ht="15.75" thickBot="1" x14ac:dyDescent="0.3">
      <c r="B1048575" s="48"/>
    </row>
  </sheetData>
  <conditionalFormatting sqref="G2:G10">
    <cfRule type="colorScale" priority="1">
      <colorScale>
        <cfvo type="num" val="0"/>
        <cfvo type="num" val="2"/>
        <cfvo type="num" val="3"/>
        <color rgb="FFFBBBBD"/>
        <color rgb="FFF7FFAB"/>
        <color rgb="FFB9E1C3"/>
      </colorScale>
    </cfRule>
  </conditionalFormatting>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1048576"/>
  <sheetViews>
    <sheetView topLeftCell="A6" workbookViewId="0">
      <selection activeCell="F17" sqref="F17"/>
    </sheetView>
  </sheetViews>
  <sheetFormatPr defaultRowHeight="15" x14ac:dyDescent="0.25"/>
  <cols>
    <col min="2" max="2" width="12.42578125" bestFit="1" customWidth="1"/>
    <col min="3" max="3" width="55" customWidth="1"/>
    <col min="5" max="5" width="11.5703125" customWidth="1"/>
    <col min="6" max="6" width="12.85546875" customWidth="1"/>
    <col min="7" max="7" width="10.28515625" customWidth="1"/>
    <col min="8" max="8" width="21.42578125" customWidth="1"/>
    <col min="9" max="9" width="59.42578125" style="33" customWidth="1"/>
  </cols>
  <sheetData>
    <row r="1" spans="1:9" ht="60.75" thickBot="1" x14ac:dyDescent="0.3">
      <c r="A1" s="12" t="s">
        <v>0</v>
      </c>
      <c r="B1" s="12" t="s">
        <v>108</v>
      </c>
      <c r="C1" s="11" t="s">
        <v>138</v>
      </c>
      <c r="D1" s="11" t="s">
        <v>92</v>
      </c>
      <c r="E1" s="11" t="s">
        <v>95</v>
      </c>
      <c r="F1" s="11" t="s">
        <v>94</v>
      </c>
      <c r="G1" s="11" t="s">
        <v>93</v>
      </c>
      <c r="I1" s="11" t="s">
        <v>151</v>
      </c>
    </row>
    <row r="2" spans="1:9" ht="45.75" thickBot="1" x14ac:dyDescent="0.3">
      <c r="A2" s="8" t="s">
        <v>12</v>
      </c>
      <c r="B2" s="8" t="s">
        <v>113</v>
      </c>
      <c r="C2" s="1" t="s">
        <v>60</v>
      </c>
      <c r="D2">
        <v>2</v>
      </c>
      <c r="E2">
        <v>1</v>
      </c>
      <c r="F2">
        <f t="shared" ref="F2:F11" si="0">D2*E2</f>
        <v>2</v>
      </c>
      <c r="G2" s="53">
        <v>6</v>
      </c>
    </row>
    <row r="3" spans="1:9" ht="30.75" thickBot="1" x14ac:dyDescent="0.3">
      <c r="A3" s="8" t="s">
        <v>13</v>
      </c>
      <c r="B3" s="8" t="s">
        <v>113</v>
      </c>
      <c r="C3" s="1" t="s">
        <v>61</v>
      </c>
      <c r="D3">
        <v>2</v>
      </c>
      <c r="E3">
        <v>1</v>
      </c>
      <c r="F3">
        <f t="shared" si="0"/>
        <v>2</v>
      </c>
      <c r="G3" s="53">
        <v>6</v>
      </c>
    </row>
    <row r="4" spans="1:9" ht="30.75" thickBot="1" x14ac:dyDescent="0.3">
      <c r="A4" s="8" t="s">
        <v>14</v>
      </c>
      <c r="B4" s="8" t="s">
        <v>113</v>
      </c>
      <c r="C4" s="1" t="s">
        <v>62</v>
      </c>
      <c r="D4">
        <v>2</v>
      </c>
      <c r="E4">
        <v>1</v>
      </c>
      <c r="F4">
        <f t="shared" si="0"/>
        <v>2</v>
      </c>
      <c r="G4" s="53">
        <v>6</v>
      </c>
      <c r="H4" s="11" t="s">
        <v>160</v>
      </c>
      <c r="I4" s="11" t="s">
        <v>161</v>
      </c>
    </row>
    <row r="5" spans="1:9" ht="90.75" thickBot="1" x14ac:dyDescent="0.3">
      <c r="A5" s="8" t="s">
        <v>15</v>
      </c>
      <c r="B5" s="8" t="s">
        <v>113</v>
      </c>
      <c r="C5" s="6" t="s">
        <v>63</v>
      </c>
      <c r="D5">
        <v>2</v>
      </c>
      <c r="E5">
        <v>1</v>
      </c>
      <c r="F5">
        <f t="shared" si="0"/>
        <v>2</v>
      </c>
      <c r="G5" s="53">
        <v>6</v>
      </c>
    </row>
    <row r="6" spans="1:9" ht="45.75" thickBot="1" x14ac:dyDescent="0.3">
      <c r="A6" s="8" t="s">
        <v>16</v>
      </c>
      <c r="B6" s="8" t="s">
        <v>113</v>
      </c>
      <c r="C6" s="1" t="s">
        <v>64</v>
      </c>
      <c r="D6">
        <v>2</v>
      </c>
      <c r="E6">
        <v>1</v>
      </c>
      <c r="F6">
        <f t="shared" si="0"/>
        <v>2</v>
      </c>
      <c r="G6" s="53">
        <v>6</v>
      </c>
    </row>
    <row r="7" spans="1:9" ht="45.75" thickBot="1" x14ac:dyDescent="0.3">
      <c r="A7" s="8" t="s">
        <v>17</v>
      </c>
      <c r="B7" s="8" t="s">
        <v>113</v>
      </c>
      <c r="C7" s="1" t="s">
        <v>65</v>
      </c>
      <c r="D7">
        <v>2</v>
      </c>
      <c r="E7">
        <v>1</v>
      </c>
      <c r="F7">
        <f t="shared" si="0"/>
        <v>2</v>
      </c>
      <c r="G7" s="53">
        <v>6</v>
      </c>
    </row>
    <row r="8" spans="1:9" ht="45.75" thickBot="1" x14ac:dyDescent="0.3">
      <c r="A8" s="8" t="s">
        <v>18</v>
      </c>
      <c r="B8" s="8" t="s">
        <v>113</v>
      </c>
      <c r="C8" s="1" t="s">
        <v>66</v>
      </c>
      <c r="D8">
        <v>2</v>
      </c>
      <c r="E8">
        <v>1</v>
      </c>
      <c r="F8">
        <f t="shared" si="0"/>
        <v>2</v>
      </c>
      <c r="G8" s="53">
        <v>6</v>
      </c>
    </row>
    <row r="9" spans="1:9" ht="45.75" thickBot="1" x14ac:dyDescent="0.3">
      <c r="A9" s="8" t="s">
        <v>19</v>
      </c>
      <c r="B9" s="8" t="s">
        <v>113</v>
      </c>
      <c r="C9" s="1" t="s">
        <v>67</v>
      </c>
      <c r="D9">
        <v>2</v>
      </c>
      <c r="E9">
        <v>1</v>
      </c>
      <c r="F9">
        <f t="shared" si="0"/>
        <v>2</v>
      </c>
      <c r="G9" s="53">
        <v>6</v>
      </c>
    </row>
    <row r="10" spans="1:9" ht="90.75" thickBot="1" x14ac:dyDescent="0.3">
      <c r="A10" s="8" t="s">
        <v>20</v>
      </c>
      <c r="B10" s="8" t="s">
        <v>113</v>
      </c>
      <c r="C10" s="1" t="s">
        <v>68</v>
      </c>
      <c r="D10">
        <v>2</v>
      </c>
      <c r="E10">
        <v>1</v>
      </c>
      <c r="F10">
        <f t="shared" si="0"/>
        <v>2</v>
      </c>
      <c r="G10" s="53">
        <v>6</v>
      </c>
    </row>
    <row r="11" spans="1:9" ht="30.75" thickBot="1" x14ac:dyDescent="0.3">
      <c r="A11" s="8" t="s">
        <v>21</v>
      </c>
      <c r="B11" s="8" t="s">
        <v>113</v>
      </c>
      <c r="C11" s="1" t="s">
        <v>69</v>
      </c>
      <c r="D11">
        <v>2</v>
      </c>
      <c r="E11">
        <v>1</v>
      </c>
      <c r="F11">
        <f t="shared" si="0"/>
        <v>2</v>
      </c>
      <c r="G11" s="53">
        <v>6</v>
      </c>
    </row>
    <row r="12" spans="1:9" ht="30" x14ac:dyDescent="0.25">
      <c r="C12" s="25"/>
      <c r="F12">
        <f>SUM(F2:F11)</f>
        <v>20</v>
      </c>
      <c r="G12">
        <f>SUM(G2:G11)</f>
        <v>60</v>
      </c>
      <c r="H12" s="37">
        <f>(F12/G12)*3</f>
        <v>1</v>
      </c>
      <c r="I12" s="33" t="s">
        <v>152</v>
      </c>
    </row>
    <row r="1048575" spans="2:2" ht="15.75" thickBot="1" x14ac:dyDescent="0.3"/>
    <row r="1048576" spans="2:2" ht="15.75" thickBot="1" x14ac:dyDescent="0.3">
      <c r="B1048576" s="8"/>
    </row>
  </sheetData>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L13"/>
  <sheetViews>
    <sheetView zoomScale="75" zoomScaleNormal="75" workbookViewId="0">
      <pane ySplit="1" topLeftCell="A8" activePane="bottomLeft" state="frozen"/>
      <selection pane="bottomLeft" activeCell="A19" sqref="A19"/>
    </sheetView>
  </sheetViews>
  <sheetFormatPr defaultRowHeight="15" x14ac:dyDescent="0.25"/>
  <cols>
    <col min="1" max="1" width="6.85546875" bestFit="1" customWidth="1"/>
    <col min="2" max="2" width="14.85546875" style="33" bestFit="1" customWidth="1"/>
    <col min="3" max="3" width="38.7109375" customWidth="1"/>
    <col min="4" max="4" width="30.85546875" hidden="1" customWidth="1"/>
    <col min="5" max="5" width="8.7109375" customWidth="1"/>
    <col min="6" max="6" width="70.7109375" bestFit="1" customWidth="1"/>
    <col min="7" max="7" width="12" customWidth="1"/>
    <col min="8" max="8" width="16.85546875" bestFit="1" customWidth="1"/>
    <col min="9" max="9" width="16" bestFit="1" customWidth="1"/>
    <col min="10" max="10" width="35.85546875" bestFit="1" customWidth="1"/>
    <col min="11" max="11" width="36.7109375" style="33" customWidth="1"/>
    <col min="12" max="12" width="39.85546875" customWidth="1"/>
  </cols>
  <sheetData>
    <row r="1" spans="1:12" ht="46.5" thickTop="1" thickBot="1" x14ac:dyDescent="0.3">
      <c r="A1" s="55" t="s">
        <v>0</v>
      </c>
      <c r="B1" s="56" t="s">
        <v>108</v>
      </c>
      <c r="C1" s="56" t="s">
        <v>139</v>
      </c>
      <c r="D1" s="62" t="s">
        <v>173</v>
      </c>
      <c r="E1" s="56" t="s">
        <v>177</v>
      </c>
      <c r="F1" s="56" t="s">
        <v>168</v>
      </c>
      <c r="G1" s="61" t="s">
        <v>95</v>
      </c>
      <c r="H1" s="61" t="s">
        <v>94</v>
      </c>
      <c r="I1" s="61" t="s">
        <v>202</v>
      </c>
      <c r="J1" s="61" t="s">
        <v>174</v>
      </c>
      <c r="K1" s="80" t="s">
        <v>222</v>
      </c>
      <c r="L1" s="80" t="s">
        <v>203</v>
      </c>
    </row>
    <row r="2" spans="1:12" ht="76.5" thickTop="1" thickBot="1" x14ac:dyDescent="0.3">
      <c r="A2" s="17" t="s">
        <v>22</v>
      </c>
      <c r="B2" s="22" t="s">
        <v>114</v>
      </c>
      <c r="C2" s="60" t="s">
        <v>237</v>
      </c>
      <c r="D2" s="63" t="s">
        <v>239</v>
      </c>
      <c r="E2" s="60">
        <v>3</v>
      </c>
      <c r="F2" s="22" t="s">
        <v>242</v>
      </c>
      <c r="G2" s="64"/>
      <c r="H2" s="64">
        <f t="shared" ref="H2:H10" si="0">E2*G2</f>
        <v>0</v>
      </c>
      <c r="I2" s="69">
        <f>IF(E2&gt;0,3*E2,"N/A")</f>
        <v>9</v>
      </c>
      <c r="J2" s="87"/>
      <c r="K2" s="81"/>
      <c r="L2" s="81"/>
    </row>
    <row r="3" spans="1:12" ht="146.44999999999999" customHeight="1" thickTop="1" thickBot="1" x14ac:dyDescent="0.3">
      <c r="A3" s="57" t="s">
        <v>23</v>
      </c>
      <c r="B3" s="22" t="s">
        <v>114</v>
      </c>
      <c r="C3" s="58" t="s">
        <v>287</v>
      </c>
      <c r="D3" s="63"/>
      <c r="E3" s="58">
        <v>1</v>
      </c>
      <c r="F3" s="22" t="s">
        <v>243</v>
      </c>
      <c r="G3" s="64"/>
      <c r="H3" s="64">
        <f t="shared" si="0"/>
        <v>0</v>
      </c>
      <c r="I3" s="69">
        <f t="shared" ref="I3:I12" si="1">IF(E3&gt;0,3*E3,"N/A")</f>
        <v>3</v>
      </c>
      <c r="J3" s="87"/>
      <c r="K3" s="81"/>
      <c r="L3" s="81"/>
    </row>
    <row r="4" spans="1:12" ht="61.5" thickTop="1" thickBot="1" x14ac:dyDescent="0.3">
      <c r="A4" s="17" t="s">
        <v>24</v>
      </c>
      <c r="B4" s="22" t="s">
        <v>114</v>
      </c>
      <c r="C4" s="60" t="s">
        <v>292</v>
      </c>
      <c r="D4" s="63"/>
      <c r="E4" s="60">
        <v>2</v>
      </c>
      <c r="F4" s="22" t="s">
        <v>244</v>
      </c>
      <c r="G4" s="64"/>
      <c r="H4" s="64">
        <f t="shared" si="0"/>
        <v>0</v>
      </c>
      <c r="I4" s="69">
        <f t="shared" si="1"/>
        <v>6</v>
      </c>
      <c r="J4" s="87"/>
      <c r="K4" s="81"/>
      <c r="L4" s="81"/>
    </row>
    <row r="5" spans="1:12" ht="61.5" thickTop="1" thickBot="1" x14ac:dyDescent="0.3">
      <c r="A5" s="17" t="s">
        <v>25</v>
      </c>
      <c r="B5" s="59" t="s">
        <v>114</v>
      </c>
      <c r="C5" s="59" t="s">
        <v>104</v>
      </c>
      <c r="D5" s="63"/>
      <c r="E5" s="58">
        <v>3</v>
      </c>
      <c r="F5" s="22" t="s">
        <v>245</v>
      </c>
      <c r="G5" s="64"/>
      <c r="H5" s="64">
        <f t="shared" si="0"/>
        <v>0</v>
      </c>
      <c r="I5" s="69">
        <f t="shared" si="1"/>
        <v>9</v>
      </c>
      <c r="J5" s="87"/>
      <c r="K5" s="81"/>
      <c r="L5" s="81"/>
    </row>
    <row r="6" spans="1:12" ht="61.5" thickTop="1" thickBot="1" x14ac:dyDescent="0.3">
      <c r="A6" s="17" t="s">
        <v>26</v>
      </c>
      <c r="B6" s="59" t="s">
        <v>114</v>
      </c>
      <c r="C6" s="59" t="s">
        <v>72</v>
      </c>
      <c r="D6" s="63"/>
      <c r="E6" s="58">
        <v>2</v>
      </c>
      <c r="F6" s="22" t="s">
        <v>272</v>
      </c>
      <c r="G6" s="64"/>
      <c r="H6" s="64">
        <f t="shared" si="0"/>
        <v>0</v>
      </c>
      <c r="I6" s="69">
        <f t="shared" si="1"/>
        <v>6</v>
      </c>
      <c r="J6" s="87"/>
      <c r="K6" s="81"/>
      <c r="L6" s="81"/>
    </row>
    <row r="7" spans="1:12" ht="61.5" thickTop="1" thickBot="1" x14ac:dyDescent="0.3">
      <c r="A7" s="17" t="s">
        <v>27</v>
      </c>
      <c r="B7" s="22" t="s">
        <v>114</v>
      </c>
      <c r="C7" s="60" t="s">
        <v>238</v>
      </c>
      <c r="D7" s="63"/>
      <c r="E7" s="60">
        <v>3</v>
      </c>
      <c r="F7" s="22" t="s">
        <v>273</v>
      </c>
      <c r="G7" s="64"/>
      <c r="H7" s="64">
        <f t="shared" si="0"/>
        <v>0</v>
      </c>
      <c r="I7" s="69">
        <f t="shared" si="1"/>
        <v>9</v>
      </c>
      <c r="J7" s="87"/>
      <c r="K7" s="81"/>
      <c r="L7" s="81"/>
    </row>
    <row r="8" spans="1:12" ht="76.5" thickTop="1" thickBot="1" x14ac:dyDescent="0.3">
      <c r="A8" s="17" t="s">
        <v>28</v>
      </c>
      <c r="B8" s="59" t="s">
        <v>115</v>
      </c>
      <c r="C8" s="58" t="s">
        <v>240</v>
      </c>
      <c r="D8" s="63"/>
      <c r="E8" s="58">
        <v>3</v>
      </c>
      <c r="F8" s="22" t="s">
        <v>274</v>
      </c>
      <c r="G8" s="64"/>
      <c r="H8" s="64">
        <f t="shared" si="0"/>
        <v>0</v>
      </c>
      <c r="I8" s="69">
        <f t="shared" si="1"/>
        <v>9</v>
      </c>
      <c r="J8" s="87"/>
      <c r="K8" s="81"/>
      <c r="L8" s="81"/>
    </row>
    <row r="9" spans="1:12" ht="76.5" thickTop="1" thickBot="1" x14ac:dyDescent="0.3">
      <c r="A9" s="17" t="s">
        <v>29</v>
      </c>
      <c r="B9" s="59" t="s">
        <v>115</v>
      </c>
      <c r="C9" s="59" t="s">
        <v>297</v>
      </c>
      <c r="D9" s="63"/>
      <c r="E9" s="58">
        <v>0</v>
      </c>
      <c r="F9" s="22" t="s">
        <v>246</v>
      </c>
      <c r="G9" s="64"/>
      <c r="H9" s="64">
        <f t="shared" si="0"/>
        <v>0</v>
      </c>
      <c r="I9" s="69" t="str">
        <f t="shared" si="1"/>
        <v>N/A</v>
      </c>
      <c r="J9" s="87"/>
      <c r="K9" s="81"/>
      <c r="L9" s="81"/>
    </row>
    <row r="10" spans="1:12" ht="121.5" thickTop="1" thickBot="1" x14ac:dyDescent="0.3">
      <c r="A10" s="17" t="s">
        <v>30</v>
      </c>
      <c r="B10" s="59" t="s">
        <v>115</v>
      </c>
      <c r="C10" s="58" t="s">
        <v>241</v>
      </c>
      <c r="D10" s="63"/>
      <c r="E10" s="58">
        <v>2</v>
      </c>
      <c r="F10" s="22" t="s">
        <v>247</v>
      </c>
      <c r="G10" s="64"/>
      <c r="H10" s="64">
        <f t="shared" si="0"/>
        <v>0</v>
      </c>
      <c r="I10" s="69">
        <f t="shared" si="1"/>
        <v>6</v>
      </c>
      <c r="J10" s="87"/>
      <c r="K10" s="81"/>
      <c r="L10" s="81"/>
    </row>
    <row r="11" spans="1:12" ht="91.5" thickTop="1" thickBot="1" x14ac:dyDescent="0.3">
      <c r="A11" s="17" t="s">
        <v>31</v>
      </c>
      <c r="B11" s="22" t="s">
        <v>115</v>
      </c>
      <c r="C11" s="22" t="s">
        <v>294</v>
      </c>
      <c r="D11" s="63"/>
      <c r="E11" s="60">
        <v>0</v>
      </c>
      <c r="F11" s="22" t="s">
        <v>248</v>
      </c>
      <c r="G11" s="64"/>
      <c r="H11" s="64"/>
      <c r="I11" s="69" t="str">
        <f t="shared" si="1"/>
        <v>N/A</v>
      </c>
      <c r="J11" s="87"/>
      <c r="K11" s="81"/>
      <c r="L11" s="81"/>
    </row>
    <row r="12" spans="1:12" ht="61.5" thickTop="1" thickBot="1" x14ac:dyDescent="0.3">
      <c r="A12" s="17" t="s">
        <v>32</v>
      </c>
      <c r="B12" s="22" t="s">
        <v>293</v>
      </c>
      <c r="C12" s="22" t="s">
        <v>75</v>
      </c>
      <c r="D12" s="63"/>
      <c r="E12" s="60">
        <v>3</v>
      </c>
      <c r="F12" s="22" t="s">
        <v>249</v>
      </c>
      <c r="G12" s="64"/>
      <c r="H12" s="64">
        <f>E12*G12</f>
        <v>0</v>
      </c>
      <c r="I12" s="69">
        <f t="shared" si="1"/>
        <v>9</v>
      </c>
      <c r="J12" s="87"/>
      <c r="K12" s="81"/>
      <c r="L12" s="81"/>
    </row>
    <row r="13" spans="1:12" ht="30.75" thickBot="1" x14ac:dyDescent="0.3">
      <c r="E13">
        <f>SUM(E2:E12)</f>
        <v>22</v>
      </c>
      <c r="H13" s="32">
        <f>SUM(H2:H12)</f>
        <v>0</v>
      </c>
      <c r="I13">
        <f>SUM(I2:I12)</f>
        <v>66</v>
      </c>
      <c r="J13" s="68">
        <f>(H13/I13)</f>
        <v>0</v>
      </c>
      <c r="K13" s="33" t="s">
        <v>195</v>
      </c>
    </row>
  </sheetData>
  <conditionalFormatting sqref="G2:G12">
    <cfRule type="colorScale" priority="1">
      <colorScale>
        <cfvo type="num" val="0"/>
        <cfvo type="num" val="2"/>
        <cfvo type="num" val="3"/>
        <color rgb="FFFBBBBD"/>
        <color rgb="FFF7FFAB"/>
        <color rgb="FFB9E1C3"/>
      </colorScale>
    </cfRule>
  </conditionalFormatting>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14"/>
  <sheetViews>
    <sheetView topLeftCell="A6" workbookViewId="0">
      <selection activeCell="F19" sqref="F19"/>
    </sheetView>
  </sheetViews>
  <sheetFormatPr defaultRowHeight="15" x14ac:dyDescent="0.25"/>
  <cols>
    <col min="2" max="2" width="14.85546875" bestFit="1" customWidth="1"/>
    <col min="3" max="3" width="54.85546875" customWidth="1"/>
    <col min="5" max="5" width="11.28515625" customWidth="1"/>
    <col min="6" max="6" width="12.42578125" customWidth="1"/>
    <col min="7" max="7" width="10.28515625" customWidth="1"/>
    <col min="8" max="8" width="24.42578125" customWidth="1"/>
    <col min="9" max="9" width="53.28515625" style="33" customWidth="1"/>
  </cols>
  <sheetData>
    <row r="1" spans="1:9" ht="60.75" thickBot="1" x14ac:dyDescent="0.3">
      <c r="A1" s="12" t="s">
        <v>0</v>
      </c>
      <c r="B1" s="12" t="s">
        <v>108</v>
      </c>
      <c r="C1" s="11" t="s">
        <v>139</v>
      </c>
      <c r="D1" s="11" t="s">
        <v>92</v>
      </c>
      <c r="E1" s="11" t="s">
        <v>95</v>
      </c>
      <c r="F1" s="11" t="s">
        <v>94</v>
      </c>
      <c r="G1" s="11" t="s">
        <v>93</v>
      </c>
      <c r="H1" s="11" t="s">
        <v>160</v>
      </c>
      <c r="I1" s="11" t="s">
        <v>161</v>
      </c>
    </row>
    <row r="2" spans="1:9" ht="30.75" thickBot="1" x14ac:dyDescent="0.3">
      <c r="A2" s="17" t="s">
        <v>22</v>
      </c>
      <c r="B2" s="22" t="s">
        <v>114</v>
      </c>
      <c r="C2" s="18" t="s">
        <v>101</v>
      </c>
      <c r="D2" s="31">
        <v>3</v>
      </c>
      <c r="E2" s="31">
        <v>2</v>
      </c>
      <c r="F2" s="31">
        <f t="shared" ref="F2:F10" si="0">D2*E2</f>
        <v>6</v>
      </c>
      <c r="G2" s="54">
        <v>9</v>
      </c>
      <c r="I2" s="33" t="s">
        <v>103</v>
      </c>
    </row>
    <row r="3" spans="1:9" ht="30.75" thickBot="1" x14ac:dyDescent="0.3">
      <c r="A3" s="8" t="s">
        <v>23</v>
      </c>
      <c r="B3" s="22" t="s">
        <v>114</v>
      </c>
      <c r="C3" s="1" t="s">
        <v>71</v>
      </c>
      <c r="D3">
        <v>1</v>
      </c>
      <c r="E3">
        <v>0</v>
      </c>
      <c r="F3" s="31">
        <f t="shared" si="0"/>
        <v>0</v>
      </c>
      <c r="G3">
        <v>9</v>
      </c>
    </row>
    <row r="4" spans="1:9" ht="30.75" thickBot="1" x14ac:dyDescent="0.3">
      <c r="A4" s="8" t="s">
        <v>24</v>
      </c>
      <c r="B4" s="22" t="s">
        <v>114</v>
      </c>
      <c r="C4" s="2" t="s">
        <v>102</v>
      </c>
      <c r="D4">
        <v>2</v>
      </c>
      <c r="E4">
        <v>1</v>
      </c>
      <c r="F4" s="31">
        <f t="shared" si="0"/>
        <v>2</v>
      </c>
      <c r="G4" s="53">
        <v>3</v>
      </c>
    </row>
    <row r="5" spans="1:9" ht="30.75" thickBot="1" x14ac:dyDescent="0.3">
      <c r="A5" s="8" t="s">
        <v>25</v>
      </c>
      <c r="B5" s="22" t="s">
        <v>114</v>
      </c>
      <c r="C5" s="2" t="s">
        <v>104</v>
      </c>
      <c r="D5">
        <v>3</v>
      </c>
      <c r="E5">
        <v>2</v>
      </c>
      <c r="F5" s="31">
        <f t="shared" si="0"/>
        <v>6</v>
      </c>
      <c r="G5" s="53">
        <v>9</v>
      </c>
      <c r="H5" s="13" t="s">
        <v>70</v>
      </c>
    </row>
    <row r="6" spans="1:9" ht="30.75" thickBot="1" x14ac:dyDescent="0.3">
      <c r="A6" s="8" t="s">
        <v>26</v>
      </c>
      <c r="B6" s="22" t="s">
        <v>114</v>
      </c>
      <c r="C6" s="2" t="s">
        <v>72</v>
      </c>
      <c r="D6">
        <v>2</v>
      </c>
      <c r="E6">
        <v>3</v>
      </c>
      <c r="F6" s="31">
        <f t="shared" si="0"/>
        <v>6</v>
      </c>
      <c r="G6" s="53">
        <v>6</v>
      </c>
    </row>
    <row r="7" spans="1:9" ht="30.75" thickBot="1" x14ac:dyDescent="0.3">
      <c r="A7" s="15" t="s">
        <v>27</v>
      </c>
      <c r="B7" s="22" t="s">
        <v>114</v>
      </c>
      <c r="C7" s="2" t="s">
        <v>96</v>
      </c>
      <c r="D7">
        <v>3</v>
      </c>
      <c r="E7">
        <v>3</v>
      </c>
      <c r="F7" s="31">
        <f t="shared" si="0"/>
        <v>9</v>
      </c>
      <c r="G7" s="53">
        <v>9</v>
      </c>
      <c r="H7" s="13" t="s">
        <v>70</v>
      </c>
    </row>
    <row r="8" spans="1:9" ht="45.75" thickBot="1" x14ac:dyDescent="0.3">
      <c r="A8" s="8" t="s">
        <v>28</v>
      </c>
      <c r="B8" s="20" t="s">
        <v>115</v>
      </c>
      <c r="C8" s="2" t="s">
        <v>73</v>
      </c>
      <c r="D8">
        <v>3</v>
      </c>
      <c r="E8">
        <v>2</v>
      </c>
      <c r="F8" s="31">
        <f t="shared" si="0"/>
        <v>6</v>
      </c>
      <c r="G8" s="53">
        <v>9</v>
      </c>
    </row>
    <row r="9" spans="1:9" ht="30.75" thickBot="1" x14ac:dyDescent="0.3">
      <c r="A9" s="8" t="s">
        <v>29</v>
      </c>
      <c r="B9" s="20" t="s">
        <v>115</v>
      </c>
      <c r="C9" s="2" t="s">
        <v>97</v>
      </c>
      <c r="D9">
        <v>3</v>
      </c>
      <c r="E9">
        <v>2</v>
      </c>
      <c r="F9" s="31">
        <f t="shared" si="0"/>
        <v>6</v>
      </c>
      <c r="G9" s="53">
        <v>9</v>
      </c>
      <c r="H9" s="33" t="s">
        <v>141</v>
      </c>
    </row>
    <row r="10" spans="1:9" ht="60.75" thickBot="1" x14ac:dyDescent="0.3">
      <c r="A10" s="8" t="s">
        <v>30</v>
      </c>
      <c r="B10" s="20" t="s">
        <v>115</v>
      </c>
      <c r="C10" s="2" t="s">
        <v>105</v>
      </c>
      <c r="D10">
        <v>2</v>
      </c>
      <c r="E10">
        <v>2</v>
      </c>
      <c r="F10" s="31">
        <f t="shared" si="0"/>
        <v>4</v>
      </c>
      <c r="G10" s="53">
        <v>6</v>
      </c>
      <c r="H10" s="13" t="s">
        <v>70</v>
      </c>
    </row>
    <row r="11" spans="1:9" ht="45.75" thickBot="1" x14ac:dyDescent="0.3">
      <c r="A11" s="21" t="s">
        <v>31</v>
      </c>
      <c r="B11" s="21" t="s">
        <v>115</v>
      </c>
      <c r="C11" s="1" t="s">
        <v>74</v>
      </c>
      <c r="D11">
        <v>2</v>
      </c>
      <c r="E11">
        <v>0</v>
      </c>
      <c r="F11" s="32">
        <v>0</v>
      </c>
      <c r="G11">
        <v>0</v>
      </c>
      <c r="H11" t="s">
        <v>153</v>
      </c>
    </row>
    <row r="12" spans="1:9" ht="45.75" thickBot="1" x14ac:dyDescent="0.3">
      <c r="A12" s="26" t="s">
        <v>32</v>
      </c>
      <c r="B12" s="27" t="s">
        <v>116</v>
      </c>
      <c r="C12" s="1" t="s">
        <v>75</v>
      </c>
      <c r="D12">
        <v>3</v>
      </c>
      <c r="E12">
        <v>3</v>
      </c>
      <c r="F12" s="31">
        <f>D12*E12</f>
        <v>9</v>
      </c>
      <c r="G12" s="53">
        <v>9</v>
      </c>
    </row>
    <row r="13" spans="1:9" ht="30" x14ac:dyDescent="0.25">
      <c r="F13" s="32">
        <f>SUM(F2:F12)</f>
        <v>54</v>
      </c>
      <c r="G13">
        <f>SUM(G2:G12)</f>
        <v>78</v>
      </c>
      <c r="H13" s="37">
        <f>(F13/G13)*3</f>
        <v>2.0769230769230766</v>
      </c>
      <c r="I13" s="33" t="s">
        <v>152</v>
      </c>
    </row>
    <row r="14" spans="1:9" x14ac:dyDescent="0.25">
      <c r="F14" s="32">
        <v>54</v>
      </c>
      <c r="G14" s="53">
        <v>63</v>
      </c>
      <c r="H14" s="37">
        <f>(F14/G14)*3</f>
        <v>2.5714285714285712</v>
      </c>
    </row>
  </sheetData>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O23"/>
  <sheetViews>
    <sheetView zoomScale="75" zoomScaleNormal="75" workbookViewId="0">
      <pane ySplit="1" topLeftCell="A10" activePane="bottomLeft" state="frozen"/>
      <selection pane="bottomLeft" activeCell="C14" sqref="C14"/>
    </sheetView>
  </sheetViews>
  <sheetFormatPr defaultRowHeight="15" x14ac:dyDescent="0.25"/>
  <cols>
    <col min="1" max="1" width="6.85546875" bestFit="1" customWidth="1"/>
    <col min="2" max="2" width="11.85546875" customWidth="1"/>
    <col min="3" max="3" width="36.85546875" customWidth="1"/>
    <col min="4" max="4" width="51.28515625" bestFit="1" customWidth="1"/>
    <col min="5" max="5" width="9" customWidth="1"/>
    <col min="6" max="6" width="36.7109375" customWidth="1"/>
    <col min="7" max="7" width="11.5703125" bestFit="1" customWidth="1"/>
    <col min="8" max="8" width="16.85546875" bestFit="1" customWidth="1"/>
    <col min="9" max="9" width="18.42578125" bestFit="1" customWidth="1"/>
    <col min="10" max="10" width="56.42578125" style="33" bestFit="1" customWidth="1"/>
    <col min="11" max="11" width="34.5703125" style="33" customWidth="1"/>
    <col min="12" max="12" width="48.85546875" customWidth="1"/>
  </cols>
  <sheetData>
    <row r="1" spans="1:15" ht="46.5" thickTop="1" thickBot="1" x14ac:dyDescent="0.3">
      <c r="A1" s="55" t="s">
        <v>0</v>
      </c>
      <c r="B1" s="56" t="s">
        <v>108</v>
      </c>
      <c r="C1" s="56" t="s">
        <v>215</v>
      </c>
      <c r="D1" s="62" t="s">
        <v>173</v>
      </c>
      <c r="E1" s="56" t="s">
        <v>177</v>
      </c>
      <c r="F1" s="56" t="s">
        <v>168</v>
      </c>
      <c r="G1" s="61" t="s">
        <v>95</v>
      </c>
      <c r="H1" s="61" t="s">
        <v>94</v>
      </c>
      <c r="I1" s="61" t="s">
        <v>202</v>
      </c>
      <c r="J1" s="61" t="s">
        <v>174</v>
      </c>
      <c r="K1" s="80" t="s">
        <v>222</v>
      </c>
      <c r="L1" s="80" t="s">
        <v>203</v>
      </c>
      <c r="O1" s="11"/>
    </row>
    <row r="2" spans="1:15" ht="136.5" thickTop="1" thickBot="1" x14ac:dyDescent="0.3">
      <c r="A2" s="57" t="s">
        <v>33</v>
      </c>
      <c r="B2" s="22" t="s">
        <v>117</v>
      </c>
      <c r="C2" s="58" t="s">
        <v>76</v>
      </c>
      <c r="D2" s="63"/>
      <c r="E2" s="58">
        <v>3</v>
      </c>
      <c r="F2" s="22" t="s">
        <v>250</v>
      </c>
      <c r="G2" s="64"/>
      <c r="H2" s="64">
        <f t="shared" ref="H2:H7" si="0">E2*G2</f>
        <v>0</v>
      </c>
      <c r="I2" s="69">
        <f t="shared" ref="I2:I19" si="1">IF(E2&gt;0,3*E2,"N/A")</f>
        <v>9</v>
      </c>
      <c r="J2" s="87"/>
      <c r="K2" s="81"/>
      <c r="L2" s="81"/>
    </row>
    <row r="3" spans="1:15" ht="121.5" thickTop="1" thickBot="1" x14ac:dyDescent="0.3">
      <c r="A3" s="57" t="s">
        <v>34</v>
      </c>
      <c r="B3" s="22" t="s">
        <v>117</v>
      </c>
      <c r="C3" s="58" t="s">
        <v>77</v>
      </c>
      <c r="D3" s="63" t="s">
        <v>176</v>
      </c>
      <c r="E3" s="58">
        <v>0</v>
      </c>
      <c r="F3" s="22" t="s">
        <v>256</v>
      </c>
      <c r="G3" s="64"/>
      <c r="H3" s="64">
        <f t="shared" si="0"/>
        <v>0</v>
      </c>
      <c r="I3" s="69" t="str">
        <f t="shared" si="1"/>
        <v>N/A</v>
      </c>
      <c r="J3" s="87"/>
      <c r="K3" s="81"/>
      <c r="L3" s="81"/>
    </row>
    <row r="4" spans="1:15" ht="121.5" thickTop="1" thickBot="1" x14ac:dyDescent="0.3">
      <c r="A4" s="57" t="s">
        <v>35</v>
      </c>
      <c r="B4" s="22" t="s">
        <v>117</v>
      </c>
      <c r="C4" s="58" t="s">
        <v>78</v>
      </c>
      <c r="D4" s="63"/>
      <c r="E4" s="58">
        <v>1</v>
      </c>
      <c r="F4" s="22" t="s">
        <v>257</v>
      </c>
      <c r="G4" s="64"/>
      <c r="H4" s="64">
        <f t="shared" si="0"/>
        <v>0</v>
      </c>
      <c r="I4" s="69">
        <f t="shared" si="1"/>
        <v>3</v>
      </c>
      <c r="J4" s="87"/>
      <c r="K4" s="81"/>
      <c r="L4" s="81"/>
    </row>
    <row r="5" spans="1:15" ht="106.5" thickTop="1" thickBot="1" x14ac:dyDescent="0.3">
      <c r="A5" s="57" t="s">
        <v>36</v>
      </c>
      <c r="B5" s="22" t="s">
        <v>117</v>
      </c>
      <c r="C5" s="58" t="s">
        <v>155</v>
      </c>
      <c r="D5" s="63" t="s">
        <v>169</v>
      </c>
      <c r="E5" s="58">
        <v>1</v>
      </c>
      <c r="F5" s="22" t="s">
        <v>258</v>
      </c>
      <c r="G5" s="64"/>
      <c r="H5" s="64">
        <f t="shared" si="0"/>
        <v>0</v>
      </c>
      <c r="I5" s="69">
        <f t="shared" si="1"/>
        <v>3</v>
      </c>
      <c r="J5" s="87"/>
      <c r="K5" s="81"/>
      <c r="L5" s="81"/>
    </row>
    <row r="6" spans="1:15" ht="166.5" thickTop="1" thickBot="1" x14ac:dyDescent="0.3">
      <c r="A6" s="57" t="s">
        <v>37</v>
      </c>
      <c r="B6" s="22" t="s">
        <v>117</v>
      </c>
      <c r="C6" s="58" t="s">
        <v>298</v>
      </c>
      <c r="D6" s="63" t="s">
        <v>281</v>
      </c>
      <c r="E6" s="58">
        <v>3</v>
      </c>
      <c r="F6" s="22" t="s">
        <v>259</v>
      </c>
      <c r="G6" s="88"/>
      <c r="H6" s="64">
        <f t="shared" si="0"/>
        <v>0</v>
      </c>
      <c r="I6" s="69">
        <f t="shared" si="1"/>
        <v>9</v>
      </c>
      <c r="J6" s="87"/>
      <c r="K6" s="81"/>
      <c r="L6" s="81"/>
    </row>
    <row r="7" spans="1:15" ht="166.5" thickTop="1" thickBot="1" x14ac:dyDescent="0.3">
      <c r="A7" s="57" t="s">
        <v>38</v>
      </c>
      <c r="B7" s="22" t="s">
        <v>117</v>
      </c>
      <c r="C7" s="58" t="s">
        <v>157</v>
      </c>
      <c r="D7" s="63" t="s">
        <v>282</v>
      </c>
      <c r="E7" s="58">
        <v>3</v>
      </c>
      <c r="F7" s="22" t="s">
        <v>260</v>
      </c>
      <c r="G7" s="64"/>
      <c r="H7" s="64">
        <f t="shared" si="0"/>
        <v>0</v>
      </c>
      <c r="I7" s="69">
        <f t="shared" si="1"/>
        <v>9</v>
      </c>
      <c r="J7" s="87"/>
      <c r="K7" s="81"/>
      <c r="L7" s="81"/>
    </row>
    <row r="8" spans="1:15" ht="106.5" thickTop="1" thickBot="1" x14ac:dyDescent="0.3">
      <c r="A8" s="57" t="s">
        <v>39</v>
      </c>
      <c r="B8" s="22" t="s">
        <v>117</v>
      </c>
      <c r="C8" s="58" t="s">
        <v>80</v>
      </c>
      <c r="D8" s="63" t="s">
        <v>175</v>
      </c>
      <c r="E8" s="58">
        <v>0</v>
      </c>
      <c r="F8" s="22" t="s">
        <v>261</v>
      </c>
      <c r="G8" s="64"/>
      <c r="H8" s="64">
        <v>0</v>
      </c>
      <c r="I8" s="69" t="str">
        <f t="shared" si="1"/>
        <v>N/A</v>
      </c>
      <c r="J8" s="87"/>
      <c r="K8" s="81"/>
      <c r="L8" s="81"/>
    </row>
    <row r="9" spans="1:15" ht="151.5" thickTop="1" thickBot="1" x14ac:dyDescent="0.3">
      <c r="A9" s="57" t="s">
        <v>40</v>
      </c>
      <c r="B9" s="22" t="s">
        <v>117</v>
      </c>
      <c r="C9" s="58" t="s">
        <v>81</v>
      </c>
      <c r="D9" s="63" t="s">
        <v>175</v>
      </c>
      <c r="E9" s="58">
        <v>0</v>
      </c>
      <c r="F9" s="22" t="s">
        <v>251</v>
      </c>
      <c r="G9" s="64"/>
      <c r="H9" s="64">
        <v>0</v>
      </c>
      <c r="I9" s="69" t="str">
        <f t="shared" si="1"/>
        <v>N/A</v>
      </c>
      <c r="J9" s="87"/>
      <c r="K9" s="81"/>
      <c r="L9" s="81"/>
    </row>
    <row r="10" spans="1:15" ht="136.5" thickTop="1" thickBot="1" x14ac:dyDescent="0.3">
      <c r="A10" s="95" t="s">
        <v>41</v>
      </c>
      <c r="B10" s="22" t="s">
        <v>117</v>
      </c>
      <c r="C10" s="58" t="s">
        <v>82</v>
      </c>
      <c r="D10" s="63"/>
      <c r="E10" s="58">
        <v>3</v>
      </c>
      <c r="F10" s="22" t="s">
        <v>252</v>
      </c>
      <c r="G10" s="64"/>
      <c r="H10" s="64">
        <f t="shared" ref="H10:H19" si="2">E10*G10</f>
        <v>0</v>
      </c>
      <c r="I10" s="69">
        <f t="shared" si="1"/>
        <v>9</v>
      </c>
      <c r="J10" s="87"/>
      <c r="K10" s="81"/>
      <c r="L10" s="81"/>
    </row>
    <row r="11" spans="1:15" ht="106.5" thickTop="1" thickBot="1" x14ac:dyDescent="0.3">
      <c r="A11" s="95" t="s">
        <v>42</v>
      </c>
      <c r="B11" s="22" t="s">
        <v>117</v>
      </c>
      <c r="C11" s="58" t="s">
        <v>276</v>
      </c>
      <c r="D11" s="63" t="s">
        <v>278</v>
      </c>
      <c r="E11" s="58">
        <v>1</v>
      </c>
      <c r="F11" s="22" t="s">
        <v>253</v>
      </c>
      <c r="G11" s="64"/>
      <c r="H11" s="64">
        <f t="shared" si="2"/>
        <v>0</v>
      </c>
      <c r="I11" s="69">
        <f t="shared" si="1"/>
        <v>3</v>
      </c>
      <c r="J11" s="87"/>
      <c r="K11" s="81"/>
      <c r="L11" s="81"/>
    </row>
    <row r="12" spans="1:15" ht="121.5" thickTop="1" thickBot="1" x14ac:dyDescent="0.3">
      <c r="A12" s="95" t="s">
        <v>43</v>
      </c>
      <c r="B12" s="22" t="s">
        <v>118</v>
      </c>
      <c r="C12" s="58" t="s">
        <v>295</v>
      </c>
      <c r="D12" s="63" t="s">
        <v>284</v>
      </c>
      <c r="E12" s="58">
        <v>2</v>
      </c>
      <c r="F12" s="22" t="s">
        <v>283</v>
      </c>
      <c r="G12" s="64"/>
      <c r="H12" s="64">
        <f t="shared" si="2"/>
        <v>0</v>
      </c>
      <c r="I12" s="69">
        <f t="shared" si="1"/>
        <v>6</v>
      </c>
      <c r="J12" s="87"/>
      <c r="K12" s="81"/>
      <c r="L12" s="81"/>
    </row>
    <row r="13" spans="1:15" ht="106.5" thickTop="1" thickBot="1" x14ac:dyDescent="0.3">
      <c r="A13" s="95" t="s">
        <v>44</v>
      </c>
      <c r="B13" s="22" t="s">
        <v>118</v>
      </c>
      <c r="C13" s="58" t="s">
        <v>85</v>
      </c>
      <c r="D13" s="63"/>
      <c r="E13" s="58">
        <v>1</v>
      </c>
      <c r="F13" s="22" t="s">
        <v>254</v>
      </c>
      <c r="G13" s="64"/>
      <c r="H13" s="64">
        <f t="shared" si="2"/>
        <v>0</v>
      </c>
      <c r="I13" s="69">
        <f t="shared" si="1"/>
        <v>3</v>
      </c>
      <c r="J13" s="87"/>
      <c r="K13" s="81"/>
      <c r="L13" s="81"/>
    </row>
    <row r="14" spans="1:15" ht="106.5" thickTop="1" thickBot="1" x14ac:dyDescent="0.3">
      <c r="A14" s="95" t="s">
        <v>45</v>
      </c>
      <c r="B14" s="22" t="s">
        <v>118</v>
      </c>
      <c r="C14" s="58" t="s">
        <v>296</v>
      </c>
      <c r="D14" s="63" t="s">
        <v>171</v>
      </c>
      <c r="E14" s="58">
        <v>1</v>
      </c>
      <c r="F14" s="22" t="s">
        <v>255</v>
      </c>
      <c r="G14" s="64"/>
      <c r="H14" s="64">
        <f t="shared" si="2"/>
        <v>0</v>
      </c>
      <c r="I14" s="69">
        <f t="shared" si="1"/>
        <v>3</v>
      </c>
      <c r="J14" s="87"/>
      <c r="K14" s="81"/>
      <c r="L14" s="81"/>
    </row>
    <row r="15" spans="1:15" ht="106.5" thickTop="1" thickBot="1" x14ac:dyDescent="0.3">
      <c r="A15" s="95" t="s">
        <v>46</v>
      </c>
      <c r="B15" s="22" t="s">
        <v>118</v>
      </c>
      <c r="C15" s="58" t="s">
        <v>87</v>
      </c>
      <c r="D15" s="63"/>
      <c r="E15" s="58">
        <v>3</v>
      </c>
      <c r="F15" s="22" t="s">
        <v>262</v>
      </c>
      <c r="G15" s="64"/>
      <c r="H15" s="64">
        <f t="shared" si="2"/>
        <v>0</v>
      </c>
      <c r="I15" s="69">
        <f t="shared" si="1"/>
        <v>9</v>
      </c>
      <c r="J15" s="87"/>
      <c r="K15" s="81"/>
      <c r="L15" s="81"/>
    </row>
    <row r="16" spans="1:15" ht="121.5" thickTop="1" thickBot="1" x14ac:dyDescent="0.3">
      <c r="A16" s="95" t="s">
        <v>47</v>
      </c>
      <c r="B16" s="22" t="s">
        <v>118</v>
      </c>
      <c r="C16" s="58" t="s">
        <v>88</v>
      </c>
      <c r="D16" s="63"/>
      <c r="E16" s="58">
        <v>3</v>
      </c>
      <c r="F16" s="22" t="s">
        <v>263</v>
      </c>
      <c r="G16" s="88"/>
      <c r="H16" s="64">
        <f t="shared" si="2"/>
        <v>0</v>
      </c>
      <c r="I16" s="69">
        <f t="shared" si="1"/>
        <v>9</v>
      </c>
      <c r="J16" s="87"/>
      <c r="K16" s="81"/>
      <c r="L16" s="81"/>
    </row>
    <row r="17" spans="1:12" ht="136.5" thickTop="1" thickBot="1" x14ac:dyDescent="0.3">
      <c r="A17" s="95" t="s">
        <v>48</v>
      </c>
      <c r="B17" s="22" t="s">
        <v>118</v>
      </c>
      <c r="C17" s="58" t="s">
        <v>89</v>
      </c>
      <c r="D17" s="63"/>
      <c r="E17" s="58">
        <v>3</v>
      </c>
      <c r="F17" s="22" t="s">
        <v>264</v>
      </c>
      <c r="G17" s="64"/>
      <c r="H17" s="64">
        <f t="shared" si="2"/>
        <v>0</v>
      </c>
      <c r="I17" s="69">
        <f t="shared" si="1"/>
        <v>9</v>
      </c>
      <c r="J17" s="87"/>
      <c r="K17" s="81"/>
      <c r="L17" s="81"/>
    </row>
    <row r="18" spans="1:12" ht="85.9" customHeight="1" thickTop="1" thickBot="1" x14ac:dyDescent="0.3">
      <c r="A18" s="95" t="s">
        <v>49</v>
      </c>
      <c r="B18" s="22" t="s">
        <v>118</v>
      </c>
      <c r="C18" s="58" t="s">
        <v>90</v>
      </c>
      <c r="D18" s="63"/>
      <c r="E18" s="58">
        <v>3</v>
      </c>
      <c r="F18" s="22" t="s">
        <v>265</v>
      </c>
      <c r="G18" s="64"/>
      <c r="H18" s="64">
        <f t="shared" si="2"/>
        <v>0</v>
      </c>
      <c r="I18" s="69">
        <f t="shared" si="1"/>
        <v>9</v>
      </c>
      <c r="J18" s="87"/>
      <c r="K18" s="81"/>
      <c r="L18" s="81"/>
    </row>
    <row r="19" spans="1:12" ht="151.5" thickTop="1" thickBot="1" x14ac:dyDescent="0.3">
      <c r="A19" s="95" t="s">
        <v>50</v>
      </c>
      <c r="B19" s="22" t="s">
        <v>119</v>
      </c>
      <c r="C19" s="58" t="s">
        <v>266</v>
      </c>
      <c r="D19" s="63" t="s">
        <v>170</v>
      </c>
      <c r="E19" s="58">
        <v>2</v>
      </c>
      <c r="F19" s="22" t="s">
        <v>267</v>
      </c>
      <c r="G19" s="64"/>
      <c r="H19" s="64">
        <f t="shared" si="2"/>
        <v>0</v>
      </c>
      <c r="I19" s="69">
        <f t="shared" si="1"/>
        <v>6</v>
      </c>
      <c r="J19" s="87"/>
      <c r="K19" s="81"/>
      <c r="L19" s="81"/>
    </row>
    <row r="20" spans="1:12" ht="30.75" thickBot="1" x14ac:dyDescent="0.3">
      <c r="C20" s="3" t="s">
        <v>70</v>
      </c>
      <c r="D20" s="3"/>
      <c r="E20">
        <f>SUM(E2:E19)</f>
        <v>33</v>
      </c>
      <c r="G20" s="64"/>
      <c r="H20">
        <f>SUM(H2:H19)</f>
        <v>0</v>
      </c>
      <c r="I20">
        <f>SUM(I2:I19)</f>
        <v>99</v>
      </c>
      <c r="J20" s="68">
        <f>(H20/I20)</f>
        <v>0</v>
      </c>
      <c r="K20" s="33" t="s">
        <v>195</v>
      </c>
    </row>
    <row r="21" spans="1:12" x14ac:dyDescent="0.25">
      <c r="C21" s="7"/>
      <c r="D21" s="7"/>
    </row>
    <row r="22" spans="1:12" x14ac:dyDescent="0.25">
      <c r="C22" s="4" t="s">
        <v>70</v>
      </c>
      <c r="D22" s="4"/>
    </row>
    <row r="23" spans="1:12" x14ac:dyDescent="0.25">
      <c r="C23" s="5"/>
      <c r="D23" s="5"/>
    </row>
  </sheetData>
  <conditionalFormatting sqref="G20">
    <cfRule type="colorScale" priority="2">
      <colorScale>
        <cfvo type="num" val="0"/>
        <cfvo type="num" val="2"/>
        <cfvo type="num" val="3"/>
        <color rgb="FFFBBBBD"/>
        <color rgb="FFF7FFAB"/>
        <color rgb="FFB9E1C3"/>
      </colorScale>
    </cfRule>
  </conditionalFormatting>
  <conditionalFormatting sqref="G2:G19">
    <cfRule type="colorScale" priority="1">
      <colorScale>
        <cfvo type="num" val="0"/>
        <cfvo type="num" val="2"/>
        <cfvo type="num" val="3"/>
        <color rgb="FFFBBBBD"/>
        <color rgb="FFF7FFAB"/>
        <color rgb="FFB9E1C3"/>
      </colorScale>
    </cfRule>
  </conditionalFormatting>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I26"/>
  <sheetViews>
    <sheetView workbookViewId="0">
      <selection activeCell="H1" sqref="H1"/>
    </sheetView>
  </sheetViews>
  <sheetFormatPr defaultRowHeight="15" x14ac:dyDescent="0.25"/>
  <cols>
    <col min="2" max="2" width="11.85546875" bestFit="1" customWidth="1"/>
    <col min="3" max="3" width="55.140625" customWidth="1"/>
    <col min="5" max="5" width="12.28515625" customWidth="1"/>
    <col min="6" max="6" width="12.140625" customWidth="1"/>
    <col min="7" max="7" width="10.28515625" customWidth="1"/>
    <col min="8" max="8" width="27.5703125" style="33" customWidth="1"/>
    <col min="9" max="9" width="55.85546875" style="33" customWidth="1"/>
  </cols>
  <sheetData>
    <row r="1" spans="1:9" ht="75.75" thickBot="1" x14ac:dyDescent="0.3">
      <c r="A1" s="12" t="s">
        <v>0</v>
      </c>
      <c r="B1" s="12" t="s">
        <v>108</v>
      </c>
      <c r="C1" s="11" t="s">
        <v>140</v>
      </c>
      <c r="D1" s="11" t="s">
        <v>92</v>
      </c>
      <c r="E1" s="11" t="s">
        <v>95</v>
      </c>
      <c r="F1" s="11" t="s">
        <v>94</v>
      </c>
      <c r="G1" s="11" t="s">
        <v>93</v>
      </c>
      <c r="H1" s="11" t="s">
        <v>160</v>
      </c>
      <c r="I1" s="11" t="s">
        <v>161</v>
      </c>
    </row>
    <row r="2" spans="1:9" ht="45.75" thickBot="1" x14ac:dyDescent="0.3">
      <c r="A2" s="8" t="s">
        <v>33</v>
      </c>
      <c r="B2" s="8" t="s">
        <v>117</v>
      </c>
      <c r="C2" s="1" t="s">
        <v>76</v>
      </c>
      <c r="D2">
        <v>3</v>
      </c>
      <c r="E2">
        <v>0</v>
      </c>
      <c r="F2">
        <f t="shared" ref="F2:F7" si="0">D2*E2</f>
        <v>0</v>
      </c>
      <c r="G2">
        <v>9</v>
      </c>
      <c r="H2" s="34" t="s">
        <v>70</v>
      </c>
    </row>
    <row r="3" spans="1:9" ht="30.75" thickBot="1" x14ac:dyDescent="0.3">
      <c r="A3" s="10" t="s">
        <v>34</v>
      </c>
      <c r="B3" s="9" t="s">
        <v>117</v>
      </c>
      <c r="C3" s="2" t="s">
        <v>77</v>
      </c>
      <c r="D3">
        <v>1</v>
      </c>
      <c r="E3">
        <v>0</v>
      </c>
      <c r="F3">
        <f t="shared" si="0"/>
        <v>0</v>
      </c>
      <c r="G3">
        <v>3</v>
      </c>
      <c r="I3" s="34" t="s">
        <v>106</v>
      </c>
    </row>
    <row r="4" spans="1:9" ht="30.75" thickBot="1" x14ac:dyDescent="0.3">
      <c r="A4" s="10" t="s">
        <v>35</v>
      </c>
      <c r="B4" s="9" t="s">
        <v>117</v>
      </c>
      <c r="C4" s="2" t="s">
        <v>78</v>
      </c>
      <c r="D4">
        <v>1</v>
      </c>
      <c r="E4">
        <v>3</v>
      </c>
      <c r="F4">
        <f t="shared" si="0"/>
        <v>3</v>
      </c>
      <c r="G4" s="53">
        <v>3</v>
      </c>
    </row>
    <row r="5" spans="1:9" ht="60.75" thickBot="1" x14ac:dyDescent="0.3">
      <c r="A5" s="10" t="s">
        <v>36</v>
      </c>
      <c r="B5" s="9" t="s">
        <v>117</v>
      </c>
      <c r="C5" s="23" t="s">
        <v>155</v>
      </c>
      <c r="D5">
        <v>1</v>
      </c>
      <c r="E5">
        <v>0</v>
      </c>
      <c r="F5">
        <f t="shared" si="0"/>
        <v>0</v>
      </c>
      <c r="G5">
        <v>3</v>
      </c>
      <c r="I5" s="34" t="s">
        <v>156</v>
      </c>
    </row>
    <row r="6" spans="1:9" ht="30.75" thickBot="1" x14ac:dyDescent="0.3">
      <c r="A6" s="10" t="s">
        <v>37</v>
      </c>
      <c r="B6" s="9" t="s">
        <v>117</v>
      </c>
      <c r="C6" s="2" t="s">
        <v>79</v>
      </c>
      <c r="D6">
        <v>3</v>
      </c>
      <c r="E6">
        <v>0</v>
      </c>
      <c r="F6">
        <f t="shared" si="0"/>
        <v>0</v>
      </c>
      <c r="G6">
        <v>9</v>
      </c>
    </row>
    <row r="7" spans="1:9" ht="45.75" thickBot="1" x14ac:dyDescent="0.3">
      <c r="A7" s="10" t="s">
        <v>38</v>
      </c>
      <c r="B7" s="10" t="s">
        <v>117</v>
      </c>
      <c r="C7" s="1" t="s">
        <v>157</v>
      </c>
      <c r="D7">
        <v>3</v>
      </c>
      <c r="E7">
        <v>0</v>
      </c>
      <c r="F7">
        <f t="shared" si="0"/>
        <v>0</v>
      </c>
      <c r="G7">
        <v>9</v>
      </c>
      <c r="H7" s="14" t="s">
        <v>70</v>
      </c>
    </row>
    <row r="8" spans="1:9" ht="30.75" thickBot="1" x14ac:dyDescent="0.3">
      <c r="A8" s="10" t="s">
        <v>39</v>
      </c>
      <c r="B8" s="9" t="s">
        <v>117</v>
      </c>
      <c r="C8" s="2" t="s">
        <v>80</v>
      </c>
      <c r="D8">
        <v>0</v>
      </c>
      <c r="E8">
        <v>0</v>
      </c>
      <c r="F8">
        <v>0</v>
      </c>
      <c r="G8">
        <v>0</v>
      </c>
      <c r="I8" s="33" t="s">
        <v>158</v>
      </c>
    </row>
    <row r="9" spans="1:9" ht="45.75" thickBot="1" x14ac:dyDescent="0.3">
      <c r="A9" s="10" t="s">
        <v>40</v>
      </c>
      <c r="B9" s="9" t="s">
        <v>117</v>
      </c>
      <c r="C9" s="2" t="s">
        <v>81</v>
      </c>
      <c r="D9">
        <v>0</v>
      </c>
      <c r="E9">
        <v>0</v>
      </c>
      <c r="F9">
        <v>0</v>
      </c>
      <c r="G9">
        <v>0</v>
      </c>
      <c r="I9" s="33" t="s">
        <v>158</v>
      </c>
    </row>
    <row r="10" spans="1:9" ht="30.75" thickBot="1" x14ac:dyDescent="0.3">
      <c r="A10" s="10" t="s">
        <v>41</v>
      </c>
      <c r="B10" s="9" t="s">
        <v>117</v>
      </c>
      <c r="C10" s="2" t="s">
        <v>82</v>
      </c>
      <c r="D10">
        <v>2</v>
      </c>
      <c r="E10">
        <v>2</v>
      </c>
      <c r="F10">
        <f t="shared" ref="F10:F21" si="1">D10*E10</f>
        <v>4</v>
      </c>
      <c r="G10" s="53">
        <v>6</v>
      </c>
    </row>
    <row r="11" spans="1:9" ht="30.75" thickBot="1" x14ac:dyDescent="0.3">
      <c r="A11" s="10" t="s">
        <v>42</v>
      </c>
      <c r="B11" s="10" t="s">
        <v>117</v>
      </c>
      <c r="C11" s="1" t="s">
        <v>83</v>
      </c>
      <c r="D11">
        <v>3</v>
      </c>
      <c r="E11">
        <v>3</v>
      </c>
      <c r="F11">
        <f t="shared" si="1"/>
        <v>9</v>
      </c>
      <c r="G11" s="53">
        <v>9</v>
      </c>
    </row>
    <row r="12" spans="1:9" ht="60.75" thickBot="1" x14ac:dyDescent="0.3">
      <c r="A12" s="10" t="s">
        <v>43</v>
      </c>
      <c r="B12" s="10" t="s">
        <v>117</v>
      </c>
      <c r="C12" s="24" t="s">
        <v>165</v>
      </c>
      <c r="D12">
        <v>2</v>
      </c>
      <c r="E12">
        <v>1</v>
      </c>
      <c r="F12">
        <f t="shared" si="1"/>
        <v>2</v>
      </c>
      <c r="G12" s="53">
        <v>6</v>
      </c>
      <c r="H12" s="14" t="s">
        <v>70</v>
      </c>
      <c r="I12" s="47" t="s">
        <v>159</v>
      </c>
    </row>
    <row r="13" spans="1:9" ht="30.75" thickBot="1" x14ac:dyDescent="0.3">
      <c r="A13" s="10" t="s">
        <v>44</v>
      </c>
      <c r="B13" s="10" t="s">
        <v>118</v>
      </c>
      <c r="C13" s="1" t="s">
        <v>84</v>
      </c>
      <c r="D13">
        <v>2</v>
      </c>
      <c r="E13">
        <v>2</v>
      </c>
      <c r="F13">
        <f t="shared" si="1"/>
        <v>4</v>
      </c>
      <c r="G13" s="53">
        <v>6</v>
      </c>
    </row>
    <row r="14" spans="1:9" ht="30.75" thickBot="1" x14ac:dyDescent="0.3">
      <c r="A14" s="10" t="s">
        <v>45</v>
      </c>
      <c r="B14" s="10" t="s">
        <v>118</v>
      </c>
      <c r="C14" s="1" t="s">
        <v>85</v>
      </c>
      <c r="D14">
        <v>1</v>
      </c>
      <c r="E14">
        <v>0</v>
      </c>
      <c r="F14">
        <f t="shared" si="1"/>
        <v>0</v>
      </c>
      <c r="G14">
        <v>3</v>
      </c>
    </row>
    <row r="15" spans="1:9" ht="30.75" thickBot="1" x14ac:dyDescent="0.3">
      <c r="A15" s="10" t="s">
        <v>46</v>
      </c>
      <c r="B15" s="9" t="s">
        <v>118</v>
      </c>
      <c r="C15" s="2" t="s">
        <v>86</v>
      </c>
      <c r="D15">
        <v>1</v>
      </c>
      <c r="E15">
        <v>1</v>
      </c>
      <c r="F15">
        <f t="shared" si="1"/>
        <v>1</v>
      </c>
      <c r="G15" s="53">
        <v>3</v>
      </c>
      <c r="H15" s="33" t="s">
        <v>107</v>
      </c>
      <c r="I15" s="33" t="s">
        <v>70</v>
      </c>
    </row>
    <row r="16" spans="1:9" ht="45.75" thickBot="1" x14ac:dyDescent="0.3">
      <c r="A16" s="10" t="s">
        <v>47</v>
      </c>
      <c r="B16" s="10" t="s">
        <v>118</v>
      </c>
      <c r="C16" s="1" t="s">
        <v>87</v>
      </c>
      <c r="D16">
        <v>3</v>
      </c>
      <c r="E16">
        <v>1</v>
      </c>
      <c r="F16">
        <f t="shared" si="1"/>
        <v>3</v>
      </c>
      <c r="G16" s="53">
        <v>9</v>
      </c>
    </row>
    <row r="17" spans="1:9" ht="45.75" thickBot="1" x14ac:dyDescent="0.3">
      <c r="A17" s="10" t="s">
        <v>48</v>
      </c>
      <c r="B17" s="9" t="s">
        <v>118</v>
      </c>
      <c r="C17" s="2" t="s">
        <v>88</v>
      </c>
      <c r="D17">
        <v>3</v>
      </c>
      <c r="E17">
        <v>0</v>
      </c>
      <c r="F17">
        <f t="shared" si="1"/>
        <v>0</v>
      </c>
      <c r="G17">
        <v>9</v>
      </c>
    </row>
    <row r="18" spans="1:9" ht="45.75" thickBot="1" x14ac:dyDescent="0.3">
      <c r="A18" s="10" t="s">
        <v>49</v>
      </c>
      <c r="B18" s="9" t="s">
        <v>118</v>
      </c>
      <c r="C18" s="2" t="s">
        <v>89</v>
      </c>
      <c r="D18">
        <v>3</v>
      </c>
      <c r="E18">
        <v>1</v>
      </c>
      <c r="F18">
        <f t="shared" si="1"/>
        <v>3</v>
      </c>
      <c r="G18" s="53">
        <v>9</v>
      </c>
    </row>
    <row r="19" spans="1:9" ht="45.75" thickBot="1" x14ac:dyDescent="0.3">
      <c r="A19" s="10" t="s">
        <v>50</v>
      </c>
      <c r="B19" s="9" t="s">
        <v>118</v>
      </c>
      <c r="C19" s="2" t="s">
        <v>90</v>
      </c>
      <c r="D19">
        <v>3</v>
      </c>
      <c r="E19">
        <v>1</v>
      </c>
      <c r="F19">
        <f t="shared" si="1"/>
        <v>3</v>
      </c>
      <c r="G19" s="53">
        <v>9</v>
      </c>
      <c r="H19" s="33" t="s">
        <v>99</v>
      </c>
      <c r="I19" s="33" t="s">
        <v>70</v>
      </c>
    </row>
    <row r="20" spans="1:9" ht="45.75" thickBot="1" x14ac:dyDescent="0.3">
      <c r="A20" s="10" t="s">
        <v>51</v>
      </c>
      <c r="B20" s="10" t="s">
        <v>119</v>
      </c>
      <c r="C20" s="1" t="s">
        <v>91</v>
      </c>
      <c r="D20">
        <v>3</v>
      </c>
      <c r="E20">
        <v>3</v>
      </c>
      <c r="F20">
        <f t="shared" si="1"/>
        <v>9</v>
      </c>
      <c r="G20" s="53">
        <v>9</v>
      </c>
      <c r="I20" s="46" t="s">
        <v>162</v>
      </c>
    </row>
    <row r="21" spans="1:9" ht="30.75" thickBot="1" x14ac:dyDescent="0.3">
      <c r="A21" s="8" t="s">
        <v>52</v>
      </c>
      <c r="B21" s="8" t="s">
        <v>119</v>
      </c>
      <c r="C21" s="1" t="s">
        <v>163</v>
      </c>
      <c r="D21">
        <v>3</v>
      </c>
      <c r="E21">
        <v>3</v>
      </c>
      <c r="F21">
        <f t="shared" si="1"/>
        <v>9</v>
      </c>
      <c r="G21" s="53">
        <v>9</v>
      </c>
      <c r="H21" s="14" t="s">
        <v>70</v>
      </c>
    </row>
    <row r="22" spans="1:9" ht="30" x14ac:dyDescent="0.25">
      <c r="C22" s="3" t="s">
        <v>70</v>
      </c>
      <c r="F22">
        <f>SUM(F2:F21)</f>
        <v>50</v>
      </c>
      <c r="G22">
        <f>SUM(G2:G21)</f>
        <v>123</v>
      </c>
      <c r="H22" s="38">
        <f>(F22/G22)*3</f>
        <v>1.2195121951219512</v>
      </c>
      <c r="I22" s="33" t="s">
        <v>152</v>
      </c>
    </row>
    <row r="23" spans="1:9" x14ac:dyDescent="0.25">
      <c r="C23" s="7" t="s">
        <v>70</v>
      </c>
      <c r="F23">
        <v>50</v>
      </c>
      <c r="G23" s="53">
        <v>78</v>
      </c>
      <c r="H23" s="38">
        <f>(F23/G23)*3</f>
        <v>1.9230769230769234</v>
      </c>
    </row>
    <row r="24" spans="1:9" x14ac:dyDescent="0.25">
      <c r="C24" s="7"/>
    </row>
    <row r="25" spans="1:9" x14ac:dyDescent="0.25">
      <c r="C25" s="4" t="s">
        <v>70</v>
      </c>
    </row>
    <row r="26" spans="1:9" x14ac:dyDescent="0.25">
      <c r="C26" s="5"/>
    </row>
  </sheetData>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5626498F8B5054E8FB7D0FF576ED236" ma:contentTypeVersion="5" ma:contentTypeDescription="Create a new document." ma:contentTypeScope="" ma:versionID="5938a663cfcb28b98214b1b0111668ab">
  <xsd:schema xmlns:xsd="http://www.w3.org/2001/XMLSchema" xmlns:xs="http://www.w3.org/2001/XMLSchema" xmlns:p="http://schemas.microsoft.com/office/2006/metadata/properties" targetNamespace="http://schemas.microsoft.com/office/2006/metadata/properties" ma:root="true" ma:fieldsID="784c1afacfdfedffd80eda2a2a525638">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ma:index="8" ma:displayName="Comments"/>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4.xml><?xml version="1.0" encoding="utf-8"?>
<?mso-contentType ?>
<ntns:customXsn xmlns:ntns="http://schemas.microsoft.com/office/2006/metadata/customXsn">
  <ntns:xsnLocation>https://eoffice.acf.hhs.gov/offices/cb/_cts/Document/56e9045a2e707092customXsn.xsn</ntns:xsnLocation>
  <ntns:cached>False</ntns:cached>
  <ntns:openByDefault>False</ntns:openByDefault>
  <ntns:xsnScope>https://eoffice.acf.hhs.gov/offices/cb</ntns:xsnScope>
</ntns:customXsn>
</file>

<file path=customXml/itemProps1.xml><?xml version="1.0" encoding="utf-8"?>
<ds:datastoreItem xmlns:ds="http://schemas.openxmlformats.org/officeDocument/2006/customXml" ds:itemID="{8A040A8A-677B-4EB3-B54B-E06D8E47439F}"/>
</file>

<file path=customXml/itemProps2.xml><?xml version="1.0" encoding="utf-8"?>
<ds:datastoreItem xmlns:ds="http://schemas.openxmlformats.org/officeDocument/2006/customXml" ds:itemID="{A7C123CB-8F3E-40E0-8797-FB58D2C90155}"/>
</file>

<file path=customXml/itemProps3.xml><?xml version="1.0" encoding="utf-8"?>
<ds:datastoreItem xmlns:ds="http://schemas.openxmlformats.org/officeDocument/2006/customXml" ds:itemID="{06D1B987-37F3-419C-A94F-A65EDC5B07D4}"/>
</file>

<file path=customXml/itemProps4.xml><?xml version="1.0" encoding="utf-8"?>
<ds:datastoreItem xmlns:ds="http://schemas.openxmlformats.org/officeDocument/2006/customXml" ds:itemID="{A9C92FA0-F83D-4EF7-B919-91A79CBFDC0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Method</vt:lpstr>
      <vt:lpstr>Category 1</vt:lpstr>
      <vt:lpstr>Category 1 (orig)</vt:lpstr>
      <vt:lpstr>Category 2</vt:lpstr>
      <vt:lpstr>Category 2 (orig)</vt:lpstr>
      <vt:lpstr>Category 3</vt:lpstr>
      <vt:lpstr>Category 3 (orig)</vt:lpstr>
      <vt:lpstr>Category 4</vt:lpstr>
      <vt:lpstr>Category 4 (orig)</vt:lpstr>
      <vt:lpstr>FINAL</vt:lpstr>
      <vt:lpstr>FINAL (orig)</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2015-06-05T18:17:20Z</dcterms:created>
  <dcterms:modified xsi:type="dcterms:W3CDTF">2021-04-26T20:12:50Z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0x010100B5626498F8B5054E8FB7D0FF576ED236</vt:lpwstr>
  </property>
</Properties>
</file>