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Aapmdrd3fpmr\info\Maryland\Riverdale\ITD\IMC\ICS - VS\0101\2023\IMB\"/>
    </mc:Choice>
  </mc:AlternateContent>
  <xr:revisionPtr revIDLastSave="0" documentId="13_ncr:1_{69D22126-BA6F-432D-9709-9343145379E7}" xr6:coauthVersionLast="47" xr6:coauthVersionMax="47" xr10:uidLastSave="{00000000-0000-0000-0000-000000000000}"/>
  <bookViews>
    <workbookView xWindow="28680" yWindow="-135" windowWidth="29040" windowHeight="16440" tabRatio="961" xr2:uid="{F38D79EA-36B0-400D-84E7-32D0B3AB86E3}"/>
  </bookViews>
  <sheets>
    <sheet name="APHIS 71" sheetId="1" r:id="rId1"/>
  </sheets>
  <definedNames>
    <definedName name="_xlnm.Print_Area" localSheetId="0">'APHIS 71'!$A$1:$L$122</definedName>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9" i="1" l="1"/>
  <c r="L6" i="1"/>
  <c r="L5" i="1"/>
  <c r="L122" i="1"/>
  <c r="L113" i="1" l="1"/>
  <c r="L121" i="1"/>
  <c r="L114" i="1"/>
  <c r="L112" i="1"/>
  <c r="L103" i="1"/>
  <c r="L102" i="1"/>
  <c r="L84" i="1"/>
  <c r="L82" i="1"/>
  <c r="L61" i="1"/>
  <c r="L59" i="1"/>
  <c r="L52" i="1"/>
  <c r="L50" i="1"/>
  <c r="L120" i="1" l="1"/>
  <c r="L119" i="1"/>
  <c r="L118" i="1"/>
  <c r="L117" i="1"/>
  <c r="L116" i="1"/>
  <c r="L115" i="1"/>
  <c r="L111" i="1"/>
  <c r="L110" i="1"/>
  <c r="L109" i="1"/>
  <c r="L108" i="1"/>
  <c r="L107" i="1"/>
  <c r="L106" i="1"/>
  <c r="L105" i="1"/>
  <c r="L104" i="1"/>
  <c r="L101" i="1"/>
  <c r="L100" i="1"/>
  <c r="L99" i="1"/>
  <c r="L98" i="1"/>
  <c r="L97" i="1"/>
  <c r="L96" i="1"/>
  <c r="L95" i="1" l="1"/>
  <c r="L94" i="1"/>
  <c r="L93" i="1" l="1"/>
  <c r="L92" i="1"/>
  <c r="L91" i="1"/>
  <c r="L90" i="1"/>
  <c r="L89" i="1"/>
  <c r="L88" i="1"/>
  <c r="L87" i="1"/>
  <c r="L86" i="1"/>
  <c r="L85" i="1"/>
  <c r="L83" i="1"/>
  <c r="L81" i="1"/>
  <c r="L80" i="1"/>
  <c r="L79" i="1"/>
  <c r="L78" i="1"/>
  <c r="L77" i="1"/>
  <c r="L76" i="1"/>
  <c r="L75" i="1"/>
  <c r="L74" i="1"/>
  <c r="L73" i="1"/>
  <c r="L72" i="1"/>
  <c r="L71" i="1"/>
  <c r="L70" i="1"/>
  <c r="L69" i="1"/>
  <c r="L68" i="1"/>
  <c r="L67" i="1"/>
  <c r="L66" i="1"/>
  <c r="L65" i="1"/>
  <c r="L64" i="1"/>
  <c r="L63" i="1"/>
  <c r="L62" i="1"/>
  <c r="L60" i="1"/>
  <c r="L58" i="1"/>
  <c r="L57" i="1"/>
  <c r="L56" i="1"/>
  <c r="L55" i="1"/>
  <c r="L54" i="1"/>
  <c r="L53" i="1"/>
  <c r="L51" i="1"/>
  <c r="L49" i="1"/>
  <c r="L48" i="1"/>
  <c r="L47" i="1"/>
  <c r="L46" i="1"/>
  <c r="L45" i="1"/>
  <c r="L44" i="1"/>
  <c r="L43" i="1"/>
  <c r="L42" i="1"/>
  <c r="L41" i="1"/>
  <c r="L40" i="1"/>
  <c r="L39" i="1"/>
  <c r="L38" i="1"/>
  <c r="L37" i="1"/>
  <c r="L36" i="1"/>
  <c r="L8" i="1" l="1"/>
  <c r="L25" i="1"/>
  <c r="L26" i="1"/>
  <c r="L27" i="1"/>
  <c r="L28" i="1"/>
  <c r="L29" i="1"/>
  <c r="L30" i="1"/>
  <c r="L31" i="1"/>
  <c r="L32" i="1"/>
  <c r="L33" i="1"/>
  <c r="L34" i="1"/>
  <c r="L35" i="1"/>
  <c r="L21" i="1"/>
  <c r="L22" i="1"/>
  <c r="L23" i="1"/>
  <c r="L24" i="1"/>
  <c r="L15" i="1" l="1"/>
  <c r="L16" i="1"/>
  <c r="L17" i="1"/>
  <c r="L18" i="1"/>
  <c r="L19" i="1"/>
  <c r="L20" i="1"/>
  <c r="L14" i="1"/>
  <c r="L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<sst xmlns="http://schemas.openxmlformats.org/spreadsheetml/2006/main" count="679" uniqueCount="158">
  <si>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</si>
  <si>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</si>
  <si>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</si>
  <si>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</si>
  <si>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</si>
  <si>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</si>
  <si>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</si>
  <si>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</si>
  <si>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</si>
  <si>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</si>
  <si>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</si>
  <si>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</si>
  <si>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</si>
  <si>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</si>
  <si>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</si>
  <si>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</si>
  <si>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</si>
  <si>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</si>
  <si>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</si>
  <si>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</si>
  <si>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</si>
  <si>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</si>
  <si>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</si>
  <si>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</si>
  <si>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</si>
  <si>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</si>
  <si>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</si>
  <si>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</si>
  <si>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</si>
  <si>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</si>
  <si>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</si>
  <si>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</si>
  <si>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0579-0101</t>
  </si>
  <si>
    <t>Designated Scrapie Epidemiologist Training and Approval</t>
  </si>
  <si>
    <t>9 CFR 54.1; 9 CFR 79.6(a)(8)</t>
  </si>
  <si>
    <t>none</t>
  </si>
  <si>
    <t>S1</t>
  </si>
  <si>
    <t>I</t>
  </si>
  <si>
    <t>Cooperative Agreement and Grants Workplan</t>
  </si>
  <si>
    <t>9 CFR 54.2</t>
  </si>
  <si>
    <t>P3</t>
  </si>
  <si>
    <t>Cooperative Agreement and Grants Financial Plan</t>
  </si>
  <si>
    <t>Cooperative Agreement and Grants Quarterly Report</t>
  </si>
  <si>
    <t>Memorandum of Understanding Forms</t>
  </si>
  <si>
    <t xml:space="preserve">Request for Information: Record of Animals Moved </t>
  </si>
  <si>
    <t>9 CFR 54.3(b)</t>
  </si>
  <si>
    <t>VS 5-18</t>
  </si>
  <si>
    <t>P1</t>
  </si>
  <si>
    <t>Record of Animals Acquired</t>
  </si>
  <si>
    <t>VS 5-18A</t>
  </si>
  <si>
    <t>Individual Animal Information Report</t>
  </si>
  <si>
    <t>VS 5-20</t>
  </si>
  <si>
    <t>Scrapie Epidemiology Report</t>
  </si>
  <si>
    <t>9 CFR 54.3(b); 9 CFR 54.8(g)</t>
  </si>
  <si>
    <t>VS 5-19D</t>
  </si>
  <si>
    <t>Appraisal and Indemnity Claim Form</t>
  </si>
  <si>
    <t>9 CFR 54.4(a); 9 CFR 54.5</t>
  </si>
  <si>
    <t>VS 1-23</t>
  </si>
  <si>
    <t>Appraisal and Indemnity Claim Form Continuation Sheet</t>
  </si>
  <si>
    <t>VS 1-23A</t>
  </si>
  <si>
    <t>Written Agreement/Certification</t>
  </si>
  <si>
    <t>9 CFR 54.5</t>
  </si>
  <si>
    <t>Inventory and Claim of Animal Value</t>
  </si>
  <si>
    <t>9 CFR 54.6</t>
  </si>
  <si>
    <t>Receipt of Disposal Expenses (Payment of Indemnity)</t>
  </si>
  <si>
    <t>9 CFR 54.7(d)</t>
  </si>
  <si>
    <t>Report for EPA: Exempted Disinfectants Used</t>
  </si>
  <si>
    <t>9 CFR 54.7(e )(2)(iv); 9 CFR 54.8(j)(1)</t>
  </si>
  <si>
    <t xml:space="preserve">Flock Plan </t>
  </si>
  <si>
    <t>9 CFR 54.8</t>
  </si>
  <si>
    <t>R</t>
  </si>
  <si>
    <t>Post Exposure Management and Monitoring Plan</t>
  </si>
  <si>
    <t>9 CFR 54.8(g)</t>
  </si>
  <si>
    <t>Report Suspect/Dead Animals</t>
  </si>
  <si>
    <t>9 CFR 54.8(f); 9 CFR 54.21</t>
  </si>
  <si>
    <t>Scrapie PEMMP Inspection Report</t>
  </si>
  <si>
    <t>9 CFR 54.8(d)</t>
  </si>
  <si>
    <t>VS 5-19C</t>
  </si>
  <si>
    <t>Waiver of Requirements for Scrapie Control Pilot Projects</t>
  </si>
  <si>
    <t>9 CFR 54.9; 9 CFR 79.7</t>
  </si>
  <si>
    <t>Program Approval of Tests for Scrapie</t>
  </si>
  <si>
    <t>9 CFR 54.10</t>
  </si>
  <si>
    <t>Appeal of APHIS Decisions</t>
  </si>
  <si>
    <t>9 CFR 54.10(h); 9 CFR 54.11(c ); 9 CFR 54.21; 9 CFR 79.2(b)(5); 9 CFR 79.4(c )(3)</t>
  </si>
  <si>
    <t xml:space="preserve">Cooperative State-Federal Scrapie Control Program Scrapie Test Record </t>
  </si>
  <si>
    <t>VS 5-29</t>
  </si>
  <si>
    <t>9 CFR 54.11(a)(8)</t>
  </si>
  <si>
    <t xml:space="preserve">Cooperative State-Federal Scrapie Control Program Scrapie Test Record Continuation Sheet </t>
  </si>
  <si>
    <t>VS 5-29A</t>
  </si>
  <si>
    <t>Specimen Submission Form</t>
  </si>
  <si>
    <t>VS 10-4</t>
  </si>
  <si>
    <t>Specimen Submission Form Continuation Sheet</t>
  </si>
  <si>
    <t>VS 10-4A</t>
  </si>
  <si>
    <t>Request for Laboratory Approval</t>
  </si>
  <si>
    <t>9 CFR 54.11(a) and (b)</t>
  </si>
  <si>
    <t xml:space="preserve">Application for the Scrapie Flock Certification Program </t>
  </si>
  <si>
    <t>9 CFR 54.21</t>
  </si>
  <si>
    <t>VS 5-22</t>
  </si>
  <si>
    <t>SFCP Flock Inspection Report (initial Flock Inspection)</t>
  </si>
  <si>
    <t>VS 5-19A</t>
  </si>
  <si>
    <t>SFCP Flock Inspection Report (Annual Inspection Report)</t>
  </si>
  <si>
    <t>VS 5-19B</t>
  </si>
  <si>
    <t>Approval of Terminal Feedlots</t>
  </si>
  <si>
    <t>9 CFR 54.1; 9 CFR 79.1</t>
  </si>
  <si>
    <t>VS 5-10</t>
  </si>
  <si>
    <t xml:space="preserve">Owner/Hauler Statement </t>
  </si>
  <si>
    <t>9 CFR 79.2(a)(1); 9 CFR 79.3(a)</t>
  </si>
  <si>
    <t>VS 5-13</t>
  </si>
  <si>
    <t>Interstate Certificate of Veterinary Inspection</t>
  </si>
  <si>
    <t>9 CFR 79.5</t>
  </si>
  <si>
    <t>VS 17-140</t>
  </si>
  <si>
    <t>Request by a Breed Registry to Have its Tattoos Approved as Official ID</t>
  </si>
  <si>
    <t>9 CFR 79.2(a)(2)</t>
  </si>
  <si>
    <t>Requests for Approval of Sheep or Goat Identification Device Types or Methods not Currently Approved</t>
  </si>
  <si>
    <t xml:space="preserve">Application for and Assignment of ID Numbers or Official Tags Including Blue Tags </t>
  </si>
  <si>
    <t>9 CFR 79.2(b)</t>
  </si>
  <si>
    <t>Application for and Assignment of Identification Numbers</t>
  </si>
  <si>
    <t>Reporting When Identification is Applied</t>
  </si>
  <si>
    <t>9 CFR 79.2(b)(1-3), (g)</t>
  </si>
  <si>
    <t>Animals Moved in Interstate Commerce</t>
  </si>
  <si>
    <t>9 CFR 79.2(f)</t>
  </si>
  <si>
    <t>Request to Replace Official ID for Lost or Replaced Official ID</t>
  </si>
  <si>
    <t>9 CFR 79.2(h)(3)</t>
  </si>
  <si>
    <t>Request for Approval to Produce or Renew Approval to Produce Official Identification Devices</t>
  </si>
  <si>
    <t>9 CFR 79.2(k)(2)</t>
  </si>
  <si>
    <t>Agreement to Send Official Ear Tags to Specified Individuals</t>
  </si>
  <si>
    <t>9 CFR 79.2(k)(2)(iii)</t>
  </si>
  <si>
    <t>Monthly Report of Official Identification Produced</t>
  </si>
  <si>
    <t>9 CFR 79.2(k)(2)(iii)(B)</t>
  </si>
  <si>
    <t>Data Entry of Official Identification Devices Produced and Assigned</t>
  </si>
  <si>
    <t>9 CFR 79.2(k)(2)(iii)(D)</t>
  </si>
  <si>
    <t>Compliance Agreement and Report for Consignments when Identification is Applied</t>
  </si>
  <si>
    <t>9 CFR 79.3(k)</t>
  </si>
  <si>
    <t>Decline to Participate or Provide Information</t>
  </si>
  <si>
    <t>9 CFR 79.4</t>
  </si>
  <si>
    <t>Herd Owner Notification of Designation of Flocks or Animals</t>
  </si>
  <si>
    <t>9 CFR 79.4(c )(2)</t>
  </si>
  <si>
    <t>Permit for Movement of Restricted Animals</t>
  </si>
  <si>
    <t>VS 1-27</t>
  </si>
  <si>
    <t>Consistent State Application - Application for Scrapie Classification, Classification Renewal, or Reclassification of a State</t>
  </si>
  <si>
    <t>9 CFR 79.6</t>
  </si>
  <si>
    <t>VS 5-24</t>
  </si>
  <si>
    <t>Epidemiology and Identification Compliance Report</t>
  </si>
  <si>
    <t>Renewal</t>
  </si>
  <si>
    <t>Dr. Diane Sutton</t>
  </si>
  <si>
    <t>240-461-4050</t>
  </si>
  <si>
    <t>Cooperative State-Federal Scrapie Control Program Scrapie Test  Record</t>
  </si>
  <si>
    <t>Cooperative State-Federal Scrapie Control Program Scrapie Test Record</t>
  </si>
  <si>
    <t>9 CFR 79.2(d)(k)</t>
  </si>
  <si>
    <t>Concurrence with APHIS/State Animal Designation</t>
  </si>
  <si>
    <t>9 CFR 79.1</t>
  </si>
  <si>
    <t>Scrapie in Sheep and Goats; Interstate Movement Restrictions and Indemnity Program</t>
  </si>
  <si>
    <t>APHIS-2023-037</t>
  </si>
  <si>
    <t>88 FR 33561</t>
  </si>
  <si>
    <t>May 24, 2023</t>
  </si>
  <si>
    <t>X</t>
  </si>
  <si>
    <t>D</t>
  </si>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</sst>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
    <numFmt numFmtId="166" formatCode="_(* #,##0_);_(* \(#,##0\);_(* &quot;-&quot;??_);_(@_)"/>
    <numFmt numFmtId="168" formatCode="_(* #,##0.000_);_(* \(#,##0.000\);_(* &quot;-&quot;??_);_(@_)"/>
    <numFmt numFmtId="171" formatCode="0.00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Calibri"/>
      <family val="2"/>
      <scheme val="minor"/>
    </font>
    <font>
      <sz val="10"/>
      <name val="Arial"/>
      <family val="2"/>
    </font>
    <font>
      <sz val="12"/>
      <color theme="1"/>
      <name val="Calibri"/>
      <family val="2"/>
      <scheme val="minor"/>
    </font>
    <font>
      <b/>
      <sz val="12"/>
      <color theme="1"/>
      <name val="Calibri"/>
      <family val="2"/>
      <scheme val="minor"/>
    </font>
    <font>
      <sz val="1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theme="1"/>
      </left>
      <right style="thin">
        <color theme="1"/>
      </right>
      <top style="medium">
        <color indexed="64"/>
      </top>
      <bottom style="thin">
        <color theme="1"/>
      </bottom>
      <diagonal/>
    </border>
    <border>
      <left style="thin">
        <color theme="1"/>
      </left>
      <right style="thin">
        <color theme="1"/>
      </right>
      <top style="medium">
        <color indexed="64"/>
      </top>
      <bottom style="medium">
        <color indexed="64"/>
      </bottom>
      <diagonal/>
    </border>
  </borders>
  <cellStyleXfs count="9">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9" fillId="0" borderId="0"/>
    <xf numFmtId="44" fontId="5" fillId="0" borderId="0" applyFont="0" applyFill="0" applyBorder="0" applyAlignment="0" applyProtection="0"/>
    <xf numFmtId="43" fontId="1" fillId="0" borderId="0" applyFont="0" applyFill="0" applyBorder="0" applyAlignment="0" applyProtection="0"/>
    <xf numFmtId="0" fontId="5" fillId="0" borderId="0"/>
  </cellStyleXfs>
  <cellXfs count="82">
    <xf numFmtId="0" fontId="0" fillId="0" borderId="0" xfId="0"/>
    <xf numFmtId="0" fontId="2" fillId="0" borderId="0" xfId="0" applyFont="1" applyAlignment="1">
      <alignment horizontal="center" wrapText="1"/>
    </xf>
    <xf numFmtId="0" fontId="0" fillId="0" borderId="13" xfId="0" applyBorder="1" applyAlignment="1">
      <alignment horizontal="center"/>
    </xf>
    <xf numFmtId="0" fontId="2" fillId="0" borderId="14" xfId="0" applyFont="1" applyBorder="1" applyAlignment="1">
      <alignment horizontal="right"/>
    </xf>
    <xf numFmtId="3" fontId="0" fillId="0" borderId="15" xfId="0" applyNumberFormat="1" applyBorder="1" applyAlignment="1">
      <alignment horizontal="center"/>
    </xf>
    <xf numFmtId="0" fontId="0" fillId="0" borderId="16" xfId="0" applyBorder="1" applyAlignment="1">
      <alignment horizontal="center"/>
    </xf>
    <xf numFmtId="0" fontId="2" fillId="0" borderId="17" xfId="0" applyFont="1" applyBorder="1" applyAlignment="1">
      <alignment horizontal="right"/>
    </xf>
    <xf numFmtId="3" fontId="0" fillId="0" borderId="18" xfId="0" applyNumberFormat="1" applyBorder="1" applyAlignment="1">
      <alignment horizontal="center"/>
    </xf>
    <xf numFmtId="0" fontId="0" fillId="0" borderId="19" xfId="0" applyBorder="1" applyAlignment="1">
      <alignment horizontal="center"/>
    </xf>
    <xf numFmtId="0" fontId="2" fillId="0" borderId="20" xfId="0" applyFont="1" applyBorder="1" applyAlignment="1">
      <alignment horizontal="right"/>
    </xf>
    <xf numFmtId="0" fontId="0" fillId="0" borderId="14" xfId="0" applyBorder="1"/>
    <xf numFmtId="0" fontId="0" fillId="0" borderId="17" xfId="0" applyBorder="1"/>
    <xf numFmtId="0" fontId="0" fillId="0" borderId="20" xfId="0" applyBorder="1"/>
    <xf numFmtId="0" fontId="0" fillId="0" borderId="18" xfId="0" applyBorder="1"/>
    <xf numFmtId="0" fontId="0" fillId="0" borderId="22" xfId="0" applyBorder="1"/>
    <xf numFmtId="0" fontId="0" fillId="0" borderId="23" xfId="0" applyBorder="1"/>
    <xf numFmtId="0" fontId="0" fillId="0" borderId="21" xfId="0" applyBorder="1" applyAlignment="1">
      <alignment horizontal="center"/>
    </xf>
    <xf numFmtId="0" fontId="10" fillId="0" borderId="9" xfId="0" applyFont="1" applyBorder="1"/>
    <xf numFmtId="0" fontId="10" fillId="0" borderId="9" xfId="0" applyFont="1" applyBorder="1" applyAlignment="1">
      <alignment horizontal="center"/>
    </xf>
    <xf numFmtId="0" fontId="2" fillId="0" borderId="16" xfId="0" applyFont="1" applyBorder="1" applyAlignment="1">
      <alignment horizontal="right"/>
    </xf>
    <xf numFmtId="0" fontId="2" fillId="0" borderId="13" xfId="0" applyFont="1" applyBorder="1" applyAlignment="1">
      <alignment horizontal="right"/>
    </xf>
    <xf numFmtId="0" fontId="2" fillId="0" borderId="19" xfId="0" applyFont="1" applyBorder="1" applyAlignment="1">
      <alignment horizontal="right"/>
    </xf>
    <xf numFmtId="0" fontId="11" fillId="0" borderId="3" xfId="0" applyFont="1" applyBorder="1" applyAlignment="1">
      <alignment horizontal="right"/>
    </xf>
    <xf numFmtId="0" fontId="10" fillId="0" borderId="4" xfId="0" applyFont="1" applyBorder="1" applyAlignment="1">
      <alignment horizontal="left"/>
    </xf>
    <xf numFmtId="0" fontId="10" fillId="0" borderId="6" xfId="0" applyFont="1" applyBorder="1"/>
    <xf numFmtId="0" fontId="11" fillId="0" borderId="6" xfId="0" applyFont="1" applyBorder="1" applyAlignment="1">
      <alignment horizontal="right"/>
    </xf>
    <xf numFmtId="0" fontId="10" fillId="0" borderId="6" xfId="0" applyFont="1" applyBorder="1" applyAlignment="1">
      <alignment horizontal="center"/>
    </xf>
    <xf numFmtId="14" fontId="10" fillId="0" borderId="7" xfId="0" applyNumberFormat="1" applyFont="1" applyBorder="1" applyAlignment="1">
      <alignment horizontal="left"/>
    </xf>
    <xf numFmtId="0" fontId="0" fillId="0" borderId="17" xfId="0" applyBorder="1" applyAlignment="1">
      <alignment horizontal="left" indent="1"/>
    </xf>
    <xf numFmtId="0" fontId="0" fillId="0" borderId="14" xfId="0" applyBorder="1" applyAlignment="1">
      <alignment horizontal="left" indent="1"/>
    </xf>
    <xf numFmtId="0" fontId="11" fillId="2" borderId="5" xfId="0" applyFont="1" applyFill="1" applyBorder="1" applyAlignment="1">
      <alignment horizontal="left"/>
    </xf>
    <xf numFmtId="0" fontId="11" fillId="2" borderId="6" xfId="0" applyFont="1" applyFill="1" applyBorder="1" applyAlignment="1">
      <alignment horizontal="center"/>
    </xf>
    <xf numFmtId="0" fontId="11" fillId="2" borderId="6" xfId="0" applyFont="1" applyFill="1" applyBorder="1"/>
    <xf numFmtId="0" fontId="11" fillId="2" borderId="9" xfId="0" applyFont="1" applyFill="1" applyBorder="1"/>
    <xf numFmtId="0" fontId="10" fillId="2" borderId="8" xfId="0" applyFont="1" applyFill="1" applyBorder="1" applyAlignment="1">
      <alignment horizontal="center"/>
    </xf>
    <xf numFmtId="0" fontId="11" fillId="2" borderId="9" xfId="0" applyFont="1" applyFill="1" applyBorder="1" applyAlignment="1">
      <alignment horizontal="center"/>
    </xf>
    <xf numFmtId="0" fontId="10" fillId="2" borderId="11" xfId="0" applyFont="1" applyFill="1" applyBorder="1" applyAlignment="1">
      <alignment horizontal="center"/>
    </xf>
    <xf numFmtId="0" fontId="11" fillId="2" borderId="8" xfId="0" applyFont="1" applyFill="1" applyBorder="1"/>
    <xf numFmtId="0" fontId="10" fillId="2" borderId="9" xfId="0" applyFont="1" applyFill="1" applyBorder="1"/>
    <xf numFmtId="0" fontId="10" fillId="2" borderId="9" xfId="0" applyFont="1" applyFill="1" applyBorder="1" applyAlignment="1">
      <alignment horizontal="center"/>
    </xf>
    <xf numFmtId="0" fontId="10" fillId="2" borderId="10" xfId="0" applyFont="1" applyFill="1" applyBorder="1" applyAlignment="1">
      <alignment horizontal="center"/>
    </xf>
    <xf numFmtId="0" fontId="2" fillId="0" borderId="0" xfId="0" applyFont="1"/>
    <xf numFmtId="0" fontId="4" fillId="0" borderId="0" xfId="0" applyFont="1"/>
    <xf numFmtId="0" fontId="4" fillId="0" borderId="0" xfId="0" applyFont="1" applyAlignment="1">
      <alignment horizontal="center"/>
    </xf>
    <xf numFmtId="0" fontId="11" fillId="0" borderId="2" xfId="0" applyFont="1" applyBorder="1" applyAlignment="1">
      <alignment horizontal="left" vertical="center" wrapText="1"/>
    </xf>
    <xf numFmtId="0" fontId="13" fillId="0" borderId="5" xfId="0" applyFont="1" applyBorder="1" applyAlignment="1">
      <alignment horizontal="left" vertical="center" wrapText="1"/>
    </xf>
    <xf numFmtId="0" fontId="14" fillId="0" borderId="0" xfId="0" applyFont="1" applyAlignment="1">
      <alignment vertical="center"/>
    </xf>
    <xf numFmtId="0" fontId="11" fillId="0" borderId="8" xfId="0" applyFont="1" applyBorder="1" applyAlignment="1">
      <alignment horizontal="right" vertical="center"/>
    </xf>
    <xf numFmtId="0" fontId="11" fillId="0" borderId="9" xfId="0" applyFont="1" applyBorder="1" applyAlignment="1">
      <alignment horizontal="right" vertical="center"/>
    </xf>
    <xf numFmtId="0" fontId="4" fillId="0" borderId="0" xfId="0" applyFont="1" applyAlignment="1">
      <alignment wrapText="1"/>
    </xf>
    <xf numFmtId="0" fontId="10" fillId="0" borderId="9" xfId="0" applyFont="1" applyBorder="1" applyAlignment="1">
      <alignment horizontal="left" vertical="center" indent="1"/>
    </xf>
    <xf numFmtId="0" fontId="10" fillId="0" borderId="6" xfId="0" applyFont="1" applyBorder="1" applyAlignment="1">
      <alignment horizontal="left" vertical="center"/>
    </xf>
    <xf numFmtId="0" fontId="10" fillId="0" borderId="6" xfId="0" applyFont="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6" fontId="4" fillId="0" borderId="1" xfId="7" applyNumberFormat="1" applyFont="1" applyBorder="1" applyAlignment="1">
      <alignment horizontal="center" vertical="center"/>
    </xf>
    <xf numFmtId="168" fontId="4" fillId="0" borderId="1" xfId="7" applyNumberFormat="1" applyFont="1" applyBorder="1" applyAlignment="1">
      <alignment horizontal="center" vertical="center"/>
    </xf>
    <xf numFmtId="166" fontId="4" fillId="0" borderId="0" xfId="0" applyNumberFormat="1" applyFont="1" applyAlignment="1">
      <alignment horizontal="center"/>
    </xf>
    <xf numFmtId="14" fontId="10" fillId="0" borderId="10" xfId="0" applyNumberFormat="1" applyFont="1" applyBorder="1" applyAlignment="1">
      <alignment horizontal="left" vertical="center" indent="1"/>
    </xf>
    <xf numFmtId="14" fontId="0" fillId="0" borderId="17" xfId="0" applyNumberFormat="1" applyBorder="1" applyAlignment="1">
      <alignment horizontal="left" indent="1"/>
    </xf>
    <xf numFmtId="49" fontId="0" fillId="0" borderId="20" xfId="0" applyNumberFormat="1" applyBorder="1" applyAlignment="1">
      <alignment horizontal="left" indent="1"/>
    </xf>
    <xf numFmtId="9" fontId="12" fillId="0" borderId="18" xfId="1" applyFont="1" applyFill="1" applyBorder="1" applyAlignment="1">
      <alignment horizontal="center"/>
    </xf>
    <xf numFmtId="3" fontId="12" fillId="0" borderId="18" xfId="0" applyNumberFormat="1" applyFont="1" applyBorder="1" applyAlignment="1">
      <alignment horizontal="center"/>
    </xf>
    <xf numFmtId="164" fontId="12" fillId="0" borderId="18" xfId="0" applyNumberFormat="1" applyFont="1" applyBorder="1" applyAlignment="1">
      <alignment horizontal="center"/>
    </xf>
    <xf numFmtId="9" fontId="12" fillId="0" borderId="21" xfId="1" applyFont="1" applyFill="1" applyBorder="1" applyAlignment="1">
      <alignment horizontal="center"/>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166" fontId="4" fillId="0" borderId="12" xfId="7" applyNumberFormat="1" applyFont="1" applyBorder="1" applyAlignment="1">
      <alignment horizontal="center" vertical="center"/>
    </xf>
    <xf numFmtId="0" fontId="4" fillId="0" borderId="24" xfId="0" applyFont="1" applyBorder="1" applyAlignment="1">
      <alignment horizontal="center" vertical="center" wrapText="1"/>
    </xf>
    <xf numFmtId="0" fontId="4" fillId="0" borderId="24" xfId="0" applyFont="1" applyBorder="1" applyAlignment="1">
      <alignment horizontal="center" vertical="center"/>
    </xf>
    <xf numFmtId="166" fontId="4" fillId="0" borderId="24" xfId="7" applyNumberFormat="1" applyFont="1" applyBorder="1" applyAlignment="1">
      <alignment horizontal="center" vertical="center"/>
    </xf>
    <xf numFmtId="168" fontId="4" fillId="0" borderId="24" xfId="7" applyNumberFormat="1" applyFont="1" applyBorder="1" applyAlignment="1">
      <alignment horizontal="center" vertical="center"/>
    </xf>
    <xf numFmtId="0" fontId="2" fillId="0" borderId="25" xfId="0" applyFont="1" applyBorder="1" applyAlignment="1">
      <alignment horizontal="center" wrapText="1"/>
    </xf>
    <xf numFmtId="0" fontId="2" fillId="0" borderId="25" xfId="0" applyFont="1" applyBorder="1" applyAlignment="1">
      <alignment horizontal="center" textRotation="90" wrapText="1"/>
    </xf>
    <xf numFmtId="0" fontId="15" fillId="0" borderId="25" xfId="0" applyFont="1" applyBorder="1" applyAlignment="1">
      <alignment horizontal="center" wrapText="1"/>
    </xf>
    <xf numFmtId="171" fontId="12" fillId="0" borderId="18" xfId="0" applyNumberFormat="1" applyFont="1" applyBorder="1" applyAlignment="1">
      <alignment horizontal="center"/>
    </xf>
    <xf numFmtId="0" fontId="8" fillId="0" borderId="24" xfId="0" applyFont="1" applyBorder="1" applyAlignment="1">
      <alignment horizontal="left" vertical="center" wrapText="1"/>
    </xf>
    <xf numFmtId="0" fontId="8" fillId="0" borderId="12"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vertical="center"/>
    </xf>
    <xf numFmtId="0" fontId="10" fillId="0" borderId="3" xfId="0" applyFont="1" applyBorder="1" applyAlignment="1">
      <alignment horizontal="left" vertical="center" wrapText="1"/>
    </xf>
  </cellXfs>
  <cellStyles count="9">
    <cellStyle name="Comma" xfId="7" builtinId="3"/>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Normal 3 2" xfId="8" xr:uid="{67A724C1-650F-41B2-945D-B5AFB2673933}"/>
    <cellStyle name="Percent" xfId="1" builtinId="5"/>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124"/>
  <sheetViews>
    <sheetView tabSelected="1" topLeftCell="A109" zoomScale="80" zoomScaleNormal="80" zoomScaleSheetLayoutView="100" workbookViewId="0">
      <selection activeCell="L9" sqref="L9"/>
    </sheetView>
  </sheetViews>
  <sheetFormatPr defaultRowHeight="14.4" x14ac:dyDescent="0.3"/>
  <cols>
    <col min="1" max="1" width="40.6640625" style="42" customWidth="1"/>
    <col min="2" max="2" width="21.6640625" style="42" customWidth="1"/>
    <col min="3" max="4" width="12.6640625" style="49" customWidth="1"/>
    <col min="5" max="8" width="5.6640625" style="42" customWidth="1"/>
    <col min="9" max="12" width="15.6640625" style="43" customWidth="1"/>
  </cols>
  <sheetData>
    <row r="1" spans="1:14" ht="24" customHeight="1" thickBot="1" x14ac:dyDescent="0.35">
      <c r="A1" s="47" t="s">
        <v>27</v>
      </c>
      <c r="B1" s="50" t="s">
        <v>32</v>
      </c>
      <c r="C1" s="17"/>
      <c r="D1" s="17"/>
      <c r="E1" s="17"/>
      <c r="F1" s="17"/>
      <c r="G1" s="17"/>
      <c r="H1" s="17"/>
      <c r="I1" s="17"/>
      <c r="J1" s="18"/>
      <c r="K1" s="48" t="s">
        <v>3</v>
      </c>
      <c r="L1" s="58">
        <v>45190</v>
      </c>
    </row>
    <row r="2" spans="1:14" ht="45" customHeight="1" x14ac:dyDescent="0.3">
      <c r="A2" s="44" t="s">
        <v>26</v>
      </c>
      <c r="B2" s="81" t="s">
        <v>151</v>
      </c>
      <c r="C2" s="81"/>
      <c r="D2" s="81"/>
      <c r="E2" s="81"/>
      <c r="F2" s="81"/>
      <c r="G2" s="81"/>
      <c r="H2" s="81"/>
      <c r="I2" s="81"/>
      <c r="J2" s="81"/>
      <c r="K2" s="22"/>
      <c r="L2" s="23"/>
      <c r="N2" s="46"/>
    </row>
    <row r="3" spans="1:14" ht="36" customHeight="1" thickBot="1" x14ac:dyDescent="0.35">
      <c r="A3" s="45" t="s">
        <v>30</v>
      </c>
      <c r="B3" s="51"/>
      <c r="C3" s="52"/>
      <c r="D3" s="24"/>
      <c r="E3" s="24"/>
      <c r="F3" s="24"/>
      <c r="G3" s="24"/>
      <c r="H3" s="24"/>
      <c r="I3" s="25"/>
      <c r="J3" s="26"/>
      <c r="K3" s="25"/>
      <c r="L3" s="27"/>
    </row>
    <row r="4" spans="1:14" ht="21" customHeight="1" thickBot="1" x14ac:dyDescent="0.35">
      <c r="A4" s="30" t="s">
        <v>31</v>
      </c>
      <c r="B4" s="31"/>
      <c r="C4" s="32"/>
      <c r="D4" s="32"/>
      <c r="E4" s="33"/>
      <c r="F4" s="33"/>
      <c r="G4" s="33"/>
      <c r="H4" s="33"/>
      <c r="I4" s="33"/>
      <c r="J4" s="34"/>
      <c r="K4" s="35" t="s">
        <v>28</v>
      </c>
      <c r="L4" s="36"/>
      <c r="N4" s="46"/>
    </row>
    <row r="5" spans="1:14" x14ac:dyDescent="0.3">
      <c r="A5" s="20" t="s">
        <v>0</v>
      </c>
      <c r="B5" s="29" t="s">
        <v>143</v>
      </c>
      <c r="C5" s="10"/>
      <c r="D5" s="10"/>
      <c r="E5" s="10"/>
      <c r="F5" s="14"/>
      <c r="G5" s="14"/>
      <c r="H5" s="14"/>
      <c r="I5" s="15"/>
      <c r="J5" s="2"/>
      <c r="K5" s="3" t="s">
        <v>29</v>
      </c>
      <c r="L5" s="4">
        <f>SUMIF(G14:G122,"*X*",I14:I122)</f>
        <v>174851</v>
      </c>
      <c r="N5" s="41"/>
    </row>
    <row r="6" spans="1:14" x14ac:dyDescent="0.3">
      <c r="A6" s="19" t="s">
        <v>1</v>
      </c>
      <c r="B6" s="28" t="s">
        <v>144</v>
      </c>
      <c r="C6" s="11"/>
      <c r="D6" s="11"/>
      <c r="E6" s="11"/>
      <c r="F6" s="11"/>
      <c r="G6" s="11"/>
      <c r="H6" s="11"/>
      <c r="I6" s="13"/>
      <c r="J6" s="5"/>
      <c r="K6" s="6" t="s">
        <v>15</v>
      </c>
      <c r="L6" s="7">
        <f>SUM(J14:J122)</f>
        <v>1082777</v>
      </c>
    </row>
    <row r="7" spans="1:14" x14ac:dyDescent="0.3">
      <c r="A7" s="19" t="s">
        <v>2</v>
      </c>
      <c r="B7" s="28" t="s">
        <v>145</v>
      </c>
      <c r="C7" s="11"/>
      <c r="D7" s="11"/>
      <c r="E7" s="11"/>
      <c r="F7" s="11"/>
      <c r="G7" s="11"/>
      <c r="H7" s="11"/>
      <c r="I7" s="13"/>
      <c r="J7" s="5"/>
      <c r="K7" s="6" t="s">
        <v>16</v>
      </c>
      <c r="L7" s="61">
        <v>0.5</v>
      </c>
    </row>
    <row r="8" spans="1:14" x14ac:dyDescent="0.3">
      <c r="A8" s="19" t="s">
        <v>3</v>
      </c>
      <c r="B8" s="59"/>
      <c r="C8" s="11"/>
      <c r="D8" s="11"/>
      <c r="E8" s="11"/>
      <c r="F8" s="11"/>
      <c r="G8" s="11"/>
      <c r="H8" s="11"/>
      <c r="I8" s="13"/>
      <c r="J8" s="5"/>
      <c r="K8" s="6" t="s">
        <v>17</v>
      </c>
      <c r="L8" s="75">
        <f>L6/L5</f>
        <v>6.1925696736078146</v>
      </c>
    </row>
    <row r="9" spans="1:14" x14ac:dyDescent="0.3">
      <c r="A9" s="19" t="s">
        <v>4</v>
      </c>
      <c r="B9" s="28" t="s">
        <v>152</v>
      </c>
      <c r="C9" s="11"/>
      <c r="D9" s="11"/>
      <c r="E9" s="11"/>
      <c r="F9" s="11"/>
      <c r="G9" s="11"/>
      <c r="H9" s="11"/>
      <c r="I9" s="13"/>
      <c r="J9" s="5"/>
      <c r="K9" s="6" t="s">
        <v>18</v>
      </c>
      <c r="L9" s="62">
        <f>SUM(L14:L122)</f>
        <v>828878</v>
      </c>
    </row>
    <row r="10" spans="1:14" x14ac:dyDescent="0.3">
      <c r="A10" s="19" t="s">
        <v>5</v>
      </c>
      <c r="B10" s="28" t="s">
        <v>153</v>
      </c>
      <c r="C10" s="11"/>
      <c r="D10" s="11"/>
      <c r="E10" s="11"/>
      <c r="F10" s="11"/>
      <c r="G10" s="11"/>
      <c r="H10" s="11"/>
      <c r="I10" s="13"/>
      <c r="J10" s="5"/>
      <c r="K10" s="6" t="s">
        <v>19</v>
      </c>
      <c r="L10" s="63">
        <f>L9/L6</f>
        <v>0.76551127332774893</v>
      </c>
    </row>
    <row r="11" spans="1:14" ht="15" thickBot="1" x14ac:dyDescent="0.35">
      <c r="A11" s="21" t="s">
        <v>6</v>
      </c>
      <c r="B11" s="60" t="s">
        <v>154</v>
      </c>
      <c r="C11" s="12"/>
      <c r="D11" s="12"/>
      <c r="E11" s="12"/>
      <c r="F11" s="12"/>
      <c r="G11" s="12"/>
      <c r="H11" s="12"/>
      <c r="I11" s="16"/>
      <c r="J11" s="8"/>
      <c r="K11" s="9" t="s">
        <v>20</v>
      </c>
      <c r="L11" s="64">
        <v>0.97</v>
      </c>
    </row>
    <row r="12" spans="1:14" ht="21" customHeight="1" thickBot="1" x14ac:dyDescent="0.35">
      <c r="A12" s="37" t="s">
        <v>25</v>
      </c>
      <c r="B12" s="38"/>
      <c r="C12" s="38"/>
      <c r="D12" s="38"/>
      <c r="E12" s="38"/>
      <c r="F12" s="38"/>
      <c r="G12" s="38"/>
      <c r="H12" s="38"/>
      <c r="I12" s="39"/>
      <c r="J12" s="39"/>
      <c r="K12" s="39"/>
      <c r="L12" s="40"/>
    </row>
    <row r="13" spans="1:14" ht="107.25" customHeight="1" thickBot="1" x14ac:dyDescent="0.35">
      <c r="A13" s="72" t="s">
        <v>7</v>
      </c>
      <c r="B13" s="72" t="s">
        <v>8</v>
      </c>
      <c r="C13" s="72" t="s">
        <v>13</v>
      </c>
      <c r="D13" s="72" t="s">
        <v>14</v>
      </c>
      <c r="E13" s="73" t="s">
        <v>9</v>
      </c>
      <c r="F13" s="73" t="s">
        <v>12</v>
      </c>
      <c r="G13" s="73" t="s">
        <v>11</v>
      </c>
      <c r="H13" s="73" t="s">
        <v>10</v>
      </c>
      <c r="I13" s="74" t="s">
        <v>24</v>
      </c>
      <c r="J13" s="72" t="s">
        <v>21</v>
      </c>
      <c r="K13" s="74" t="s">
        <v>22</v>
      </c>
      <c r="L13" s="72" t="s">
        <v>23</v>
      </c>
      <c r="M13" s="1"/>
    </row>
    <row r="14" spans="1:14" ht="39.9" customHeight="1" x14ac:dyDescent="0.3">
      <c r="A14" s="76" t="s">
        <v>33</v>
      </c>
      <c r="B14" s="68" t="s">
        <v>34</v>
      </c>
      <c r="C14" s="69" t="s">
        <v>35</v>
      </c>
      <c r="D14" s="69"/>
      <c r="E14" s="69"/>
      <c r="F14" s="69" t="s">
        <v>36</v>
      </c>
      <c r="G14" s="69"/>
      <c r="H14" s="69" t="s">
        <v>37</v>
      </c>
      <c r="I14" s="70">
        <v>20</v>
      </c>
      <c r="J14" s="70">
        <v>20</v>
      </c>
      <c r="K14" s="71">
        <v>0.25</v>
      </c>
      <c r="L14" s="70">
        <f>ROUNDUP(J14*K14,0)</f>
        <v>5</v>
      </c>
    </row>
    <row r="15" spans="1:14" ht="39.9" customHeight="1" x14ac:dyDescent="0.3">
      <c r="A15" s="77" t="s">
        <v>38</v>
      </c>
      <c r="B15" s="65" t="s">
        <v>39</v>
      </c>
      <c r="C15" s="65" t="s">
        <v>35</v>
      </c>
      <c r="D15" s="65"/>
      <c r="E15" s="66" t="s">
        <v>156</v>
      </c>
      <c r="F15" s="66" t="s">
        <v>36</v>
      </c>
      <c r="G15" s="66"/>
      <c r="H15" s="66" t="s">
        <v>37</v>
      </c>
      <c r="I15" s="67">
        <v>40</v>
      </c>
      <c r="J15" s="67">
        <v>40</v>
      </c>
      <c r="K15" s="67">
        <v>5</v>
      </c>
      <c r="L15" s="67">
        <f t="shared" ref="L15:L20" si="0">ROUNDUP(J15*K15,0)</f>
        <v>200</v>
      </c>
    </row>
    <row r="16" spans="1:14" ht="39.9" customHeight="1" x14ac:dyDescent="0.3">
      <c r="A16" s="78" t="s">
        <v>38</v>
      </c>
      <c r="B16" s="53" t="s">
        <v>39</v>
      </c>
      <c r="C16" s="53" t="s">
        <v>35</v>
      </c>
      <c r="D16" s="53"/>
      <c r="E16" s="54" t="s">
        <v>156</v>
      </c>
      <c r="F16" s="54" t="s">
        <v>40</v>
      </c>
      <c r="G16" s="54" t="s">
        <v>155</v>
      </c>
      <c r="H16" s="54" t="s">
        <v>37</v>
      </c>
      <c r="I16" s="55">
        <v>2</v>
      </c>
      <c r="J16" s="55">
        <v>2</v>
      </c>
      <c r="K16" s="55">
        <v>10</v>
      </c>
      <c r="L16" s="55">
        <f t="shared" si="0"/>
        <v>20</v>
      </c>
    </row>
    <row r="17" spans="1:12" ht="39.9" customHeight="1" x14ac:dyDescent="0.3">
      <c r="A17" s="78" t="s">
        <v>41</v>
      </c>
      <c r="B17" s="53" t="s">
        <v>39</v>
      </c>
      <c r="C17" s="53" t="s">
        <v>35</v>
      </c>
      <c r="D17" s="53"/>
      <c r="E17" s="54" t="s">
        <v>157</v>
      </c>
      <c r="F17" s="54" t="s">
        <v>36</v>
      </c>
      <c r="G17" s="54"/>
      <c r="H17" s="54" t="s">
        <v>37</v>
      </c>
      <c r="I17" s="55">
        <v>40</v>
      </c>
      <c r="J17" s="55">
        <v>40</v>
      </c>
      <c r="K17" s="55">
        <v>10</v>
      </c>
      <c r="L17" s="55">
        <f t="shared" si="0"/>
        <v>400</v>
      </c>
    </row>
    <row r="18" spans="1:12" ht="39.9" customHeight="1" x14ac:dyDescent="0.3">
      <c r="A18" s="78" t="s">
        <v>41</v>
      </c>
      <c r="B18" s="53" t="s">
        <v>39</v>
      </c>
      <c r="C18" s="53" t="s">
        <v>35</v>
      </c>
      <c r="D18" s="53"/>
      <c r="E18" s="54" t="s">
        <v>157</v>
      </c>
      <c r="F18" s="54" t="s">
        <v>40</v>
      </c>
      <c r="G18" s="54"/>
      <c r="H18" s="54" t="s">
        <v>37</v>
      </c>
      <c r="I18" s="55">
        <v>2</v>
      </c>
      <c r="J18" s="55">
        <v>2</v>
      </c>
      <c r="K18" s="55">
        <v>10</v>
      </c>
      <c r="L18" s="55">
        <f t="shared" si="0"/>
        <v>20</v>
      </c>
    </row>
    <row r="19" spans="1:12" ht="39.9" customHeight="1" x14ac:dyDescent="0.3">
      <c r="A19" s="78" t="s">
        <v>42</v>
      </c>
      <c r="B19" s="53" t="s">
        <v>39</v>
      </c>
      <c r="C19" s="53" t="s">
        <v>35</v>
      </c>
      <c r="D19" s="53"/>
      <c r="E19" s="54" t="s">
        <v>157</v>
      </c>
      <c r="F19" s="54" t="s">
        <v>36</v>
      </c>
      <c r="G19" s="54"/>
      <c r="H19" s="54" t="s">
        <v>37</v>
      </c>
      <c r="I19" s="55">
        <v>40</v>
      </c>
      <c r="J19" s="55">
        <v>160</v>
      </c>
      <c r="K19" s="55">
        <v>10</v>
      </c>
      <c r="L19" s="55">
        <f t="shared" si="0"/>
        <v>1600</v>
      </c>
    </row>
    <row r="20" spans="1:12" ht="39.9" customHeight="1" x14ac:dyDescent="0.3">
      <c r="A20" s="78" t="s">
        <v>42</v>
      </c>
      <c r="B20" s="53" t="s">
        <v>39</v>
      </c>
      <c r="C20" s="53" t="s">
        <v>35</v>
      </c>
      <c r="D20" s="53"/>
      <c r="E20" s="54" t="s">
        <v>157</v>
      </c>
      <c r="F20" s="54" t="s">
        <v>40</v>
      </c>
      <c r="G20" s="54"/>
      <c r="H20" s="54" t="s">
        <v>37</v>
      </c>
      <c r="I20" s="55">
        <v>2</v>
      </c>
      <c r="J20" s="55">
        <v>8</v>
      </c>
      <c r="K20" s="55">
        <v>10</v>
      </c>
      <c r="L20" s="55">
        <f t="shared" si="0"/>
        <v>80</v>
      </c>
    </row>
    <row r="21" spans="1:12" ht="39.9" customHeight="1" x14ac:dyDescent="0.3">
      <c r="A21" s="78" t="s">
        <v>43</v>
      </c>
      <c r="B21" s="53" t="s">
        <v>39</v>
      </c>
      <c r="C21" s="53" t="s">
        <v>35</v>
      </c>
      <c r="D21" s="53"/>
      <c r="E21" s="54"/>
      <c r="F21" s="54" t="s">
        <v>36</v>
      </c>
      <c r="G21" s="54"/>
      <c r="H21" s="54" t="s">
        <v>37</v>
      </c>
      <c r="I21" s="55">
        <v>10</v>
      </c>
      <c r="J21" s="55">
        <v>10</v>
      </c>
      <c r="K21" s="55">
        <v>2</v>
      </c>
      <c r="L21" s="55">
        <f t="shared" ref="L21:L26" si="1">ROUNDUP(J21*K21,0)</f>
        <v>20</v>
      </c>
    </row>
    <row r="22" spans="1:12" ht="39.9" customHeight="1" x14ac:dyDescent="0.3">
      <c r="A22" s="78" t="s">
        <v>44</v>
      </c>
      <c r="B22" s="53" t="s">
        <v>45</v>
      </c>
      <c r="C22" s="53" t="s">
        <v>46</v>
      </c>
      <c r="D22" s="53"/>
      <c r="E22" s="54" t="s">
        <v>157</v>
      </c>
      <c r="F22" s="54" t="s">
        <v>47</v>
      </c>
      <c r="G22" s="54"/>
      <c r="H22" s="54" t="s">
        <v>37</v>
      </c>
      <c r="I22" s="55">
        <v>5</v>
      </c>
      <c r="J22" s="55">
        <v>5</v>
      </c>
      <c r="K22" s="55">
        <v>1</v>
      </c>
      <c r="L22" s="55">
        <f t="shared" si="1"/>
        <v>5</v>
      </c>
    </row>
    <row r="23" spans="1:12" ht="39.9" customHeight="1" x14ac:dyDescent="0.3">
      <c r="A23" s="78" t="s">
        <v>44</v>
      </c>
      <c r="B23" s="53" t="s">
        <v>45</v>
      </c>
      <c r="C23" s="53" t="s">
        <v>46</v>
      </c>
      <c r="D23" s="53"/>
      <c r="E23" s="54" t="s">
        <v>157</v>
      </c>
      <c r="F23" s="54" t="s">
        <v>36</v>
      </c>
      <c r="G23" s="54"/>
      <c r="H23" s="54" t="s">
        <v>37</v>
      </c>
      <c r="I23" s="55">
        <v>5</v>
      </c>
      <c r="J23" s="55">
        <v>10</v>
      </c>
      <c r="K23" s="55">
        <v>1</v>
      </c>
      <c r="L23" s="55">
        <f t="shared" si="1"/>
        <v>10</v>
      </c>
    </row>
    <row r="24" spans="1:12" ht="39.9" customHeight="1" x14ac:dyDescent="0.3">
      <c r="A24" s="78" t="s">
        <v>48</v>
      </c>
      <c r="B24" s="53" t="s">
        <v>45</v>
      </c>
      <c r="C24" s="53" t="s">
        <v>49</v>
      </c>
      <c r="D24" s="53"/>
      <c r="E24" s="54" t="s">
        <v>156</v>
      </c>
      <c r="F24" s="54" t="s">
        <v>36</v>
      </c>
      <c r="G24" s="54"/>
      <c r="H24" s="54" t="s">
        <v>37</v>
      </c>
      <c r="I24" s="55">
        <v>5</v>
      </c>
      <c r="J24" s="55">
        <v>10</v>
      </c>
      <c r="K24" s="55">
        <v>1</v>
      </c>
      <c r="L24" s="55">
        <f t="shared" si="1"/>
        <v>10</v>
      </c>
    </row>
    <row r="25" spans="1:12" ht="39.9" customHeight="1" x14ac:dyDescent="0.3">
      <c r="A25" s="78" t="s">
        <v>48</v>
      </c>
      <c r="B25" s="53" t="s">
        <v>45</v>
      </c>
      <c r="C25" s="53" t="s">
        <v>49</v>
      </c>
      <c r="D25" s="53"/>
      <c r="E25" s="54" t="s">
        <v>156</v>
      </c>
      <c r="F25" s="54" t="s">
        <v>47</v>
      </c>
      <c r="G25" s="54"/>
      <c r="H25" s="54" t="s">
        <v>37</v>
      </c>
      <c r="I25" s="55">
        <v>5</v>
      </c>
      <c r="J25" s="55">
        <v>5</v>
      </c>
      <c r="K25" s="55">
        <v>1</v>
      </c>
      <c r="L25" s="55">
        <f t="shared" si="1"/>
        <v>5</v>
      </c>
    </row>
    <row r="26" spans="1:12" ht="39.9" customHeight="1" x14ac:dyDescent="0.3">
      <c r="A26" s="78" t="s">
        <v>50</v>
      </c>
      <c r="B26" s="53" t="s">
        <v>45</v>
      </c>
      <c r="C26" s="53" t="s">
        <v>51</v>
      </c>
      <c r="D26" s="53"/>
      <c r="E26" s="54" t="s">
        <v>157</v>
      </c>
      <c r="F26" s="54" t="s">
        <v>47</v>
      </c>
      <c r="G26" s="54"/>
      <c r="H26" s="54" t="s">
        <v>37</v>
      </c>
      <c r="I26" s="55">
        <v>5</v>
      </c>
      <c r="J26" s="55">
        <v>5</v>
      </c>
      <c r="K26" s="55">
        <v>1</v>
      </c>
      <c r="L26" s="55">
        <f t="shared" si="1"/>
        <v>5</v>
      </c>
    </row>
    <row r="27" spans="1:12" ht="39.9" customHeight="1" x14ac:dyDescent="0.3">
      <c r="A27" s="78" t="s">
        <v>50</v>
      </c>
      <c r="B27" s="53" t="s">
        <v>45</v>
      </c>
      <c r="C27" s="53" t="s">
        <v>51</v>
      </c>
      <c r="D27" s="53"/>
      <c r="E27" s="54" t="s">
        <v>157</v>
      </c>
      <c r="F27" s="54" t="s">
        <v>36</v>
      </c>
      <c r="G27" s="54"/>
      <c r="H27" s="54" t="s">
        <v>37</v>
      </c>
      <c r="I27" s="55">
        <v>5</v>
      </c>
      <c r="J27" s="55">
        <v>10</v>
      </c>
      <c r="K27" s="55">
        <v>1</v>
      </c>
      <c r="L27" s="55">
        <f t="shared" ref="L27:L35" si="2">ROUNDUP(J27*K27,0)</f>
        <v>10</v>
      </c>
    </row>
    <row r="28" spans="1:12" ht="39.9" customHeight="1" x14ac:dyDescent="0.3">
      <c r="A28" s="78" t="s">
        <v>52</v>
      </c>
      <c r="B28" s="53" t="s">
        <v>53</v>
      </c>
      <c r="C28" s="53" t="s">
        <v>54</v>
      </c>
      <c r="D28" s="53"/>
      <c r="E28" s="54" t="s">
        <v>157</v>
      </c>
      <c r="F28" s="54" t="s">
        <v>36</v>
      </c>
      <c r="G28" s="54"/>
      <c r="H28" s="54" t="s">
        <v>37</v>
      </c>
      <c r="I28" s="55">
        <v>5</v>
      </c>
      <c r="J28" s="55">
        <v>10</v>
      </c>
      <c r="K28" s="56">
        <v>5.5</v>
      </c>
      <c r="L28" s="55">
        <f t="shared" si="2"/>
        <v>55</v>
      </c>
    </row>
    <row r="29" spans="1:12" ht="39.9" customHeight="1" x14ac:dyDescent="0.3">
      <c r="A29" s="78" t="s">
        <v>52</v>
      </c>
      <c r="B29" s="53" t="s">
        <v>53</v>
      </c>
      <c r="C29" s="53" t="s">
        <v>54</v>
      </c>
      <c r="D29" s="53"/>
      <c r="E29" s="54" t="s">
        <v>157</v>
      </c>
      <c r="F29" s="54" t="s">
        <v>47</v>
      </c>
      <c r="G29" s="54"/>
      <c r="H29" s="54" t="s">
        <v>37</v>
      </c>
      <c r="I29" s="55">
        <v>5</v>
      </c>
      <c r="J29" s="55">
        <v>5</v>
      </c>
      <c r="K29" s="56">
        <v>5.5</v>
      </c>
      <c r="L29" s="55">
        <f t="shared" si="2"/>
        <v>28</v>
      </c>
    </row>
    <row r="30" spans="1:12" ht="39.9" customHeight="1" x14ac:dyDescent="0.3">
      <c r="A30" s="78" t="s">
        <v>55</v>
      </c>
      <c r="B30" s="53" t="s">
        <v>56</v>
      </c>
      <c r="C30" s="53" t="s">
        <v>57</v>
      </c>
      <c r="D30" s="53"/>
      <c r="E30" s="54" t="s">
        <v>157</v>
      </c>
      <c r="F30" s="54" t="s">
        <v>36</v>
      </c>
      <c r="G30" s="54"/>
      <c r="H30" s="54" t="s">
        <v>37</v>
      </c>
      <c r="I30" s="55">
        <v>5</v>
      </c>
      <c r="J30" s="55">
        <v>5</v>
      </c>
      <c r="K30" s="55">
        <v>1</v>
      </c>
      <c r="L30" s="55">
        <f t="shared" si="2"/>
        <v>5</v>
      </c>
    </row>
    <row r="31" spans="1:12" ht="39.9" customHeight="1" x14ac:dyDescent="0.3">
      <c r="A31" s="78" t="s">
        <v>55</v>
      </c>
      <c r="B31" s="53" t="s">
        <v>56</v>
      </c>
      <c r="C31" s="53" t="s">
        <v>57</v>
      </c>
      <c r="D31" s="53"/>
      <c r="E31" s="54" t="s">
        <v>157</v>
      </c>
      <c r="F31" s="54" t="s">
        <v>47</v>
      </c>
      <c r="G31" s="54"/>
      <c r="H31" s="54" t="s">
        <v>37</v>
      </c>
      <c r="I31" s="55">
        <v>5</v>
      </c>
      <c r="J31" s="55">
        <v>5</v>
      </c>
      <c r="K31" s="55">
        <v>1</v>
      </c>
      <c r="L31" s="55">
        <f t="shared" si="2"/>
        <v>5</v>
      </c>
    </row>
    <row r="32" spans="1:12" ht="39.9" customHeight="1" x14ac:dyDescent="0.3">
      <c r="A32" s="78" t="s">
        <v>58</v>
      </c>
      <c r="B32" s="53" t="s">
        <v>56</v>
      </c>
      <c r="C32" s="53" t="s">
        <v>59</v>
      </c>
      <c r="D32" s="53"/>
      <c r="E32" s="54" t="s">
        <v>156</v>
      </c>
      <c r="F32" s="54" t="s">
        <v>36</v>
      </c>
      <c r="G32" s="54"/>
      <c r="H32" s="54" t="s">
        <v>37</v>
      </c>
      <c r="I32" s="55">
        <v>5</v>
      </c>
      <c r="J32" s="55">
        <v>5</v>
      </c>
      <c r="K32" s="55">
        <v>1</v>
      </c>
      <c r="L32" s="55">
        <f t="shared" si="2"/>
        <v>5</v>
      </c>
    </row>
    <row r="33" spans="1:12" ht="39.9" customHeight="1" x14ac:dyDescent="0.3">
      <c r="A33" s="78" t="s">
        <v>58</v>
      </c>
      <c r="B33" s="53" t="s">
        <v>56</v>
      </c>
      <c r="C33" s="53" t="s">
        <v>59</v>
      </c>
      <c r="D33" s="53"/>
      <c r="E33" s="54" t="s">
        <v>156</v>
      </c>
      <c r="F33" s="54" t="s">
        <v>47</v>
      </c>
      <c r="G33" s="54"/>
      <c r="H33" s="54" t="s">
        <v>37</v>
      </c>
      <c r="I33" s="55">
        <v>5</v>
      </c>
      <c r="J33" s="55">
        <v>5</v>
      </c>
      <c r="K33" s="55">
        <v>1</v>
      </c>
      <c r="L33" s="55">
        <f t="shared" si="2"/>
        <v>5</v>
      </c>
    </row>
    <row r="34" spans="1:12" ht="39.9" customHeight="1" x14ac:dyDescent="0.3">
      <c r="A34" s="78" t="s">
        <v>60</v>
      </c>
      <c r="B34" s="53" t="s">
        <v>61</v>
      </c>
      <c r="C34" s="53" t="s">
        <v>35</v>
      </c>
      <c r="D34" s="53"/>
      <c r="E34" s="54" t="s">
        <v>157</v>
      </c>
      <c r="F34" s="54" t="s">
        <v>47</v>
      </c>
      <c r="G34" s="54"/>
      <c r="H34" s="54" t="s">
        <v>37</v>
      </c>
      <c r="I34" s="55">
        <v>5</v>
      </c>
      <c r="J34" s="55">
        <v>5</v>
      </c>
      <c r="K34" s="56">
        <v>0.25</v>
      </c>
      <c r="L34" s="55">
        <f t="shared" si="2"/>
        <v>2</v>
      </c>
    </row>
    <row r="35" spans="1:12" ht="39.9" customHeight="1" x14ac:dyDescent="0.3">
      <c r="A35" s="78" t="s">
        <v>62</v>
      </c>
      <c r="B35" s="53" t="s">
        <v>63</v>
      </c>
      <c r="C35" s="53" t="s">
        <v>35</v>
      </c>
      <c r="D35" s="53"/>
      <c r="E35" s="54" t="s">
        <v>157</v>
      </c>
      <c r="F35" s="54" t="s">
        <v>36</v>
      </c>
      <c r="G35" s="54"/>
      <c r="H35" s="54" t="s">
        <v>37</v>
      </c>
      <c r="I35" s="55">
        <v>5</v>
      </c>
      <c r="J35" s="55">
        <v>5</v>
      </c>
      <c r="K35" s="55">
        <v>3</v>
      </c>
      <c r="L35" s="55">
        <f t="shared" si="2"/>
        <v>15</v>
      </c>
    </row>
    <row r="36" spans="1:12" ht="50.1" customHeight="1" x14ac:dyDescent="0.3">
      <c r="A36" s="79" t="s">
        <v>64</v>
      </c>
      <c r="B36" s="54" t="s">
        <v>65</v>
      </c>
      <c r="C36" s="53" t="s">
        <v>35</v>
      </c>
      <c r="D36" s="53"/>
      <c r="E36" s="54" t="s">
        <v>157</v>
      </c>
      <c r="F36" s="54" t="s">
        <v>47</v>
      </c>
      <c r="G36" s="54"/>
      <c r="H36" s="54" t="s">
        <v>37</v>
      </c>
      <c r="I36" s="55">
        <v>5</v>
      </c>
      <c r="J36" s="55">
        <v>5</v>
      </c>
      <c r="K36" s="56">
        <v>0.17</v>
      </c>
      <c r="L36" s="55">
        <f t="shared" ref="L36:L41" si="3">ROUNDUP(J36*K36,0)</f>
        <v>1</v>
      </c>
    </row>
    <row r="37" spans="1:12" ht="50.1" customHeight="1" x14ac:dyDescent="0.3">
      <c r="A37" s="80" t="s">
        <v>66</v>
      </c>
      <c r="B37" s="53" t="s">
        <v>67</v>
      </c>
      <c r="C37" s="53" t="s">
        <v>35</v>
      </c>
      <c r="D37" s="53"/>
      <c r="E37" s="54" t="s">
        <v>157</v>
      </c>
      <c r="F37" s="54" t="s">
        <v>47</v>
      </c>
      <c r="G37" s="54"/>
      <c r="H37" s="54" t="s">
        <v>37</v>
      </c>
      <c r="I37" s="55">
        <v>5</v>
      </c>
      <c r="J37" s="55">
        <v>5</v>
      </c>
      <c r="K37" s="56">
        <v>0.5</v>
      </c>
      <c r="L37" s="55">
        <f t="shared" si="3"/>
        <v>3</v>
      </c>
    </row>
    <row r="38" spans="1:12" ht="50.1" customHeight="1" x14ac:dyDescent="0.3">
      <c r="A38" s="80" t="s">
        <v>66</v>
      </c>
      <c r="B38" s="53" t="s">
        <v>67</v>
      </c>
      <c r="C38" s="53" t="s">
        <v>35</v>
      </c>
      <c r="D38" s="53"/>
      <c r="E38" s="54" t="s">
        <v>157</v>
      </c>
      <c r="F38" s="54" t="s">
        <v>36</v>
      </c>
      <c r="G38" s="54" t="s">
        <v>155</v>
      </c>
      <c r="H38" s="54" t="s">
        <v>37</v>
      </c>
      <c r="I38" s="55">
        <v>16</v>
      </c>
      <c r="J38" s="55">
        <v>16</v>
      </c>
      <c r="K38" s="56">
        <v>0.5</v>
      </c>
      <c r="L38" s="55">
        <f t="shared" si="3"/>
        <v>8</v>
      </c>
    </row>
    <row r="39" spans="1:12" ht="50.1" customHeight="1" x14ac:dyDescent="0.3">
      <c r="A39" s="80" t="s">
        <v>68</v>
      </c>
      <c r="B39" s="54" t="s">
        <v>69</v>
      </c>
      <c r="C39" s="53" t="s">
        <v>35</v>
      </c>
      <c r="D39" s="53"/>
      <c r="E39" s="54" t="s">
        <v>156</v>
      </c>
      <c r="F39" s="54" t="s">
        <v>47</v>
      </c>
      <c r="G39" s="54"/>
      <c r="H39" s="54" t="s">
        <v>37</v>
      </c>
      <c r="I39" s="55">
        <v>5</v>
      </c>
      <c r="J39" s="55">
        <v>5</v>
      </c>
      <c r="K39" s="55">
        <v>1</v>
      </c>
      <c r="L39" s="55">
        <f t="shared" si="3"/>
        <v>5</v>
      </c>
    </row>
    <row r="40" spans="1:12" ht="50.1" customHeight="1" x14ac:dyDescent="0.3">
      <c r="A40" s="80" t="s">
        <v>68</v>
      </c>
      <c r="B40" s="54" t="s">
        <v>69</v>
      </c>
      <c r="C40" s="53" t="s">
        <v>35</v>
      </c>
      <c r="D40" s="53"/>
      <c r="E40" s="54" t="s">
        <v>156</v>
      </c>
      <c r="F40" s="54" t="s">
        <v>47</v>
      </c>
      <c r="G40" s="54"/>
      <c r="H40" s="54" t="s">
        <v>70</v>
      </c>
      <c r="I40" s="55">
        <v>10</v>
      </c>
      <c r="J40" s="55">
        <v>10</v>
      </c>
      <c r="K40" s="55">
        <v>10</v>
      </c>
      <c r="L40" s="55">
        <f t="shared" si="3"/>
        <v>100</v>
      </c>
    </row>
    <row r="41" spans="1:12" ht="50.1" customHeight="1" x14ac:dyDescent="0.3">
      <c r="A41" s="80" t="s">
        <v>68</v>
      </c>
      <c r="B41" s="54" t="s">
        <v>69</v>
      </c>
      <c r="C41" s="53" t="s">
        <v>35</v>
      </c>
      <c r="D41" s="53"/>
      <c r="E41" s="54" t="s">
        <v>156</v>
      </c>
      <c r="F41" s="54" t="s">
        <v>36</v>
      </c>
      <c r="G41" s="54"/>
      <c r="H41" s="54" t="s">
        <v>37</v>
      </c>
      <c r="I41" s="55">
        <v>2</v>
      </c>
      <c r="J41" s="55">
        <v>2</v>
      </c>
      <c r="K41" s="55">
        <v>1</v>
      </c>
      <c r="L41" s="55">
        <f t="shared" si="3"/>
        <v>2</v>
      </c>
    </row>
    <row r="42" spans="1:12" ht="50.1" customHeight="1" x14ac:dyDescent="0.3">
      <c r="A42" s="80" t="s">
        <v>68</v>
      </c>
      <c r="B42" s="54" t="s">
        <v>69</v>
      </c>
      <c r="C42" s="53" t="s">
        <v>35</v>
      </c>
      <c r="D42" s="53"/>
      <c r="E42" s="54" t="s">
        <v>156</v>
      </c>
      <c r="F42" s="54" t="s">
        <v>36</v>
      </c>
      <c r="G42" s="54"/>
      <c r="H42" s="54" t="s">
        <v>70</v>
      </c>
      <c r="I42" s="55">
        <v>2</v>
      </c>
      <c r="J42" s="55">
        <v>2</v>
      </c>
      <c r="K42" s="55">
        <v>10</v>
      </c>
      <c r="L42" s="55">
        <f t="shared" ref="L42:L46" si="4">ROUNDUP(J42*K42,0)</f>
        <v>20</v>
      </c>
    </row>
    <row r="43" spans="1:12" ht="50.1" customHeight="1" x14ac:dyDescent="0.3">
      <c r="A43" s="79" t="s">
        <v>71</v>
      </c>
      <c r="B43" s="54" t="s">
        <v>72</v>
      </c>
      <c r="C43" s="53" t="s">
        <v>35</v>
      </c>
      <c r="D43" s="53"/>
      <c r="E43" s="54" t="s">
        <v>157</v>
      </c>
      <c r="F43" s="54" t="s">
        <v>47</v>
      </c>
      <c r="G43" s="54"/>
      <c r="H43" s="54" t="s">
        <v>37</v>
      </c>
      <c r="I43" s="55">
        <v>5</v>
      </c>
      <c r="J43" s="55">
        <v>5</v>
      </c>
      <c r="K43" s="56">
        <v>0.17</v>
      </c>
      <c r="L43" s="55">
        <f t="shared" si="4"/>
        <v>1</v>
      </c>
    </row>
    <row r="44" spans="1:12" ht="50.1" customHeight="1" x14ac:dyDescent="0.3">
      <c r="A44" s="79" t="s">
        <v>71</v>
      </c>
      <c r="B44" s="54" t="s">
        <v>72</v>
      </c>
      <c r="C44" s="53" t="s">
        <v>35</v>
      </c>
      <c r="D44" s="53"/>
      <c r="E44" s="54" t="s">
        <v>157</v>
      </c>
      <c r="F44" s="54" t="s">
        <v>47</v>
      </c>
      <c r="G44" s="54"/>
      <c r="H44" s="54" t="s">
        <v>70</v>
      </c>
      <c r="I44" s="55">
        <v>5</v>
      </c>
      <c r="J44" s="55">
        <v>5</v>
      </c>
      <c r="K44" s="55">
        <v>5</v>
      </c>
      <c r="L44" s="55">
        <f t="shared" si="4"/>
        <v>25</v>
      </c>
    </row>
    <row r="45" spans="1:12" ht="50.1" customHeight="1" x14ac:dyDescent="0.3">
      <c r="A45" s="79" t="s">
        <v>71</v>
      </c>
      <c r="B45" s="54" t="s">
        <v>72</v>
      </c>
      <c r="C45" s="53" t="s">
        <v>35</v>
      </c>
      <c r="D45" s="53"/>
      <c r="E45" s="54" t="s">
        <v>157</v>
      </c>
      <c r="F45" s="54" t="s">
        <v>36</v>
      </c>
      <c r="G45" s="54"/>
      <c r="H45" s="54" t="s">
        <v>37</v>
      </c>
      <c r="I45" s="55">
        <v>2</v>
      </c>
      <c r="J45" s="55">
        <v>4</v>
      </c>
      <c r="K45" s="56">
        <v>0.17</v>
      </c>
      <c r="L45" s="55">
        <f t="shared" si="4"/>
        <v>1</v>
      </c>
    </row>
    <row r="46" spans="1:12" ht="50.1" customHeight="1" x14ac:dyDescent="0.3">
      <c r="A46" s="79" t="s">
        <v>71</v>
      </c>
      <c r="B46" s="54" t="s">
        <v>72</v>
      </c>
      <c r="C46" s="53" t="s">
        <v>35</v>
      </c>
      <c r="D46" s="53"/>
      <c r="E46" s="54" t="s">
        <v>157</v>
      </c>
      <c r="F46" s="54" t="s">
        <v>36</v>
      </c>
      <c r="G46" s="54"/>
      <c r="H46" s="54" t="s">
        <v>70</v>
      </c>
      <c r="I46" s="55">
        <v>2</v>
      </c>
      <c r="J46" s="55">
        <v>2</v>
      </c>
      <c r="K46" s="55">
        <v>5</v>
      </c>
      <c r="L46" s="55">
        <f t="shared" si="4"/>
        <v>10</v>
      </c>
    </row>
    <row r="47" spans="1:12" ht="50.1" customHeight="1" x14ac:dyDescent="0.3">
      <c r="A47" s="80" t="s">
        <v>73</v>
      </c>
      <c r="B47" s="54" t="s">
        <v>74</v>
      </c>
      <c r="C47" s="53" t="s">
        <v>35</v>
      </c>
      <c r="D47" s="53"/>
      <c r="E47" s="54" t="s">
        <v>157</v>
      </c>
      <c r="F47" s="54" t="s">
        <v>47</v>
      </c>
      <c r="G47" s="54"/>
      <c r="H47" s="54" t="s">
        <v>37</v>
      </c>
      <c r="I47" s="55">
        <v>600</v>
      </c>
      <c r="J47" s="55">
        <v>900</v>
      </c>
      <c r="K47" s="56">
        <v>0.17</v>
      </c>
      <c r="L47" s="55">
        <f t="shared" ref="L47:L57" si="5">ROUNDUP(J47*K47,0)</f>
        <v>153</v>
      </c>
    </row>
    <row r="48" spans="1:12" ht="50.1" customHeight="1" x14ac:dyDescent="0.3">
      <c r="A48" s="80" t="s">
        <v>73</v>
      </c>
      <c r="B48" s="54" t="s">
        <v>74</v>
      </c>
      <c r="C48" s="53" t="s">
        <v>35</v>
      </c>
      <c r="D48" s="53"/>
      <c r="E48" s="54"/>
      <c r="F48" s="54" t="s">
        <v>36</v>
      </c>
      <c r="G48" s="54"/>
      <c r="H48" s="54" t="s">
        <v>37</v>
      </c>
      <c r="I48" s="55">
        <v>50</v>
      </c>
      <c r="J48" s="55">
        <v>200</v>
      </c>
      <c r="K48" s="56">
        <v>0.17</v>
      </c>
      <c r="L48" s="55">
        <f t="shared" si="5"/>
        <v>34</v>
      </c>
    </row>
    <row r="49" spans="1:12" ht="50.1" customHeight="1" x14ac:dyDescent="0.3">
      <c r="A49" s="80" t="s">
        <v>75</v>
      </c>
      <c r="B49" s="54" t="s">
        <v>76</v>
      </c>
      <c r="C49" s="53" t="s">
        <v>77</v>
      </c>
      <c r="D49" s="53"/>
      <c r="E49" s="54" t="s">
        <v>157</v>
      </c>
      <c r="F49" s="54" t="s">
        <v>47</v>
      </c>
      <c r="G49" s="54"/>
      <c r="H49" s="54" t="s">
        <v>37</v>
      </c>
      <c r="I49" s="55">
        <v>20</v>
      </c>
      <c r="J49" s="55">
        <v>20</v>
      </c>
      <c r="K49" s="56">
        <v>0.25</v>
      </c>
      <c r="L49" s="55">
        <f t="shared" si="5"/>
        <v>5</v>
      </c>
    </row>
    <row r="50" spans="1:12" ht="50.1" customHeight="1" x14ac:dyDescent="0.3">
      <c r="A50" s="80" t="s">
        <v>75</v>
      </c>
      <c r="B50" s="54" t="s">
        <v>76</v>
      </c>
      <c r="C50" s="53" t="s">
        <v>77</v>
      </c>
      <c r="D50" s="53"/>
      <c r="E50" s="54" t="s">
        <v>157</v>
      </c>
      <c r="F50" s="54" t="s">
        <v>47</v>
      </c>
      <c r="G50" s="54"/>
      <c r="H50" s="54" t="s">
        <v>70</v>
      </c>
      <c r="I50" s="55">
        <v>20</v>
      </c>
      <c r="J50" s="55">
        <v>20</v>
      </c>
      <c r="K50" s="55">
        <v>5</v>
      </c>
      <c r="L50" s="55">
        <f t="shared" si="5"/>
        <v>100</v>
      </c>
    </row>
    <row r="51" spans="1:12" ht="50.1" customHeight="1" x14ac:dyDescent="0.3">
      <c r="A51" s="80" t="s">
        <v>75</v>
      </c>
      <c r="B51" s="54" t="s">
        <v>76</v>
      </c>
      <c r="C51" s="53" t="s">
        <v>77</v>
      </c>
      <c r="D51" s="53"/>
      <c r="E51" s="54"/>
      <c r="F51" s="54" t="s">
        <v>36</v>
      </c>
      <c r="G51" s="54"/>
      <c r="H51" s="54" t="s">
        <v>37</v>
      </c>
      <c r="I51" s="55">
        <v>5</v>
      </c>
      <c r="J51" s="55">
        <v>10</v>
      </c>
      <c r="K51" s="56">
        <v>0.25</v>
      </c>
      <c r="L51" s="55">
        <f t="shared" si="5"/>
        <v>3</v>
      </c>
    </row>
    <row r="52" spans="1:12" ht="50.1" customHeight="1" x14ac:dyDescent="0.3">
      <c r="A52" s="80" t="s">
        <v>75</v>
      </c>
      <c r="B52" s="54" t="s">
        <v>76</v>
      </c>
      <c r="C52" s="53" t="s">
        <v>77</v>
      </c>
      <c r="D52" s="53"/>
      <c r="E52" s="54" t="s">
        <v>157</v>
      </c>
      <c r="F52" s="54" t="s">
        <v>36</v>
      </c>
      <c r="G52" s="54"/>
      <c r="H52" s="54" t="s">
        <v>70</v>
      </c>
      <c r="I52" s="55">
        <v>5</v>
      </c>
      <c r="J52" s="55">
        <v>5</v>
      </c>
      <c r="K52" s="55">
        <v>5</v>
      </c>
      <c r="L52" s="55">
        <f t="shared" si="5"/>
        <v>25</v>
      </c>
    </row>
    <row r="53" spans="1:12" ht="50.1" customHeight="1" x14ac:dyDescent="0.3">
      <c r="A53" s="79" t="s">
        <v>78</v>
      </c>
      <c r="B53" s="54" t="s">
        <v>79</v>
      </c>
      <c r="C53" s="53" t="s">
        <v>35</v>
      </c>
      <c r="D53" s="53"/>
      <c r="E53" s="54"/>
      <c r="F53" s="54" t="s">
        <v>36</v>
      </c>
      <c r="G53" s="54"/>
      <c r="H53" s="54" t="s">
        <v>37</v>
      </c>
      <c r="I53" s="55">
        <v>1</v>
      </c>
      <c r="J53" s="55">
        <v>1</v>
      </c>
      <c r="K53" s="55">
        <v>1</v>
      </c>
      <c r="L53" s="55">
        <f t="shared" si="5"/>
        <v>1</v>
      </c>
    </row>
    <row r="54" spans="1:12" ht="50.1" customHeight="1" x14ac:dyDescent="0.3">
      <c r="A54" s="80" t="s">
        <v>80</v>
      </c>
      <c r="B54" s="54" t="s">
        <v>81</v>
      </c>
      <c r="C54" s="53" t="s">
        <v>35</v>
      </c>
      <c r="D54" s="53"/>
      <c r="E54" s="54" t="s">
        <v>156</v>
      </c>
      <c r="F54" s="54" t="s">
        <v>47</v>
      </c>
      <c r="G54" s="54" t="s">
        <v>155</v>
      </c>
      <c r="H54" s="54" t="s">
        <v>37</v>
      </c>
      <c r="I54" s="55">
        <v>1</v>
      </c>
      <c r="J54" s="55">
        <v>1</v>
      </c>
      <c r="K54" s="55">
        <v>10</v>
      </c>
      <c r="L54" s="55">
        <f t="shared" si="5"/>
        <v>10</v>
      </c>
    </row>
    <row r="55" spans="1:12" ht="50.1" customHeight="1" x14ac:dyDescent="0.3">
      <c r="A55" s="80" t="s">
        <v>80</v>
      </c>
      <c r="B55" s="54" t="s">
        <v>81</v>
      </c>
      <c r="C55" s="53" t="s">
        <v>35</v>
      </c>
      <c r="D55" s="53"/>
      <c r="E55" s="54" t="s">
        <v>156</v>
      </c>
      <c r="F55" s="54" t="s">
        <v>36</v>
      </c>
      <c r="G55" s="54" t="s">
        <v>155</v>
      </c>
      <c r="H55" s="54" t="s">
        <v>37</v>
      </c>
      <c r="I55" s="55">
        <v>1</v>
      </c>
      <c r="J55" s="55">
        <v>1</v>
      </c>
      <c r="K55" s="55">
        <v>10</v>
      </c>
      <c r="L55" s="55">
        <f t="shared" si="5"/>
        <v>10</v>
      </c>
    </row>
    <row r="56" spans="1:12" ht="50.1" customHeight="1" x14ac:dyDescent="0.3">
      <c r="A56" s="80" t="s">
        <v>82</v>
      </c>
      <c r="B56" s="53" t="s">
        <v>83</v>
      </c>
      <c r="C56" s="53" t="s">
        <v>35</v>
      </c>
      <c r="D56" s="53"/>
      <c r="E56" s="54"/>
      <c r="F56" s="54" t="s">
        <v>47</v>
      </c>
      <c r="G56" s="54"/>
      <c r="H56" s="54" t="s">
        <v>37</v>
      </c>
      <c r="I56" s="55">
        <v>5</v>
      </c>
      <c r="J56" s="55">
        <v>5</v>
      </c>
      <c r="K56" s="55">
        <v>2</v>
      </c>
      <c r="L56" s="55">
        <f t="shared" si="5"/>
        <v>10</v>
      </c>
    </row>
    <row r="57" spans="1:12" ht="50.1" customHeight="1" x14ac:dyDescent="0.3">
      <c r="A57" s="80" t="s">
        <v>82</v>
      </c>
      <c r="B57" s="53" t="s">
        <v>83</v>
      </c>
      <c r="C57" s="53" t="s">
        <v>35</v>
      </c>
      <c r="D57" s="53"/>
      <c r="E57" s="54"/>
      <c r="F57" s="54" t="s">
        <v>36</v>
      </c>
      <c r="G57" s="54"/>
      <c r="H57" s="54" t="s">
        <v>37</v>
      </c>
      <c r="I57" s="55">
        <v>2</v>
      </c>
      <c r="J57" s="55">
        <v>2</v>
      </c>
      <c r="K57" s="55">
        <v>3</v>
      </c>
      <c r="L57" s="55">
        <f t="shared" si="5"/>
        <v>6</v>
      </c>
    </row>
    <row r="58" spans="1:12" ht="50.1" customHeight="1" x14ac:dyDescent="0.3">
      <c r="A58" s="79" t="s">
        <v>84</v>
      </c>
      <c r="B58" s="54" t="s">
        <v>86</v>
      </c>
      <c r="C58" s="53" t="s">
        <v>85</v>
      </c>
      <c r="D58" s="53"/>
      <c r="E58" s="54"/>
      <c r="F58" s="54" t="s">
        <v>47</v>
      </c>
      <c r="G58" s="54"/>
      <c r="H58" s="54" t="s">
        <v>37</v>
      </c>
      <c r="I58" s="55">
        <v>450</v>
      </c>
      <c r="J58" s="55">
        <v>900</v>
      </c>
      <c r="K58" s="55">
        <v>2</v>
      </c>
      <c r="L58" s="55">
        <f t="shared" ref="L58:L64" si="6">ROUNDUP(J58*K58,0)</f>
        <v>1800</v>
      </c>
    </row>
    <row r="59" spans="1:12" ht="50.1" customHeight="1" x14ac:dyDescent="0.3">
      <c r="A59" s="79" t="s">
        <v>146</v>
      </c>
      <c r="B59" s="54" t="s">
        <v>86</v>
      </c>
      <c r="C59" s="53" t="s">
        <v>85</v>
      </c>
      <c r="D59" s="53"/>
      <c r="E59" s="54"/>
      <c r="F59" s="54" t="s">
        <v>47</v>
      </c>
      <c r="G59" s="54"/>
      <c r="H59" s="54" t="s">
        <v>70</v>
      </c>
      <c r="I59" s="55">
        <v>3</v>
      </c>
      <c r="J59" s="55">
        <v>3</v>
      </c>
      <c r="K59" s="55">
        <v>10</v>
      </c>
      <c r="L59" s="55">
        <f t="shared" si="6"/>
        <v>30</v>
      </c>
    </row>
    <row r="60" spans="1:12" ht="50.1" customHeight="1" x14ac:dyDescent="0.3">
      <c r="A60" s="79" t="s">
        <v>84</v>
      </c>
      <c r="B60" s="54" t="s">
        <v>86</v>
      </c>
      <c r="C60" s="53" t="s">
        <v>85</v>
      </c>
      <c r="D60" s="53"/>
      <c r="E60" s="54"/>
      <c r="F60" s="54" t="s">
        <v>36</v>
      </c>
      <c r="G60" s="54"/>
      <c r="H60" s="54" t="s">
        <v>37</v>
      </c>
      <c r="I60" s="55">
        <v>30</v>
      </c>
      <c r="J60" s="55">
        <v>120</v>
      </c>
      <c r="K60" s="55">
        <v>2</v>
      </c>
      <c r="L60" s="55">
        <f t="shared" si="6"/>
        <v>240</v>
      </c>
    </row>
    <row r="61" spans="1:12" ht="50.1" customHeight="1" x14ac:dyDescent="0.3">
      <c r="A61" s="79" t="s">
        <v>147</v>
      </c>
      <c r="B61" s="54" t="s">
        <v>86</v>
      </c>
      <c r="C61" s="53" t="s">
        <v>85</v>
      </c>
      <c r="D61" s="53"/>
      <c r="E61" s="54"/>
      <c r="F61" s="54" t="s">
        <v>36</v>
      </c>
      <c r="G61" s="54"/>
      <c r="H61" s="54" t="s">
        <v>70</v>
      </c>
      <c r="I61" s="55">
        <v>1</v>
      </c>
      <c r="J61" s="55">
        <v>1</v>
      </c>
      <c r="K61" s="55">
        <v>10</v>
      </c>
      <c r="L61" s="55">
        <f t="shared" si="6"/>
        <v>10</v>
      </c>
    </row>
    <row r="62" spans="1:12" ht="50.1" customHeight="1" x14ac:dyDescent="0.3">
      <c r="A62" s="79" t="s">
        <v>87</v>
      </c>
      <c r="B62" s="54" t="s">
        <v>86</v>
      </c>
      <c r="C62" s="53" t="s">
        <v>88</v>
      </c>
      <c r="D62" s="53"/>
      <c r="E62" s="54" t="s">
        <v>157</v>
      </c>
      <c r="F62" s="54" t="s">
        <v>47</v>
      </c>
      <c r="G62" s="54"/>
      <c r="H62" s="54" t="s">
        <v>37</v>
      </c>
      <c r="I62" s="55">
        <v>225</v>
      </c>
      <c r="J62" s="55">
        <v>450</v>
      </c>
      <c r="K62" s="55">
        <v>1</v>
      </c>
      <c r="L62" s="55">
        <f t="shared" si="6"/>
        <v>450</v>
      </c>
    </row>
    <row r="63" spans="1:12" ht="50.1" customHeight="1" x14ac:dyDescent="0.3">
      <c r="A63" s="79" t="s">
        <v>87</v>
      </c>
      <c r="B63" s="54" t="s">
        <v>86</v>
      </c>
      <c r="C63" s="53" t="s">
        <v>88</v>
      </c>
      <c r="D63" s="53"/>
      <c r="E63" s="54" t="s">
        <v>157</v>
      </c>
      <c r="F63" s="54" t="s">
        <v>36</v>
      </c>
      <c r="G63" s="54"/>
      <c r="H63" s="54" t="s">
        <v>37</v>
      </c>
      <c r="I63" s="55">
        <v>15</v>
      </c>
      <c r="J63" s="55">
        <v>60</v>
      </c>
      <c r="K63" s="55">
        <v>1</v>
      </c>
      <c r="L63" s="55">
        <f t="shared" si="6"/>
        <v>60</v>
      </c>
    </row>
    <row r="64" spans="1:12" ht="50.1" customHeight="1" x14ac:dyDescent="0.3">
      <c r="A64" s="80" t="s">
        <v>89</v>
      </c>
      <c r="B64" s="54" t="s">
        <v>86</v>
      </c>
      <c r="C64" s="53" t="s">
        <v>90</v>
      </c>
      <c r="D64" s="53"/>
      <c r="E64" s="54"/>
      <c r="F64" s="54" t="s">
        <v>47</v>
      </c>
      <c r="G64" s="54" t="s">
        <v>155</v>
      </c>
      <c r="H64" s="54" t="s">
        <v>37</v>
      </c>
      <c r="I64" s="55">
        <v>1200</v>
      </c>
      <c r="J64" s="55">
        <v>5352</v>
      </c>
      <c r="K64" s="55">
        <v>1</v>
      </c>
      <c r="L64" s="55">
        <f t="shared" si="6"/>
        <v>5352</v>
      </c>
    </row>
    <row r="65" spans="1:12" ht="50.1" customHeight="1" x14ac:dyDescent="0.3">
      <c r="A65" s="80" t="s">
        <v>89</v>
      </c>
      <c r="B65" s="54" t="s">
        <v>86</v>
      </c>
      <c r="C65" s="53" t="s">
        <v>90</v>
      </c>
      <c r="D65" s="53"/>
      <c r="E65" s="54"/>
      <c r="F65" s="54" t="s">
        <v>36</v>
      </c>
      <c r="G65" s="54"/>
      <c r="H65" s="54" t="s">
        <v>37</v>
      </c>
      <c r="I65" s="55">
        <v>29</v>
      </c>
      <c r="J65" s="55">
        <v>5365</v>
      </c>
      <c r="K65" s="55">
        <v>1</v>
      </c>
      <c r="L65" s="55">
        <f t="shared" ref="L65:L72" si="7">ROUNDUP(J65*K65,0)</f>
        <v>5365</v>
      </c>
    </row>
    <row r="66" spans="1:12" ht="50.1" customHeight="1" x14ac:dyDescent="0.3">
      <c r="A66" s="80" t="s">
        <v>89</v>
      </c>
      <c r="B66" s="54" t="s">
        <v>86</v>
      </c>
      <c r="C66" s="53" t="s">
        <v>90</v>
      </c>
      <c r="D66" s="53"/>
      <c r="E66" s="54" t="s">
        <v>157</v>
      </c>
      <c r="F66" s="54" t="s">
        <v>36</v>
      </c>
      <c r="G66" s="54"/>
      <c r="H66" s="54" t="s">
        <v>70</v>
      </c>
      <c r="I66" s="55">
        <v>29</v>
      </c>
      <c r="J66" s="55">
        <v>29</v>
      </c>
      <c r="K66" s="55">
        <v>10</v>
      </c>
      <c r="L66" s="55">
        <f t="shared" si="7"/>
        <v>290</v>
      </c>
    </row>
    <row r="67" spans="1:12" ht="50.1" customHeight="1" x14ac:dyDescent="0.3">
      <c r="A67" s="80" t="s">
        <v>91</v>
      </c>
      <c r="B67" s="54" t="s">
        <v>86</v>
      </c>
      <c r="C67" s="53" t="s">
        <v>92</v>
      </c>
      <c r="D67" s="53"/>
      <c r="E67" s="54" t="s">
        <v>156</v>
      </c>
      <c r="F67" s="54" t="s">
        <v>47</v>
      </c>
      <c r="G67" s="54"/>
      <c r="H67" s="54" t="s">
        <v>37</v>
      </c>
      <c r="I67" s="55">
        <v>600</v>
      </c>
      <c r="J67" s="55">
        <v>2100</v>
      </c>
      <c r="K67" s="55">
        <v>1</v>
      </c>
      <c r="L67" s="55">
        <f t="shared" si="7"/>
        <v>2100</v>
      </c>
    </row>
    <row r="68" spans="1:12" ht="50.1" customHeight="1" x14ac:dyDescent="0.3">
      <c r="A68" s="80" t="s">
        <v>91</v>
      </c>
      <c r="B68" s="54" t="s">
        <v>86</v>
      </c>
      <c r="C68" s="53" t="s">
        <v>92</v>
      </c>
      <c r="D68" s="53"/>
      <c r="E68" s="54" t="s">
        <v>156</v>
      </c>
      <c r="F68" s="54" t="s">
        <v>36</v>
      </c>
      <c r="G68" s="54"/>
      <c r="H68" s="54" t="s">
        <v>37</v>
      </c>
      <c r="I68" s="55">
        <v>15</v>
      </c>
      <c r="J68" s="55">
        <v>2100</v>
      </c>
      <c r="K68" s="55">
        <v>1</v>
      </c>
      <c r="L68" s="55">
        <f t="shared" si="7"/>
        <v>2100</v>
      </c>
    </row>
    <row r="69" spans="1:12" ht="50.1" customHeight="1" x14ac:dyDescent="0.3">
      <c r="A69" s="80" t="s">
        <v>91</v>
      </c>
      <c r="B69" s="54" t="s">
        <v>86</v>
      </c>
      <c r="C69" s="53" t="s">
        <v>92</v>
      </c>
      <c r="D69" s="53"/>
      <c r="E69" s="54" t="s">
        <v>156</v>
      </c>
      <c r="F69" s="54" t="s">
        <v>36</v>
      </c>
      <c r="G69" s="54"/>
      <c r="H69" s="54" t="s">
        <v>70</v>
      </c>
      <c r="I69" s="55">
        <v>15</v>
      </c>
      <c r="J69" s="55">
        <v>15</v>
      </c>
      <c r="K69" s="55">
        <v>5</v>
      </c>
      <c r="L69" s="55">
        <f t="shared" si="7"/>
        <v>75</v>
      </c>
    </row>
    <row r="70" spans="1:12" ht="50.1" customHeight="1" x14ac:dyDescent="0.3">
      <c r="A70" s="80" t="s">
        <v>93</v>
      </c>
      <c r="B70" s="54" t="s">
        <v>94</v>
      </c>
      <c r="C70" s="53" t="s">
        <v>35</v>
      </c>
      <c r="D70" s="53"/>
      <c r="E70" s="54"/>
      <c r="F70" s="54" t="s">
        <v>47</v>
      </c>
      <c r="G70" s="54" t="s">
        <v>155</v>
      </c>
      <c r="H70" s="54" t="s">
        <v>37</v>
      </c>
      <c r="I70" s="55">
        <v>1</v>
      </c>
      <c r="J70" s="55">
        <v>1</v>
      </c>
      <c r="K70" s="55">
        <v>2</v>
      </c>
      <c r="L70" s="55">
        <f t="shared" si="7"/>
        <v>2</v>
      </c>
    </row>
    <row r="71" spans="1:12" ht="50.1" customHeight="1" x14ac:dyDescent="0.3">
      <c r="A71" s="80" t="s">
        <v>93</v>
      </c>
      <c r="B71" s="54" t="s">
        <v>94</v>
      </c>
      <c r="C71" s="53" t="s">
        <v>35</v>
      </c>
      <c r="D71" s="53"/>
      <c r="E71" s="54"/>
      <c r="F71" s="54" t="s">
        <v>36</v>
      </c>
      <c r="G71" s="54" t="s">
        <v>155</v>
      </c>
      <c r="H71" s="54" t="s">
        <v>37</v>
      </c>
      <c r="I71" s="55">
        <v>1</v>
      </c>
      <c r="J71" s="55">
        <v>1</v>
      </c>
      <c r="K71" s="55">
        <v>2</v>
      </c>
      <c r="L71" s="55">
        <f t="shared" si="7"/>
        <v>2</v>
      </c>
    </row>
    <row r="72" spans="1:12" ht="50.1" customHeight="1" x14ac:dyDescent="0.3">
      <c r="A72" s="79" t="s">
        <v>95</v>
      </c>
      <c r="B72" s="54" t="s">
        <v>96</v>
      </c>
      <c r="C72" s="53" t="s">
        <v>97</v>
      </c>
      <c r="D72" s="53"/>
      <c r="E72" s="54" t="s">
        <v>157</v>
      </c>
      <c r="F72" s="54" t="s">
        <v>47</v>
      </c>
      <c r="G72" s="54"/>
      <c r="H72" s="54" t="s">
        <v>37</v>
      </c>
      <c r="I72" s="55">
        <v>5</v>
      </c>
      <c r="J72" s="55">
        <v>5</v>
      </c>
      <c r="K72" s="56">
        <v>0.16</v>
      </c>
      <c r="L72" s="55">
        <f t="shared" si="7"/>
        <v>1</v>
      </c>
    </row>
    <row r="73" spans="1:12" ht="50.1" customHeight="1" x14ac:dyDescent="0.3">
      <c r="A73" s="79" t="s">
        <v>98</v>
      </c>
      <c r="B73" s="54" t="s">
        <v>96</v>
      </c>
      <c r="C73" s="53" t="s">
        <v>99</v>
      </c>
      <c r="D73" s="53"/>
      <c r="E73" s="54" t="s">
        <v>157</v>
      </c>
      <c r="F73" s="54" t="s">
        <v>47</v>
      </c>
      <c r="G73" s="54"/>
      <c r="H73" s="54" t="s">
        <v>37</v>
      </c>
      <c r="I73" s="55">
        <v>5</v>
      </c>
      <c r="J73" s="55">
        <v>5</v>
      </c>
      <c r="K73" s="55">
        <v>2</v>
      </c>
      <c r="L73" s="55">
        <f t="shared" ref="L73:L84" si="8">ROUNDUP(J73*K73,0)</f>
        <v>10</v>
      </c>
    </row>
    <row r="74" spans="1:12" ht="50.1" customHeight="1" x14ac:dyDescent="0.3">
      <c r="A74" s="79" t="s">
        <v>98</v>
      </c>
      <c r="B74" s="54" t="s">
        <v>96</v>
      </c>
      <c r="C74" s="53" t="s">
        <v>99</v>
      </c>
      <c r="D74" s="53"/>
      <c r="E74" s="54" t="s">
        <v>157</v>
      </c>
      <c r="F74" s="54" t="s">
        <v>47</v>
      </c>
      <c r="G74" s="54"/>
      <c r="H74" s="54" t="s">
        <v>70</v>
      </c>
      <c r="I74" s="55">
        <v>5</v>
      </c>
      <c r="J74" s="55">
        <v>5</v>
      </c>
      <c r="K74" s="55">
        <v>10</v>
      </c>
      <c r="L74" s="55">
        <f t="shared" si="8"/>
        <v>50</v>
      </c>
    </row>
    <row r="75" spans="1:12" ht="50.1" customHeight="1" x14ac:dyDescent="0.3">
      <c r="A75" s="79" t="s">
        <v>98</v>
      </c>
      <c r="B75" s="54" t="s">
        <v>96</v>
      </c>
      <c r="C75" s="53" t="s">
        <v>99</v>
      </c>
      <c r="D75" s="53"/>
      <c r="E75" s="54"/>
      <c r="F75" s="54" t="s">
        <v>36</v>
      </c>
      <c r="G75" s="54"/>
      <c r="H75" s="54" t="s">
        <v>37</v>
      </c>
      <c r="I75" s="55">
        <v>2</v>
      </c>
      <c r="J75" s="55">
        <v>8</v>
      </c>
      <c r="K75" s="55">
        <v>2</v>
      </c>
      <c r="L75" s="55">
        <f t="shared" si="8"/>
        <v>16</v>
      </c>
    </row>
    <row r="76" spans="1:12" ht="50.1" customHeight="1" x14ac:dyDescent="0.3">
      <c r="A76" s="79" t="s">
        <v>98</v>
      </c>
      <c r="B76" s="54" t="s">
        <v>96</v>
      </c>
      <c r="C76" s="53" t="s">
        <v>99</v>
      </c>
      <c r="D76" s="53"/>
      <c r="E76" s="54" t="s">
        <v>157</v>
      </c>
      <c r="F76" s="54" t="s">
        <v>36</v>
      </c>
      <c r="G76" s="54"/>
      <c r="H76" s="54" t="s">
        <v>70</v>
      </c>
      <c r="I76" s="55">
        <v>2</v>
      </c>
      <c r="J76" s="55">
        <v>2</v>
      </c>
      <c r="K76" s="55">
        <v>10</v>
      </c>
      <c r="L76" s="55">
        <f t="shared" si="8"/>
        <v>20</v>
      </c>
    </row>
    <row r="77" spans="1:12" ht="50.1" customHeight="1" x14ac:dyDescent="0.3">
      <c r="A77" s="79" t="s">
        <v>100</v>
      </c>
      <c r="B77" s="54" t="s">
        <v>96</v>
      </c>
      <c r="C77" s="53" t="s">
        <v>101</v>
      </c>
      <c r="D77" s="53"/>
      <c r="E77" s="54" t="s">
        <v>157</v>
      </c>
      <c r="F77" s="54" t="s">
        <v>47</v>
      </c>
      <c r="G77" s="54"/>
      <c r="H77" s="54" t="s">
        <v>37</v>
      </c>
      <c r="I77" s="55">
        <v>80</v>
      </c>
      <c r="J77" s="55">
        <v>80</v>
      </c>
      <c r="K77" s="55">
        <v>1</v>
      </c>
      <c r="L77" s="55">
        <f t="shared" si="8"/>
        <v>80</v>
      </c>
    </row>
    <row r="78" spans="1:12" ht="50.1" customHeight="1" x14ac:dyDescent="0.3">
      <c r="A78" s="79" t="s">
        <v>100</v>
      </c>
      <c r="B78" s="54" t="s">
        <v>96</v>
      </c>
      <c r="C78" s="53" t="s">
        <v>101</v>
      </c>
      <c r="D78" s="53"/>
      <c r="E78" s="54" t="s">
        <v>157</v>
      </c>
      <c r="F78" s="54" t="s">
        <v>47</v>
      </c>
      <c r="G78" s="54"/>
      <c r="H78" s="54" t="s">
        <v>70</v>
      </c>
      <c r="I78" s="55">
        <v>100</v>
      </c>
      <c r="J78" s="55">
        <v>100</v>
      </c>
      <c r="K78" s="55">
        <v>10</v>
      </c>
      <c r="L78" s="55">
        <f t="shared" si="8"/>
        <v>1000</v>
      </c>
    </row>
    <row r="79" spans="1:12" ht="50.1" customHeight="1" x14ac:dyDescent="0.3">
      <c r="A79" s="79" t="s">
        <v>100</v>
      </c>
      <c r="B79" s="54" t="s">
        <v>96</v>
      </c>
      <c r="C79" s="53" t="s">
        <v>101</v>
      </c>
      <c r="D79" s="53"/>
      <c r="E79" s="54"/>
      <c r="F79" s="54" t="s">
        <v>36</v>
      </c>
      <c r="G79" s="54"/>
      <c r="H79" s="54" t="s">
        <v>37</v>
      </c>
      <c r="I79" s="55">
        <v>10</v>
      </c>
      <c r="J79" s="55">
        <v>100</v>
      </c>
      <c r="K79" s="55">
        <v>1</v>
      </c>
      <c r="L79" s="55">
        <f t="shared" si="8"/>
        <v>100</v>
      </c>
    </row>
    <row r="80" spans="1:12" ht="50.1" customHeight="1" x14ac:dyDescent="0.3">
      <c r="A80" s="79" t="s">
        <v>100</v>
      </c>
      <c r="B80" s="54" t="s">
        <v>96</v>
      </c>
      <c r="C80" s="53" t="s">
        <v>101</v>
      </c>
      <c r="D80" s="53"/>
      <c r="E80" s="54" t="s">
        <v>157</v>
      </c>
      <c r="F80" s="54" t="s">
        <v>36</v>
      </c>
      <c r="G80" s="54"/>
      <c r="H80" s="54" t="s">
        <v>70</v>
      </c>
      <c r="I80" s="55">
        <v>10</v>
      </c>
      <c r="J80" s="55">
        <v>10</v>
      </c>
      <c r="K80" s="55">
        <v>10</v>
      </c>
      <c r="L80" s="55">
        <f t="shared" si="8"/>
        <v>100</v>
      </c>
    </row>
    <row r="81" spans="1:12" ht="50.1" customHeight="1" x14ac:dyDescent="0.3">
      <c r="A81" s="80" t="s">
        <v>102</v>
      </c>
      <c r="B81" s="54" t="s">
        <v>103</v>
      </c>
      <c r="C81" s="53" t="s">
        <v>104</v>
      </c>
      <c r="D81" s="53"/>
      <c r="E81" s="54" t="s">
        <v>156</v>
      </c>
      <c r="F81" s="54" t="s">
        <v>47</v>
      </c>
      <c r="G81" s="54"/>
      <c r="H81" s="54" t="s">
        <v>37</v>
      </c>
      <c r="I81" s="55">
        <v>300</v>
      </c>
      <c r="J81" s="55">
        <v>300</v>
      </c>
      <c r="K81" s="56">
        <v>0.17</v>
      </c>
      <c r="L81" s="55">
        <f t="shared" si="8"/>
        <v>51</v>
      </c>
    </row>
    <row r="82" spans="1:12" ht="50.1" customHeight="1" x14ac:dyDescent="0.3">
      <c r="A82" s="80" t="s">
        <v>102</v>
      </c>
      <c r="B82" s="54" t="s">
        <v>103</v>
      </c>
      <c r="C82" s="53" t="s">
        <v>104</v>
      </c>
      <c r="D82" s="53"/>
      <c r="E82" s="54" t="s">
        <v>156</v>
      </c>
      <c r="F82" s="54" t="s">
        <v>47</v>
      </c>
      <c r="G82" s="54"/>
      <c r="H82" s="54" t="s">
        <v>70</v>
      </c>
      <c r="I82" s="55">
        <v>300</v>
      </c>
      <c r="J82" s="55">
        <v>300</v>
      </c>
      <c r="K82" s="55">
        <v>52</v>
      </c>
      <c r="L82" s="55">
        <f t="shared" si="8"/>
        <v>15600</v>
      </c>
    </row>
    <row r="83" spans="1:12" ht="50.1" customHeight="1" x14ac:dyDescent="0.3">
      <c r="A83" s="80" t="s">
        <v>102</v>
      </c>
      <c r="B83" s="54" t="s">
        <v>103</v>
      </c>
      <c r="C83" s="53" t="s">
        <v>104</v>
      </c>
      <c r="D83" s="53"/>
      <c r="E83" s="54" t="s">
        <v>156</v>
      </c>
      <c r="F83" s="54" t="s">
        <v>36</v>
      </c>
      <c r="G83" s="54"/>
      <c r="H83" s="54" t="s">
        <v>37</v>
      </c>
      <c r="I83" s="55">
        <v>50</v>
      </c>
      <c r="J83" s="55">
        <v>100</v>
      </c>
      <c r="K83" s="56">
        <v>0.17</v>
      </c>
      <c r="L83" s="55">
        <f t="shared" si="8"/>
        <v>17</v>
      </c>
    </row>
    <row r="84" spans="1:12" ht="50.1" customHeight="1" x14ac:dyDescent="0.3">
      <c r="A84" s="80" t="s">
        <v>102</v>
      </c>
      <c r="B84" s="54" t="s">
        <v>103</v>
      </c>
      <c r="C84" s="53" t="s">
        <v>104</v>
      </c>
      <c r="D84" s="53"/>
      <c r="E84" s="54" t="s">
        <v>156</v>
      </c>
      <c r="F84" s="54" t="s">
        <v>36</v>
      </c>
      <c r="G84" s="54"/>
      <c r="H84" s="54" t="s">
        <v>70</v>
      </c>
      <c r="I84" s="55">
        <v>50</v>
      </c>
      <c r="J84" s="55">
        <v>50</v>
      </c>
      <c r="K84" s="55">
        <v>1</v>
      </c>
      <c r="L84" s="55">
        <f t="shared" si="8"/>
        <v>50</v>
      </c>
    </row>
    <row r="85" spans="1:12" ht="50.1" customHeight="1" x14ac:dyDescent="0.3">
      <c r="A85" s="80" t="s">
        <v>105</v>
      </c>
      <c r="B85" s="53" t="s">
        <v>106</v>
      </c>
      <c r="C85" s="53" t="s">
        <v>107</v>
      </c>
      <c r="D85" s="53"/>
      <c r="E85" s="54" t="s">
        <v>156</v>
      </c>
      <c r="F85" s="54" t="s">
        <v>47</v>
      </c>
      <c r="G85" s="54"/>
      <c r="H85" s="54" t="s">
        <v>37</v>
      </c>
      <c r="I85" s="55">
        <v>155000</v>
      </c>
      <c r="J85" s="55">
        <v>310000</v>
      </c>
      <c r="K85" s="56">
        <v>0.08</v>
      </c>
      <c r="L85" s="55">
        <f t="shared" ref="L85:L93" si="9">ROUNDUP(J85*K85,0)</f>
        <v>24800</v>
      </c>
    </row>
    <row r="86" spans="1:12" ht="50.1" customHeight="1" x14ac:dyDescent="0.3">
      <c r="A86" s="80" t="s">
        <v>105</v>
      </c>
      <c r="B86" s="53" t="s">
        <v>106</v>
      </c>
      <c r="C86" s="53" t="s">
        <v>107</v>
      </c>
      <c r="D86" s="53"/>
      <c r="E86" s="54" t="s">
        <v>156</v>
      </c>
      <c r="F86" s="54" t="s">
        <v>47</v>
      </c>
      <c r="G86" s="54"/>
      <c r="H86" s="54" t="s">
        <v>70</v>
      </c>
      <c r="I86" s="55">
        <v>100000</v>
      </c>
      <c r="J86" s="55">
        <v>100000</v>
      </c>
      <c r="K86" s="55">
        <v>1</v>
      </c>
      <c r="L86" s="55">
        <f t="shared" si="9"/>
        <v>100000</v>
      </c>
    </row>
    <row r="87" spans="1:12" ht="50.1" customHeight="1" x14ac:dyDescent="0.3">
      <c r="A87" s="80" t="s">
        <v>108</v>
      </c>
      <c r="B87" s="54" t="s">
        <v>109</v>
      </c>
      <c r="C87" s="53" t="s">
        <v>110</v>
      </c>
      <c r="D87" s="53"/>
      <c r="E87" s="54"/>
      <c r="F87" s="54" t="s">
        <v>47</v>
      </c>
      <c r="G87" s="54"/>
      <c r="H87" s="54" t="s">
        <v>37</v>
      </c>
      <c r="I87" s="55">
        <v>27500</v>
      </c>
      <c r="J87" s="55">
        <v>151250</v>
      </c>
      <c r="K87" s="56">
        <v>0.75</v>
      </c>
      <c r="L87" s="55">
        <f t="shared" si="9"/>
        <v>113438</v>
      </c>
    </row>
    <row r="88" spans="1:12" ht="50.1" customHeight="1" x14ac:dyDescent="0.3">
      <c r="A88" s="80" t="s">
        <v>108</v>
      </c>
      <c r="B88" s="54" t="s">
        <v>109</v>
      </c>
      <c r="C88" s="53" t="s">
        <v>110</v>
      </c>
      <c r="D88" s="53"/>
      <c r="E88" s="54" t="s">
        <v>157</v>
      </c>
      <c r="F88" s="54" t="s">
        <v>47</v>
      </c>
      <c r="G88" s="54"/>
      <c r="H88" s="54" t="s">
        <v>70</v>
      </c>
      <c r="I88" s="55">
        <v>10000</v>
      </c>
      <c r="J88" s="55">
        <v>10000</v>
      </c>
      <c r="K88" s="56">
        <v>0.08</v>
      </c>
      <c r="L88" s="55">
        <f t="shared" si="9"/>
        <v>800</v>
      </c>
    </row>
    <row r="89" spans="1:12" ht="50.1" customHeight="1" x14ac:dyDescent="0.3">
      <c r="A89" s="80" t="s">
        <v>108</v>
      </c>
      <c r="B89" s="54" t="s">
        <v>109</v>
      </c>
      <c r="C89" s="53" t="s">
        <v>110</v>
      </c>
      <c r="D89" s="53"/>
      <c r="E89" s="54"/>
      <c r="F89" s="54" t="s">
        <v>36</v>
      </c>
      <c r="G89" s="54"/>
      <c r="H89" s="54" t="s">
        <v>37</v>
      </c>
      <c r="I89" s="55">
        <v>50</v>
      </c>
      <c r="J89" s="55">
        <v>50</v>
      </c>
      <c r="K89" s="56">
        <v>0.5</v>
      </c>
      <c r="L89" s="55">
        <f t="shared" si="9"/>
        <v>25</v>
      </c>
    </row>
    <row r="90" spans="1:12" ht="50.1" customHeight="1" x14ac:dyDescent="0.3">
      <c r="A90" s="80" t="s">
        <v>108</v>
      </c>
      <c r="B90" s="54" t="s">
        <v>109</v>
      </c>
      <c r="C90" s="53" t="s">
        <v>110</v>
      </c>
      <c r="D90" s="53"/>
      <c r="E90" s="54" t="s">
        <v>157</v>
      </c>
      <c r="F90" s="54" t="s">
        <v>36</v>
      </c>
      <c r="G90" s="54"/>
      <c r="H90" s="54" t="s">
        <v>70</v>
      </c>
      <c r="I90" s="55">
        <v>50</v>
      </c>
      <c r="J90" s="55">
        <v>50</v>
      </c>
      <c r="K90" s="55">
        <v>34</v>
      </c>
      <c r="L90" s="55">
        <f t="shared" si="9"/>
        <v>1700</v>
      </c>
    </row>
    <row r="91" spans="1:12" ht="50.1" customHeight="1" x14ac:dyDescent="0.3">
      <c r="A91" s="79" t="s">
        <v>111</v>
      </c>
      <c r="B91" s="54" t="s">
        <v>112</v>
      </c>
      <c r="C91" s="53" t="s">
        <v>35</v>
      </c>
      <c r="D91" s="53"/>
      <c r="E91" s="54"/>
      <c r="F91" s="54" t="s">
        <v>47</v>
      </c>
      <c r="G91" s="54" t="s">
        <v>155</v>
      </c>
      <c r="H91" s="54" t="s">
        <v>37</v>
      </c>
      <c r="I91" s="55">
        <v>10</v>
      </c>
      <c r="J91" s="55">
        <v>10</v>
      </c>
      <c r="K91" s="55">
        <v>1</v>
      </c>
      <c r="L91" s="55">
        <f t="shared" si="9"/>
        <v>10</v>
      </c>
    </row>
    <row r="92" spans="1:12" ht="50.1" customHeight="1" x14ac:dyDescent="0.3">
      <c r="A92" s="79" t="s">
        <v>113</v>
      </c>
      <c r="B92" s="54" t="s">
        <v>112</v>
      </c>
      <c r="C92" s="53" t="s">
        <v>35</v>
      </c>
      <c r="D92" s="53"/>
      <c r="E92" s="54"/>
      <c r="F92" s="54" t="s">
        <v>47</v>
      </c>
      <c r="G92" s="54" t="s">
        <v>155</v>
      </c>
      <c r="H92" s="54" t="s">
        <v>37</v>
      </c>
      <c r="I92" s="55">
        <v>1</v>
      </c>
      <c r="J92" s="55">
        <v>1</v>
      </c>
      <c r="K92" s="55">
        <v>10</v>
      </c>
      <c r="L92" s="55">
        <f t="shared" si="9"/>
        <v>10</v>
      </c>
    </row>
    <row r="93" spans="1:12" ht="50.1" customHeight="1" x14ac:dyDescent="0.3">
      <c r="A93" s="79" t="s">
        <v>114</v>
      </c>
      <c r="B93" s="54" t="s">
        <v>115</v>
      </c>
      <c r="C93" s="53" t="s">
        <v>35</v>
      </c>
      <c r="D93" s="53"/>
      <c r="E93" s="54" t="s">
        <v>156</v>
      </c>
      <c r="F93" s="54" t="s">
        <v>47</v>
      </c>
      <c r="G93" s="54"/>
      <c r="H93" s="54" t="s">
        <v>37</v>
      </c>
      <c r="I93" s="55">
        <v>25500</v>
      </c>
      <c r="J93" s="55">
        <v>25500</v>
      </c>
      <c r="K93" s="56">
        <v>0.08</v>
      </c>
      <c r="L93" s="55">
        <f t="shared" si="9"/>
        <v>2040</v>
      </c>
    </row>
    <row r="94" spans="1:12" ht="50.1" customHeight="1" x14ac:dyDescent="0.3">
      <c r="A94" s="79" t="s">
        <v>114</v>
      </c>
      <c r="B94" s="54" t="s">
        <v>115</v>
      </c>
      <c r="C94" s="53" t="s">
        <v>35</v>
      </c>
      <c r="D94" s="53"/>
      <c r="E94" s="54" t="s">
        <v>156</v>
      </c>
      <c r="F94" s="54" t="s">
        <v>36</v>
      </c>
      <c r="G94" s="54"/>
      <c r="H94" s="54" t="s">
        <v>37</v>
      </c>
      <c r="I94" s="55">
        <v>6</v>
      </c>
      <c r="J94" s="55">
        <v>6000</v>
      </c>
      <c r="K94" s="56">
        <v>0.08</v>
      </c>
      <c r="L94" s="55">
        <f t="shared" ref="L94:L95" si="10">ROUNDUP(J94*K94,0)</f>
        <v>480</v>
      </c>
    </row>
    <row r="95" spans="1:12" ht="50.1" customHeight="1" x14ac:dyDescent="0.3">
      <c r="A95" s="79" t="s">
        <v>114</v>
      </c>
      <c r="B95" s="54" t="s">
        <v>115</v>
      </c>
      <c r="C95" s="53" t="s">
        <v>35</v>
      </c>
      <c r="D95" s="53"/>
      <c r="E95" s="54" t="s">
        <v>156</v>
      </c>
      <c r="F95" s="54" t="s">
        <v>36</v>
      </c>
      <c r="G95" s="54"/>
      <c r="H95" s="54" t="s">
        <v>70</v>
      </c>
      <c r="I95" s="55">
        <v>10</v>
      </c>
      <c r="J95" s="55">
        <v>10</v>
      </c>
      <c r="K95" s="55">
        <v>17</v>
      </c>
      <c r="L95" s="55">
        <f t="shared" si="10"/>
        <v>170</v>
      </c>
    </row>
    <row r="96" spans="1:12" ht="50.1" customHeight="1" x14ac:dyDescent="0.3">
      <c r="A96" s="79" t="s">
        <v>116</v>
      </c>
      <c r="B96" s="54" t="s">
        <v>115</v>
      </c>
      <c r="C96" s="53" t="s">
        <v>35</v>
      </c>
      <c r="D96" s="53"/>
      <c r="E96" s="54" t="s">
        <v>156</v>
      </c>
      <c r="F96" s="54" t="s">
        <v>47</v>
      </c>
      <c r="G96" s="54"/>
      <c r="H96" s="54" t="s">
        <v>37</v>
      </c>
      <c r="I96" s="55">
        <v>10000</v>
      </c>
      <c r="J96" s="55">
        <v>10000</v>
      </c>
      <c r="K96" s="56">
        <v>0.17</v>
      </c>
      <c r="L96" s="55">
        <f t="shared" ref="L96:L106" si="11">ROUNDUP(J96*K96,0)</f>
        <v>1700</v>
      </c>
    </row>
    <row r="97" spans="1:12" ht="50.1" customHeight="1" x14ac:dyDescent="0.3">
      <c r="A97" s="79" t="s">
        <v>116</v>
      </c>
      <c r="B97" s="54" t="s">
        <v>115</v>
      </c>
      <c r="C97" s="53" t="s">
        <v>35</v>
      </c>
      <c r="D97" s="53"/>
      <c r="E97" s="54" t="s">
        <v>156</v>
      </c>
      <c r="F97" s="54" t="s">
        <v>36</v>
      </c>
      <c r="G97" s="54"/>
      <c r="H97" s="54" t="s">
        <v>37</v>
      </c>
      <c r="I97" s="55">
        <v>6</v>
      </c>
      <c r="J97" s="55">
        <v>3000</v>
      </c>
      <c r="K97" s="56">
        <v>0.17</v>
      </c>
      <c r="L97" s="55">
        <f t="shared" si="11"/>
        <v>510</v>
      </c>
    </row>
    <row r="98" spans="1:12" ht="50.1" customHeight="1" x14ac:dyDescent="0.3">
      <c r="A98" s="79" t="s">
        <v>116</v>
      </c>
      <c r="B98" s="54" t="s">
        <v>115</v>
      </c>
      <c r="C98" s="53" t="s">
        <v>35</v>
      </c>
      <c r="D98" s="53"/>
      <c r="E98" s="54" t="s">
        <v>156</v>
      </c>
      <c r="F98" s="54" t="s">
        <v>36</v>
      </c>
      <c r="G98" s="54"/>
      <c r="H98" s="54" t="s">
        <v>70</v>
      </c>
      <c r="I98" s="55">
        <v>6</v>
      </c>
      <c r="J98" s="55">
        <v>6</v>
      </c>
      <c r="K98" s="55">
        <v>85</v>
      </c>
      <c r="L98" s="55">
        <f t="shared" si="11"/>
        <v>510</v>
      </c>
    </row>
    <row r="99" spans="1:12" ht="50.1" customHeight="1" x14ac:dyDescent="0.3">
      <c r="A99" s="80" t="s">
        <v>117</v>
      </c>
      <c r="B99" s="54" t="s">
        <v>118</v>
      </c>
      <c r="C99" s="53" t="s">
        <v>35</v>
      </c>
      <c r="D99" s="53"/>
      <c r="E99" s="54"/>
      <c r="F99" s="54" t="s">
        <v>47</v>
      </c>
      <c r="G99" s="54" t="s">
        <v>155</v>
      </c>
      <c r="H99" s="54" t="s">
        <v>37</v>
      </c>
      <c r="I99" s="55">
        <v>100</v>
      </c>
      <c r="J99" s="55">
        <v>1200</v>
      </c>
      <c r="K99" s="55">
        <v>2</v>
      </c>
      <c r="L99" s="55">
        <f t="shared" si="11"/>
        <v>2400</v>
      </c>
    </row>
    <row r="100" spans="1:12" ht="50.1" customHeight="1" x14ac:dyDescent="0.3">
      <c r="A100" s="80" t="s">
        <v>117</v>
      </c>
      <c r="B100" s="54" t="s">
        <v>118</v>
      </c>
      <c r="C100" s="53" t="s">
        <v>35</v>
      </c>
      <c r="D100" s="53"/>
      <c r="E100" s="54" t="s">
        <v>156</v>
      </c>
      <c r="F100" s="54" t="s">
        <v>47</v>
      </c>
      <c r="G100" s="54" t="s">
        <v>155</v>
      </c>
      <c r="H100" s="54" t="s">
        <v>70</v>
      </c>
      <c r="I100" s="55">
        <v>173435</v>
      </c>
      <c r="J100" s="55">
        <v>173435</v>
      </c>
      <c r="K100" s="55">
        <v>1</v>
      </c>
      <c r="L100" s="55">
        <f t="shared" si="11"/>
        <v>173435</v>
      </c>
    </row>
    <row r="101" spans="1:12" ht="50.1" customHeight="1" x14ac:dyDescent="0.3">
      <c r="A101" s="80" t="s">
        <v>117</v>
      </c>
      <c r="B101" s="54" t="s">
        <v>118</v>
      </c>
      <c r="C101" s="53" t="s">
        <v>35</v>
      </c>
      <c r="D101" s="53"/>
      <c r="E101" s="54"/>
      <c r="F101" s="54" t="s">
        <v>36</v>
      </c>
      <c r="G101" s="54"/>
      <c r="H101" s="54" t="s">
        <v>37</v>
      </c>
      <c r="I101" s="55">
        <v>25</v>
      </c>
      <c r="J101" s="55">
        <v>300</v>
      </c>
      <c r="K101" s="55">
        <v>2</v>
      </c>
      <c r="L101" s="55">
        <f t="shared" si="11"/>
        <v>600</v>
      </c>
    </row>
    <row r="102" spans="1:12" ht="50.1" customHeight="1" x14ac:dyDescent="0.3">
      <c r="A102" s="80" t="s">
        <v>117</v>
      </c>
      <c r="B102" s="54" t="s">
        <v>118</v>
      </c>
      <c r="C102" s="53" t="s">
        <v>35</v>
      </c>
      <c r="D102" s="53"/>
      <c r="E102" s="54" t="s">
        <v>157</v>
      </c>
      <c r="F102" s="54" t="s">
        <v>36</v>
      </c>
      <c r="G102" s="54"/>
      <c r="H102" s="54" t="s">
        <v>70</v>
      </c>
      <c r="I102" s="55">
        <v>25</v>
      </c>
      <c r="J102" s="55">
        <v>25</v>
      </c>
      <c r="K102" s="55">
        <v>12</v>
      </c>
      <c r="L102" s="55">
        <f t="shared" si="11"/>
        <v>300</v>
      </c>
    </row>
    <row r="103" spans="1:12" ht="50.1" customHeight="1" x14ac:dyDescent="0.3">
      <c r="A103" s="80" t="s">
        <v>119</v>
      </c>
      <c r="B103" s="54" t="s">
        <v>120</v>
      </c>
      <c r="C103" s="53" t="s">
        <v>35</v>
      </c>
      <c r="D103" s="53"/>
      <c r="E103" s="54" t="s">
        <v>157</v>
      </c>
      <c r="F103" s="54" t="s">
        <v>47</v>
      </c>
      <c r="G103" s="54"/>
      <c r="H103" s="54" t="s">
        <v>70</v>
      </c>
      <c r="I103" s="55">
        <v>173435</v>
      </c>
      <c r="J103" s="55">
        <v>173435</v>
      </c>
      <c r="K103" s="55">
        <v>2</v>
      </c>
      <c r="L103" s="55">
        <f t="shared" si="11"/>
        <v>346870</v>
      </c>
    </row>
    <row r="104" spans="1:12" ht="50.1" customHeight="1" x14ac:dyDescent="0.3">
      <c r="A104" s="79" t="s">
        <v>121</v>
      </c>
      <c r="B104" s="54" t="s">
        <v>122</v>
      </c>
      <c r="C104" s="53" t="s">
        <v>35</v>
      </c>
      <c r="D104" s="53"/>
      <c r="E104" s="54" t="s">
        <v>156</v>
      </c>
      <c r="F104" s="54" t="s">
        <v>47</v>
      </c>
      <c r="G104" s="54"/>
      <c r="H104" s="54" t="s">
        <v>37</v>
      </c>
      <c r="I104" s="55">
        <v>1000</v>
      </c>
      <c r="J104" s="55">
        <v>1000</v>
      </c>
      <c r="K104" s="56">
        <v>0.17</v>
      </c>
      <c r="L104" s="55">
        <f t="shared" si="11"/>
        <v>170</v>
      </c>
    </row>
    <row r="105" spans="1:12" ht="50.1" customHeight="1" x14ac:dyDescent="0.3">
      <c r="A105" s="79" t="s">
        <v>121</v>
      </c>
      <c r="B105" s="54" t="s">
        <v>122</v>
      </c>
      <c r="C105" s="53" t="s">
        <v>35</v>
      </c>
      <c r="D105" s="53"/>
      <c r="E105" s="54" t="s">
        <v>156</v>
      </c>
      <c r="F105" s="54" t="s">
        <v>47</v>
      </c>
      <c r="G105" s="54"/>
      <c r="H105" s="54" t="s">
        <v>70</v>
      </c>
      <c r="I105" s="55">
        <v>60000</v>
      </c>
      <c r="J105" s="55">
        <v>60000</v>
      </c>
      <c r="K105" s="56">
        <v>0.08</v>
      </c>
      <c r="L105" s="55">
        <f t="shared" si="11"/>
        <v>4800</v>
      </c>
    </row>
    <row r="106" spans="1:12" ht="50.1" customHeight="1" x14ac:dyDescent="0.3">
      <c r="A106" s="79" t="s">
        <v>121</v>
      </c>
      <c r="B106" s="54" t="s">
        <v>122</v>
      </c>
      <c r="C106" s="53" t="s">
        <v>35</v>
      </c>
      <c r="D106" s="53"/>
      <c r="E106" s="54" t="s">
        <v>156</v>
      </c>
      <c r="F106" s="54" t="s">
        <v>36</v>
      </c>
      <c r="G106" s="54"/>
      <c r="H106" s="54" t="s">
        <v>37</v>
      </c>
      <c r="I106" s="55">
        <v>50</v>
      </c>
      <c r="J106" s="55">
        <v>250</v>
      </c>
      <c r="K106" s="56">
        <v>0.17</v>
      </c>
      <c r="L106" s="55">
        <f t="shared" si="11"/>
        <v>43</v>
      </c>
    </row>
    <row r="107" spans="1:12" ht="50.1" customHeight="1" x14ac:dyDescent="0.3">
      <c r="A107" s="79" t="s">
        <v>121</v>
      </c>
      <c r="B107" s="54" t="s">
        <v>122</v>
      </c>
      <c r="C107" s="53" t="s">
        <v>35</v>
      </c>
      <c r="D107" s="53"/>
      <c r="E107" s="54" t="s">
        <v>156</v>
      </c>
      <c r="F107" s="54" t="s">
        <v>36</v>
      </c>
      <c r="G107" s="54"/>
      <c r="H107" s="54" t="s">
        <v>70</v>
      </c>
      <c r="I107" s="55">
        <v>50</v>
      </c>
      <c r="J107" s="55">
        <v>50</v>
      </c>
      <c r="K107" s="55">
        <v>1</v>
      </c>
      <c r="L107" s="55">
        <f t="shared" ref="L107:L118" si="12">ROUNDUP(J107*K107,0)</f>
        <v>50</v>
      </c>
    </row>
    <row r="108" spans="1:12" ht="50.1" customHeight="1" x14ac:dyDescent="0.3">
      <c r="A108" s="78" t="s">
        <v>123</v>
      </c>
      <c r="B108" s="54" t="s">
        <v>124</v>
      </c>
      <c r="C108" s="53" t="s">
        <v>35</v>
      </c>
      <c r="D108" s="53"/>
      <c r="E108" s="54"/>
      <c r="F108" s="54" t="s">
        <v>47</v>
      </c>
      <c r="G108" s="54" t="s">
        <v>155</v>
      </c>
      <c r="H108" s="54" t="s">
        <v>37</v>
      </c>
      <c r="I108" s="55">
        <v>8</v>
      </c>
      <c r="J108" s="55">
        <v>8</v>
      </c>
      <c r="K108" s="56">
        <v>1.5</v>
      </c>
      <c r="L108" s="55">
        <f t="shared" si="12"/>
        <v>12</v>
      </c>
    </row>
    <row r="109" spans="1:12" ht="50.1" customHeight="1" x14ac:dyDescent="0.3">
      <c r="A109" s="78" t="s">
        <v>125</v>
      </c>
      <c r="B109" s="54" t="s">
        <v>126</v>
      </c>
      <c r="C109" s="53" t="s">
        <v>35</v>
      </c>
      <c r="D109" s="53"/>
      <c r="E109" s="54" t="s">
        <v>157</v>
      </c>
      <c r="F109" s="54" t="s">
        <v>47</v>
      </c>
      <c r="G109" s="54"/>
      <c r="H109" s="54" t="s">
        <v>37</v>
      </c>
      <c r="I109" s="55">
        <v>2</v>
      </c>
      <c r="J109" s="55">
        <v>2</v>
      </c>
      <c r="K109" s="56">
        <v>0.16</v>
      </c>
      <c r="L109" s="55">
        <f t="shared" si="12"/>
        <v>1</v>
      </c>
    </row>
    <row r="110" spans="1:12" ht="50.1" customHeight="1" x14ac:dyDescent="0.3">
      <c r="A110" s="79" t="s">
        <v>127</v>
      </c>
      <c r="B110" s="54" t="s">
        <v>128</v>
      </c>
      <c r="C110" s="53" t="s">
        <v>35</v>
      </c>
      <c r="D110" s="53"/>
      <c r="E110" s="54" t="s">
        <v>157</v>
      </c>
      <c r="F110" s="54" t="s">
        <v>47</v>
      </c>
      <c r="G110" s="54"/>
      <c r="H110" s="54" t="s">
        <v>37</v>
      </c>
      <c r="I110" s="55">
        <v>1</v>
      </c>
      <c r="J110" s="55">
        <v>12</v>
      </c>
      <c r="K110" s="55">
        <v>3</v>
      </c>
      <c r="L110" s="55">
        <f t="shared" si="12"/>
        <v>36</v>
      </c>
    </row>
    <row r="111" spans="1:12" ht="50.1" customHeight="1" x14ac:dyDescent="0.3">
      <c r="A111" s="79" t="s">
        <v>129</v>
      </c>
      <c r="B111" s="54" t="s">
        <v>130</v>
      </c>
      <c r="C111" s="53" t="s">
        <v>35</v>
      </c>
      <c r="D111" s="53"/>
      <c r="E111" s="54" t="s">
        <v>156</v>
      </c>
      <c r="F111" s="54" t="s">
        <v>47</v>
      </c>
      <c r="G111" s="54"/>
      <c r="H111" s="54" t="s">
        <v>37</v>
      </c>
      <c r="I111" s="55">
        <v>7</v>
      </c>
      <c r="J111" s="55">
        <v>30800</v>
      </c>
      <c r="K111" s="56">
        <v>0.25</v>
      </c>
      <c r="L111" s="55">
        <f t="shared" si="12"/>
        <v>7700</v>
      </c>
    </row>
    <row r="112" spans="1:12" ht="50.1" customHeight="1" x14ac:dyDescent="0.3">
      <c r="A112" s="79" t="s">
        <v>129</v>
      </c>
      <c r="B112" s="54" t="s">
        <v>130</v>
      </c>
      <c r="C112" s="53" t="s">
        <v>35</v>
      </c>
      <c r="D112" s="53"/>
      <c r="E112" s="54" t="s">
        <v>156</v>
      </c>
      <c r="F112" s="54" t="s">
        <v>47</v>
      </c>
      <c r="G112" s="54"/>
      <c r="H112" s="54" t="s">
        <v>70</v>
      </c>
      <c r="I112" s="55">
        <v>5000</v>
      </c>
      <c r="J112" s="55">
        <v>5000</v>
      </c>
      <c r="K112" s="55">
        <v>1</v>
      </c>
      <c r="L112" s="55">
        <f t="shared" si="12"/>
        <v>5000</v>
      </c>
    </row>
    <row r="113" spans="1:12" ht="50.1" customHeight="1" x14ac:dyDescent="0.3">
      <c r="A113" s="79" t="s">
        <v>129</v>
      </c>
      <c r="B113" s="54" t="s">
        <v>148</v>
      </c>
      <c r="C113" s="53" t="s">
        <v>35</v>
      </c>
      <c r="D113" s="53"/>
      <c r="E113" s="54" t="s">
        <v>156</v>
      </c>
      <c r="F113" s="54" t="s">
        <v>40</v>
      </c>
      <c r="G113" s="54" t="s">
        <v>155</v>
      </c>
      <c r="H113" s="54" t="s">
        <v>37</v>
      </c>
      <c r="I113" s="55">
        <v>25</v>
      </c>
      <c r="J113" s="55">
        <v>300</v>
      </c>
      <c r="K113" s="56">
        <v>0.75</v>
      </c>
      <c r="L113" s="55">
        <f t="shared" si="12"/>
        <v>225</v>
      </c>
    </row>
    <row r="114" spans="1:12" ht="50.1" customHeight="1" x14ac:dyDescent="0.3">
      <c r="A114" s="79" t="s">
        <v>131</v>
      </c>
      <c r="B114" s="54" t="s">
        <v>132</v>
      </c>
      <c r="C114" s="53" t="s">
        <v>35</v>
      </c>
      <c r="D114" s="53"/>
      <c r="E114" s="54" t="s">
        <v>156</v>
      </c>
      <c r="F114" s="54" t="s">
        <v>47</v>
      </c>
      <c r="G114" s="54"/>
      <c r="H114" s="54" t="s">
        <v>37</v>
      </c>
      <c r="I114" s="55">
        <v>100</v>
      </c>
      <c r="J114" s="55">
        <v>1200</v>
      </c>
      <c r="K114" s="56">
        <v>0.3</v>
      </c>
      <c r="L114" s="55">
        <f t="shared" si="12"/>
        <v>360</v>
      </c>
    </row>
    <row r="115" spans="1:12" ht="50.1" customHeight="1" x14ac:dyDescent="0.3">
      <c r="A115" s="80" t="s">
        <v>133</v>
      </c>
      <c r="B115" s="54" t="s">
        <v>134</v>
      </c>
      <c r="C115" s="53" t="s">
        <v>35</v>
      </c>
      <c r="D115" s="53"/>
      <c r="E115" s="54" t="s">
        <v>156</v>
      </c>
      <c r="F115" s="54" t="s">
        <v>47</v>
      </c>
      <c r="G115" s="54"/>
      <c r="H115" s="54" t="s">
        <v>37</v>
      </c>
      <c r="I115" s="55">
        <v>1</v>
      </c>
      <c r="J115" s="55">
        <v>1</v>
      </c>
      <c r="K115" s="55">
        <v>1</v>
      </c>
      <c r="L115" s="55">
        <f t="shared" si="12"/>
        <v>1</v>
      </c>
    </row>
    <row r="116" spans="1:12" ht="50.1" customHeight="1" x14ac:dyDescent="0.3">
      <c r="A116" s="79" t="s">
        <v>135</v>
      </c>
      <c r="B116" s="54" t="s">
        <v>136</v>
      </c>
      <c r="C116" s="53" t="s">
        <v>35</v>
      </c>
      <c r="D116" s="53"/>
      <c r="E116" s="54"/>
      <c r="F116" s="54" t="s">
        <v>36</v>
      </c>
      <c r="G116" s="54"/>
      <c r="H116" s="54" t="s">
        <v>37</v>
      </c>
      <c r="I116" s="55">
        <v>10</v>
      </c>
      <c r="J116" s="55">
        <v>10</v>
      </c>
      <c r="K116" s="55">
        <v>1</v>
      </c>
      <c r="L116" s="55">
        <f t="shared" si="12"/>
        <v>10</v>
      </c>
    </row>
    <row r="117" spans="1:12" ht="50.1" customHeight="1" x14ac:dyDescent="0.3">
      <c r="A117" s="80" t="s">
        <v>137</v>
      </c>
      <c r="B117" s="54" t="s">
        <v>109</v>
      </c>
      <c r="C117" s="53" t="s">
        <v>138</v>
      </c>
      <c r="D117" s="53"/>
      <c r="E117" s="54"/>
      <c r="F117" s="54" t="s">
        <v>47</v>
      </c>
      <c r="G117" s="54"/>
      <c r="H117" s="54" t="s">
        <v>37</v>
      </c>
      <c r="I117" s="55">
        <v>5</v>
      </c>
      <c r="J117" s="55">
        <v>5</v>
      </c>
      <c r="K117" s="55">
        <v>1</v>
      </c>
      <c r="L117" s="55">
        <f t="shared" si="12"/>
        <v>5</v>
      </c>
    </row>
    <row r="118" spans="1:12" ht="50.1" customHeight="1" x14ac:dyDescent="0.3">
      <c r="A118" s="80" t="s">
        <v>137</v>
      </c>
      <c r="B118" s="54" t="s">
        <v>109</v>
      </c>
      <c r="C118" s="53" t="s">
        <v>138</v>
      </c>
      <c r="D118" s="53"/>
      <c r="E118" s="54"/>
      <c r="F118" s="54" t="s">
        <v>36</v>
      </c>
      <c r="G118" s="54"/>
      <c r="H118" s="54" t="s">
        <v>37</v>
      </c>
      <c r="I118" s="55">
        <v>2</v>
      </c>
      <c r="J118" s="55">
        <v>2</v>
      </c>
      <c r="K118" s="55">
        <v>1</v>
      </c>
      <c r="L118" s="55">
        <f t="shared" si="12"/>
        <v>2</v>
      </c>
    </row>
    <row r="119" spans="1:12" ht="50.1" customHeight="1" x14ac:dyDescent="0.3">
      <c r="A119" s="79" t="s">
        <v>139</v>
      </c>
      <c r="B119" s="54" t="s">
        <v>140</v>
      </c>
      <c r="C119" s="53" t="s">
        <v>141</v>
      </c>
      <c r="D119" s="53"/>
      <c r="E119" s="54"/>
      <c r="F119" s="54" t="s">
        <v>36</v>
      </c>
      <c r="G119" s="54" t="s">
        <v>155</v>
      </c>
      <c r="H119" s="54" t="s">
        <v>37</v>
      </c>
      <c r="I119" s="55">
        <v>50</v>
      </c>
      <c r="J119" s="55">
        <v>50</v>
      </c>
      <c r="K119" s="55">
        <v>1</v>
      </c>
      <c r="L119" s="55">
        <f t="shared" ref="L119" si="13">ROUNDUP(J119*K119,0)</f>
        <v>50</v>
      </c>
    </row>
    <row r="120" spans="1:12" ht="50.1" customHeight="1" x14ac:dyDescent="0.3">
      <c r="A120" s="79" t="s">
        <v>142</v>
      </c>
      <c r="B120" s="54" t="s">
        <v>140</v>
      </c>
      <c r="C120" s="53" t="s">
        <v>35</v>
      </c>
      <c r="D120" s="53"/>
      <c r="E120" s="54"/>
      <c r="F120" s="54" t="s">
        <v>36</v>
      </c>
      <c r="G120" s="54"/>
      <c r="H120" s="54" t="s">
        <v>37</v>
      </c>
      <c r="I120" s="55">
        <v>50</v>
      </c>
      <c r="J120" s="55">
        <v>600</v>
      </c>
      <c r="K120" s="55">
        <v>1</v>
      </c>
      <c r="L120" s="55">
        <f t="shared" ref="L120:L121" si="14">ROUNDUP(J120*K120,0)</f>
        <v>600</v>
      </c>
    </row>
    <row r="121" spans="1:12" ht="50.1" customHeight="1" x14ac:dyDescent="0.3">
      <c r="A121" s="79" t="s">
        <v>142</v>
      </c>
      <c r="B121" s="54" t="s">
        <v>140</v>
      </c>
      <c r="C121" s="53" t="s">
        <v>35</v>
      </c>
      <c r="D121" s="53"/>
      <c r="E121" s="54"/>
      <c r="F121" s="54" t="s">
        <v>36</v>
      </c>
      <c r="G121" s="54"/>
      <c r="H121" s="54" t="s">
        <v>70</v>
      </c>
      <c r="I121" s="55">
        <v>50</v>
      </c>
      <c r="J121" s="55">
        <v>50</v>
      </c>
      <c r="K121" s="55">
        <v>40</v>
      </c>
      <c r="L121" s="55">
        <f t="shared" si="14"/>
        <v>2000</v>
      </c>
    </row>
    <row r="122" spans="1:12" ht="50.1" customHeight="1" x14ac:dyDescent="0.3">
      <c r="A122" s="79" t="s">
        <v>149</v>
      </c>
      <c r="B122" s="54" t="s">
        <v>150</v>
      </c>
      <c r="C122" s="53" t="s">
        <v>35</v>
      </c>
      <c r="D122" s="53"/>
      <c r="E122" s="54" t="s">
        <v>156</v>
      </c>
      <c r="F122" s="54" t="s">
        <v>36</v>
      </c>
      <c r="G122" s="54"/>
      <c r="H122" s="54" t="s">
        <v>37</v>
      </c>
      <c r="I122" s="55">
        <v>5</v>
      </c>
      <c r="J122" s="55">
        <v>5</v>
      </c>
      <c r="K122" s="56">
        <v>0.17</v>
      </c>
      <c r="L122" s="55">
        <f t="shared" ref="L122" si="15">ROUNDUP(J122*K122,0)</f>
        <v>1</v>
      </c>
    </row>
    <row r="124" spans="1:12" x14ac:dyDescent="0.3">
      <c r="I124" s="57"/>
      <c r="J124" s="57"/>
      <c r="K124" s="57"/>
      <c r="L124" s="57"/>
    </row>
  </sheetData>
  <mergeCells count="1">
    <mergeCell ref="B2:J2"/>
  </mergeCells>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Moxey, Joseph - MRP-APHIS</cp:lastModifiedBy>
  <cp:lastPrinted>2023-10-10T14:37:24Z</cp:lastPrinted>
  <dcterms:created xsi:type="dcterms:W3CDTF">2021-07-01T18:06:57Z</dcterms:created>
  <dcterms:modified xsi:type="dcterms:W3CDTF">2024-04-11T17:49:50Z</dcterms:modified>
</cp:coreProperties>
</file>