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nsva\office\SNAP\PAAD\PAAD WORKGROUPS\SAB\State Administration\Forms &amp; ICRs\0584-0608 (NDNH)\FY2024\Appendices\"/>
    </mc:Choice>
  </mc:AlternateContent>
  <xr:revisionPtr revIDLastSave="0" documentId="13_ncr:1_{0CCB559C-7EB2-4339-8D45-200DF90B11DE}" xr6:coauthVersionLast="47" xr6:coauthVersionMax="47" xr10:uidLastSave="{00000000-0000-0000-0000-000000000000}"/>
  <bookViews>
    <workbookView xWindow="-108" yWindow="-108" windowWidth="23256" windowHeight="12576" xr2:uid="{62F5E60D-E7F1-4F51-9903-99817EBC8E9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J11" i="2"/>
  <c r="E9" i="2"/>
  <c r="K7" i="2"/>
  <c r="G6" i="2"/>
  <c r="M6" i="2" s="1"/>
  <c r="D6" i="2"/>
  <c r="G5" i="2"/>
  <c r="M5" i="2" s="1"/>
  <c r="D5" i="2"/>
  <c r="M7" i="2" l="1"/>
  <c r="K12" i="2"/>
  <c r="E7" i="2"/>
  <c r="I5" i="2"/>
  <c r="J5" i="2" s="1"/>
  <c r="C11" i="2"/>
  <c r="C12" i="2" s="1"/>
  <c r="I6" i="2"/>
  <c r="J6" i="2" s="1"/>
  <c r="G9" i="2"/>
  <c r="G7" i="2"/>
  <c r="D7" i="2" l="1"/>
  <c r="J7" i="2"/>
  <c r="I7" i="2"/>
  <c r="E10" i="2"/>
  <c r="G10" i="2" s="1"/>
  <c r="G11" i="2" s="1"/>
  <c r="G12" i="2" s="1"/>
  <c r="F7" i="2"/>
  <c r="I10" i="2"/>
  <c r="M9" i="2"/>
  <c r="I9" i="2"/>
  <c r="F16" i="2" l="1"/>
  <c r="E16" i="2"/>
  <c r="M10" i="2"/>
  <c r="M11" i="2" s="1"/>
  <c r="M12" i="2" s="1"/>
  <c r="E11" i="2"/>
  <c r="I11" i="2"/>
  <c r="E12" i="2" l="1"/>
  <c r="D12" i="2" s="1"/>
  <c r="I12" i="2"/>
  <c r="J12" i="2"/>
  <c r="F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Ragan, Jennifer - FNS</author>
  </authors>
  <commentList>
    <comment ref="E16" authorId="0" shapeId="0" xr:uid="{F96D7B65-6758-41B4-8720-4C9E21E07024}">
      <text>
        <r>
          <rPr>
            <b/>
            <sz val="9"/>
            <color indexed="81"/>
            <rFont val="Tahoma"/>
            <charset val="1"/>
          </rPr>
          <t>Ragan, Jennifer - FNS:</t>
        </r>
        <r>
          <rPr>
            <sz val="9"/>
            <color indexed="81"/>
            <rFont val="Tahoma"/>
            <charset val="1"/>
          </rPr>
          <t xml:space="preserve">
total of J5 + FNS Analyst and Branch Chief wages</t>
        </r>
      </text>
    </comment>
  </commentList>
</comments>
</file>

<file path=xl/sharedStrings.xml><?xml version="1.0" encoding="utf-8"?>
<sst xmlns="http://schemas.openxmlformats.org/spreadsheetml/2006/main" count="25" uniqueCount="25">
  <si>
    <t>Regulation</t>
  </si>
  <si>
    <t>Burden Activity</t>
  </si>
  <si>
    <t>Estimated Number of Respondents</t>
  </si>
  <si>
    <t>Estimated Responses per Respondent</t>
  </si>
  <si>
    <t>Estimated Total Annual Responses</t>
  </si>
  <si>
    <t>Estimated Hours per Response</t>
  </si>
  <si>
    <t>Estimated Total Annual Hours</t>
  </si>
  <si>
    <t>State Agency Reporting Burden</t>
  </si>
  <si>
    <t>Household Reporting Burden</t>
  </si>
  <si>
    <t>NDNH - Response to Notice of Adverse Action or Notice of Denial</t>
  </si>
  <si>
    <t>Household Reporting Total</t>
  </si>
  <si>
    <t>Grand Totals</t>
  </si>
  <si>
    <t>Hourly Cost to Respondent</t>
  </si>
  <si>
    <r>
      <rPr>
        <b/>
        <sz val="10"/>
        <color rgb="FFFF0000"/>
        <rFont val="Aptos Narrow"/>
        <family val="2"/>
        <scheme val="minor"/>
      </rPr>
      <t xml:space="preserve">Estimated </t>
    </r>
    <r>
      <rPr>
        <b/>
        <sz val="10"/>
        <color theme="1"/>
        <rFont val="Aptos Narrow"/>
        <family val="2"/>
        <scheme val="minor"/>
      </rPr>
      <t>Cost to Respondent</t>
    </r>
  </si>
  <si>
    <t>Fully Loaded Wages</t>
  </si>
  <si>
    <t>Previously Approved under 0584-0608</t>
  </si>
  <si>
    <t>Difference Due to Program Changes</t>
  </si>
  <si>
    <t>Difference Due to Adjustment</t>
  </si>
  <si>
    <t>OMB# 0584-0608</t>
  </si>
  <si>
    <t>Exp: xx-xx-xxxx</t>
  </si>
  <si>
    <t>NDND - Notice of Adverse Action or Notice of Denial</t>
  </si>
  <si>
    <t>State Agency Total</t>
  </si>
  <si>
    <t>NDNH - Response to Request for Contact</t>
  </si>
  <si>
    <t>NDNH - Verification of Match (Notice of Match Results)</t>
  </si>
  <si>
    <t>Appendix E 0584-0608 NDNH Burden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</si>
</sst>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2" xfId="0" applyBorder="1" applyAlignment="1">
      <alignment vertical="top" wrapText="1"/>
    </xf>
    <xf numFmtId="43" fontId="0" fillId="0" borderId="2" xfId="0" applyNumberFormat="1" applyBorder="1" applyAlignment="1">
      <alignment vertical="top" wrapText="1"/>
    </xf>
    <xf numFmtId="43" fontId="0" fillId="0" borderId="2" xfId="3" applyFont="1" applyBorder="1" applyAlignment="1">
      <alignment vertical="top" wrapText="1"/>
    </xf>
    <xf numFmtId="43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44" fontId="4" fillId="2" borderId="2" xfId="2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43" fontId="2" fillId="5" borderId="2" xfId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3" fontId="0" fillId="0" borderId="2" xfId="1" applyFont="1" applyBorder="1" applyAlignment="1">
      <alignment vertical="top" wrapText="1"/>
    </xf>
    <xf numFmtId="44" fontId="0" fillId="0" borderId="2" xfId="2" applyFont="1" applyBorder="1" applyAlignment="1">
      <alignment vertical="top" wrapText="1"/>
    </xf>
    <xf numFmtId="44" fontId="0" fillId="0" borderId="2" xfId="0" applyNumberFormat="1" applyBorder="1" applyAlignment="1">
      <alignment vertical="top" wrapText="1"/>
    </xf>
    <xf numFmtId="4" fontId="0" fillId="0" borderId="2" xfId="1" applyNumberFormat="1" applyFont="1" applyBorder="1" applyAlignment="1">
      <alignment vertical="top" wrapText="1"/>
    </xf>
    <xf numFmtId="44" fontId="2" fillId="3" borderId="2" xfId="2" applyFont="1" applyFill="1" applyBorder="1" applyAlignment="1">
      <alignment vertical="top" wrapText="1"/>
    </xf>
    <xf numFmtId="44" fontId="2" fillId="3" borderId="2" xfId="0" applyNumberFormat="1" applyFont="1" applyFill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43" fontId="0" fillId="0" borderId="2" xfId="1" applyFont="1" applyBorder="1" applyAlignment="1">
      <alignment horizontal="righ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44" fontId="0" fillId="0" borderId="0" xfId="0" applyNumberFormat="1" applyAlignment="1">
      <alignment vertical="top" wrapText="1"/>
    </xf>
    <xf numFmtId="43" fontId="2" fillId="3" borderId="1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</cellXfs>
  <cellStyles count="4">
    <cellStyle name="Comma" xfId="1" builtinId="3"/>
    <cellStyle name="Comma 2" xfId="3" xr:uid="{DF573A77-D5D5-4FA8-B6B9-777F09858276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75801-06DC-48F7-98E4-9747A3679021}">
  <dimension ref="A1:N18"/>
  <sheetViews>
    <sheetView tabSelected="1" topLeftCell="B1" workbookViewId="0">
      <selection activeCell="B1" sqref="B1"/>
    </sheetView>
  </sheetViews>
  <sheetFormatPr defaultRowHeight="14.4" x14ac:dyDescent="0.3"/>
  <cols>
    <col min="1" max="1" width="12.44140625" customWidth="1"/>
    <col min="2" max="2" width="38.109375" customWidth="1"/>
    <col min="3" max="3" width="15.6640625" customWidth="1"/>
    <col min="4" max="4" width="14.88671875" customWidth="1"/>
    <col min="5" max="5" width="15.88671875" customWidth="1"/>
    <col min="6" max="6" width="16" customWidth="1"/>
    <col min="7" max="7" width="12.77734375" customWidth="1"/>
    <col min="8" max="8" width="11.44140625" customWidth="1"/>
    <col min="9" max="9" width="16" customWidth="1"/>
    <col min="10" max="10" width="15.77734375" customWidth="1"/>
    <col min="11" max="11" width="19.77734375" customWidth="1"/>
    <col min="12" max="12" width="13.88671875" customWidth="1"/>
    <col min="13" max="13" width="14.109375" customWidth="1"/>
    <col min="14" max="14" width="40.77734375" customWidth="1"/>
  </cols>
  <sheetData>
    <row r="1" spans="1:14" ht="43.8" customHeight="1" x14ac:dyDescent="0.3">
      <c r="B1" s="30" t="s">
        <v>24</v>
      </c>
    </row>
    <row r="3" spans="1:14" ht="46.8" customHeight="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12</v>
      </c>
      <c r="I3" s="8" t="s">
        <v>13</v>
      </c>
      <c r="J3" s="9" t="s">
        <v>14</v>
      </c>
      <c r="K3" s="10" t="s">
        <v>15</v>
      </c>
      <c r="L3" s="11" t="s">
        <v>16</v>
      </c>
      <c r="M3" s="11" t="s">
        <v>17</v>
      </c>
      <c r="N3" s="12" t="s">
        <v>18</v>
      </c>
    </row>
    <row r="4" spans="1:14" ht="17.399999999999999" customHeight="1" x14ac:dyDescent="0.3">
      <c r="A4" s="27" t="s">
        <v>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12" t="s">
        <v>19</v>
      </c>
    </row>
    <row r="5" spans="1:14" ht="28.8" x14ac:dyDescent="0.3">
      <c r="A5" s="1">
        <v>272.16000000000003</v>
      </c>
      <c r="B5" s="1" t="s">
        <v>23</v>
      </c>
      <c r="C5" s="1">
        <v>53</v>
      </c>
      <c r="D5" s="13">
        <f>E5/C5</f>
        <v>316825.31</v>
      </c>
      <c r="E5" s="13">
        <v>16791741.43</v>
      </c>
      <c r="F5" s="1">
        <v>5.0099999999999999E-2</v>
      </c>
      <c r="G5" s="2">
        <f t="shared" ref="G5:G6" si="0">F5*E5</f>
        <v>841266.245643</v>
      </c>
      <c r="H5" s="14">
        <v>12.63</v>
      </c>
      <c r="I5" s="14">
        <f t="shared" ref="I5:I6" si="1">H5*G5</f>
        <v>10625192.682471091</v>
      </c>
      <c r="J5" s="15">
        <f t="shared" ref="J5:J6" si="2">1.33*I5</f>
        <v>14131506.267686551</v>
      </c>
      <c r="K5" s="13">
        <v>70407.399999999994</v>
      </c>
      <c r="L5" s="1">
        <v>0</v>
      </c>
      <c r="M5" s="16">
        <f t="shared" ref="M5:M6" si="3">G5-K5</f>
        <v>770858.84564299998</v>
      </c>
      <c r="N5" s="12"/>
    </row>
    <row r="6" spans="1:14" ht="28.8" x14ac:dyDescent="0.3">
      <c r="A6" s="1">
        <v>272.16000000000003</v>
      </c>
      <c r="B6" s="1" t="s">
        <v>20</v>
      </c>
      <c r="C6" s="1">
        <v>53</v>
      </c>
      <c r="D6" s="13">
        <f>E6/C6</f>
        <v>158412.655</v>
      </c>
      <c r="E6" s="13">
        <v>8395870.7149999999</v>
      </c>
      <c r="F6" s="1">
        <v>5.0099999999999999E-2</v>
      </c>
      <c r="G6" s="2">
        <f t="shared" si="0"/>
        <v>420633.1228215</v>
      </c>
      <c r="H6" s="14">
        <v>12.63</v>
      </c>
      <c r="I6" s="14">
        <f t="shared" si="1"/>
        <v>5312596.3412355455</v>
      </c>
      <c r="J6" s="15">
        <f t="shared" si="2"/>
        <v>7065753.1338432757</v>
      </c>
      <c r="K6" s="13">
        <v>21122.22</v>
      </c>
      <c r="L6" s="1">
        <v>0</v>
      </c>
      <c r="M6" s="16">
        <f t="shared" si="3"/>
        <v>399510.90282149997</v>
      </c>
      <c r="N6" s="12"/>
    </row>
    <row r="7" spans="1:14" x14ac:dyDescent="0.3">
      <c r="A7" s="26" t="s">
        <v>21</v>
      </c>
      <c r="B7" s="26"/>
      <c r="C7" s="5">
        <v>53</v>
      </c>
      <c r="D7" s="4">
        <f>E7/C7</f>
        <v>475237.96499999997</v>
      </c>
      <c r="E7" s="4">
        <f>SUM(E5:E6)</f>
        <v>25187612.145</v>
      </c>
      <c r="F7" s="5">
        <f>G7/E7</f>
        <v>5.0099999999999999E-2</v>
      </c>
      <c r="G7" s="4">
        <f>SUM(G5:G6)</f>
        <v>1261899.3684644999</v>
      </c>
      <c r="H7" s="17">
        <v>12.63</v>
      </c>
      <c r="I7" s="18">
        <f>SUM(I5:I6)</f>
        <v>15937789.023706637</v>
      </c>
      <c r="J7" s="18">
        <f>SUM(J5:J6)</f>
        <v>21197259.401529826</v>
      </c>
      <c r="K7" s="4">
        <f>SUM(K5:K6)</f>
        <v>91529.62</v>
      </c>
      <c r="L7" s="5"/>
      <c r="M7" s="19">
        <f>SUM(M5:M6)</f>
        <v>1170369.7484645001</v>
      </c>
      <c r="N7" s="20"/>
    </row>
    <row r="8" spans="1:14" ht="14.4" customHeight="1" x14ac:dyDescent="0.3">
      <c r="A8" s="27" t="s">
        <v>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0"/>
    </row>
    <row r="9" spans="1:14" x14ac:dyDescent="0.3">
      <c r="A9" s="1">
        <v>272.16000000000003</v>
      </c>
      <c r="B9" s="1" t="s">
        <v>22</v>
      </c>
      <c r="C9" s="13">
        <v>16791741.43</v>
      </c>
      <c r="D9" s="13">
        <v>1</v>
      </c>
      <c r="E9" s="13">
        <f>D9*C9</f>
        <v>16791741.43</v>
      </c>
      <c r="F9" s="1">
        <v>8.3500000000000005E-2</v>
      </c>
      <c r="G9" s="2">
        <f>F9*E9</f>
        <v>1402110.409405</v>
      </c>
      <c r="H9" s="14">
        <v>7.25</v>
      </c>
      <c r="I9" s="14">
        <f>H9*G9</f>
        <v>10165300.46818625</v>
      </c>
      <c r="J9" s="15"/>
      <c r="K9" s="21">
        <v>25346.66</v>
      </c>
      <c r="L9" s="1">
        <v>0</v>
      </c>
      <c r="M9" s="16">
        <f>G9-K9</f>
        <v>1376763.7494050001</v>
      </c>
      <c r="N9" s="12"/>
    </row>
    <row r="10" spans="1:14" ht="28.8" x14ac:dyDescent="0.3">
      <c r="A10" s="1">
        <v>272.16000000000003</v>
      </c>
      <c r="B10" s="1" t="s">
        <v>9</v>
      </c>
      <c r="C10" s="3">
        <v>8395870.7149999999</v>
      </c>
      <c r="D10" s="13">
        <v>1</v>
      </c>
      <c r="E10" s="13">
        <f>D10*C10</f>
        <v>8395870.7149999999</v>
      </c>
      <c r="F10" s="1">
        <v>8.3500000000000005E-2</v>
      </c>
      <c r="G10" s="2">
        <f>F10*E10</f>
        <v>701055.20470250002</v>
      </c>
      <c r="H10" s="14">
        <v>7.25</v>
      </c>
      <c r="I10" s="14">
        <f>H10*G10</f>
        <v>5082650.234093125</v>
      </c>
      <c r="J10" s="15"/>
      <c r="K10" s="22">
        <v>14081.48</v>
      </c>
      <c r="L10" s="23">
        <v>0</v>
      </c>
      <c r="M10" s="16">
        <f>G10-K10</f>
        <v>686973.72470250004</v>
      </c>
      <c r="N10" s="12"/>
    </row>
    <row r="11" spans="1:14" x14ac:dyDescent="0.3">
      <c r="A11" s="26" t="s">
        <v>10</v>
      </c>
      <c r="B11" s="26"/>
      <c r="C11" s="4">
        <f>SUM(C9:C10)</f>
        <v>25187612.145</v>
      </c>
      <c r="D11" s="5">
        <v>1</v>
      </c>
      <c r="E11" s="4">
        <f>SUM(E9:E10)</f>
        <v>25187612.145</v>
      </c>
      <c r="F11" s="5">
        <v>3.3399999999999999E-2</v>
      </c>
      <c r="G11" s="4">
        <f>SUM(G9:G10)</f>
        <v>2103165.6141074998</v>
      </c>
      <c r="H11" s="17">
        <v>7.25</v>
      </c>
      <c r="I11" s="18">
        <f>SUM(I9:I10)</f>
        <v>15247950.702279374</v>
      </c>
      <c r="J11" s="18">
        <f>SUM(J9:J10)</f>
        <v>0</v>
      </c>
      <c r="K11" s="25">
        <f>SUM(K9:K10)</f>
        <v>39428.14</v>
      </c>
      <c r="L11" s="5"/>
      <c r="M11" s="19">
        <f>M9+M10</f>
        <v>2063737.4741075002</v>
      </c>
      <c r="N11" s="12"/>
    </row>
    <row r="12" spans="1:14" x14ac:dyDescent="0.3">
      <c r="A12" s="26" t="s">
        <v>11</v>
      </c>
      <c r="B12" s="26"/>
      <c r="C12" s="4">
        <f>C11+C7</f>
        <v>25187665.145</v>
      </c>
      <c r="D12" s="5">
        <f>E12/C12</f>
        <v>1.9999957915908684</v>
      </c>
      <c r="E12" s="4">
        <f>E7+E11</f>
        <v>50375224.289999999</v>
      </c>
      <c r="F12" s="5">
        <f>G12/E12</f>
        <v>6.6799999999999998E-2</v>
      </c>
      <c r="G12" s="4">
        <f>G7+G11</f>
        <v>3365064.9825719995</v>
      </c>
      <c r="H12" s="5"/>
      <c r="I12" s="18">
        <f>I11+I7</f>
        <v>31185739.725986011</v>
      </c>
      <c r="J12" s="18">
        <f>J7+I11</f>
        <v>36445210.1038092</v>
      </c>
      <c r="K12" s="4">
        <f>K7+K11</f>
        <v>130957.75999999999</v>
      </c>
      <c r="L12" s="5"/>
      <c r="M12" s="19">
        <f>M7+M11</f>
        <v>3234107.2225720002</v>
      </c>
      <c r="N12" s="12"/>
    </row>
    <row r="13" spans="1:14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3">
      <c r="A16" s="12"/>
      <c r="B16" s="12"/>
      <c r="C16" s="12"/>
      <c r="D16" s="12"/>
      <c r="E16" s="24">
        <f>J7+837.52</f>
        <v>21198096.921529826</v>
      </c>
      <c r="F16" s="24">
        <f>J7*2</f>
        <v>42394518.803059652</v>
      </c>
      <c r="G16" s="12"/>
      <c r="H16" s="12"/>
      <c r="I16" s="12"/>
      <c r="J16" s="12"/>
      <c r="K16" s="12"/>
      <c r="L16" s="12"/>
      <c r="M16" s="12"/>
      <c r="N16" s="12"/>
    </row>
    <row r="17" spans="1:14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5">
    <mergeCell ref="A7:B7"/>
    <mergeCell ref="A11:B11"/>
    <mergeCell ref="A12:B12"/>
    <mergeCell ref="A4:M4"/>
    <mergeCell ref="A8:M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Ragan, Jennifer - FNS</dc:creator>
  <cp:lastModifiedBy>Ragan, Jennifer - FNS</cp:lastModifiedBy>
  <dcterms:created xsi:type="dcterms:W3CDTF">2024-06-07T11:12:40Z</dcterms:created>
  <dcterms:modified xsi:type="dcterms:W3CDTF">2024-07-16T03:05:52Z</dcterms:modified>
</cp:coreProperties>
</file>