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drawings/drawing6.xml" ContentType="application/vnd.openxmlformats-officedocument.drawing+xml"/>
  <Override PartName="/xl/tables/table2.xml" ContentType="application/vnd.openxmlformats-officedocument.spreadsheetml.table+xml"/>
  <Override PartName="/xl/drawings/drawing7.xml" ContentType="application/vnd.openxmlformats-officedocument.drawing+xml"/>
  <Override PartName="/xl/tables/table3.xml" ContentType="application/vnd.openxmlformats-officedocument.spreadsheetml.table+xml"/>
  <Override PartName="/xl/drawings/drawing8.xml" ContentType="application/vnd.openxmlformats-officedocument.drawing+xml"/>
  <Override PartName="/xl/tables/table4.xml" ContentType="application/vnd.openxmlformats-officedocument.spreadsheetml.table+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tables/table5.xml" ContentType="application/vnd.openxmlformats-officedocument.spreadsheetml.table+xml"/>
  <Override PartName="/xl/drawings/drawing13.xml" ContentType="application/vnd.openxmlformats-officedocument.drawing+xml"/>
  <Override PartName="/xl/tables/table6.xml" ContentType="application/vnd.openxmlformats-officedocument.spreadsheetml.table+xml"/>
  <Override PartName="/xl/drawings/drawing14.xml" ContentType="application/vnd.openxmlformats-officedocument.drawing+xml"/>
  <Override PartName="/xl/tables/table7.xml" ContentType="application/vnd.openxmlformats-officedocument.spreadsheetml.table+xml"/>
  <Override PartName="/xl/drawings/drawing15.xml" ContentType="application/vnd.openxmlformats-officedocument.drawing+xml"/>
  <Override PartName="/xl/tables/table8.xml" ContentType="application/vnd.openxmlformats-officedocument.spreadsheetml.table+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showInkAnnotation="0" codeName="ThisWorkbook" defaultThemeVersion="124226"/>
  <xr:revisionPtr revIDLastSave="0" documentId="13_ncr:1_{54C7F526-91E6-4928-9355-02036732B594}" xr6:coauthVersionLast="47" xr6:coauthVersionMax="47" xr10:uidLastSave="{00000000-0000-0000-0000-000000000000}"/>
  <bookViews>
    <workbookView xWindow="-108" yWindow="-108" windowWidth="23256" windowHeight="12576" tabRatio="728" xr2:uid="{00000000-000D-0000-FFFF-FFFF00000000}"/>
  </bookViews>
  <sheets>
    <sheet name="Instructions" sheetId="38" r:id="rId1"/>
    <sheet name="Summary (Planning)" sheetId="35" r:id="rId2"/>
    <sheet name="Summary (Capacity)" sheetId="1" r:id="rId3"/>
    <sheet name="Total &amp; Caps Summary" sheetId="37" r:id="rId4"/>
    <sheet name="a. Personnel (Planning)" sheetId="27" r:id="rId5"/>
    <sheet name="b. Travel (Planning)" sheetId="28" r:id="rId6"/>
    <sheet name="c. Equipment (Planning)" sheetId="29" r:id="rId7"/>
    <sheet name="d. Supplies (Planning)" sheetId="30" r:id="rId8"/>
    <sheet name="e. Contract-Subs (Planning)" sheetId="31" r:id="rId9"/>
    <sheet name="f. Other (Planning)" sheetId="33" r:id="rId10"/>
    <sheet name="g. Indirect (Planning)" sheetId="34" r:id="rId11"/>
    <sheet name="h. Personnel (Capacity)" sheetId="20" r:id="rId12"/>
    <sheet name="i. Travel (Capacity)" sheetId="4" r:id="rId13"/>
    <sheet name="j. Equipment (Capacity)" sheetId="5" r:id="rId14"/>
    <sheet name="k. Supplies (Capacity)" sheetId="6" r:id="rId15"/>
    <sheet name="l. Contract-Subs (Capacity)" sheetId="7" r:id="rId16"/>
    <sheet name="m. Construction (Capacity)" sheetId="26" r:id="rId17"/>
    <sheet name="n. Other (Capacity)" sheetId="9" r:id="rId18"/>
    <sheet name="o. Indirect (Capacity)" sheetId="10" r:id="rId19"/>
    <sheet name="List" sheetId="22" state="hidden" r:id="rId20"/>
  </sheets>
  <definedNames>
    <definedName name="_xlnm.Print_Titles" localSheetId="11">'h. Personnel (Capacity)'!$6:$7</definedName>
    <definedName name="_xlnm.Print_Titles" localSheetId="12">'i. Travel (Capacity)'!$5:$5</definedName>
    <definedName name="_xlnm.Print_Titles" localSheetId="13">'j. Equipment (Capacity)'!$5:$5</definedName>
    <definedName name="_xlnm.Print_Titles" localSheetId="14">'k. Supplies (Capacity)'!$5:$5</definedName>
    <definedName name="_xlnm.Print_Titles" localSheetId="15">'l. Contract-Subs (Capacity)'!$6:$6</definedName>
    <definedName name="_xlnm.Print_Titles" localSheetId="16">'m. Construction (Capacity)'!$5:$5</definedName>
    <definedName name="_xlnm.Print_Titles" localSheetId="17">'n. Other (Capacity)'!$5:$5</definedName>
    <definedName name="Z_5BEC5FDE_32D0_42EF_8D2A_06DCBD4F05CC_.wvu.PrintArea" localSheetId="11" hidden="1">'h. Personnel (Capacity)'!$A$1:$R$26</definedName>
    <definedName name="Z_5BEC5FDE_32D0_42EF_8D2A_06DCBD4F05CC_.wvu.PrintArea" localSheetId="16" hidden="1">'m. Construction (Capacity)'!$B$1:$H$22</definedName>
    <definedName name="Z_5BEC5FDE_32D0_42EF_8D2A_06DCBD4F05CC_.wvu.PrintTitles" localSheetId="11" hidden="1">'h. Personnel (Capacity)'!$6:$7</definedName>
    <definedName name="Z_5BEC5FDE_32D0_42EF_8D2A_06DCBD4F05CC_.wvu.PrintTitles" localSheetId="16" hidden="1">'m. Construction (Capacity)'!$5:$5</definedName>
    <definedName name="Z_6588CF8C_0BB8_4786_9A46_0A2D10254132_.wvu.PrintArea" localSheetId="11" hidden="1">'h. Personnel (Capacity)'!$A$1:$R$26</definedName>
    <definedName name="Z_6588CF8C_0BB8_4786_9A46_0A2D10254132_.wvu.PrintArea" localSheetId="16" hidden="1">'m. Construction (Capacity)'!$B$1:$H$22</definedName>
    <definedName name="Z_6588CF8C_0BB8_4786_9A46_0A2D10254132_.wvu.PrintTitles" localSheetId="11" hidden="1">'h. Personnel (Capacity)'!$6:$7</definedName>
    <definedName name="Z_6588CF8C_0BB8_4786_9A46_0A2D10254132_.wvu.PrintTitles" localSheetId="16" hidden="1">'m. Construction (Capacity)'!$5:$5</definedName>
    <definedName name="Z_712CE29F_EFCA_4968_A7C5_599F87319D6A_.wvu.PrintArea" localSheetId="11" hidden="1">'h. Personnel (Capacity)'!$A$1:$R$26</definedName>
    <definedName name="Z_712CE29F_EFCA_4968_A7C5_599F87319D6A_.wvu.PrintArea" localSheetId="16" hidden="1">'m. Construction (Capacity)'!$B$1:$H$22</definedName>
    <definedName name="Z_712CE29F_EFCA_4968_A7C5_599F87319D6A_.wvu.PrintTitles" localSheetId="11" hidden="1">'h. Personnel (Capacity)'!$6:$7</definedName>
    <definedName name="Z_712CE29F_EFCA_4968_A7C5_599F87319D6A_.wvu.PrintTitles" localSheetId="16" hidden="1">'m. Construction (Capacity)'!$5:$5</definedName>
    <definedName name="Z_BF352FCE_C1BE_4B84_9561_6030FEF6A15F_.wvu.PrintArea" localSheetId="11" hidden="1">'h. Personnel (Capacity)'!$A$1:$R$26</definedName>
    <definedName name="Z_BF352FCE_C1BE_4B84_9561_6030FEF6A15F_.wvu.PrintTitles" localSheetId="11" hidden="1">'h. Personnel (Capacity)'!$6:$7</definedName>
    <definedName name="Z_BF352FCE_C1BE_4B84_9561_6030FEF6A15F_.wvu.PrintTitles" localSheetId="16" hidden="1">'m. Construction (Capacity)'!$5:$5</definedName>
    <definedName name="Z_D5CEF8EB_A9A7_4458_BF65_8F18E34CBA87_.wvu.PrintArea" localSheetId="11" hidden="1">'h. Personnel (Capacity)'!$A$1:$R$26</definedName>
    <definedName name="Z_D5CEF8EB_A9A7_4458_BF65_8F18E34CBA87_.wvu.PrintArea" localSheetId="16" hidden="1">'m. Construction (Capacity)'!$B$1:$H$22</definedName>
    <definedName name="Z_D5CEF8EB_A9A7_4458_BF65_8F18E34CBA87_.wvu.PrintTitles" localSheetId="11" hidden="1">'h. Personnel (Capacity)'!$6:$7</definedName>
    <definedName name="Z_D5CEF8EB_A9A7_4458_BF65_8F18E34CBA87_.wvu.PrintTitles" localSheetId="16" hidden="1">'m. Construction (Capacity)'!$5:$5</definedName>
    <definedName name="Z_D7FF18E2_A72D_4088_BD59_9D74A43C39A8_.wvu.PrintArea" localSheetId="11" hidden="1">'h. Personnel (Capacity)'!$A$1:$R$26</definedName>
    <definedName name="Z_D7FF18E2_A72D_4088_BD59_9D74A43C39A8_.wvu.PrintArea" localSheetId="16" hidden="1">'m. Construction (Capacity)'!$B$1:$H$22</definedName>
    <definedName name="Z_D7FF18E2_A72D_4088_BD59_9D74A43C39A8_.wvu.PrintTitles" localSheetId="11" hidden="1">'h. Personnel (Capacity)'!$6:$7</definedName>
    <definedName name="Z_D7FF18E2_A72D_4088_BD59_9D74A43C39A8_.wvu.PrintTitles" localSheetId="16" hidden="1">'m. Construction (Capacity)'!$5:$5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1" i="31" l="1"/>
  <c r="D23" i="35"/>
  <c r="D25" i="35" s="1"/>
  <c r="F21" i="26"/>
  <c r="E21" i="26"/>
  <c r="D21" i="26"/>
  <c r="C21" i="26"/>
  <c r="E6" i="30"/>
  <c r="F25" i="35" l="1"/>
  <c r="K6" i="28" l="1"/>
  <c r="K8" i="28"/>
  <c r="F22" i="20" l="1"/>
  <c r="H22" i="20"/>
  <c r="J22" i="20"/>
  <c r="L22" i="20"/>
  <c r="N22" i="20"/>
  <c r="P22" i="20"/>
  <c r="Q22" i="20"/>
  <c r="O9" i="20"/>
  <c r="O10" i="20"/>
  <c r="O11" i="20"/>
  <c r="O12" i="20"/>
  <c r="O13" i="20"/>
  <c r="O14" i="20"/>
  <c r="O15" i="20"/>
  <c r="O16" i="20"/>
  <c r="O17" i="20"/>
  <c r="O18" i="20"/>
  <c r="O19" i="20"/>
  <c r="O20" i="20"/>
  <c r="O21" i="20"/>
  <c r="E6" i="5"/>
  <c r="E6" i="29" l="1"/>
  <c r="K6" i="4" l="1"/>
  <c r="K7" i="4"/>
  <c r="K8" i="4"/>
  <c r="K9" i="4"/>
  <c r="K10" i="4"/>
  <c r="K11" i="4"/>
  <c r="K12" i="4"/>
  <c r="K13" i="4"/>
  <c r="K14" i="4"/>
  <c r="K15" i="4"/>
  <c r="K16" i="4"/>
  <c r="K9" i="28"/>
  <c r="G24" i="31"/>
  <c r="G38" i="31"/>
  <c r="G41" i="31"/>
  <c r="D18" i="35" s="1"/>
  <c r="D18" i="1"/>
  <c r="D19" i="1"/>
  <c r="D20" i="1"/>
  <c r="J41" i="7"/>
  <c r="I41" i="7"/>
  <c r="H41" i="7"/>
  <c r="G41" i="7"/>
  <c r="M8" i="27"/>
  <c r="M9" i="27"/>
  <c r="M10" i="27"/>
  <c r="M11" i="27"/>
  <c r="M12" i="27"/>
  <c r="M13" i="27"/>
  <c r="M14" i="27"/>
  <c r="M15" i="27"/>
  <c r="M16" i="27"/>
  <c r="M17" i="27"/>
  <c r="M18" i="27"/>
  <c r="M19" i="27"/>
  <c r="M18" i="28"/>
  <c r="K10" i="28"/>
  <c r="K11" i="28"/>
  <c r="K12" i="28"/>
  <c r="K13" i="28"/>
  <c r="K14" i="28"/>
  <c r="K15" i="28"/>
  <c r="K16" i="28"/>
  <c r="H6" i="28"/>
  <c r="K7" i="28"/>
  <c r="J10" i="27"/>
  <c r="J11" i="27"/>
  <c r="J12" i="27"/>
  <c r="J13" i="27"/>
  <c r="J14" i="27"/>
  <c r="J15" i="27"/>
  <c r="J16" i="27"/>
  <c r="J17" i="27"/>
  <c r="J18" i="27"/>
  <c r="J19" i="27"/>
  <c r="J9" i="27"/>
  <c r="J8" i="27"/>
  <c r="L10" i="27"/>
  <c r="L11" i="27"/>
  <c r="L12" i="27"/>
  <c r="L13" i="27"/>
  <c r="L14" i="27"/>
  <c r="L15" i="27"/>
  <c r="L16" i="27"/>
  <c r="L17" i="27"/>
  <c r="L18" i="27"/>
  <c r="L19" i="27"/>
  <c r="L8" i="27"/>
  <c r="L9" i="27"/>
  <c r="G10" i="27"/>
  <c r="G11" i="27"/>
  <c r="G12" i="27"/>
  <c r="G13" i="27"/>
  <c r="G14" i="27"/>
  <c r="G15" i="27"/>
  <c r="G16" i="27"/>
  <c r="G17" i="27"/>
  <c r="G18" i="27"/>
  <c r="G19" i="27"/>
  <c r="G8" i="27"/>
  <c r="G9" i="27"/>
  <c r="F8" i="27"/>
  <c r="F9" i="27"/>
  <c r="F10" i="27"/>
  <c r="F11" i="27"/>
  <c r="F12" i="27"/>
  <c r="F13" i="27"/>
  <c r="F14" i="27"/>
  <c r="F15" i="27"/>
  <c r="F16" i="27"/>
  <c r="F17" i="27"/>
  <c r="F18" i="27"/>
  <c r="F19" i="27"/>
  <c r="H16" i="1"/>
  <c r="D6" i="34" l="1"/>
  <c r="E7" i="29" l="1"/>
  <c r="E8" i="29"/>
  <c r="E9" i="29"/>
  <c r="E10" i="29"/>
  <c r="E11" i="29"/>
  <c r="E12" i="29"/>
  <c r="E13" i="29"/>
  <c r="E14" i="29"/>
  <c r="E15" i="29"/>
  <c r="E16" i="29"/>
  <c r="D16" i="1"/>
  <c r="F16" i="1"/>
  <c r="F21" i="35"/>
  <c r="D21" i="35"/>
  <c r="F16" i="35"/>
  <c r="D16" i="35"/>
  <c r="B19" i="1"/>
  <c r="H19" i="10"/>
  <c r="G19" i="10"/>
  <c r="F19" i="10"/>
  <c r="E19" i="10"/>
  <c r="F15" i="9"/>
  <c r="E15" i="9"/>
  <c r="D15" i="9"/>
  <c r="C15" i="9"/>
  <c r="D22" i="1" s="1"/>
  <c r="J38" i="7"/>
  <c r="I38" i="7"/>
  <c r="G38" i="7"/>
  <c r="H38" i="7"/>
  <c r="J24" i="7"/>
  <c r="I24" i="7"/>
  <c r="H24" i="7"/>
  <c r="G24" i="7"/>
  <c r="I38" i="6"/>
  <c r="H38" i="6"/>
  <c r="G38" i="6"/>
  <c r="F38" i="6"/>
  <c r="I18" i="5"/>
  <c r="H18" i="5"/>
  <c r="G18" i="5"/>
  <c r="F18" i="5"/>
  <c r="M18" i="4"/>
  <c r="O18" i="4"/>
  <c r="N18" i="4"/>
  <c r="L18" i="4"/>
  <c r="D15" i="1" s="1"/>
  <c r="F18" i="34"/>
  <c r="E18" i="34"/>
  <c r="D15" i="33"/>
  <c r="C15" i="33"/>
  <c r="H38" i="31"/>
  <c r="H24" i="31"/>
  <c r="G37" i="30"/>
  <c r="F17" i="35" s="1"/>
  <c r="F37" i="30"/>
  <c r="G18" i="29"/>
  <c r="F18" i="29"/>
  <c r="L18" i="28"/>
  <c r="D15" i="35" s="1"/>
  <c r="J15" i="1"/>
  <c r="K20" i="27"/>
  <c r="J24" i="1"/>
  <c r="J22" i="1"/>
  <c r="J17" i="1"/>
  <c r="J16" i="1"/>
  <c r="F19" i="35"/>
  <c r="F15" i="35"/>
  <c r="D19" i="35"/>
  <c r="D17" i="35"/>
  <c r="H22" i="1"/>
  <c r="H20" i="1"/>
  <c r="H19" i="1"/>
  <c r="F22" i="1"/>
  <c r="F20" i="1"/>
  <c r="F19" i="1"/>
  <c r="F18" i="1"/>
  <c r="F17" i="1"/>
  <c r="F15" i="1"/>
  <c r="D17" i="1"/>
  <c r="H18" i="1"/>
  <c r="H17" i="1"/>
  <c r="H15" i="1"/>
  <c r="B19" i="35"/>
  <c r="H41" i="31" l="1"/>
  <c r="F18" i="35" s="1"/>
  <c r="J20" i="1"/>
  <c r="J19" i="1"/>
  <c r="J18" i="1"/>
  <c r="F24" i="1"/>
  <c r="D24" i="1"/>
  <c r="H24" i="1"/>
  <c r="D17" i="34"/>
  <c r="D16" i="34"/>
  <c r="D15" i="34"/>
  <c r="D14" i="34"/>
  <c r="D13" i="34"/>
  <c r="D12" i="34"/>
  <c r="D11" i="34"/>
  <c r="D10" i="34"/>
  <c r="D9" i="34"/>
  <c r="D8" i="34"/>
  <c r="D7" i="34"/>
  <c r="B15" i="33"/>
  <c r="F38" i="31"/>
  <c r="F24" i="31"/>
  <c r="H34" i="30"/>
  <c r="H33" i="30"/>
  <c r="H32" i="30"/>
  <c r="H31" i="30"/>
  <c r="H30" i="30"/>
  <c r="H29" i="30"/>
  <c r="H28" i="30"/>
  <c r="H27" i="30"/>
  <c r="H24" i="30"/>
  <c r="H23" i="30"/>
  <c r="H22" i="30"/>
  <c r="H21" i="30"/>
  <c r="H20" i="30"/>
  <c r="H19" i="30"/>
  <c r="H18" i="30"/>
  <c r="H17" i="30"/>
  <c r="E14" i="30"/>
  <c r="E13" i="30"/>
  <c r="E12" i="30"/>
  <c r="E11" i="30"/>
  <c r="E10" i="30"/>
  <c r="E9" i="30"/>
  <c r="E8" i="30"/>
  <c r="E7" i="30"/>
  <c r="H16" i="4"/>
  <c r="H15" i="4"/>
  <c r="H14" i="4"/>
  <c r="H13" i="4"/>
  <c r="H12" i="4"/>
  <c r="H11" i="4"/>
  <c r="H10" i="4"/>
  <c r="H9" i="4"/>
  <c r="H8" i="4"/>
  <c r="H7" i="4"/>
  <c r="H6" i="4"/>
  <c r="B18" i="35" l="1"/>
  <c r="D18" i="34"/>
  <c r="B21" i="35" s="1"/>
  <c r="E37" i="30"/>
  <c r="B17" i="35" s="1"/>
  <c r="H15" i="30"/>
  <c r="H25" i="30"/>
  <c r="H35" i="30"/>
  <c r="E18" i="29"/>
  <c r="B16" i="35" s="1"/>
  <c r="F20" i="27"/>
  <c r="B13" i="35" s="1"/>
  <c r="K18" i="28"/>
  <c r="B15" i="35" s="1"/>
  <c r="B20" i="35" s="1"/>
  <c r="K18" i="4"/>
  <c r="B15" i="1" s="1"/>
  <c r="F10" i="20"/>
  <c r="B23" i="35" l="1"/>
  <c r="G10" i="20"/>
  <c r="P10" i="20"/>
  <c r="J20" i="27"/>
  <c r="D12" i="35" s="1"/>
  <c r="D20" i="35" s="1"/>
  <c r="M20" i="27"/>
  <c r="B12" i="35" s="1"/>
  <c r="L20" i="27"/>
  <c r="F12" i="35" s="1"/>
  <c r="F20" i="35" s="1"/>
  <c r="F23" i="35" s="1"/>
  <c r="G20" i="27"/>
  <c r="B14" i="35" s="1"/>
  <c r="N10" i="20"/>
  <c r="L10" i="20"/>
  <c r="J10" i="20"/>
  <c r="B8" i="37" l="1"/>
  <c r="F26" i="35"/>
  <c r="D26" i="35"/>
  <c r="D17" i="37"/>
  <c r="B15" i="9"/>
  <c r="B22" i="1" s="1"/>
  <c r="E9" i="5"/>
  <c r="B21" i="26"/>
  <c r="B21" i="1" s="1"/>
  <c r="D7" i="10"/>
  <c r="D6" i="10"/>
  <c r="E7" i="6"/>
  <c r="E6" i="6"/>
  <c r="F9" i="20"/>
  <c r="F8" i="20"/>
  <c r="P8" i="20" s="1"/>
  <c r="G9" i="20" l="1"/>
  <c r="Q9" i="20" s="1"/>
  <c r="P9" i="20"/>
  <c r="C17" i="37"/>
  <c r="N8" i="20"/>
  <c r="L8" i="20"/>
  <c r="J8" i="20"/>
  <c r="N9" i="20"/>
  <c r="L9" i="20"/>
  <c r="J9" i="20"/>
  <c r="Q10" i="20"/>
  <c r="Q8" i="20"/>
  <c r="D8" i="10" l="1"/>
  <c r="E8" i="6"/>
  <c r="E9" i="6"/>
  <c r="E10" i="6"/>
  <c r="E7" i="5"/>
  <c r="D9" i="10"/>
  <c r="F11" i="20"/>
  <c r="P11" i="20" s="1"/>
  <c r="F12" i="20"/>
  <c r="P12" i="20" s="1"/>
  <c r="F13" i="20"/>
  <c r="P13" i="20" s="1"/>
  <c r="F14" i="20"/>
  <c r="P14" i="20" s="1"/>
  <c r="F15" i="20"/>
  <c r="P15" i="20" s="1"/>
  <c r="F16" i="20"/>
  <c r="P16" i="20" s="1"/>
  <c r="F17" i="20"/>
  <c r="P17" i="20" s="1"/>
  <c r="F18" i="20"/>
  <c r="P18" i="20" s="1"/>
  <c r="F19" i="20"/>
  <c r="P19" i="20" s="1"/>
  <c r="F20" i="20"/>
  <c r="P20" i="20" s="1"/>
  <c r="F21" i="20"/>
  <c r="P21" i="20" s="1"/>
  <c r="P23" i="20" l="1"/>
  <c r="J12" i="1" s="1"/>
  <c r="G18" i="20"/>
  <c r="J18" i="20"/>
  <c r="N18" i="20"/>
  <c r="L18" i="20"/>
  <c r="N16" i="20"/>
  <c r="G16" i="20"/>
  <c r="J16" i="20"/>
  <c r="L16" i="20"/>
  <c r="N15" i="20"/>
  <c r="G15" i="20"/>
  <c r="J15" i="20"/>
  <c r="L15" i="20"/>
  <c r="N13" i="20"/>
  <c r="J13" i="20"/>
  <c r="L13" i="20"/>
  <c r="G13" i="20"/>
  <c r="G20" i="20"/>
  <c r="J20" i="20"/>
  <c r="N20" i="20"/>
  <c r="L20" i="20"/>
  <c r="N17" i="20"/>
  <c r="G17" i="20"/>
  <c r="J17" i="20"/>
  <c r="L17" i="20"/>
  <c r="N11" i="20"/>
  <c r="J11" i="20"/>
  <c r="L11" i="20"/>
  <c r="G11" i="20"/>
  <c r="G19" i="20"/>
  <c r="J19" i="20"/>
  <c r="L19" i="20"/>
  <c r="N19" i="20"/>
  <c r="G14" i="20"/>
  <c r="J14" i="20"/>
  <c r="L14" i="20"/>
  <c r="N14" i="20"/>
  <c r="N12" i="20"/>
  <c r="G12" i="20"/>
  <c r="J12" i="20"/>
  <c r="L12" i="20"/>
  <c r="L21" i="20"/>
  <c r="G21" i="20"/>
  <c r="N21" i="20"/>
  <c r="J21" i="20"/>
  <c r="J23" i="1" l="1"/>
  <c r="L23" i="20"/>
  <c r="F12" i="1" s="1"/>
  <c r="F23" i="1" s="1"/>
  <c r="E28" i="1" s="1"/>
  <c r="G23" i="20"/>
  <c r="B14" i="1" s="1"/>
  <c r="J23" i="20"/>
  <c r="D12" i="1" s="1"/>
  <c r="N23" i="20"/>
  <c r="H12" i="1" s="1"/>
  <c r="H23" i="1" s="1"/>
  <c r="D18" i="10"/>
  <c r="D17" i="10"/>
  <c r="D16" i="10"/>
  <c r="D15" i="10"/>
  <c r="D14" i="10"/>
  <c r="D13" i="10"/>
  <c r="D12" i="10"/>
  <c r="D11" i="10"/>
  <c r="D10" i="10"/>
  <c r="F24" i="7"/>
  <c r="F38" i="7"/>
  <c r="B20" i="1" s="1"/>
  <c r="E12" i="5"/>
  <c r="E12" i="6"/>
  <c r="E10" i="5"/>
  <c r="E16" i="5"/>
  <c r="E15" i="5"/>
  <c r="E14" i="5"/>
  <c r="E13" i="5"/>
  <c r="E11" i="5"/>
  <c r="J26" i="1" l="1"/>
  <c r="D19" i="37" s="1"/>
  <c r="M28" i="1"/>
  <c r="D23" i="1"/>
  <c r="B28" i="1" s="1"/>
  <c r="H28" i="1"/>
  <c r="H26" i="1"/>
  <c r="D18" i="37" s="1"/>
  <c r="F26" i="1"/>
  <c r="D16" i="37" s="1"/>
  <c r="F41" i="7"/>
  <c r="B18" i="1" s="1"/>
  <c r="F23" i="20"/>
  <c r="B13" i="1" s="1"/>
  <c r="D26" i="1" l="1"/>
  <c r="D15" i="37" s="1"/>
  <c r="D19" i="10" l="1"/>
  <c r="B24" i="1" s="1"/>
  <c r="E11" i="6" l="1"/>
  <c r="E13" i="6"/>
  <c r="E14" i="6"/>
  <c r="E15" i="6"/>
  <c r="J18" i="6"/>
  <c r="J19" i="6"/>
  <c r="J20" i="6"/>
  <c r="J21" i="6"/>
  <c r="J22" i="6"/>
  <c r="J23" i="6"/>
  <c r="J24" i="6"/>
  <c r="J25" i="6"/>
  <c r="J28" i="6"/>
  <c r="J29" i="6"/>
  <c r="J30" i="6"/>
  <c r="J31" i="6"/>
  <c r="J32" i="6"/>
  <c r="J33" i="6"/>
  <c r="J34" i="6"/>
  <c r="J35" i="6"/>
  <c r="E8" i="5"/>
  <c r="E18" i="5" l="1"/>
  <c r="B16" i="1" s="1"/>
  <c r="E38" i="6"/>
  <c r="B17" i="1" s="1"/>
  <c r="J36" i="6"/>
  <c r="J26" i="6"/>
  <c r="J16" i="6"/>
  <c r="Q17" i="20" l="1"/>
  <c r="Q21" i="20"/>
  <c r="Q13" i="20"/>
  <c r="Q16" i="20"/>
  <c r="Q14" i="20"/>
  <c r="Q15" i="20"/>
  <c r="Q18" i="20"/>
  <c r="Q20" i="20"/>
  <c r="Q12" i="20"/>
  <c r="Q19" i="20"/>
  <c r="Q11" i="20" l="1"/>
  <c r="Q23" i="20" s="1"/>
  <c r="B12" i="1" s="1"/>
  <c r="B23" i="1" s="1"/>
  <c r="B26" i="1" l="1"/>
  <c r="M29" i="1" l="1"/>
  <c r="B25" i="35"/>
  <c r="B26" i="35" s="1"/>
  <c r="B10" i="37"/>
  <c r="B9" i="37"/>
  <c r="E19" i="37" s="1"/>
  <c r="B29" i="1"/>
  <c r="E29" i="1"/>
  <c r="H29" i="1"/>
  <c r="E16" i="37"/>
  <c r="E18" i="37"/>
  <c r="E15" i="37"/>
  <c r="E17" i="37"/>
  <c r="C16" i="37" l="1"/>
  <c r="C15" i="37"/>
  <c r="C18" i="37"/>
  <c r="C19" i="37"/>
</calcChain>
</file>

<file path=xl/sharedStrings.xml><?xml version="1.0" encoding="utf-8"?>
<sst xmlns="http://schemas.openxmlformats.org/spreadsheetml/2006/main" count="501" uniqueCount="282">
  <si>
    <r>
      <t xml:space="preserve">SUMMARY OF BUDGET CATEGORY COSTS PROPOSED
</t>
    </r>
    <r>
      <rPr>
        <b/>
        <sz val="11"/>
        <color indexed="10"/>
        <rFont val="Arial"/>
        <family val="2"/>
      </rPr>
      <t>The values in this summary table are from entries made in subsequent tabs, only blank white cells require data entry</t>
    </r>
  </si>
  <si>
    <t>Category</t>
  </si>
  <si>
    <t>Cost</t>
  </si>
  <si>
    <t>a. Total Personnel</t>
  </si>
  <si>
    <t>Salary</t>
  </si>
  <si>
    <t>Fringe</t>
  </si>
  <si>
    <t>b. Travel</t>
  </si>
  <si>
    <t>c. Equipment</t>
  </si>
  <si>
    <t>d. Supplies</t>
  </si>
  <si>
    <t>e. Contractual/Subawards</t>
  </si>
  <si>
    <t>f. Construction</t>
  </si>
  <si>
    <t>g. Other Direct Costs</t>
  </si>
  <si>
    <t>Total Direct Costs</t>
  </si>
  <si>
    <t>h. Total Indirect Charges</t>
  </si>
  <si>
    <t>Total Federal Costs</t>
  </si>
  <si>
    <t>Total expenses relating to the administration of the grant ($)</t>
  </si>
  <si>
    <t>Additional Explanation (as needed):</t>
  </si>
  <si>
    <t xml:space="preserve">Read the instructions on each worksheet tab before starting. Do not modify this template or any cells or formulas.  </t>
  </si>
  <si>
    <t>Includes expenses relating to the administration of the grant? (Y/N)</t>
  </si>
  <si>
    <t>Includes expenses relating to subgrant evaluation? (Y/N)</t>
  </si>
  <si>
    <t xml:space="preserve">Includes expenses relating to affordable broadband programs? (Y/N) </t>
  </si>
  <si>
    <r>
      <t xml:space="preserve">Comments </t>
    </r>
    <r>
      <rPr>
        <sz val="12"/>
        <color rgb="FFFFFFFF"/>
        <rFont val="Arial"/>
        <family val="2"/>
      </rPr>
      <t>(as needed)</t>
    </r>
  </si>
  <si>
    <t>Total expenses relating to subgrant evaluation ($)</t>
  </si>
  <si>
    <t>Total expenses relating to affordable broadband program costs ($)</t>
  </si>
  <si>
    <t>Percent of expenses relating to the administration of the grant($)</t>
  </si>
  <si>
    <t>Percent of expenses relating to subgrant evaluation ($)</t>
  </si>
  <si>
    <t xml:space="preserve">Percent of expenses relating to affordable broadband program costs ($) </t>
  </si>
  <si>
    <t>a. Personnel</t>
  </si>
  <si>
    <t>Personnel Costs</t>
  </si>
  <si>
    <t>Position Title</t>
  </si>
  <si>
    <t>Key Personnel</t>
  </si>
  <si>
    <t>Level of Effort</t>
  </si>
  <si>
    <t>Unit</t>
  </si>
  <si>
    <t>Unit Cost</t>
  </si>
  <si>
    <t>Subtotal Salary</t>
  </si>
  <si>
    <t>Fringe Benefits</t>
  </si>
  <si>
    <t>Fringe Rate</t>
  </si>
  <si>
    <t xml:space="preserve">Total </t>
  </si>
  <si>
    <t>Justification of Need</t>
  </si>
  <si>
    <t>Calculations</t>
  </si>
  <si>
    <r>
      <rPr>
        <b/>
        <sz val="10"/>
        <color rgb="FFFF0000"/>
        <rFont val="Arial"/>
        <family val="2"/>
      </rPr>
      <t>Example:</t>
    </r>
    <r>
      <rPr>
        <sz val="10"/>
        <color rgb="FFFF0000"/>
        <rFont val="Arial"/>
        <family val="2"/>
      </rPr>
      <t xml:space="preserve"> Grant Manager</t>
    </r>
  </si>
  <si>
    <t>Yes</t>
  </si>
  <si>
    <t>Annual</t>
  </si>
  <si>
    <t>The Grant Manager will be responsible for completing Digital Equity Capacity grant reports; archiving grant-related documents and documentation; preparing for, and supporting, any activities related to grant monitoring, audit or compliance requests; compiling, reconciling, and managing the submission of subgrantee reports and documents. 
The fringe benefit rate of the Grant Manager is expected to be 35% of the salary charges. Fringe benefits for this position include health and dental care, life insurance, long-term disability, retirement, workers compensation, and agency personnel charges.
These costs are expected to be used for the administration of the grant.</t>
  </si>
  <si>
    <t>The Unit Cost of each Grant Manager was calculated using available market data for comparable roles in the geographic area. The $80,000 also drew on the [Consortia Member's] past experience with grants management and the cost paid for a similar role. 
The Fringe Rate was calculated using the [Consortia Member's] baseline rate for its own employees (35%). A majority of this sum accounts for health and dental care (60%, totaling $67,200), with the remaining split among other fringe benefits ($44,800): $67,200 + $44,800 = $112,000 total in Fringe Benefits per year.
The role is measured on an Annual basis (see Unit), and will be active for four years (see Level of Effort) at $80,000 per year: ($80,000 * 4) + $112,000 = $432,000.</t>
  </si>
  <si>
    <r>
      <rPr>
        <b/>
        <sz val="10"/>
        <color rgb="FFFF0000"/>
        <rFont val="Arial"/>
        <family val="2"/>
      </rPr>
      <t>Example:</t>
    </r>
    <r>
      <rPr>
        <sz val="10"/>
        <color rgb="FFFF0000"/>
        <rFont val="Arial"/>
        <family val="2"/>
      </rPr>
      <t xml:space="preserve"> Digital Navigators</t>
    </r>
  </si>
  <si>
    <t>No</t>
  </si>
  <si>
    <t>Hour</t>
  </si>
  <si>
    <t>The Digital Navigators will be responsible for providing group assistance to Covered Populations regarding internet connectivity services information that can enhance their livelihood. The Digital Navigator is expected to be dedicated on a part-time basis totaling 200 hours (approximately 20 hours a week for 10 weeks) throughout the Subgrantee Selection Process.
The hourly rate is inclusive of fringe benefits.</t>
  </si>
  <si>
    <t xml:space="preserve">The hourly Unit Cost for Digital Navigators as calculated using available market data for comparable roles in the geographic area.
Because the role is not salaried, the Digital Navigators will incur no cost for Fringe Benefits. 
The cost for Digital Navigators is measured hourly (see Unit), and they will be utilized for 200 hours (see Level of Effort) at $150/hour (Unit Cost): 200 * $150 = $30,000 total. </t>
  </si>
  <si>
    <r>
      <rPr>
        <b/>
        <sz val="10"/>
        <color rgb="FFFF0000"/>
        <rFont val="Arial"/>
        <family val="2"/>
      </rPr>
      <t xml:space="preserve">Example: </t>
    </r>
    <r>
      <rPr>
        <sz val="10"/>
        <color rgb="FFFF0000"/>
        <rFont val="Arial"/>
        <family val="2"/>
      </rPr>
      <t>Legal Services</t>
    </r>
  </si>
  <si>
    <t>The legal services will be conducted by in-house legal staff for the Native Entity. The costs include drafting, execution, and filing fees of legal agreements and Memorandum of Understandings (MOUs) between organizations involved in the grant, including subgrantees. Legal hours also include time to conduct legal reviews for all contracts. 
The hourly rate is inclusive of fringe benefits.
These costs are expected to be used for the administration of the grant.</t>
  </si>
  <si>
    <t xml:space="preserve">The hourly Unit Cost for Legal Services is calculated using available market data for comparable roles in the geographic area.
Because the role is not salaried, roles related to Legal Services will incur no cost for Fringe Benefits. 
The cost for Legal Services is measured hourly (see Unit), and they will be utilized for 300 hours (see Level of Effort) at $300/hour (Unit Cost): 300 * $300 = $90,000 total. </t>
  </si>
  <si>
    <t>TOTAL PERSONNEL</t>
  </si>
  <si>
    <t>Purpose of Travel/Justification of Need</t>
  </si>
  <si>
    <t>No. of Days</t>
  </si>
  <si>
    <t>No. of Travelers</t>
  </si>
  <si>
    <t>Lodging per Traveler/per night</t>
  </si>
  <si>
    <t>Flight per Traveler</t>
  </si>
  <si>
    <t>Per Diem Per Traveler</t>
  </si>
  <si>
    <t>Per Diem Per Traveler (first and last day)</t>
  </si>
  <si>
    <t>Miscellaneous</t>
  </si>
  <si>
    <t>Cost per Trip</t>
  </si>
  <si>
    <t>Basis for Estimating Costs</t>
  </si>
  <si>
    <r>
      <t>Example</t>
    </r>
    <r>
      <rPr>
        <sz val="10"/>
        <color rgb="FFFF0000"/>
        <rFont val="Arial"/>
        <family val="2"/>
      </rPr>
      <t>: Digital Literacy Training
Funds are requested for X Office staff to travel to Y city for the Digital Literacy Training series kick-off.
Requesting mileage estimated at 250 miles at $.585 per mile.</t>
    </r>
  </si>
  <si>
    <t xml:space="preserve">Lodging per Traveler/per night was calculated using the average price of Y city for the planned kick-off dates. Figures are accurate as of application submission date. 
Flight per Traveler was calculated using the average price of an economy ticket from Z city to Y city for the planned kick-off dates. Figures are accurate as of application submission date. 
Vehicle per Traveler was calculated using the average price of a basic car rental in Y city. The total includes the daily price of the vehicle itself ($90) and insurance ($10): $90 + $10 = $100 Total Cost for Vehicle per Traveler). 
Per Diem per Traveler was calculated using the current GSA rates (see link in Basis for Estimating Costs). The listed $80 accounts for the cost of one traveler for one day. The total amount of costs allocated towards Per Diems can be reached by multiplying the Per Diem rate ($80) by the number of travelers (2) and the number of days (4): 80*2*4 = $640 Total for Per Diem.
Mileage was calculated using the accompanying per mile cost for a basic car rental in Y city ($0.59 per mile) and multiplying it by the expected number of miles for the entire trip (100 miles): $0.59 * 100 = $59 Mileage cost for the trip. 
Miscellaneous costs account for potential variable costs such as parking, internet access, etc.
</t>
  </si>
  <si>
    <t>Current GSA rates
M&amp;IE GSA Rates (2024): https://www.gsa.gov/travel/plan-a-trip/per-diem-rates/mie-breakdowns</t>
  </si>
  <si>
    <t>TOTAL TRAVEL</t>
  </si>
  <si>
    <t>Equipment Item</t>
  </si>
  <si>
    <t>Qty</t>
  </si>
  <si>
    <t xml:space="preserve">Unit Cost         </t>
  </si>
  <si>
    <t xml:space="preserve">Total Cost             </t>
  </si>
  <si>
    <t>Basis of Cost</t>
  </si>
  <si>
    <t>Justification of need</t>
  </si>
  <si>
    <t>Online Cost Comparison</t>
  </si>
  <si>
    <t>TOTAL EQUIPMENT</t>
  </si>
  <si>
    <r>
      <rPr>
        <b/>
        <sz val="10"/>
        <color rgb="FFFF0000"/>
        <rFont val="Arial"/>
        <family val="2"/>
      </rPr>
      <t xml:space="preserve">Example: </t>
    </r>
    <r>
      <rPr>
        <sz val="10"/>
        <color rgb="FFFF0000"/>
        <rFont val="Arial"/>
        <family val="2"/>
      </rPr>
      <t xml:space="preserve">Two (2) 15" laptop computers </t>
    </r>
  </si>
  <si>
    <t>Catalog price (based on online search)</t>
  </si>
  <si>
    <t>The laptop computers are needed for the Device Distribution program to carry out Native Entity's efforts 
These costs are expected to be used for the participants of the grant.</t>
  </si>
  <si>
    <t>Catalog price of $1,000 per laptop includes the cost of the equipment ($800) plus a two-year warranty ($200), multiplied by the amount of laptops needed (2): 2 * (800 + 200) = $2000 Total Cost for the laptops.</t>
  </si>
  <si>
    <r>
      <rPr>
        <b/>
        <sz val="10"/>
        <color rgb="FFFF0000"/>
        <rFont val="Arial"/>
        <family val="2"/>
      </rPr>
      <t xml:space="preserve">Example: </t>
    </r>
    <r>
      <rPr>
        <sz val="10"/>
        <color rgb="FFFF0000"/>
        <rFont val="Arial"/>
        <family val="2"/>
      </rPr>
      <t>General office supplies</t>
    </r>
  </si>
  <si>
    <t>Catalog price (based on online search). Items expected to include pens, paper, staples, sticky notes, etc. for approximately five (5) people total. Unit cost is monthly.</t>
  </si>
  <si>
    <t>General office supplies are needed to carry out the work of the Digital Capacity Grant Program (i.e., reporting requirements) during the period leading up to the submission of the Final Proposal and throughout the period of performance. 
These costs are expected to be used for the administration of the grant.</t>
  </si>
  <si>
    <t>The catalog price of pens, paper, staples, sticky notes, etc. in bulk is $150 per month, which will cover the cost of five people total over the span of 36 months: $150 * 36 = $5,400 Total Cost of office supplies.</t>
  </si>
  <si>
    <t>Budget Period 1 Total</t>
  </si>
  <si>
    <t>Budget Period 2</t>
  </si>
  <si>
    <t>Budget Period 2 Total</t>
  </si>
  <si>
    <t>Budget Period 3</t>
  </si>
  <si>
    <t>Budget Period 3 Total</t>
  </si>
  <si>
    <t>TOTAL SUPPLIES</t>
  </si>
  <si>
    <t>Basis of Cost and Breakdown</t>
  </si>
  <si>
    <t>To be determined</t>
  </si>
  <si>
    <t>The Native Entity certifies that it has a plan to meet the unserved and underserved location blank commitments. It can do so for less than its total Digital Equity Capacity allocation and will thus have Digital Equity funds leftover to use for blank purposes. A sub-recipient(s) to be determined will carry out eligible non-deployment uses of internet access, as identified in the Digital Equity Capacity Grant NOFO, SectionX--specifically to provide devices to 1,000 participants. The subrecipient(s) will carry out these activities following the Subgrantee Selection process, which are outlined in the NOFO.</t>
  </si>
  <si>
    <t>Based on data, the cost of conducting the program is based on the cost of internet-capable devices (inclusive of software and accessories, according to an online search) and associated programmatic implementation costs (e.g., communications and marketing, distributions, etc.).</t>
  </si>
  <si>
    <t xml:space="preserve">Current estimates allocate 75% of the subrecipient costs ($1,500,000) to the procurement of internet-capable devices. The remaining 25% ($500,000) is projected to be used on implementation costs: $1,500,000 + $500,000 = $2,000,000 in total subrecipient costs.
Final cost allocations may vary based on the subrecipient. </t>
  </si>
  <si>
    <t>SUBTOTAL SUBRECIPIENTS</t>
  </si>
  <si>
    <t>Contractor
Name/Organization</t>
  </si>
  <si>
    <t>Contractor Costs</t>
  </si>
  <si>
    <r>
      <t>Example:</t>
    </r>
    <r>
      <rPr>
        <sz val="10"/>
        <color indexed="10"/>
        <rFont val="Arial"/>
        <family val="2"/>
      </rPr>
      <t xml:space="preserve"> ABC Corporation</t>
    </r>
  </si>
  <si>
    <t xml:space="preserve">ABC Corporation will implement the Challenge Process outlined in the Initial Proposal. All final products will be owned by the State Broadband Office, not the consulting firm. The services are expected to be provided within three (3 months) of award in order for the State Broadband Office to begin the Subgrantee Selection Process. </t>
  </si>
  <si>
    <t xml:space="preserve">ABC Corporation was selected following a competitive review process in line with the State Broadband Office procurement policy. The contract amount is and will be inclusive of staff, travel, supplies, and all other costs necessary to meet the goals of the contract. </t>
  </si>
  <si>
    <t xml:space="preserve">Calculation for the cost is estimated by the contractor at approximately 1,250 hours at $400/hour: 1,250 * 400 = $500,000 </t>
  </si>
  <si>
    <t>SUBTOTAL CONTRACTORS</t>
  </si>
  <si>
    <t>TOTAL CONTRACTUAL/SUBAWARDS</t>
  </si>
  <si>
    <t>General Description</t>
  </si>
  <si>
    <t xml:space="preserve">Cost             </t>
  </si>
  <si>
    <r>
      <t>Example</t>
    </r>
    <r>
      <rPr>
        <sz val="10"/>
        <color rgb="FFFF0000"/>
        <rFont val="Arial"/>
        <family val="2"/>
      </rPr>
      <t>: Expansion to a Native Entity Public Library to build a computer center.</t>
    </r>
  </si>
  <si>
    <t xml:space="preserve">Discussions with a local construction company and estimates for necessary supplies have put the project at a tentative total cost of $100,000. Costs associated with furnishing the Computing Center with necessary equipment (computers, tablets, keyboards, monitors, etc.) can be found in the Equipment tab. Costs associated with renovating the existing library space to house the technology (physical expansion, building rewiring, etc.) are covered in the proposed $100,000 sum. </t>
  </si>
  <si>
    <t>The jurisdiction covered by the Native Entity Public Library currently does not have an alternative site for citizens without internet and/or technology access at home to use those tools. The Computing Center will serve as a site for publicly available equipment, as well as relevant training and events to promote responsible use of technology.</t>
  </si>
  <si>
    <t>80% of renovation costs ($80,000) will go towards expanding the square footage of the existing space. The remaining 20% ($20,000) is set aside for rewiring the space so it is equipped to support the equipment: $80,000 + $20,000 = $100,000 for the Cost of renovation and construction for the proposed computer center.</t>
  </si>
  <si>
    <t>TOTAL CONSTRUCTION</t>
  </si>
  <si>
    <t xml:space="preserve"> Cost             </t>
  </si>
  <si>
    <r>
      <t xml:space="preserve">Example: </t>
    </r>
    <r>
      <rPr>
        <sz val="10"/>
        <color rgb="FFFF0000"/>
        <rFont val="Arial"/>
        <family val="2"/>
      </rPr>
      <t>Project Management Training for Native Entity Digital Equity Office Staff</t>
    </r>
  </si>
  <si>
    <t>Project Management Training conducted by XYZ Corporation is requested to pay for three staff working full-time on the Digital Equity Capacity Grant Program (i.e., Grant Manager, Digital Equity Office Director, and Procurement Specialist). The training will cover project management areas necessary for the successful implementation and oversight of the Digital Equity Capacity Grant Program. 
These costs are expected to be used for the administration of the grant.</t>
  </si>
  <si>
    <t>The $7,200 sum accounts for the price of the course ($2,400) for each DE Capacity Grant Program staff member (3 total) who will participate : 3 * $2,400 = $7,200.</t>
  </si>
  <si>
    <t>TOTAL OTHER DIRECT COSTS</t>
  </si>
  <si>
    <t>h. Indirect Costs</t>
  </si>
  <si>
    <t>Rate Period</t>
  </si>
  <si>
    <t>Indirect Cost Base ($)</t>
  </si>
  <si>
    <t>Indirect Cost Rate (%)</t>
  </si>
  <si>
    <t>Total Indirect Costs ($)</t>
  </si>
  <si>
    <t xml:space="preserve">Explanation of Indirect Cost Base </t>
  </si>
  <si>
    <t>Period of Performance</t>
  </si>
  <si>
    <t>As noted in Explanation of Indirect Cost Base, the Eligible Entity is opting to charge a de minimis rate of 10 percent. 
Indirect Cost Base of the MTDC is based on the following Tabs: Personnel ($552,000); Travel ($12,190); Supplies ($8,900); Contractual-Subawards (2 Subawards totaling $50,000 and $500,000 contracts). The total is: $552,000 + $12,190 + $8,900  + $50,000 + $500,000 = $1,123,090 for the Indirect Cost Base.
Total Indirect Costs are then calculated by finding the percentage of the Indirect Cost Rate (10% de minimis) of the Base: 10% * $1,123,090 = $112,309 Total Indirect Costs.</t>
  </si>
  <si>
    <t>05/01/2024 - 12/31/2026</t>
  </si>
  <si>
    <t>Cost base is based on negotiated rate agreement and includes Labor, Fringe, Travel, and Other.</t>
  </si>
  <si>
    <t>TOTAL INDIRECT COSTS</t>
  </si>
  <si>
    <t>Cash</t>
  </si>
  <si>
    <t>Domestic</t>
  </si>
  <si>
    <t>Personnel</t>
  </si>
  <si>
    <t>Deduction</t>
  </si>
  <si>
    <t>Federal</t>
  </si>
  <si>
    <t>American Rescue Plan Act (ARPA)</t>
  </si>
  <si>
    <t>Month</t>
  </si>
  <si>
    <t>In Kind</t>
  </si>
  <si>
    <t>International</t>
  </si>
  <si>
    <t>Travel</t>
  </si>
  <si>
    <t>Addition</t>
  </si>
  <si>
    <t>Non-Federal</t>
  </si>
  <si>
    <t>State</t>
  </si>
  <si>
    <t>CARES Act</t>
  </si>
  <si>
    <t>Equipment</t>
  </si>
  <si>
    <t>Cost Sharing or Matching</t>
  </si>
  <si>
    <t>TBD</t>
  </si>
  <si>
    <t>Combination of both Cash &amp; In Kind (explanation is provided under Additional Explanation)</t>
  </si>
  <si>
    <t>Local</t>
  </si>
  <si>
    <t>Consolidated Appropriations Act (CAA)</t>
  </si>
  <si>
    <t>Supplies</t>
  </si>
  <si>
    <t>Other (explanation is provided under Additional Explanation)</t>
  </si>
  <si>
    <t>Other</t>
  </si>
  <si>
    <t>ReConnect Loan and Grant Program</t>
  </si>
  <si>
    <t>Contractual</t>
  </si>
  <si>
    <t>Families First Coronavirus Response Act (FFCRA)</t>
  </si>
  <si>
    <t>Construction</t>
  </si>
  <si>
    <t>Subaward</t>
  </si>
  <si>
    <t>% of Time Spent on Administrative Costs</t>
  </si>
  <si>
    <t>% of Time Spent on Expenses Related to Affordable Broadband Program Costs</t>
  </si>
  <si>
    <t>Supply Item</t>
  </si>
  <si>
    <r>
      <rPr>
        <b/>
        <sz val="10"/>
        <color rgb="FFFF0000"/>
        <rFont val="Arial"/>
        <family val="2"/>
      </rPr>
      <t xml:space="preserve">Example: </t>
    </r>
    <r>
      <rPr>
        <sz val="10"/>
        <color rgb="FFFF0000"/>
        <rFont val="Arial"/>
        <family val="2"/>
      </rPr>
      <t>Computer</t>
    </r>
  </si>
  <si>
    <r>
      <t xml:space="preserve">Example: </t>
    </r>
    <r>
      <rPr>
        <sz val="10"/>
        <color rgb="FFFF0000"/>
        <rFont val="Arial"/>
        <family val="2"/>
      </rPr>
      <t>Miscellaneous</t>
    </r>
  </si>
  <si>
    <t>Vehicle Cost per Traveler</t>
  </si>
  <si>
    <t>Mileage Cost</t>
  </si>
  <si>
    <r>
      <t xml:space="preserve">$ Value of Administrative Costs </t>
    </r>
    <r>
      <rPr>
        <sz val="11"/>
        <rFont val="Arial"/>
        <family val="2"/>
      </rPr>
      <t>(Cap of 3% of Total Grant)</t>
    </r>
  </si>
  <si>
    <r>
      <t xml:space="preserve">$ Value of Expenses Related to Affordable Broadband Costs
</t>
    </r>
    <r>
      <rPr>
        <sz val="11"/>
        <rFont val="Arial"/>
        <family val="2"/>
      </rPr>
      <t>(Cap of 10% of Capacity Grant)</t>
    </r>
  </si>
  <si>
    <r>
      <t xml:space="preserve">$ Value of Administrative Costs
</t>
    </r>
    <r>
      <rPr>
        <sz val="11"/>
        <rFont val="Arial"/>
        <family val="2"/>
      </rPr>
      <t>(Cap of 3% of Total Grant)</t>
    </r>
  </si>
  <si>
    <r>
      <t xml:space="preserve">$ Value of Expenses Related to Affordable Broadband Program Costs
</t>
    </r>
    <r>
      <rPr>
        <sz val="11"/>
        <rFont val="Arial"/>
        <family val="2"/>
      </rPr>
      <t>(Cap of 10% of Capacity Grant)</t>
    </r>
  </si>
  <si>
    <r>
      <t xml:space="preserve">$ Value of Administrative Costs 
</t>
    </r>
    <r>
      <rPr>
        <sz val="11"/>
        <rFont val="Arial"/>
        <family val="2"/>
      </rPr>
      <t>(Cap of 3% of Total Grant)</t>
    </r>
  </si>
  <si>
    <t>`</t>
  </si>
  <si>
    <r>
      <t xml:space="preserve">$ Value of Administrative Costs 
</t>
    </r>
    <r>
      <rPr>
        <sz val="11"/>
        <color theme="0"/>
        <rFont val="Arial"/>
        <family val="2"/>
      </rPr>
      <t>(Cap of 3% of Total Grant)</t>
    </r>
  </si>
  <si>
    <r>
      <t xml:space="preserve">$ Value of Evaluation Costs
</t>
    </r>
    <r>
      <rPr>
        <sz val="11"/>
        <color theme="0"/>
        <rFont val="Arial"/>
        <family val="2"/>
      </rPr>
      <t>(Cap of 5% of Total Grant)</t>
    </r>
  </si>
  <si>
    <r>
      <t xml:space="preserve">$ Value of Expenses Related to Affordable Broadband Costs
</t>
    </r>
    <r>
      <rPr>
        <sz val="11"/>
        <color theme="0"/>
        <rFont val="Arial"/>
        <family val="2"/>
      </rPr>
      <t>(Cap of 10% of Capacity Grant)</t>
    </r>
  </si>
  <si>
    <t xml:space="preserve"> Expenses ($) relating to the administration of the grant </t>
  </si>
  <si>
    <t xml:space="preserve"> Expenses ($) relating to subgrant evaluation
</t>
  </si>
  <si>
    <t>Expenses ($) relating to affordable broadband programs</t>
  </si>
  <si>
    <t>Subrecipients</t>
  </si>
  <si>
    <t>Contracts</t>
  </si>
  <si>
    <t>Total expenses relating to DE Plan updates ($)</t>
  </si>
  <si>
    <t xml:space="preserve">Includes expenses relating to DE Plan updates and maintenance? (Y/N) </t>
  </si>
  <si>
    <t>Expenses ($) relating to DE Plan updates and maintenance</t>
  </si>
  <si>
    <t>Percentage of total requested funds dedicated to Planning</t>
  </si>
  <si>
    <t>Program</t>
  </si>
  <si>
    <t>Total Administrative Costs</t>
  </si>
  <si>
    <t>Total Evaluation Costs</t>
  </si>
  <si>
    <t>Read the instructions on the Instructions and Summary tabs before using this tab to determine if you are compliant with all DE Capacity NE caps.</t>
  </si>
  <si>
    <t>Cap applicable to the Planning portion of the grant</t>
  </si>
  <si>
    <t>Cap applicable to the Capacity portion of the grant</t>
  </si>
  <si>
    <t>Total Affordable Broadband Costs</t>
  </si>
  <si>
    <t>Caps applicable to the total grant (Planning &amp; Capacity)</t>
  </si>
  <si>
    <r>
      <t xml:space="preserve">SUMMARY OF DE CAPACITY NE CAPS
</t>
    </r>
    <r>
      <rPr>
        <b/>
        <sz val="11"/>
        <color indexed="10"/>
        <rFont val="Arial"/>
        <family val="2"/>
      </rPr>
      <t>The values in this summary table are from entries made in supporting tabs, only blank white cells require data entry</t>
    </r>
    <r>
      <rPr>
        <b/>
        <sz val="11"/>
        <color rgb="FFFF0000"/>
        <rFont val="Arial"/>
        <family val="2"/>
      </rPr>
      <t>.</t>
    </r>
  </si>
  <si>
    <r>
      <t xml:space="preserve">$ Value of Expenses Related to DE Plan Updates and Maintenance Costs </t>
    </r>
    <r>
      <rPr>
        <sz val="11"/>
        <rFont val="Arial"/>
        <family val="2"/>
      </rPr>
      <t xml:space="preserve">
(20% of Capacity Grant)</t>
    </r>
  </si>
  <si>
    <r>
      <rPr>
        <sz val="10"/>
        <rFont val="Arial"/>
        <family val="2"/>
      </rPr>
      <t>Additional Explanation (as needed):</t>
    </r>
    <r>
      <rPr>
        <b/>
        <sz val="10"/>
        <rFont val="Arial"/>
        <family val="2"/>
      </rPr>
      <t xml:space="preserve">
</t>
    </r>
  </si>
  <si>
    <t>3% cap on expenses related to the administration of the grant</t>
  </si>
  <si>
    <t>5% cap on expenses related to the evaluation of the grant</t>
  </si>
  <si>
    <t>10% cap on expenses related to affordable broadband programs</t>
  </si>
  <si>
    <t>20% cap on expenses related to DE Plan updates and maintenance</t>
  </si>
  <si>
    <t>The Unit Cost for the Research Manager was calculated using available market data for comparable roles in the geographic area. The $75,000 also drew on the information from the state's Digital Equity office and their rate when developing a DE Plan.
The Fringe Rate was calculated using the [Native Entity's] baseline rate for its own employees (20%). A majority of this sum accounts for health and dental care (60%, totaling $13,500), with the remaining split among other fringe benefits ($9,000): $13,500 + $9,000 = $22,500 total.
The role is measured on an Annual basis (see Unit), and will be active for one and half years (see Level of Effort) at $75,000.</t>
  </si>
  <si>
    <t>Example: Focus groups
Funds are requested for the X Office staff to travel to conduct focus group interviews on the current state of digital access and literacy in Y city.</t>
  </si>
  <si>
    <t xml:space="preserve">Lodging per Traveler/per night was calculated using the average price of Y city for the planned focus group interview dates. Figures are accurate as of application submission date. 
Flight per traveller is $0 as Y City is within driving city of the Native Entity's DE office. This is reflected in the increased mileage cost ($380), which is still less expensive than buying plane tickets for each individual staff member. The mileage cost is based off gasoline prices at the time of submission.
Vehicle per Traveler was calculated using the average price of a basic car rental in Y city. The total includes the daily price of the vehicle itself ($90) and insurance ($10): $90 + $10 = $100 Total Cost for Vehicle per Traveler). 
Per Diem per Traveler was calculated using the current GSA rates (see link in Basis for Estimating Costs). The listed $90 accounts for the cost of one traveler for one day. The total amount of costs allocated towards Per Diems can be reached by multiplying the Per Diem rate ($90) by the number of travelers (3) and the number of full days (2). Additionally, per diem for the first and last day of travel is 75% of the regular per diem ($68). 
Miscellaneous costs account for potential variable costs such as parking, internet access, etc.
</t>
  </si>
  <si>
    <r>
      <rPr>
        <b/>
        <sz val="10"/>
        <color rgb="FFFF0000"/>
        <rFont val="Arial"/>
        <family val="2"/>
      </rPr>
      <t xml:space="preserve">Example: </t>
    </r>
    <r>
      <rPr>
        <sz val="10"/>
        <color rgb="FFFF0000"/>
        <rFont val="Arial"/>
        <family val="2"/>
      </rPr>
      <t>Human Subject Research Training</t>
    </r>
  </si>
  <si>
    <t xml:space="preserve">Human Subject Research conducted by XYZ University is requested to pay for staff who will work directly with covered populations on the ground to assess need for DE activities. Specifically, those staff responsible for conducting interviews, overseeing focus groups, and writing surveys will be participate. </t>
  </si>
  <si>
    <t xml:space="preserve">$4,000 blanket cost as negotiated by the applicant and XYZ University for a two day course and up to ten participants. </t>
  </si>
  <si>
    <t>Research Project Manager</t>
  </si>
  <si>
    <t>The Grant Manager will be responsible for overseeing necessary research needed to develop a well-informed Digital Equity Plan. Responsibilities will include project plan design; team coordination and management; responsible collection and management of Digital Equity data; and reporting and documentation of the conducted research. 
The fringe benefit rate of the Grant Manager is expected to be 20% of the salary charges. Fringe benefits for this position include health and dental care, life insurance, long-term disability, retirement, workers compensation, and agency personnel charges.
These costs are expected to be used for the administration of the grant.</t>
  </si>
  <si>
    <t>The Indirect Cost Base was determined by summing the project cost of the prceeding tabs: Personnel ($600,000), Travel ($8,500), Supplies ($14,200), and Contractual-Subawards (t3 Subawards totalling $490,000 cumulatively).</t>
  </si>
  <si>
    <t xml:space="preserve">ABC Corporation is being reviewed following a competitive review process in line with the Native Entity's internal procurement policy. The contract amount is and will be inclusive of staff, travel, supplies, and all other costs necessary to meet the goals of the contract. </t>
  </si>
  <si>
    <t>Calculation for the cost is estimated by the contractor at approximately 200 hours at $370/hour: 200 * 340 = $68,000</t>
  </si>
  <si>
    <t>Total Grant Amount Requested (Planning &amp; Capacity)</t>
  </si>
  <si>
    <t xml:space="preserve">7.25% cap of total funding used to develop a DE Plan </t>
  </si>
  <si>
    <t xml:space="preserve">ABC Corporation will provide two short-term contractors to support the evaluation of the new DE Plan, as outlined in submitted project plan. ABC Corporation will play a supporting role, and will not be the main drivers of the evaluation activities. The final evaluation will be owned by the Native Entity, not the consulting firm. 
The conditions for services are expected to be finalized and approved within three (3) months of the award. Services will begin no sooner than 6 months after the first Capacity-funded activities begin, to ensure that sufficient time has passed between the development of the DE Plan and its evaluation. </t>
  </si>
  <si>
    <r>
      <t xml:space="preserve">Example: </t>
    </r>
    <r>
      <rPr>
        <sz val="10"/>
        <color rgb="FFFF0000"/>
        <rFont val="Arial"/>
        <family val="2"/>
      </rPr>
      <t>XYZ Organization</t>
    </r>
  </si>
  <si>
    <t>XYZ Organization will assist with the task of data gathering in order to collect sufficient information before developing a Digital Equity plan. With their already established footprint in ABC georgraphic region, data gathering will be able to perform data gathering for far less than the Eligible Entity could independently. The subrecipient will be responsible for developing data gathering tools and disseminating them into the community, under the supervision of the Eligible Entity.</t>
  </si>
  <si>
    <t>The cost is based off routine operating costs of XYZ Organization for the four personnel expected to carry out the data gathering activities.</t>
  </si>
  <si>
    <t xml:space="preserve">480 hours across four staff members 480 * 4 = 1920 hours. The routine cost of staff at XYZ organization is $28/hr. 1920 * 28 = $53,760. </t>
  </si>
  <si>
    <t>Read the instructions on each worksheet tab before starting. Do not modify this template or any cells or formulas.
This tab does not include fillable fields. To enter project information, proceed to subsequent tabs.</t>
  </si>
  <si>
    <t>State Digital Equity Capacity Grant Program: Native Entities
Planning Summary</t>
  </si>
  <si>
    <t>State Digital Equity Capacity Grant Program: Native Entities
Capacity Summary</t>
  </si>
  <si>
    <t>% of Time Spent on Expenses Related to DE Plan Updates and Maintenance</t>
  </si>
  <si>
    <r>
      <t xml:space="preserve">$ Value of Expenses Related to DE Plan Updates and Maintenance Costs </t>
    </r>
    <r>
      <rPr>
        <sz val="11"/>
        <rFont val="Arial"/>
        <family val="2"/>
      </rPr>
      <t>(Cap of 20% of Capacity Grant)</t>
    </r>
  </si>
  <si>
    <r>
      <t>$ Value of Expenses Related to DE Plan Updates and Maintenance Costs</t>
    </r>
    <r>
      <rPr>
        <sz val="11"/>
        <rFont val="Arial"/>
        <family val="2"/>
      </rPr>
      <t xml:space="preserve"> 
(Cap of 20% of Capacity Grant)</t>
    </r>
  </si>
  <si>
    <r>
      <t xml:space="preserve">$ Value of Expenses Related to DE Plan Updates and Maintenance Costs
</t>
    </r>
    <r>
      <rPr>
        <sz val="11"/>
        <rFont val="Arial"/>
        <family val="2"/>
      </rPr>
      <t>(Cap of 20% of Capacity Grant)</t>
    </r>
  </si>
  <si>
    <r>
      <t>$ Value of Expenses Related to DE Plan Updates and Maintenance Costs</t>
    </r>
    <r>
      <rPr>
        <sz val="11"/>
        <color theme="0"/>
        <rFont val="Arial"/>
        <family val="2"/>
      </rPr>
      <t xml:space="preserve"> 
(Cap of 20% of Capacity Grant)</t>
    </r>
  </si>
  <si>
    <r>
      <t xml:space="preserve">$ Value of Expenses Related to DE Plan Updates and Maintenance Costs </t>
    </r>
    <r>
      <rPr>
        <sz val="11"/>
        <color theme="0"/>
        <rFont val="Arial"/>
        <family val="2"/>
      </rPr>
      <t xml:space="preserve">
(Cap of 20% of Capacity Grant)</t>
    </r>
  </si>
  <si>
    <r>
      <t xml:space="preserve">$ Value of Expenses Related to DE Plan Updates and Maintenance Costs 
</t>
    </r>
    <r>
      <rPr>
        <sz val="11"/>
        <color theme="0"/>
        <rFont val="Arial"/>
        <family val="2"/>
      </rPr>
      <t>(Cap of 20% of Capacity Grant)</t>
    </r>
  </si>
  <si>
    <t>Total Amount Requested for Planning Grant</t>
  </si>
  <si>
    <t>Total Amount Requested for Capacity Grant</t>
  </si>
  <si>
    <t>Cap Description</t>
  </si>
  <si>
    <t>Cap Total Based on Grant Amount Requested</t>
  </si>
  <si>
    <t>Percent of Expenses Relating to Cap</t>
  </si>
  <si>
    <t>Total of Expenses Requested Applicable to Cap</t>
  </si>
  <si>
    <t>State Digital Equity (DE) Capacity Grant Program: Native Entities
Consolidated Budget Form (CBF)</t>
  </si>
  <si>
    <t>Subrecipient
Name/Organization</t>
  </si>
  <si>
    <r>
      <t xml:space="preserve">Example: </t>
    </r>
    <r>
      <rPr>
        <sz val="10"/>
        <color rgb="FFFF0000"/>
        <rFont val="Arial"/>
        <family val="2"/>
      </rPr>
      <t>IT Equipment</t>
    </r>
  </si>
  <si>
    <t xml:space="preserve">Cost based on the average catalog price of local computer servers across vendors.  </t>
  </si>
  <si>
    <r>
      <t xml:space="preserve">Example: </t>
    </r>
    <r>
      <rPr>
        <sz val="10"/>
        <color indexed="10"/>
        <rFont val="Arial"/>
        <family val="2"/>
      </rPr>
      <t>Office Equiptment</t>
    </r>
  </si>
  <si>
    <r>
      <t xml:space="preserve">Example:  </t>
    </r>
    <r>
      <rPr>
        <sz val="10"/>
        <color indexed="10"/>
        <rFont val="Arial"/>
        <family val="2"/>
      </rPr>
      <t>3-Person L-Shaped Cubicle Desks</t>
    </r>
    <r>
      <rPr>
        <b/>
        <sz val="10"/>
        <color rgb="FFFF0000"/>
        <rFont val="Arial"/>
        <family val="2"/>
      </rPr>
      <t xml:space="preserve"> </t>
    </r>
    <r>
      <rPr>
        <sz val="10"/>
        <color rgb="FFFF0000"/>
        <rFont val="Arial"/>
        <family val="2"/>
      </rPr>
      <t>with Storage, Drawers, and Organizers</t>
    </r>
  </si>
  <si>
    <t xml:space="preserve">The six total L-Shaped Cubicle Desks will provide needed workspaces for six personnel who will support the administration, evaluation, and overall management of the DE Capacity grant. Two of the six personnel will be focused on the administration of the grant, and one of the individuals will be focused on the evaluation of the grant. </t>
  </si>
  <si>
    <t>Costs for L-Shaped Cubicle Desks vary (for example, see https://www.officefurniture2go.com/product/GXA204/3-Person-L%24Shaped-Cubicle-Desks-with-Storage,-Drawers,-and-Organizers-by-Bush.aspx. 
The $12,594 cost was calculated using a price posted by a vendor that had a product meeting the requirements of the office ($6,297.00 * 2 = $12,594.00). Additionally, two of the six personnel (1/3) who will use these desks are dedicated to the administration of the grant ($12,594.00 * 0.33 = $4,198.00). One of the six individuals will be dedicated to the evaluation of the grant ($12,594.00 * 0.16666667 = $2,099)</t>
  </si>
  <si>
    <t>Local computer servers store information and data needed to conduct an assessment of DE needs, and subsequently, develop a DE Plan. 
Due to unreliable internet bandwidth, it is best for all information related to the DE assessment and plan to be stored locally.
These servers will be used for the administration and evaluation of the grant.</t>
  </si>
  <si>
    <r>
      <rPr>
        <b/>
        <sz val="11"/>
        <rFont val="Arial"/>
        <family val="2"/>
      </rPr>
      <t>INSTRUCTIONS</t>
    </r>
    <r>
      <rPr>
        <sz val="11"/>
        <rFont val="Arial"/>
        <family val="2"/>
      </rPr>
      <t xml:space="preserve">
</t>
    </r>
    <r>
      <rPr>
        <b/>
        <sz val="11"/>
        <rFont val="Arial"/>
        <family val="2"/>
      </rPr>
      <t>1.</t>
    </r>
    <r>
      <rPr>
        <sz val="11"/>
        <rFont val="Arial"/>
        <family val="2"/>
      </rPr>
      <t xml:space="preserve"> Indicate whether sub-categories contain funds subject to the caps by indicating Yes/No in the relevant Columns (C-E).
</t>
    </r>
    <r>
      <rPr>
        <b/>
        <sz val="11"/>
        <rFont val="Arial"/>
        <family val="2"/>
      </rPr>
      <t xml:space="preserve">2. </t>
    </r>
    <r>
      <rPr>
        <sz val="11"/>
        <rFont val="Arial"/>
        <family val="2"/>
      </rPr>
      <t xml:space="preserve">If needed, provide further context at the bottom of this tab in the "Additional Comments" space provided. 
</t>
    </r>
    <r>
      <rPr>
        <b/>
        <sz val="11"/>
        <rFont val="Arial"/>
        <family val="2"/>
      </rPr>
      <t>3.</t>
    </r>
    <r>
      <rPr>
        <sz val="11"/>
        <rFont val="Arial"/>
        <family val="2"/>
      </rPr>
      <t xml:space="preserve"> Other than the fields outlined above, this page is completely automated. All quantitative information is taken from the subsequent category tabs "a. Personnel (Planning)" through "g. Other (Planning)" and cannot be edited here.
</t>
    </r>
    <r>
      <rPr>
        <b/>
        <sz val="11"/>
        <rFont val="Arial"/>
        <family val="2"/>
      </rPr>
      <t>4.</t>
    </r>
    <r>
      <rPr>
        <sz val="11"/>
        <rFont val="Arial"/>
        <family val="2"/>
      </rPr>
      <t xml:space="preserve"> Figures on this page can only be adjusted in the sub-category tabs (tabs a.- g. for Planning). To identify which sub-category tabs require adjustment, reference Column A.</t>
    </r>
  </si>
  <si>
    <r>
      <t>INSTRUCTIONS
1.</t>
    </r>
    <r>
      <rPr>
        <sz val="11"/>
        <rFont val="Arial"/>
        <family val="2"/>
      </rPr>
      <t xml:space="preserve"> Indicate whether sub-categories contain funds subject to the caps by indicating Yes/No in the relevant Columns (C, E, G, I).
</t>
    </r>
    <r>
      <rPr>
        <b/>
        <sz val="11"/>
        <rFont val="Arial"/>
        <family val="2"/>
      </rPr>
      <t>2.</t>
    </r>
    <r>
      <rPr>
        <sz val="11"/>
        <rFont val="Arial"/>
        <family val="2"/>
      </rPr>
      <t xml:space="preserve"> If needed, provide further context at the bottom of this tab in the "Additional Comments" space provided. 
</t>
    </r>
    <r>
      <rPr>
        <b/>
        <sz val="11"/>
        <rFont val="Arial"/>
        <family val="2"/>
      </rPr>
      <t>3.</t>
    </r>
    <r>
      <rPr>
        <sz val="11"/>
        <rFont val="Arial"/>
        <family val="2"/>
      </rPr>
      <t xml:space="preserve"> Other than the fields outlined above, this page is completely automated. All quantitative information is taken from the subsequent category tabs "h. Personnel (Capacity)" through "o. Indirect (Capacity)" and cannot be edited here.
</t>
    </r>
    <r>
      <rPr>
        <b/>
        <sz val="11"/>
        <rFont val="Arial"/>
        <family val="2"/>
      </rPr>
      <t>4.</t>
    </r>
    <r>
      <rPr>
        <sz val="11"/>
        <rFont val="Arial"/>
        <family val="2"/>
      </rPr>
      <t xml:space="preserve"> Figures on this page can only be adjusted in the sub-category tabs (tabs H-O for Planning). To identify which sub-category tabs require adjustment, reference Column A.
</t>
    </r>
    <r>
      <rPr>
        <b/>
        <sz val="11"/>
        <rFont val="Arial"/>
        <family val="2"/>
      </rPr>
      <t> </t>
    </r>
  </si>
  <si>
    <t>Local Computer Server Bundle</t>
  </si>
  <si>
    <t>Local server costs $10,000 per unit ($10,000.00 * 1 = $10,000).</t>
  </si>
  <si>
    <t>Subrecipient Costs</t>
  </si>
  <si>
    <t>Project Name</t>
  </si>
  <si>
    <t>Non-Deployment Device Distribution</t>
  </si>
  <si>
    <t>Challenge Process Development</t>
  </si>
  <si>
    <t>Data Gathering</t>
  </si>
  <si>
    <t>DE Plan Evaluation</t>
  </si>
  <si>
    <t>Negotiated price with local univeristy.</t>
  </si>
  <si>
    <t>Period of Perofrmance</t>
  </si>
  <si>
    <t>The applicant has never received a negotiated indirect cost rate agreement (NICRA), is below the $35 million threshold of federal funds received during the fiscal year, as outlined in 2 CFR 200, and thus elects to charge a de minimis rate of 10%.</t>
  </si>
  <si>
    <t>Add maximum amount of funding you can request.</t>
  </si>
  <si>
    <t>As noted in Explanation of Indirect Cost Base, the 56 percent rate is the result of a negotiated agreement.
Indirect Cost Base is based on the following tabs: Labor ($350,000), Fringe ($80,000), Travel ($26,000), and Other ($144,000). The total is: $350,000 + $80,000 + $26,000 + 144,000 = $600,000.
Total Indirect Costs are then calculated by finding the percentage of the Indirect Cost Rate (56%) of the Base: 56% * $600,000 = $336,000 Total Indirect Costs.
As noted in Explanation of Indirect Cost Base, this rate is a result of a NICRA established with our cognizant agency, Department of Interior, active from [date] to [date]. A copy of this NICRA is attached to our application.</t>
  </si>
  <si>
    <r>
      <rPr>
        <b/>
        <sz val="11"/>
        <rFont val="Arial"/>
        <family val="2"/>
      </rPr>
      <t xml:space="preserve">INSTRUCTIONS
</t>
    </r>
    <r>
      <rPr>
        <sz val="11"/>
        <rFont val="Arial"/>
        <family val="2"/>
      </rPr>
      <t xml:space="preserve">
</t>
    </r>
    <r>
      <rPr>
        <b/>
        <sz val="11"/>
        <rFont val="Arial"/>
        <family val="2"/>
      </rPr>
      <t>1.</t>
    </r>
    <r>
      <rPr>
        <sz val="11"/>
        <rFont val="Arial"/>
        <family val="2"/>
      </rPr>
      <t xml:space="preserve"> Except for the "Additional Explanation" section below, this page is completely automated. All quantitative information is taken from the subsequent category tabs and cannot be edited here.
</t>
    </r>
    <r>
      <rPr>
        <b/>
        <sz val="11"/>
        <rFont val="Arial"/>
        <family val="2"/>
      </rPr>
      <t>2.</t>
    </r>
    <r>
      <rPr>
        <sz val="11"/>
        <rFont val="Arial"/>
        <family val="2"/>
      </rPr>
      <t xml:space="preserve"> If any sums exceed the allowable cap, the percentage in "Percent of expenses relating to cap" (Column E) will turn red. These percentages must comply with the program caps before submission. 
</t>
    </r>
    <r>
      <rPr>
        <b/>
        <sz val="11"/>
        <rFont val="Arial"/>
        <family val="2"/>
      </rPr>
      <t>3.</t>
    </r>
    <r>
      <rPr>
        <sz val="11"/>
        <rFont val="Arial"/>
        <family val="2"/>
      </rPr>
      <t xml:space="preserve"> Figures on this page can only be adjusted in the sub-category tabs (a.- g. for Planning, h.- o. for Capacity). To resolve any conflicts,  first determine which sub categories contribute to funds subject to the cap in question by referencing the summary tables in the “Summary (Planning) and “Summary (Capacity)” tabs. Then, adjust the sums in the appropriate sub-category tabs.
• The 3% administrative cap is detailed in Column D of both the "Summary (Planning)" and "Summary (Capacity)" tabs.
• The 5% evaluation cap is detailed in Column F of both the "Summary (Planning)" and "Summary (Capacity)" tabs.
• The 7.25% cap on total funding used to develop a DE Plan is detailed in the "Summary (Planning)" tab.
• The 10% cap on affordable broadband program costs is detailed in Column H of the "Summary (Capacity)" tab.
• The 20% cap on DE Plan maintenance and updates is detailed in Column J of the "Summary (Capacity)" tab.
</t>
    </r>
    <r>
      <rPr>
        <b/>
        <sz val="11"/>
        <rFont val="Arial"/>
        <family val="2"/>
      </rPr>
      <t>4.</t>
    </r>
    <r>
      <rPr>
        <sz val="11"/>
        <rFont val="Arial"/>
        <family val="2"/>
      </rPr>
      <t xml:space="preserve"> For more information on the DE Capacity NE caps, see NOFO III.C.3.b and the Application Guidance.</t>
    </r>
  </si>
  <si>
    <t xml:space="preserve">The Eligible Entity does not have a Federally approved indirect costs rate and elects to charge a de minimis rate of 10 percent of modified total direct costs (MTDC). Note that with this funding alone, our organization is below the threshold set in 2 CFR 200 for $35 million in federal funds during the Fiscal Year. </t>
  </si>
  <si>
    <t xml:space="preserve">Percent of expenses relating to DE Plan Updates ($) </t>
  </si>
  <si>
    <r>
      <t xml:space="preserve">$ Value of Evaluation of Subgrants Costs 
</t>
    </r>
    <r>
      <rPr>
        <sz val="11"/>
        <rFont val="Arial"/>
        <family val="2"/>
      </rPr>
      <t>(Cap of 5% of Total Grant)</t>
    </r>
  </si>
  <si>
    <r>
      <t xml:space="preserve">$ Value of Evaluation of Subgrants Costs
</t>
    </r>
    <r>
      <rPr>
        <sz val="11"/>
        <rFont val="Arial"/>
        <family val="2"/>
      </rPr>
      <t>(Cap of 5% of Total Grant)</t>
    </r>
  </si>
  <si>
    <r>
      <t xml:space="preserve">$ Value of Evaluation of Subgrants Costs
</t>
    </r>
    <r>
      <rPr>
        <sz val="11"/>
        <color theme="0"/>
        <rFont val="Arial"/>
        <family val="2"/>
      </rPr>
      <t>(Cap of 5% of Total Grant)</t>
    </r>
  </si>
  <si>
    <t>% of Time Spent on Evaluation of Subgrants Costs</t>
  </si>
  <si>
    <r>
      <t xml:space="preserve">Example: </t>
    </r>
    <r>
      <rPr>
        <sz val="10"/>
        <color rgb="FFFF0000"/>
        <rFont val="Arial"/>
        <family val="2"/>
      </rPr>
      <t>General Office Supplies</t>
    </r>
  </si>
  <si>
    <t>Catalog price (based on online search).</t>
  </si>
  <si>
    <t>Black ink pens are needed as an office supply to create a Digital Equity plan.
These costs are expected to be used for the administration of the grant.</t>
  </si>
  <si>
    <r>
      <rPr>
        <b/>
        <sz val="10"/>
        <color rgb="FFFF0000"/>
        <rFont val="Arial"/>
        <family val="2"/>
      </rPr>
      <t xml:space="preserve">Example: </t>
    </r>
    <r>
      <rPr>
        <sz val="10"/>
        <color rgb="FFFF0000"/>
        <rFont val="Arial"/>
        <family val="2"/>
      </rPr>
      <t>Retractable Gel Pens, Fine Point, Black Ink - pack of 36</t>
    </r>
  </si>
  <si>
    <t xml:space="preserve">The catalog price of the pens is $50 from an office supply store. The purchased supplies will cover the needs of a ten person team.
It is expected that 3% of office time will be dedicated to administrative tasks, so $6 will be applicable to the administration cap $200 * 3% = $6.  </t>
  </si>
  <si>
    <r>
      <t xml:space="preserve">INSTRUCTIONS – Read all instructions on this page and all instructions on subsequent tabs before completing this Consolidated Budget Form (CBF). 
Navigation
1. </t>
    </r>
    <r>
      <rPr>
        <sz val="11"/>
        <rFont val="Arial"/>
        <family val="2"/>
      </rPr>
      <t xml:space="preserve">This CBF is for applicants applying for both Digital Equity (DE) Planning and DE Capacity funding for Native Entities. If you are only seeking funding for DE Capacity, fill out the separate Capacity only CBF found here: placeholder for link.
</t>
    </r>
    <r>
      <rPr>
        <b/>
        <sz val="11"/>
        <rFont val="Arial"/>
        <family val="2"/>
      </rPr>
      <t>2.</t>
    </r>
    <r>
      <rPr>
        <sz val="11"/>
        <rFont val="Arial"/>
        <family val="2"/>
      </rPr>
      <t xml:space="preserve"> The Consolidated Budget Form is divided into three sections:
• Tabs labeled "(Planning)" should be populated with budget information for activities to be executed with DE Planning funding. The "Summary (Planning)" tab captures summary budget information for sub-category tabs "a. Personnel (Planning)" through "g. Indirect (Planning)". These tabs are color coded green.
• Tabs labeled "(Capacity)" should be populated with budget information for activities to be executed with DE Capacity funding. The "Summary (Capacity)" tab captures summary budget information for sub-category tabs "h. Personnel (Capacity)" through "o. Indirect (Capacity)". Note that updates and maintenance to existing DE Plans (if applicable) must be captured in the Capacity portion of this CBF. These tabs are color coded purple.
• Information from the two Summary tabs is consolidated in the "Total &amp; Caps Summary" section, which shows compliance with applicable caps (see "Caps Guidance" and  "Total &amp; Caps Summary" instructions for more details). This tab, as well as the two Summary tabs for each respective funding stream, are color coded black.
</t>
    </r>
    <r>
      <rPr>
        <b/>
        <sz val="11"/>
        <rFont val="Arial"/>
        <family val="2"/>
      </rPr>
      <t>3.</t>
    </r>
    <r>
      <rPr>
        <sz val="11"/>
        <rFont val="Arial"/>
        <family val="2"/>
      </rPr>
      <t xml:space="preserve"> Tabs "e. Contract-Subs (Planning)" and “l. Contract-Subs Capacity)” are designated for costs incurred by the grantee’s sub-recipients and contractors. All other sections are for the costs of the grantee only.
</t>
    </r>
    <r>
      <rPr>
        <b/>
        <sz val="11"/>
        <rFont val="Arial"/>
        <family val="2"/>
      </rPr>
      <t>4.</t>
    </r>
    <r>
      <rPr>
        <sz val="11"/>
        <rFont val="Arial"/>
        <family val="2"/>
      </rPr>
      <t xml:space="preserve"> Populate only blank white cells across all tabs. Blue colored cells across various tabs contain instructions, headers, or summary calculations and should not be modified.   
</t>
    </r>
    <r>
      <rPr>
        <b/>
        <sz val="11"/>
        <rFont val="Arial"/>
        <family val="2"/>
      </rPr>
      <t>5.</t>
    </r>
    <r>
      <rPr>
        <sz val="11"/>
        <rFont val="Arial"/>
        <family val="2"/>
      </rPr>
      <t xml:space="preserve"> Note that totals of ALL cost categories are rounded to the nearest dollar. 
</t>
    </r>
    <r>
      <rPr>
        <b/>
        <sz val="11"/>
        <rFont val="Arial"/>
        <family val="2"/>
      </rPr>
      <t>Data Entry</t>
    </r>
    <r>
      <rPr>
        <sz val="11"/>
        <rFont val="Arial"/>
        <family val="2"/>
      </rPr>
      <t xml:space="preserve">
</t>
    </r>
    <r>
      <rPr>
        <b/>
        <sz val="11"/>
        <rFont val="Arial"/>
        <family val="2"/>
      </rPr>
      <t>1.</t>
    </r>
    <r>
      <rPr>
        <sz val="11"/>
        <rFont val="Arial"/>
        <family val="2"/>
      </rPr>
      <t xml:space="preserve"> Begin by filling out the blank white cells in workbook tabs "a. Personnel (Planning)" through "g. Indirect (Planning)" with costs for the current phase of funding for Planning activities.
</t>
    </r>
    <r>
      <rPr>
        <b/>
        <sz val="11"/>
        <rFont val="Arial"/>
        <family val="2"/>
      </rPr>
      <t>2.</t>
    </r>
    <r>
      <rPr>
        <sz val="11"/>
        <rFont val="Arial"/>
        <family val="2"/>
      </rPr>
      <t xml:space="preserve"> Continue populating the blank white cells in workbook tabs “h. Personnel (Capacity)” through “o. Indirect (Capacity)” with costs for the current phase of funding for Capacity activities.
</t>
    </r>
    <r>
      <rPr>
        <b/>
        <sz val="11"/>
        <rFont val="Arial"/>
        <family val="2"/>
      </rPr>
      <t>3.</t>
    </r>
    <r>
      <rPr>
        <sz val="11"/>
        <rFont val="Arial"/>
        <family val="2"/>
      </rPr>
      <t xml:space="preserve"> Add rows as needed throughout tabs "a. Personnel (Planning)" through "o. Indirect (Capacity)."  If rows are added, formulas/calculations may need to be adjusted by the applicant. Do not add rows to the “Summary (Planning)” tab or the “Summary (Capacity)” tab.
</t>
    </r>
    <r>
      <rPr>
        <b/>
        <sz val="11"/>
        <rFont val="Arial"/>
        <family val="2"/>
      </rPr>
      <t>4.</t>
    </r>
    <r>
      <rPr>
        <sz val="11"/>
        <rFont val="Arial"/>
        <family val="2"/>
      </rPr>
      <t xml:space="preserve"> For both Planning and Capacity requested funding information, include the amount of funding that will count towards applicable caps: the 3% cap on expenses related to the Administration of the grant and the 5% cap on expenses related to the evaluation of the grant for each budget line item in tabs "a. Personnel (Planning)" through "o. Indirect (Capacity).”
</t>
    </r>
    <r>
      <rPr>
        <b/>
        <sz val="11"/>
        <rFont val="Arial"/>
        <family val="2"/>
      </rPr>
      <t>5.</t>
    </r>
    <r>
      <rPr>
        <sz val="11"/>
        <rFont val="Arial"/>
        <family val="2"/>
      </rPr>
      <t xml:space="preserve"> Note that information on funds applicable to the 3% cap on expenses related to Administration of the grant and the 5% cap on expenses related to the evaluation of the grant applies to the total grant amount requested and is required for both the Planning and Capacity sections of this budget form; funds related to the 10% cap on affordable broadband costs and the 20% cap on DE Plan updates and maintenance are only applicable to the Capacity portion of the grant and are requested only in the Capacity tabs (h – o). For more information on caps, see “Cap Guidance” below, as well as the “Total Caps &amp; Summary” tab. 
</t>
    </r>
    <r>
      <rPr>
        <b/>
        <sz val="11"/>
        <rFont val="Arial"/>
        <family val="2"/>
      </rPr>
      <t>6.</t>
    </r>
    <r>
      <rPr>
        <sz val="11"/>
        <rFont val="Arial"/>
        <family val="2"/>
      </rPr>
      <t xml:space="preserve"> Note that entering the project costs identified for each category line item within each worksheet tab will auto-populate Column B of the "Summary" tabs. 
</t>
    </r>
    <r>
      <rPr>
        <b/>
        <sz val="11"/>
        <rFont val="Arial"/>
        <family val="2"/>
      </rPr>
      <t>7.</t>
    </r>
    <r>
      <rPr>
        <sz val="11"/>
        <rFont val="Arial"/>
        <family val="2"/>
      </rPr>
      <t xml:space="preserve"> Where applicable, use the Calculations Column on tabs "a. Personnel (Planning)" through "o. Indirect (Capacity)" to explain the mathematical rationale for any amounts that required calculations not captured by the form’s embedded formulas. Per 2 CFR 300.317, when referencing procurement standards, note that Native Entities may use their own internal procurement standards rather than the federal requirements prescribed by the Uniform Guidance in 2 CFR 200.318-327.
</t>
    </r>
    <r>
      <rPr>
        <b/>
        <sz val="11"/>
        <rFont val="Arial"/>
        <family val="2"/>
      </rPr>
      <t>Cap Guidance</t>
    </r>
    <r>
      <rPr>
        <sz val="11"/>
        <rFont val="Arial"/>
        <family val="2"/>
      </rPr>
      <t xml:space="preserve">
</t>
    </r>
    <r>
      <rPr>
        <b/>
        <sz val="11"/>
        <rFont val="Arial"/>
        <family val="2"/>
      </rPr>
      <t>1.</t>
    </r>
    <r>
      <rPr>
        <sz val="11"/>
        <rFont val="Arial"/>
        <family val="2"/>
      </rPr>
      <t xml:space="preserve"> </t>
    </r>
    <r>
      <rPr>
        <b/>
        <sz val="11"/>
        <rFont val="Arial"/>
        <family val="2"/>
      </rPr>
      <t>The budget should account for the following funding caps:
• Administrative costs, capped at 3% of the total grant amount</t>
    </r>
    <r>
      <rPr>
        <sz val="11"/>
        <rFont val="Arial"/>
        <family val="2"/>
      </rPr>
      <t xml:space="preserve"> for both the NE Planning Grant Program and the NE Capacity Grant Program.
• </t>
    </r>
    <r>
      <rPr>
        <b/>
        <sz val="11"/>
        <rFont val="Arial"/>
        <family val="2"/>
      </rPr>
      <t>Evaluation of program efficacy costs (costs related to subgrant evaluation), capped at 5% of the total grant amount</t>
    </r>
    <r>
      <rPr>
        <sz val="11"/>
        <rFont val="Arial"/>
        <family val="2"/>
      </rPr>
      <t xml:space="preserve"> for both the NE Planning Grant Program and the NE Capacity Grant Program.
• </t>
    </r>
    <r>
      <rPr>
        <b/>
        <sz val="11"/>
        <rFont val="Arial"/>
        <family val="2"/>
      </rPr>
      <t xml:space="preserve">Total amount of requested Planning funds, capped at 7.25% of the total grant amount </t>
    </r>
    <r>
      <rPr>
        <sz val="11"/>
        <rFont val="Arial"/>
        <family val="2"/>
      </rPr>
      <t xml:space="preserve">requested for both the NE Planning Grant Program and the NE Capacity Grant Program. 
• </t>
    </r>
    <r>
      <rPr>
        <b/>
        <sz val="11"/>
        <rFont val="Arial"/>
        <family val="2"/>
      </rPr>
      <t>Affordable broadband program costs, capped at 10% of the grant amount requested</t>
    </r>
    <r>
      <rPr>
        <sz val="11"/>
        <rFont val="Arial"/>
        <family val="2"/>
      </rPr>
      <t xml:space="preserve"> for both the NE Planning Grant Program and the NE Capacity Grant Program. 
• </t>
    </r>
    <r>
      <rPr>
        <b/>
        <sz val="11"/>
        <rFont val="Arial"/>
        <family val="2"/>
      </rPr>
      <t>Digital Equity Plan updates and maintenance, capped at 20% of the grant amount requested for the DE Capacity Program</t>
    </r>
    <r>
      <rPr>
        <sz val="11"/>
        <rFont val="Arial"/>
        <family val="2"/>
      </rPr>
      <t xml:space="preserve"> (relevant only for applicants that have a pre-existing DE Plan). 
</t>
    </r>
    <r>
      <rPr>
        <b/>
        <sz val="11"/>
        <rFont val="Arial"/>
        <family val="2"/>
      </rPr>
      <t>2.</t>
    </r>
    <r>
      <rPr>
        <sz val="11"/>
        <rFont val="Arial"/>
        <family val="2"/>
      </rPr>
      <t xml:space="preserve"> To see whether your budget complies with the mandated caps, reference the “Total &amp; Caps Summary" tab (see Sections III.C.2 and III.C.3 of the NOFO regarding limitations on administrative costs, program evaluation costs, Digital Equity Capacity Planning Grant funds, and plan updates and maintenance). Please note, cost caps should not be rounded and must be under the threshold percentages outside of any rounding.
</t>
    </r>
    <r>
      <rPr>
        <b/>
        <sz val="11"/>
        <rFont val="Arial"/>
        <family val="2"/>
      </rPr>
      <t>Policy &amp; Code of Federal Regulations (CFR) Guidance</t>
    </r>
    <r>
      <rPr>
        <sz val="11"/>
        <rFont val="Arial"/>
        <family val="2"/>
      </rPr>
      <t xml:space="preserve">
</t>
    </r>
    <r>
      <rPr>
        <b/>
        <sz val="11"/>
        <rFont val="Arial"/>
        <family val="2"/>
      </rPr>
      <t>1.</t>
    </r>
    <r>
      <rPr>
        <sz val="11"/>
        <rFont val="Arial"/>
        <family val="2"/>
      </rPr>
      <t xml:space="preserve"> Confirm that all entered costs are allowable, allocable, and reasonable in accordance with the administrative requirements prescribed in 2 CFR 200. Only include costs that can be directly attributed to the project. Do not include costs that will be incurred for any other Federal financial assistance award. 
      • </t>
    </r>
    <r>
      <rPr>
        <b/>
        <sz val="11"/>
        <rFont val="Arial"/>
        <family val="2"/>
      </rPr>
      <t>Allowable</t>
    </r>
    <r>
      <rPr>
        <sz val="11"/>
        <rFont val="Arial"/>
        <family val="2"/>
      </rPr>
      <t xml:space="preserve"> refers to costs that may be charged to a grant in accordance with the cost principles prescribed in 2 CFR 200.403.
      • </t>
    </r>
    <r>
      <rPr>
        <b/>
        <sz val="11"/>
        <rFont val="Arial"/>
        <family val="2"/>
      </rPr>
      <t>Allocable</t>
    </r>
    <r>
      <rPr>
        <sz val="11"/>
        <rFont val="Arial"/>
        <family val="2"/>
      </rPr>
      <t xml:space="preserve"> refers to costs that can be directly charged to the grant award based on the benefit provided.  See 2 CFR 200.405.
      • </t>
    </r>
    <r>
      <rPr>
        <b/>
        <sz val="11"/>
        <rFont val="Arial"/>
        <family val="2"/>
      </rPr>
      <t>Reasonable</t>
    </r>
    <r>
      <rPr>
        <sz val="11"/>
        <rFont val="Arial"/>
        <family val="2"/>
      </rPr>
      <t xml:space="preserve"> refers to actions a prudent person would employ and are necessary to the execution of the award.  See 2 CFR 200.404.
</t>
    </r>
    <r>
      <rPr>
        <b/>
        <sz val="11"/>
        <rFont val="Arial"/>
        <family val="2"/>
      </rPr>
      <t>2.</t>
    </r>
    <r>
      <rPr>
        <sz val="11"/>
        <rFont val="Arial"/>
        <family val="2"/>
      </rPr>
      <t xml:space="preserve"> Per 2 CFR 300.317, when referencing procurement standards, note that Native Entities may use their own internal procurement standards rather than the federal requirements prescribed by the Uniform Guidance in 2 CFR 200.318-327.
</t>
    </r>
    <r>
      <rPr>
        <b/>
        <sz val="11"/>
        <rFont val="Arial"/>
        <family val="2"/>
      </rPr>
      <t>3.</t>
    </r>
    <r>
      <rPr>
        <sz val="11"/>
        <rFont val="Arial"/>
        <family val="2"/>
      </rPr>
      <t xml:space="preserve"> Expenses relating to the administration of the grant: Clearly describe in the budget narrative how the Eligible Entity applied or calculated the 3% limitation on administrative costs. A grantee may not use more than 3% of the total grant amount received (NE Planning Grant Program and NE Capacity Grant Program funding combined) for expenses relating to administration of the grant (see 47 U.S.C. § 1723(d)(3)(D)(v)). The 3% limitation on administrative costs includes the combined total of indirect costs and direct administrative costs charged to an award. To identify if any expenses relating to the administration of the grant are included, please complete Column C for each cost category in the "Summary (Planning) and "Summary (Capacity)" pages.    
</t>
    </r>
    <r>
      <rPr>
        <b/>
        <sz val="11"/>
        <rFont val="Arial"/>
        <family val="2"/>
      </rPr>
      <t>4.</t>
    </r>
    <r>
      <rPr>
        <sz val="11"/>
        <rFont val="Arial"/>
        <family val="2"/>
      </rPr>
      <t xml:space="preserve"> Expenses relating to subgrant evaluation: To identify if any expenses relating the evaluation of subgrant are included, please complete Column E for each cost category in the "Summary (Planning)" and "Summary (Capacity)" pages. A grantee may not use more than 5% of the total grant amounts received (NE Planning Grant Program and NE Capacity Grant Program funding combined) for expenses relating (directly or indirectly) to evaluate the efficacy of the efforts funded by subgrants (see 47 U.S.C. § 1723(d)(3)(D)(iv)). 
</t>
    </r>
    <r>
      <rPr>
        <b/>
        <sz val="11"/>
        <rFont val="Arial"/>
        <family val="2"/>
      </rPr>
      <t>5.</t>
    </r>
    <r>
      <rPr>
        <sz val="11"/>
        <rFont val="Arial"/>
        <family val="2"/>
      </rPr>
      <t xml:space="preserve"> Expenses relating to affordable broadband program costs: A grantee may not use more than 10 percent of the grant amounts received for expenses relating (directly or indirectly) to establish a new affordable access program for low-cost broadband services. The 10% limitation on affordable broadband program costs includes the combined total of indirect costs and direct costs charges to an award. To identify if any expenses relating to affordable broadband costs, please fill out column G for each cost category on the "Summary" tab and enter all expenses related to affordable broadband costs (as applicable) within the subsequent budget sub-category tabs.
</t>
    </r>
    <r>
      <rPr>
        <b/>
        <sz val="11"/>
        <rFont val="Arial"/>
        <family val="2"/>
      </rPr>
      <t>6.</t>
    </r>
    <r>
      <rPr>
        <sz val="11"/>
        <rFont val="Arial"/>
        <family val="2"/>
      </rPr>
      <t xml:space="preserve"> If indirect costs are included in the proposed budget, provide the basis for those indirect costs. This may be a Negotiated Indirect Cost Rate (NICRA) (if applicable), a statement that the applicant is in the process of seeking a NICRA, or a statement that the applicant is using the de minimis rate per 2 CFR 200.414(f). Note that calculation of the de minimis rate was recently updated by OMB, and is described here: https://www.federalregister.gov/documents/2024/04/22/2024-07496/guidance-for-federal-financial-assistance. If applicable, upload the cost agreement document in the NTIA Grants Portal “Standard Forms" section of the application.
7. Note all information entered in this Consolidated Budget Form is subject to the latest 2 CFR 200 guidance, updated most recently in October 2024.
</t>
    </r>
    <r>
      <rPr>
        <b/>
        <sz val="11"/>
        <rFont val="Arial"/>
        <family val="2"/>
      </rPr>
      <t xml:space="preserve">For Reference - Acronyms
</t>
    </r>
    <r>
      <rPr>
        <sz val="11"/>
        <rFont val="Arial"/>
        <family val="2"/>
      </rPr>
      <t xml:space="preserve">• </t>
    </r>
    <r>
      <rPr>
        <b/>
        <sz val="11"/>
        <rFont val="Arial"/>
        <family val="2"/>
      </rPr>
      <t>CBF</t>
    </r>
    <r>
      <rPr>
        <sz val="11"/>
        <rFont val="Arial"/>
        <family val="2"/>
      </rPr>
      <t xml:space="preserve"> – Consolidated Budget Form
• </t>
    </r>
    <r>
      <rPr>
        <b/>
        <sz val="11"/>
        <rFont val="Arial"/>
        <family val="2"/>
      </rPr>
      <t>CFR</t>
    </r>
    <r>
      <rPr>
        <sz val="11"/>
        <rFont val="Arial"/>
        <family val="2"/>
      </rPr>
      <t xml:space="preserve"> – Code of Federal Regulations
• </t>
    </r>
    <r>
      <rPr>
        <b/>
        <sz val="11"/>
        <rFont val="Arial"/>
        <family val="2"/>
      </rPr>
      <t>DE</t>
    </r>
    <r>
      <rPr>
        <sz val="11"/>
        <rFont val="Arial"/>
        <family val="2"/>
      </rPr>
      <t xml:space="preserve"> – Digital Equity
• </t>
    </r>
    <r>
      <rPr>
        <b/>
        <sz val="11"/>
        <rFont val="Arial"/>
        <family val="2"/>
      </rPr>
      <t>GSA</t>
    </r>
    <r>
      <rPr>
        <sz val="11"/>
        <rFont val="Arial"/>
        <family val="2"/>
      </rPr>
      <t xml:space="preserve"> – General Services Administration
• </t>
    </r>
    <r>
      <rPr>
        <b/>
        <sz val="11"/>
        <rFont val="Arial"/>
        <family val="2"/>
      </rPr>
      <t>NE</t>
    </r>
    <r>
      <rPr>
        <sz val="11"/>
        <rFont val="Arial"/>
        <family val="2"/>
      </rPr>
      <t xml:space="preserve"> - Native Entity
• </t>
    </r>
    <r>
      <rPr>
        <b/>
        <sz val="11"/>
        <rFont val="Arial"/>
        <family val="2"/>
      </rPr>
      <t>NICRA</t>
    </r>
    <r>
      <rPr>
        <sz val="11"/>
        <rFont val="Arial"/>
        <family val="2"/>
      </rPr>
      <t xml:space="preserve"> - Negotiated Indirect Cost Rate Agreement
• </t>
    </r>
    <r>
      <rPr>
        <b/>
        <sz val="11"/>
        <rFont val="Arial"/>
        <family val="2"/>
      </rPr>
      <t>NOFO</t>
    </r>
    <r>
      <rPr>
        <sz val="11"/>
        <rFont val="Arial"/>
        <family val="2"/>
      </rPr>
      <t xml:space="preserve"> – Notice of Funding Opportunity</t>
    </r>
  </si>
  <si>
    <r>
      <t xml:space="preserve">This form will serve as a tool to capture budget information related to Planning funding and Capacity funding uner the Native Entity Capacity Grant Program.
</t>
    </r>
    <r>
      <rPr>
        <sz val="11"/>
        <rFont val="Arial"/>
        <family val="2"/>
      </rPr>
      <t>Per Section III.C.2. of the NOFO, any Native Entity applying for Planning Grant funds must submit the Consolidated Budget Form as part of their application. 
Applications from Native Entities must be received no later 11:59 p.m. ET on February 7, 2025.</t>
    </r>
    <r>
      <rPr>
        <b/>
        <sz val="11"/>
        <rFont val="Arial"/>
        <family val="2"/>
      </rPr>
      <t xml:space="preserve">
If you have any further questions, or require technical assistance, please reach out to your assigned digitalequity@ntia.gov.</t>
    </r>
  </si>
  <si>
    <r>
      <rPr>
        <b/>
        <sz val="10"/>
        <rFont val="Arial"/>
        <family val="2"/>
      </rPr>
      <t>INSTRUCTIONS</t>
    </r>
    <r>
      <rPr>
        <sz val="10"/>
        <rFont val="Arial"/>
        <family val="2"/>
      </rPr>
      <t xml:space="preserve">
</t>
    </r>
    <r>
      <rPr>
        <b/>
        <sz val="10"/>
        <rFont val="Arial"/>
        <family val="2"/>
      </rPr>
      <t>1.</t>
    </r>
    <r>
      <rPr>
        <sz val="10"/>
        <rFont val="Arial"/>
        <family val="2"/>
      </rPr>
      <t xml:space="preserve"> Identify the personnel line-item by entering a position title (Column A). Note that all personnel should be identified by position title and not employee name.
</t>
    </r>
    <r>
      <rPr>
        <b/>
        <sz val="10"/>
        <rFont val="Arial"/>
        <family val="2"/>
      </rPr>
      <t>2.</t>
    </r>
    <r>
      <rPr>
        <sz val="10"/>
        <rFont val="Arial"/>
        <family val="2"/>
      </rPr>
      <t xml:space="preserve"> Indicate whether the position's role is critical to the delivery of the project by entering yes or no from the dropdown in “Key Personnel” (column B).
</t>
    </r>
    <r>
      <rPr>
        <b/>
        <sz val="10"/>
        <rFont val="Arial"/>
        <family val="2"/>
      </rPr>
      <t xml:space="preserve">3. </t>
    </r>
    <r>
      <rPr>
        <sz val="10"/>
        <rFont val="Arial"/>
        <family val="2"/>
      </rPr>
      <t xml:space="preserve">Begin populating this table selecting the unit measurement (Column D) (e.g., hours for hourly employees, number of months for monthly) from the dropdown.
</t>
    </r>
    <r>
      <rPr>
        <b/>
        <sz val="10"/>
        <rFont val="Arial"/>
        <family val="2"/>
      </rPr>
      <t>4</t>
    </r>
    <r>
      <rPr>
        <sz val="10"/>
        <rFont val="Arial"/>
        <family val="2"/>
      </rPr>
      <t xml:space="preserve"> Enter the level of effort based on the unit measurement (Column C) and enter the unit cost (Column E). The subtotal salary (Column F) will automatically calculate.
</t>
    </r>
    <r>
      <rPr>
        <b/>
        <sz val="10"/>
        <rFont val="Arial"/>
        <family val="2"/>
      </rPr>
      <t>5.</t>
    </r>
    <r>
      <rPr>
        <sz val="10"/>
        <rFont val="Arial"/>
        <family val="2"/>
      </rPr>
      <t xml:space="preserve"> Enter the fringe rate (Column H). Fringe benefits (Column G) will automatically calculate based on the fringe rate and subtotal salary. For more guidance on fringe benefits, see #4 under Guidance below.
</t>
    </r>
    <r>
      <rPr>
        <b/>
        <sz val="10"/>
        <rFont val="Arial"/>
        <family val="2"/>
      </rPr>
      <t xml:space="preserve">6. </t>
    </r>
    <r>
      <rPr>
        <sz val="10"/>
        <rFont val="Arial"/>
        <family val="2"/>
      </rPr>
      <t xml:space="preserve">Enter the percentage of time dedicated to administrative tasks (Column I). The monetary value of administrative costs (Column J) subject to the 3% cap will automatically calculate.
</t>
    </r>
    <r>
      <rPr>
        <b/>
        <sz val="10"/>
        <rFont val="Arial"/>
        <family val="2"/>
      </rPr>
      <t>7.</t>
    </r>
    <r>
      <rPr>
        <sz val="10"/>
        <rFont val="Arial"/>
        <family val="2"/>
      </rPr>
      <t xml:space="preserve"> Enter the percentage of time dedicated to evaluation of subgrants tasks (Column K). The monetary value of evaluation costs (Column L) subject to the 5% cap will automatically calculate.
</t>
    </r>
    <r>
      <rPr>
        <b/>
        <sz val="10"/>
        <rFont val="Arial"/>
        <family val="2"/>
      </rPr>
      <t xml:space="preserve">8. </t>
    </r>
    <r>
      <rPr>
        <sz val="10"/>
        <rFont val="Arial"/>
        <family val="2"/>
      </rPr>
      <t xml:space="preserve">The total for each line-item personnel with automatically calculate (Column M) based on information in the preceding Columns. 
</t>
    </r>
    <r>
      <rPr>
        <b/>
        <sz val="10"/>
        <rFont val="Arial"/>
        <family val="2"/>
      </rPr>
      <t>9.</t>
    </r>
    <r>
      <rPr>
        <sz val="10"/>
        <rFont val="Arial"/>
        <family val="2"/>
      </rPr>
      <t xml:space="preserve"> For each personnel line-item, write a justification of need (Column N). Describe the role and its responsibilities, and explain how this role is critical to the delivery of the project. 
</t>
    </r>
    <r>
      <rPr>
        <b/>
        <sz val="10"/>
        <rFont val="Arial"/>
        <family val="2"/>
      </rPr>
      <t xml:space="preserve">10. </t>
    </r>
    <r>
      <rPr>
        <sz val="10"/>
        <rFont val="Arial"/>
        <family val="2"/>
      </rPr>
      <t xml:space="preserve">For each personnel line-item, use the Calculations field (Column O) to explain the mathematical rationale for any amounts that required calculations not captured by the Consolidated Budget Form's embedded formulas. Include explanations for how unit cost, fringe rate, percent of time dedicated to administrative tasks, and percent of time dedicated to evaluation tasks were calculated. Include any basis for estimating costs (e.g., market rates, preexisting company policy) and formulas for calculating totals. 
</t>
    </r>
    <r>
      <rPr>
        <b/>
        <sz val="10"/>
        <rFont val="Arial"/>
        <family val="2"/>
      </rPr>
      <t>GUIDANCE</t>
    </r>
    <r>
      <rPr>
        <sz val="10"/>
        <rFont val="Arial"/>
        <family val="2"/>
      </rPr>
      <t xml:space="preserve">
</t>
    </r>
    <r>
      <rPr>
        <b/>
        <sz val="10"/>
        <rFont val="Arial"/>
        <family val="2"/>
      </rPr>
      <t>1.</t>
    </r>
    <r>
      <rPr>
        <sz val="10"/>
        <rFont val="Arial"/>
        <family val="2"/>
      </rPr>
      <t xml:space="preserve"> List project costs solely for employees of the grantee. All personnel costs for subrecipients and contractors must be included within tab "e. Contracts- Subs (Planning)".
</t>
    </r>
    <r>
      <rPr>
        <b/>
        <sz val="10"/>
        <rFont val="Arial"/>
        <family val="2"/>
      </rPr>
      <t>2.</t>
    </r>
    <r>
      <rPr>
        <sz val="10"/>
        <rFont val="Arial"/>
        <family val="2"/>
      </rPr>
      <t xml:space="preserve"> Personnel cannot exceed 100% of their time on all active projects (including other Federal awards or work unrelated to the Native Entity Digital Equity Planning Grant Program).
</t>
    </r>
    <r>
      <rPr>
        <b/>
        <sz val="10"/>
        <rFont val="Arial"/>
        <family val="2"/>
      </rPr>
      <t>3.</t>
    </r>
    <r>
      <rPr>
        <sz val="10"/>
        <rFont val="Arial"/>
        <family val="2"/>
      </rPr>
      <t xml:space="preserve"> If loaded labor rates are utilized, include a description of the costs that the loaded rate is comprised of in the Additional Explanation section below. NIST/DOC must review all components of the loaded labor rate for reasonableness and unallowable costs (e.g., fee or profit). 
</t>
    </r>
    <r>
      <rPr>
        <b/>
        <sz val="10"/>
        <rFont val="Arial"/>
        <family val="2"/>
      </rPr>
      <t>4.</t>
    </r>
    <r>
      <rPr>
        <sz val="10"/>
        <rFont val="Arial"/>
        <family val="2"/>
      </rPr>
      <t xml:space="preserve"> Fringe benefits are allowances and services provided to employees as compensation in addition to regular salaries and wages. The rates and how they are applied should not be averaged to get one fringe cost percentage. Complex calculations should be described/provided in the Additional Explanation section below. 
</t>
    </r>
    <r>
      <rPr>
        <b/>
        <sz val="10"/>
        <rFont val="Arial"/>
        <family val="2"/>
      </rPr>
      <t>5.</t>
    </r>
    <r>
      <rPr>
        <sz val="10"/>
        <rFont val="Arial"/>
        <family val="2"/>
      </rPr>
      <t xml:space="preserve"> The fringe benefit rate should be included for each employee where applicable.</t>
    </r>
  </si>
  <si>
    <r>
      <rPr>
        <b/>
        <sz val="10"/>
        <rFont val="Arial"/>
        <family val="2"/>
      </rPr>
      <t>INSTRUCTIONS</t>
    </r>
    <r>
      <rPr>
        <sz val="10"/>
        <rFont val="Arial"/>
        <family val="2"/>
      </rPr>
      <t xml:space="preserve">
</t>
    </r>
    <r>
      <rPr>
        <b/>
        <sz val="10"/>
        <rFont val="Arial"/>
        <family val="2"/>
      </rPr>
      <t>1.</t>
    </r>
    <r>
      <rPr>
        <sz val="10"/>
        <rFont val="Arial"/>
        <family val="2"/>
      </rPr>
      <t xml:space="preserve"> List only travel costs that are directly associated with the planning component of this award and should be included as a direct travel cost to the award. All listed travel must be necessary for performance of the project.
</t>
    </r>
    <r>
      <rPr>
        <b/>
        <sz val="10"/>
        <rFont val="Arial"/>
        <family val="2"/>
      </rPr>
      <t>2.</t>
    </r>
    <r>
      <rPr>
        <sz val="10"/>
        <rFont val="Arial"/>
        <family val="2"/>
      </rPr>
      <t xml:space="preserve"> Begin populating information by writing a 1-3 sentence purpose of travel and justification of need (Column A). Include a brief description of planned activities associated with the travel expense (e.g., subrecipient site visits, DOC meetings, project management meetings) and explain why the expense is necessary for the performance of the project. 
</t>
    </r>
    <r>
      <rPr>
        <b/>
        <sz val="10"/>
        <rFont val="Arial"/>
        <family val="2"/>
      </rPr>
      <t>3.</t>
    </r>
    <r>
      <rPr>
        <sz val="10"/>
        <rFont val="Arial"/>
        <family val="2"/>
      </rPr>
      <t xml:space="preserve"> Begin entering data in Columns B-M on a per-trip basis, not a per-person basis.
</t>
    </r>
    <r>
      <rPr>
        <b/>
        <sz val="10"/>
        <rFont val="Arial"/>
        <family val="2"/>
      </rPr>
      <t>4.</t>
    </r>
    <r>
      <rPr>
        <sz val="10"/>
        <rFont val="Arial"/>
        <family val="2"/>
      </rPr>
      <t xml:space="preserve"> Enter the number of days (Column B) for the travel line-item, inclusive of the day of departure and the day of return.
</t>
    </r>
    <r>
      <rPr>
        <b/>
        <sz val="10"/>
        <rFont val="Arial"/>
        <family val="2"/>
      </rPr>
      <t xml:space="preserve">5. </t>
    </r>
    <r>
      <rPr>
        <sz val="10"/>
        <rFont val="Arial"/>
        <family val="2"/>
      </rPr>
      <t xml:space="preserve">Enter the number of travelers (Column C), including all personnel that will be traveling for the line-item trip.
</t>
    </r>
    <r>
      <rPr>
        <b/>
        <sz val="10"/>
        <rFont val="Arial"/>
        <family val="2"/>
      </rPr>
      <t>6.</t>
    </r>
    <r>
      <rPr>
        <sz val="10"/>
        <rFont val="Arial"/>
        <family val="2"/>
      </rPr>
      <t xml:space="preserve"> Enter the cost of lodging per traveler per night (Column D), taking the cost of each lodging unit if each person has their own accommodation. If any accommodation is shared, take the total cost of lodging and divide that figure by the number of individuals.
</t>
    </r>
    <r>
      <rPr>
        <b/>
        <sz val="10"/>
        <rFont val="Arial"/>
        <family val="2"/>
      </rPr>
      <t>7.</t>
    </r>
    <r>
      <rPr>
        <sz val="10"/>
        <rFont val="Arial"/>
        <family val="2"/>
      </rPr>
      <t xml:space="preserve"> Enter the cost of flight per traveler (Column E) if the journey requires airfare. If the traveler is taking ground transportation, enter $0 and flag in Calculations (Column N).
</t>
    </r>
    <r>
      <rPr>
        <b/>
        <sz val="10"/>
        <rFont val="Arial"/>
        <family val="2"/>
      </rPr>
      <t>8.</t>
    </r>
    <r>
      <rPr>
        <sz val="10"/>
        <rFont val="Arial"/>
        <family val="2"/>
      </rPr>
      <t xml:space="preserve"> Enter vehicle cost per traveler (Column F) by taking the total cost of the vehicle rented and dividing that figure by the number of individuals. 
</t>
    </r>
    <r>
      <rPr>
        <b/>
        <sz val="10"/>
        <rFont val="Arial"/>
        <family val="2"/>
      </rPr>
      <t>9.</t>
    </r>
    <r>
      <rPr>
        <sz val="10"/>
        <rFont val="Arial"/>
        <family val="2"/>
      </rPr>
      <t xml:space="preserve"> Enter data related to per diem rates in Columns G and H. Identify which GSA (General Services Administration) rates your application is using in the “Basis for Estimation Costs” (Column O). Click here to view the federal GSA rates: https://www.gsa.gov/travel/plan-a-trip/per-diem-rates/mie-breakdowns
</t>
    </r>
    <r>
      <rPr>
        <b/>
        <sz val="10"/>
        <rFont val="Arial"/>
        <family val="2"/>
      </rPr>
      <t>10.</t>
    </r>
    <r>
      <rPr>
        <sz val="10"/>
        <rFont val="Arial"/>
        <family val="2"/>
      </rPr>
      <t xml:space="preserve"> If your application is using alternate GSA/per diem rates (e.g., Native Entity policy), please state the policy and the modified per diem rate in the Basis for Estimation Costs. Use those figures in any comments made in the Calculations Column (Column F). 
</t>
    </r>
    <r>
      <rPr>
        <b/>
        <sz val="10"/>
        <rFont val="Arial"/>
        <family val="2"/>
      </rPr>
      <t>11.</t>
    </r>
    <r>
      <rPr>
        <sz val="10"/>
        <rFont val="Arial"/>
        <family val="2"/>
      </rPr>
      <t xml:space="preserve"> If you are using the federal GSA rates, the “Per Diem Per Traveler (first and last day)” in Column H should be 75% of the full rate entered in Column G. For applicants using alternate GSA/Per Diem rates, enter the first and last day per diem in accordance with that policy. 
</t>
    </r>
    <r>
      <rPr>
        <b/>
        <sz val="10"/>
        <rFont val="Arial"/>
        <family val="2"/>
      </rPr>
      <t>12.</t>
    </r>
    <r>
      <rPr>
        <sz val="10"/>
        <rFont val="Arial"/>
        <family val="2"/>
      </rPr>
      <t xml:space="preserve"> Enter the mileage cost (Column I) by taking the number of anticipated miles to be driven and multiplying it by your fuel cost according to per diem rates being used. With some rentals, mileage is sometimes included in the cost of the vehicle. If this is the case, note in the “Calculations” field (Column P).
</t>
    </r>
    <r>
      <rPr>
        <b/>
        <sz val="10"/>
        <rFont val="Arial"/>
        <family val="2"/>
      </rPr>
      <t>13.</t>
    </r>
    <r>
      <rPr>
        <sz val="10"/>
        <rFont val="Arial"/>
        <family val="2"/>
      </rPr>
      <t xml:space="preserve"> Enter any costs not accounted for in the “Miscellaneous” (Column J). Provide details in the Calculations Column.                                                                                                                                                                                                                                                                                                                                                                                                                                                                         
</t>
    </r>
    <r>
      <rPr>
        <b/>
        <sz val="10"/>
        <rFont val="Arial"/>
        <family val="2"/>
      </rPr>
      <t>14.</t>
    </r>
    <r>
      <rPr>
        <sz val="10"/>
        <rFont val="Arial"/>
        <family val="2"/>
      </rPr>
      <t xml:space="preserve"> The cost per trip will automatically calculate in Column K. 
</t>
    </r>
    <r>
      <rPr>
        <b/>
        <sz val="10"/>
        <rFont val="Arial"/>
        <family val="2"/>
      </rPr>
      <t>15.</t>
    </r>
    <r>
      <rPr>
        <sz val="10"/>
        <rFont val="Arial"/>
        <family val="2"/>
      </rPr>
      <t xml:space="preserve"> Enter the dollar value of funds from the total that will go towards administrative costs, if any, in Column L. Note that these funds will be subject to the 3% cap and will be used to calculate cap compliance in the “Total &amp; Caps Summary” tab. 
</t>
    </r>
    <r>
      <rPr>
        <b/>
        <sz val="10"/>
        <rFont val="Arial"/>
        <family val="2"/>
      </rPr>
      <t>16.</t>
    </r>
    <r>
      <rPr>
        <sz val="10"/>
        <rFont val="Arial"/>
        <family val="2"/>
      </rPr>
      <t xml:space="preserve"> Enter the dollar value of funds from the total that will go towards evaluation of subgrants costs, if any, in Column M. Note that these funds will be subject to the 5% cap and will be used to calculate cap compliance in the “Total &amp; Caps Summary” tab.
</t>
    </r>
    <r>
      <rPr>
        <b/>
        <sz val="10"/>
        <rFont val="Arial"/>
        <family val="2"/>
      </rPr>
      <t>17.</t>
    </r>
    <r>
      <rPr>
        <sz val="10"/>
        <rFont val="Arial"/>
        <family val="2"/>
      </rPr>
      <t xml:space="preserve"> Use the “Calculations” field (Column N) to explain the mathematical rationale for any amounts that require calculations not captured by the Consolidated Budget Form's embedded formulas. Include explanations for how lodging rates, flights, per diem, mileage, and miscellaneous costs were calculated if not directly taken from a source. 
</t>
    </r>
    <r>
      <rPr>
        <b/>
        <sz val="10"/>
        <rFont val="Arial"/>
        <family val="2"/>
      </rPr>
      <t>18.</t>
    </r>
    <r>
      <rPr>
        <sz val="10"/>
        <rFont val="Arial"/>
        <family val="2"/>
      </rPr>
      <t xml:space="preserve"> Use the “Basis for Estimating” Costs field (Column O) to enter sources used to determine the costs entered in preceding fields. Examples include past trips, travel quotes, and GSA rates.
</t>
    </r>
    <r>
      <rPr>
        <b/>
        <sz val="10"/>
        <rFont val="Arial"/>
        <family val="2"/>
      </rPr>
      <t>GUIDANCE</t>
    </r>
    <r>
      <rPr>
        <sz val="10"/>
        <rFont val="Arial"/>
        <family val="2"/>
      </rPr>
      <t xml:space="preserve">
</t>
    </r>
    <r>
      <rPr>
        <b/>
        <sz val="10"/>
        <rFont val="Arial"/>
        <family val="2"/>
      </rPr>
      <t>1.</t>
    </r>
    <r>
      <rPr>
        <sz val="10"/>
        <rFont val="Arial"/>
        <family val="2"/>
      </rPr>
      <t xml:space="preserve"> Funds requested in the travel category should be for project staff only. Travel for consultants/contractors should be shown in the “Contract” cost category along with consultant/contractor fees. Because these costs are associated with contract-related work, they must be under the “Contract” cost category.      
</t>
    </r>
    <r>
      <rPr>
        <b/>
        <sz val="10"/>
        <rFont val="Arial"/>
        <family val="2"/>
      </rPr>
      <t>2.</t>
    </r>
    <r>
      <rPr>
        <sz val="10"/>
        <rFont val="Arial"/>
        <family val="2"/>
      </rPr>
      <t xml:space="preserve"> Examples for “Basis for Estimating Costs” (Column O) are past trips, travel quotes, and GSA rates. A list of Basis sources must be included for each trip, including a source for every field where possible. For example, applicants should provide a separate Basis of Estimation for lodging, flight, vehicle, per diem, and mileage costs. 
</t>
    </r>
    <r>
      <rPr>
        <b/>
        <sz val="10"/>
        <rFont val="Arial"/>
        <family val="2"/>
      </rPr>
      <t>3.</t>
    </r>
    <r>
      <rPr>
        <sz val="10"/>
        <rFont val="Arial"/>
        <family val="2"/>
      </rPr>
      <t xml:space="preserve"> Federal travel regulations are contained within the applicable cost principles for all entity types.
</t>
    </r>
    <r>
      <rPr>
        <b/>
        <sz val="10"/>
        <rFont val="Arial"/>
        <family val="2"/>
      </rPr>
      <t>4.</t>
    </r>
    <r>
      <rPr>
        <sz val="10"/>
        <rFont val="Arial"/>
        <family val="2"/>
      </rPr>
      <t xml:space="preserve"> Travel costs should remain consistent with travel costs incurred by an organization during normal business operations based on the organization’s written travel policy. In absence of a written travel policy, organizations must follow the regulations prescribed by GSA. Applicants must  reference any travel policies used to calculate rates and costs.
</t>
    </r>
    <r>
      <rPr>
        <b/>
        <sz val="10"/>
        <rFont val="Arial"/>
        <family val="2"/>
      </rPr>
      <t xml:space="preserve">5. </t>
    </r>
    <r>
      <rPr>
        <sz val="10"/>
        <rFont val="Arial"/>
        <family val="2"/>
      </rPr>
      <t>Local travel must additionally be captured in this worksheet.</t>
    </r>
  </si>
  <si>
    <r>
      <rPr>
        <b/>
        <sz val="10"/>
        <rFont val="Arial"/>
        <family val="2"/>
      </rPr>
      <t>INSTRUCTIONS</t>
    </r>
    <r>
      <rPr>
        <sz val="10"/>
        <rFont val="Arial"/>
        <family val="2"/>
      </rPr>
      <t xml:space="preserve">
</t>
    </r>
    <r>
      <rPr>
        <b/>
        <sz val="10"/>
        <rFont val="Arial"/>
        <family val="2"/>
      </rPr>
      <t>1.</t>
    </r>
    <r>
      <rPr>
        <sz val="10"/>
        <rFont val="Arial"/>
        <family val="2"/>
      </rPr>
      <t xml:space="preserve"> Prior to entering equipment information, check that the planned request falls under the CFR definition of Equipment. See #1 under Guidance below.
</t>
    </r>
    <r>
      <rPr>
        <b/>
        <sz val="10"/>
        <rFont val="Arial"/>
        <family val="2"/>
      </rPr>
      <t>2.</t>
    </r>
    <r>
      <rPr>
        <sz val="10"/>
        <rFont val="Arial"/>
        <family val="2"/>
      </rPr>
      <t xml:space="preserve"> Identify a broader category (Column A) for the equipment requested. Examples include – but are not limited to – computing equipment (e.g., laptops, desktops), networking equipment (e.g., routers, access points), bundles that meet the equipment definition in Guidance #1 below, and miscellaneous. 
</t>
    </r>
    <r>
      <rPr>
        <b/>
        <sz val="10"/>
        <rFont val="Arial"/>
        <family val="2"/>
      </rPr>
      <t>3.</t>
    </r>
    <r>
      <rPr>
        <sz val="10"/>
        <rFont val="Arial"/>
        <family val="2"/>
      </rPr>
      <t xml:space="preserve"> Name the equipment item (Column B).
</t>
    </r>
    <r>
      <rPr>
        <b/>
        <sz val="10"/>
        <rFont val="Arial"/>
        <family val="2"/>
      </rPr>
      <t>4.</t>
    </r>
    <r>
      <rPr>
        <sz val="10"/>
        <rFont val="Arial"/>
        <family val="2"/>
      </rPr>
      <t xml:space="preserve"> Enter the quantity (Column C) and unit cost (Column D). The total cost (Column E) will automatically calculate.
</t>
    </r>
    <r>
      <rPr>
        <b/>
        <sz val="10"/>
        <rFont val="Arial"/>
        <family val="2"/>
      </rPr>
      <t>5.</t>
    </r>
    <r>
      <rPr>
        <sz val="10"/>
        <rFont val="Arial"/>
        <family val="2"/>
      </rPr>
      <t xml:space="preserve"> Enter the dollar value of funds from the total that will go towards administrative costs, if any, in Column F. Note that these funds will be subject to the 3% cap and will be used to calculate cap compliance in the “Total &amp; Caps Summary” tab. 
</t>
    </r>
    <r>
      <rPr>
        <b/>
        <sz val="10"/>
        <rFont val="Arial"/>
        <family val="2"/>
      </rPr>
      <t>6.</t>
    </r>
    <r>
      <rPr>
        <sz val="10"/>
        <rFont val="Arial"/>
        <family val="2"/>
      </rPr>
      <t xml:space="preserve"> Enter the dollar value of funds from the total that will go towards evaluation of subgrants costs, if any, in Column G. Note that these funds will be subject to the 5% cap and will be used to calculate cap compliance in the “Total &amp; Caps Summary” tab.
</t>
    </r>
    <r>
      <rPr>
        <b/>
        <sz val="10"/>
        <rFont val="Arial"/>
        <family val="2"/>
      </rPr>
      <t>7.</t>
    </r>
    <r>
      <rPr>
        <sz val="10"/>
        <rFont val="Arial"/>
        <family val="2"/>
      </rPr>
      <t xml:space="preserve"> Use the “Basis for Estimating Costs” field (Column H) to enter sources used to determine the costs entered in preceding fields. Examples include contractor quotes, catalog prices, prior invoices.
</t>
    </r>
    <r>
      <rPr>
        <b/>
        <sz val="10"/>
        <rFont val="Arial"/>
        <family val="2"/>
      </rPr>
      <t>8.</t>
    </r>
    <r>
      <rPr>
        <sz val="10"/>
        <rFont val="Arial"/>
        <family val="2"/>
      </rPr>
      <t xml:space="preserve"> For each equipment line-item, write a justification of need (Column I). Describe the requested equipment and how it directly supports goals of the proposed project. 
</t>
    </r>
    <r>
      <rPr>
        <b/>
        <sz val="10"/>
        <rFont val="Arial"/>
        <family val="2"/>
      </rPr>
      <t>9.</t>
    </r>
    <r>
      <rPr>
        <sz val="10"/>
        <rFont val="Arial"/>
        <family val="2"/>
      </rPr>
      <t xml:space="preserve"> Use the “Calculations” field (Column J) to explain the mathematical rationale for any amounts that required calculations not captured by the Consolidated Budget Form's embedded formulas. 
</t>
    </r>
    <r>
      <rPr>
        <b/>
        <sz val="10"/>
        <rFont val="Arial"/>
        <family val="2"/>
      </rPr>
      <t>GUIDANCE</t>
    </r>
    <r>
      <rPr>
        <sz val="10"/>
        <rFont val="Arial"/>
        <family val="2"/>
      </rPr>
      <t xml:space="preserve">
</t>
    </r>
    <r>
      <rPr>
        <b/>
        <sz val="10"/>
        <rFont val="Arial"/>
        <family val="2"/>
      </rPr>
      <t>1.</t>
    </r>
    <r>
      <rPr>
        <sz val="10"/>
        <rFont val="Arial"/>
        <family val="2"/>
      </rPr>
      <t xml:space="preserve"> Equipment means a single item of tangible, personal property (including information technology systems) having a useful life of more than one year and a per-unit acquisition cost which equals or exceeds the lesser of the capitalization level established by the non-Federal entity for financial statement purposes, or $10,000. Please refer to the applicable Federal regulations in 2 CFR 200 for specific equipment definitions and treatment. Per 2 CFR 200.313, Native Entities may use their own internal disposition procedures for use, management, and disposal of equipment, but must follow the regular guidance if they do not have set procedures. In April, 2022, OMB published updates to 2 CFR 200. In those updates, OMB raised the equipment/supply threshold from $5,000 to $10,000. The $10,000 threshold will be used for all DE Capacity awards. See https://www.federalregister.gov/documents/2024/04/22/2024-07496/guidance-for-federal-financial-assistance for additional information. 
</t>
    </r>
    <r>
      <rPr>
        <b/>
        <sz val="10"/>
        <rFont val="Arial"/>
        <family val="2"/>
      </rPr>
      <t>2.</t>
    </r>
    <r>
      <rPr>
        <sz val="10"/>
        <rFont val="Arial"/>
        <family val="2"/>
      </rPr>
      <t xml:space="preserve"> Do not include supply items under equipment. Please refer to 2 CFR 200 and d. Supplies on what constitutes a supply item.
</t>
    </r>
    <r>
      <rPr>
        <b/>
        <sz val="10"/>
        <rFont val="Arial"/>
        <family val="2"/>
      </rPr>
      <t>3.</t>
    </r>
    <r>
      <rPr>
        <sz val="10"/>
        <rFont val="Arial"/>
        <family val="2"/>
      </rPr>
      <t xml:space="preserve"> Any equipment that is leased must be listed under tab "g. Other (Planning)". Do not include leased equipment under this tab.</t>
    </r>
  </si>
  <si>
    <r>
      <rPr>
        <b/>
        <sz val="10"/>
        <rFont val="Arial"/>
        <family val="2"/>
      </rPr>
      <t>INSTRUCTIONS</t>
    </r>
    <r>
      <rPr>
        <sz val="10"/>
        <rFont val="Arial"/>
        <family val="2"/>
      </rPr>
      <t xml:space="preserve">
</t>
    </r>
    <r>
      <rPr>
        <b/>
        <sz val="10"/>
        <rFont val="Arial"/>
        <family val="2"/>
      </rPr>
      <t>1.</t>
    </r>
    <r>
      <rPr>
        <sz val="10"/>
        <rFont val="Arial"/>
        <family val="2"/>
      </rPr>
      <t xml:space="preserve"> Prior to entering supply information, check that the planned request falls under the CFR definition of Supplies. See #1 under Guidance below. 
</t>
    </r>
    <r>
      <rPr>
        <b/>
        <sz val="10"/>
        <rFont val="Arial"/>
        <family val="2"/>
      </rPr>
      <t>2.</t>
    </r>
    <r>
      <rPr>
        <sz val="10"/>
        <rFont val="Arial"/>
        <family val="2"/>
      </rPr>
      <t xml:space="preserve"> Identify a broader category (Column A) for the supply requested. Examples include – but are not limited to – software/licenses (e.g., Microsoft Suite, Adobe suite, operating systems), peripheral devices (e.g., keyboards, headsets), furniture (e.g., office cubicles, filing cabinets), and miscellaneous. 
</t>
    </r>
    <r>
      <rPr>
        <b/>
        <sz val="10"/>
        <rFont val="Arial"/>
        <family val="2"/>
      </rPr>
      <t>3.</t>
    </r>
    <r>
      <rPr>
        <sz val="10"/>
        <rFont val="Arial"/>
        <family val="2"/>
      </rPr>
      <t xml:space="preserve"> Name the supply item (Column B).
</t>
    </r>
    <r>
      <rPr>
        <b/>
        <sz val="10"/>
        <rFont val="Arial"/>
        <family val="2"/>
      </rPr>
      <t>4.</t>
    </r>
    <r>
      <rPr>
        <sz val="10"/>
        <rFont val="Arial"/>
        <family val="2"/>
      </rPr>
      <t xml:space="preserve"> Enter the quantity of supplies (Column C) and unit cost (Column D). The total cost (Column E) will automatically calculate.
</t>
    </r>
    <r>
      <rPr>
        <b/>
        <sz val="10"/>
        <rFont val="Arial"/>
        <family val="2"/>
      </rPr>
      <t>5.</t>
    </r>
    <r>
      <rPr>
        <sz val="10"/>
        <rFont val="Arial"/>
        <family val="2"/>
      </rPr>
      <t xml:space="preserve"> Enter the dollar value of funds from the total that will go towards administrative costs, if any, in Column F. Note that these funds will be subject to the 3% cap and will be used to calculate cap compliance in the “Total &amp; Caps Summary” tab. 
</t>
    </r>
    <r>
      <rPr>
        <b/>
        <sz val="10"/>
        <rFont val="Arial"/>
        <family val="2"/>
      </rPr>
      <t>6.</t>
    </r>
    <r>
      <rPr>
        <sz val="10"/>
        <rFont val="Arial"/>
        <family val="2"/>
      </rPr>
      <t xml:space="preserve"> Enter the dollar value of funds from the total that will go towards evaluation of subgrants costs, if any, in Column G. Note that these funds will be subject to the 5% cap and will be used to calculate cap compliance in the “Total &amp; Caps Summary” tab.
</t>
    </r>
    <r>
      <rPr>
        <b/>
        <sz val="10"/>
        <rFont val="Arial"/>
        <family val="2"/>
      </rPr>
      <t>7.</t>
    </r>
    <r>
      <rPr>
        <sz val="10"/>
        <rFont val="Arial"/>
        <family val="2"/>
      </rPr>
      <t xml:space="preserve"> Use the “Basis for Estimating Costs” field (Column H) to enter sources used to determine the costs entered in preceding fields. Examples include contractor quotes, catalog prices, prior invoices.
</t>
    </r>
    <r>
      <rPr>
        <b/>
        <sz val="10"/>
        <rFont val="Arial"/>
        <family val="2"/>
      </rPr>
      <t>8.</t>
    </r>
    <r>
      <rPr>
        <sz val="10"/>
        <rFont val="Arial"/>
        <family val="2"/>
      </rPr>
      <t xml:space="preserve"> For each supply line-item, write a justification of need (Column I). Describe the requested supplies and how they directly support the goals of the proposed project. 
</t>
    </r>
    <r>
      <rPr>
        <b/>
        <sz val="10"/>
        <rFont val="Arial"/>
        <family val="2"/>
      </rPr>
      <t>9.</t>
    </r>
    <r>
      <rPr>
        <sz val="10"/>
        <rFont val="Arial"/>
        <family val="2"/>
      </rPr>
      <t xml:space="preserve"> Use the Calculations field (Column J) to explain the mathematical rationale for any amounts that required calculations not captured by the Consolidated Budget Form's embedded formulas. 
</t>
    </r>
    <r>
      <rPr>
        <b/>
        <sz val="10"/>
        <rFont val="Arial"/>
        <family val="2"/>
      </rPr>
      <t>GUIDANCE</t>
    </r>
    <r>
      <rPr>
        <sz val="10"/>
        <rFont val="Arial"/>
        <family val="2"/>
      </rPr>
      <t xml:space="preserve">
</t>
    </r>
    <r>
      <rPr>
        <b/>
        <sz val="10"/>
        <rFont val="Arial"/>
        <family val="2"/>
      </rPr>
      <t>1.</t>
    </r>
    <r>
      <rPr>
        <sz val="10"/>
        <rFont val="Arial"/>
        <family val="2"/>
      </rPr>
      <t xml:space="preserve"> Supplies are defined as all tangible personal property that fall outside of the Equipment definition (see 2 CFR 200.1). Supplies are generally defined as an item with an acquisition cost of $10,000 or less and a useful life expectancy of less than one year.  Supplies are generally consumed during the project period of performance. Equipment is defined as an item with an acquisition cost of $10,000 or more. Please refer to the applicable Federal regulations in 2 CFR 200 for specific supplies definitions and treatment. A computing device is a supply if the acquisition cost is less than the lesser of the capitalization level established by the non-Federal entity for financial statement purposes or $10,000, regardless of the length of its useful life. In April, 2022, OMB published updates to 2 CFR 200. In those updates, OMB raised the equipment/supply threshold from $5,000 to $10,000. The $10,000 threshold will be used for all DE Capacity awards. See https://www.federalregister.gov/documents/2024/04/22/2024-07496/guidance-for-federal-financial-assistance for additional information. 
</t>
    </r>
    <r>
      <rPr>
        <b/>
        <sz val="10"/>
        <rFont val="Arial"/>
        <family val="2"/>
      </rPr>
      <t>2.</t>
    </r>
    <r>
      <rPr>
        <sz val="10"/>
        <rFont val="Arial"/>
        <family val="2"/>
      </rPr>
      <t xml:space="preserve"> List all proposed supplies below, providing a basis of costs (e.g. contractor quotes, catalog prices, prior invoices). 
</t>
    </r>
    <r>
      <rPr>
        <b/>
        <sz val="10"/>
        <rFont val="Arial"/>
        <family val="2"/>
      </rPr>
      <t>3.</t>
    </r>
    <r>
      <rPr>
        <sz val="10"/>
        <rFont val="Arial"/>
        <family val="2"/>
      </rPr>
      <t xml:space="preserve"> Note that Supply items recorded in this tab must be direct costs to the project. Do not enter items that are duplicative of supply costs included in the accounted for as indirect costs. Supply costs must be allocable specifically to the project.</t>
    </r>
  </si>
  <si>
    <r>
      <rPr>
        <b/>
        <sz val="10"/>
        <rFont val="Arial"/>
        <family val="2"/>
      </rPr>
      <t>INSTRUCTIONS</t>
    </r>
    <r>
      <rPr>
        <sz val="10"/>
        <rFont val="Arial"/>
        <family val="2"/>
      </rPr>
      <t xml:space="preserve">
</t>
    </r>
    <r>
      <rPr>
        <b/>
        <sz val="10"/>
        <rFont val="Arial"/>
        <family val="2"/>
      </rPr>
      <t>1.</t>
    </r>
    <r>
      <rPr>
        <sz val="10"/>
        <rFont val="Arial"/>
        <family val="2"/>
      </rPr>
      <t xml:space="preserve"> Prior to entering contractual and subaward information, check that information is categorized currently per the definitions of subrecipients (sub-awardees) and contractors. See #1 under Guidance below. 
</t>
    </r>
    <r>
      <rPr>
        <b/>
        <sz val="10"/>
        <rFont val="Arial"/>
        <family val="2"/>
      </rPr>
      <t>2.</t>
    </r>
    <r>
      <rPr>
        <sz val="10"/>
        <rFont val="Arial"/>
        <family val="2"/>
      </rPr>
      <t xml:space="preserve"> This tab divides information, with Rows 5-24 dedicated to subrecipient information and Rows 26-38 dedicated to contractor information. As you populate the sheet, verify that subrecipient and contractor data are entered in the appropriate fields.
</t>
    </r>
    <r>
      <rPr>
        <b/>
        <sz val="10"/>
        <rFont val="Arial"/>
        <family val="2"/>
      </rPr>
      <t>3.</t>
    </r>
    <r>
      <rPr>
        <sz val="10"/>
        <rFont val="Arial"/>
        <family val="2"/>
      </rPr>
      <t xml:space="preserve"> The eligible entity must provide all costs related to subrecipients and contractors. For each cost related to subrecipients and contractors, indicate the associated Project Name (Column A) from your application's Project Narrative.
</t>
    </r>
    <r>
      <rPr>
        <b/>
        <sz val="10"/>
        <rFont val="Arial"/>
        <family val="2"/>
      </rPr>
      <t>4.</t>
    </r>
    <r>
      <rPr>
        <sz val="10"/>
        <rFont val="Arial"/>
        <family val="2"/>
      </rPr>
      <t xml:space="preserve"> Enter the name or organization of the subrecipient or contractor (Column B).
</t>
    </r>
    <r>
      <rPr>
        <b/>
        <sz val="10"/>
        <rFont val="Arial"/>
        <family val="2"/>
      </rPr>
      <t>5.</t>
    </r>
    <r>
      <rPr>
        <sz val="10"/>
        <rFont val="Arial"/>
        <family val="2"/>
      </rPr>
      <t xml:space="preserve"> Detail the “Justification of Need” (Column C) for each line-item. Explain how the costs associated with each line item relate to the implementation of the project as outlined in the proposal being submitted. Justifications should be concise and be written in such a way that someone not specifically familiar with the project can conceptually understand the rational purpose of the anticipated costs identified. Explain why items are essential in meeting the goals of the project. Do not merely restate the proposed expenditure. The specific items in the subrecipient budget(s) should not be explained here.
</t>
    </r>
    <r>
      <rPr>
        <b/>
        <sz val="10"/>
        <rFont val="Arial"/>
        <family val="2"/>
      </rPr>
      <t>6.</t>
    </r>
    <r>
      <rPr>
        <sz val="10"/>
        <rFont val="Arial"/>
        <family val="2"/>
      </rPr>
      <t xml:space="preserve"> Detail the basis of cost for each line-item in Column D. Examples include – but are not limited to – engineering estimates, fees, permits, prior construction. 
</t>
    </r>
    <r>
      <rPr>
        <b/>
        <sz val="10"/>
        <rFont val="Arial"/>
        <family val="2"/>
      </rPr>
      <t>7.</t>
    </r>
    <r>
      <rPr>
        <sz val="10"/>
        <rFont val="Arial"/>
        <family val="2"/>
      </rPr>
      <t xml:space="preserve"> Enter the total cost of the subrecipient or contractor (Column F) and use the “Calculations” field (Column J) to explain the mathematical rationale for the sum. Include the total amount of anticipated hours and the cost per hour, as well as any other relevant information used in determining total costs. 
</t>
    </r>
    <r>
      <rPr>
        <b/>
        <sz val="10"/>
        <rFont val="Arial"/>
        <family val="2"/>
      </rPr>
      <t>8.</t>
    </r>
    <r>
      <rPr>
        <sz val="10"/>
        <rFont val="Arial"/>
        <family val="2"/>
      </rPr>
      <t xml:space="preserve"> Enter the dollar value of funds from the total that will go towards administrative costs, if any, in Column G. Note that these funds will be subject to the 3% cap and will be used to calculate cap compliance in the “Total &amp; Caps Summary”tab. 
</t>
    </r>
    <r>
      <rPr>
        <b/>
        <sz val="10"/>
        <rFont val="Arial"/>
        <family val="2"/>
      </rPr>
      <t>9.</t>
    </r>
    <r>
      <rPr>
        <sz val="10"/>
        <rFont val="Arial"/>
        <family val="2"/>
      </rPr>
      <t xml:space="preserve"> Enter the dollar value of funds from the total that will go towards evaluation of subgrants costs, if any, in Column H. Note that these funds will be subject to the 5% cap and will be used to calculate cap compliance in the “Total &amp; Caps Summary”tab.
</t>
    </r>
    <r>
      <rPr>
        <b/>
        <sz val="10"/>
        <rFont val="Arial"/>
        <family val="2"/>
      </rPr>
      <t>GUIDANCE</t>
    </r>
    <r>
      <rPr>
        <sz val="10"/>
        <rFont val="Arial"/>
        <family val="2"/>
      </rPr>
      <t xml:space="preserve">
</t>
    </r>
    <r>
      <rPr>
        <b/>
        <sz val="10"/>
        <rFont val="Arial"/>
        <family val="2"/>
      </rPr>
      <t>1.</t>
    </r>
    <r>
      <rPr>
        <sz val="10"/>
        <rFont val="Arial"/>
        <family val="2"/>
      </rPr>
      <t xml:space="preserve"> Subrecipients (also called subawardees or subgrantees): A subrecipient is a legal entity to which a subaward is made, who has performance measured against whether the objectives of the Federal program are met, is responsible for programmatic decision making, must adhere to applicable Federal program compliance requirements, and uses the Federal funds to carry out a program of the organization. All characteristics may not be present and judgment must be used to determine subrecipient vs. contractor status. List all subrecipients who receive a subaward and are tasked with carrying out project activities.
</t>
    </r>
    <r>
      <rPr>
        <b/>
        <sz val="10"/>
        <rFont val="Arial"/>
        <family val="2"/>
      </rPr>
      <t>2.</t>
    </r>
    <r>
      <rPr>
        <sz val="10"/>
        <rFont val="Arial"/>
        <family val="2"/>
      </rPr>
      <t xml:space="preserve"> Contractors: A contractor is a legal entity contracted to provide goods and services within normal business operations, provides similar goods or services to many different purchasers, operates in a competitive environment, provides goods or services that are ancillary to the operation of the Federal program, and is not subject to compliance requirements of the Federal program. All characteristics may not be present and judgment must be used to determine subrecipient vs. contractor status. List all contractors supplying commercial supplies or services used to support the project. 
</t>
    </r>
    <r>
      <rPr>
        <b/>
        <sz val="10"/>
        <rFont val="Arial"/>
        <family val="2"/>
      </rPr>
      <t>3.</t>
    </r>
    <r>
      <rPr>
        <sz val="10"/>
        <rFont val="Arial"/>
        <family val="2"/>
      </rPr>
      <t xml:space="preserve"> Refer to 2 CFR 200.331 for subrecipient and contractor determinations, and refer to 2 CFR 200.333 for the latest guidance on the maximum amount of fixed amount subawards that a recipient may provide with prior written approval from the federal agency. In April, 2022, OMB published updates to 2 CFR 200. In those updates, OMB set the fixed subaward amount in 2 CFR 200.333 to $500,000. See https://www.federalregister.gov/documents/2024/04/22/2024-07496/guidance-for-federal-financial-assistance for additional information.
</t>
    </r>
    <r>
      <rPr>
        <b/>
        <sz val="10"/>
        <rFont val="Arial"/>
        <family val="2"/>
      </rPr>
      <t>4.</t>
    </r>
    <r>
      <rPr>
        <sz val="10"/>
        <rFont val="Arial"/>
        <family val="2"/>
      </rPr>
      <t xml:space="preserve"> In determining whether an agreement between a pass-through entity and another non-Federal entity casts the latter as a subrecipient or a contractor, the substance of the relationship is more important than the form of the agreement. Please refer to 2 CFR 200.331 Subrecipient and contractor determinations for more information on making a determination on subrecipient vs. contractor.</t>
    </r>
  </si>
  <si>
    <r>
      <rPr>
        <b/>
        <sz val="10"/>
        <rFont val="Arial"/>
        <family val="2"/>
      </rPr>
      <t>INSTRUCTIONS</t>
    </r>
    <r>
      <rPr>
        <sz val="10"/>
        <rFont val="Arial"/>
        <family val="2"/>
      </rPr>
      <t xml:space="preserve">
</t>
    </r>
    <r>
      <rPr>
        <b/>
        <sz val="10"/>
        <rFont val="Arial"/>
        <family val="2"/>
      </rPr>
      <t xml:space="preserve">1. </t>
    </r>
    <r>
      <rPr>
        <sz val="10"/>
        <rFont val="Arial"/>
        <family val="2"/>
      </rPr>
      <t xml:space="preserve">Before entering data, confirm that information in the “Other” tab is not included elsewhere in the Consolidated Budget Form. See Guidance below for further information on what falls under the “other direct costs” umbrella.
</t>
    </r>
    <r>
      <rPr>
        <b/>
        <sz val="10"/>
        <rFont val="Arial"/>
        <family val="2"/>
      </rPr>
      <t xml:space="preserve">2. </t>
    </r>
    <r>
      <rPr>
        <sz val="10"/>
        <rFont val="Arial"/>
        <family val="2"/>
      </rPr>
      <t xml:space="preserve">For each line-item, write a brief general description (Column A) on what activities are covered by the proposed cost.
</t>
    </r>
    <r>
      <rPr>
        <b/>
        <sz val="10"/>
        <rFont val="Arial"/>
        <family val="2"/>
      </rPr>
      <t>3.</t>
    </r>
    <r>
      <rPr>
        <sz val="10"/>
        <rFont val="Arial"/>
        <family val="2"/>
      </rPr>
      <t xml:space="preserve"> Enter the total cost for the line item in Column B.
</t>
    </r>
    <r>
      <rPr>
        <b/>
        <sz val="10"/>
        <rFont val="Arial"/>
        <family val="2"/>
      </rPr>
      <t>4.</t>
    </r>
    <r>
      <rPr>
        <sz val="10"/>
        <rFont val="Arial"/>
        <family val="2"/>
      </rPr>
      <t xml:space="preserve"> For the “Basis of Cost” field (Column E), provide sources used to estimate the sum entered in Column B. Examples include contractor quotes, prior purchases of similar or like items, published price list.
</t>
    </r>
    <r>
      <rPr>
        <b/>
        <sz val="10"/>
        <rFont val="Arial"/>
        <family val="2"/>
      </rPr>
      <t>5.</t>
    </r>
    <r>
      <rPr>
        <sz val="10"/>
        <rFont val="Arial"/>
        <family val="2"/>
      </rPr>
      <t xml:space="preserve"> Use the “Calculations” field (Column J) to explain the mathematical rationale for the sum entered in Column B, including any relevant information used in determining total costs. For example, if entering a printing cost, include the number of materials to print and the rate; if entering an educational expense, include the price of the session and the number of personnel participating. 
</t>
    </r>
    <r>
      <rPr>
        <b/>
        <sz val="10"/>
        <rFont val="Arial"/>
        <family val="2"/>
      </rPr>
      <t>6.</t>
    </r>
    <r>
      <rPr>
        <sz val="10"/>
        <rFont val="Arial"/>
        <family val="2"/>
      </rPr>
      <t xml:space="preserve"> Enter the dollar value of funds from the total that will go towards administrative costs, if any, in Column C. Note that these funds will be subject to the 3% cap and will be used to calculate cap compliance in the “Total &amp; Caps Summary” tab. 
</t>
    </r>
    <r>
      <rPr>
        <b/>
        <sz val="10"/>
        <rFont val="Arial"/>
        <family val="2"/>
      </rPr>
      <t>7.</t>
    </r>
    <r>
      <rPr>
        <sz val="10"/>
        <rFont val="Arial"/>
        <family val="2"/>
      </rPr>
      <t xml:space="preserve"> Enter the dollar value of funds from the total that will go towards evaluation of subgrants costs, if any, in Column D. Note that these funds will be subject to the 5% cap and will be used to calculate cap compliance in the “Total &amp; Caps Summary” tab.
</t>
    </r>
    <r>
      <rPr>
        <b/>
        <sz val="10"/>
        <rFont val="Arial"/>
        <family val="2"/>
      </rPr>
      <t>GUIDANCE</t>
    </r>
    <r>
      <rPr>
        <sz val="10"/>
        <rFont val="Arial"/>
        <family val="2"/>
      </rPr>
      <t xml:space="preserve">
</t>
    </r>
    <r>
      <rPr>
        <b/>
        <sz val="10"/>
        <rFont val="Arial"/>
        <family val="2"/>
      </rPr>
      <t>1.</t>
    </r>
    <r>
      <rPr>
        <sz val="10"/>
        <rFont val="Arial"/>
        <family val="2"/>
      </rPr>
      <t xml:space="preserve"> Other direct costs are direct cost items required for the project that do not fit clearly into other categories. These direct costs should not be included in the indirect costs (for which the indirect rate is being applied for this project).  Examples include tuition and printing costs, which can be directly charged to the project and are not duplicated in indirect costs (i.e, overhead costs).</t>
    </r>
  </si>
  <si>
    <r>
      <rPr>
        <b/>
        <sz val="10"/>
        <rFont val="Arial"/>
        <family val="2"/>
      </rPr>
      <t>INSTRUCTIONS</t>
    </r>
    <r>
      <rPr>
        <sz val="10"/>
        <rFont val="Arial"/>
        <family val="2"/>
      </rPr>
      <t xml:space="preserve">
</t>
    </r>
    <r>
      <rPr>
        <b/>
        <sz val="10"/>
        <rFont val="Arial"/>
        <family val="2"/>
      </rPr>
      <t xml:space="preserve">1. </t>
    </r>
    <r>
      <rPr>
        <sz val="10"/>
        <rFont val="Arial"/>
        <family val="2"/>
      </rPr>
      <t xml:space="preserve">Prior to entering data, review the definition of indirect costs and the items applicable to this classification. See #1 under Guidance section below. Check that funds accounted for in this tab are not found elsewhere in the CBF. A grantee can never double-charge a cost as both a direct and an indirect administrative cost.
</t>
    </r>
    <r>
      <rPr>
        <b/>
        <sz val="10"/>
        <rFont val="Arial"/>
        <family val="2"/>
      </rPr>
      <t>2.</t>
    </r>
    <r>
      <rPr>
        <sz val="10"/>
        <rFont val="Arial"/>
        <family val="2"/>
      </rPr>
      <t xml:space="preserve"> Enter the rate period, or the date range during which the applicant’s applicable indirect cost rate is valid, in Column A.
</t>
    </r>
    <r>
      <rPr>
        <b/>
        <sz val="10"/>
        <rFont val="Arial"/>
        <family val="2"/>
      </rPr>
      <t>3.</t>
    </r>
    <r>
      <rPr>
        <sz val="10"/>
        <rFont val="Arial"/>
        <family val="2"/>
      </rPr>
      <t xml:space="preserve"> Enter the appropriate indirect cost base (Column B).
      • If the applicant has a current Negotiated Indirect Cost Rate Agreement (NICRA), they must use the appropriate indirect cost base defined in the agreement.
      • If not using a NICRA, the appropriate indirect cost base is the applicant’s Modified Direct Costs as described in 2 CFR 4.414(f) - as recently updated by OMB. For more information, see #3 under Guidance below.  
Once entered, the total indirect costs (Column D) will automatically calculate.
</t>
    </r>
    <r>
      <rPr>
        <b/>
        <sz val="10"/>
        <rFont val="Arial"/>
        <family val="2"/>
      </rPr>
      <t>4.</t>
    </r>
    <r>
      <rPr>
        <sz val="10"/>
        <rFont val="Arial"/>
        <family val="2"/>
      </rPr>
      <t xml:space="preserve"> Enter the dollar value of funds from the total indirect costs that will go towards administrative costs, if any, in Column E. Note that these funds will be subject to the 3% cap and will be used to calculate cap compliance in the “Total &amp; Caps Summary” tab. 
</t>
    </r>
    <r>
      <rPr>
        <b/>
        <sz val="10"/>
        <rFont val="Arial"/>
        <family val="2"/>
      </rPr>
      <t>5.</t>
    </r>
    <r>
      <rPr>
        <sz val="10"/>
        <rFont val="Arial"/>
        <family val="2"/>
      </rPr>
      <t xml:space="preserve"> Enter the dollar value of funds from the total indirect costs that will go towards evaluation of subgrants costs, if any, in Column F. Note that these funds will be subject to the 5% cap and will be used to calculate cap compliance in the “Total &amp; Caps Summary” tab.
</t>
    </r>
    <r>
      <rPr>
        <b/>
        <sz val="10"/>
        <rFont val="Arial"/>
        <family val="2"/>
      </rPr>
      <t>6.</t>
    </r>
    <r>
      <rPr>
        <sz val="10"/>
        <rFont val="Arial"/>
        <family val="2"/>
      </rPr>
      <t xml:space="preserve"> Enter a description of the entered values in the “Explanation of Indirect Cost Base” field (Columns G-H), including which of the two options outlined in #3 above was taken to determine the indirect cost rate. Explain how you will account for direct and indirect personnel costs charged to the grant with the statutory 3% cap on administrative costs and 5% cap on evaluation costs. It is the Eligible Entity’s responsibility to determine whether their indirect costs include such expenses subject to the caps, and account for them appropriately.  The Eligible Entity must document such accounting and make it available to NTIA and NIST if requested.
</t>
    </r>
    <r>
      <rPr>
        <b/>
        <sz val="10"/>
        <rFont val="Arial"/>
        <family val="2"/>
      </rPr>
      <t>7.</t>
    </r>
    <r>
      <rPr>
        <sz val="10"/>
        <rFont val="Arial"/>
        <family val="2"/>
      </rPr>
      <t xml:space="preserve"> Use the “Calculations” field (Column J) to explain the mathematical rationale behind the total indirect cost not already captured by the fields. Note that the rates and how they are applied should not be averaged to get one indirect cost percentage. Use this space to communicate complex calculations or rates that do not correspond to the below. If questions exist, contact the DE inbox at digitalequity@ntia.gov  before filling out this section.
</t>
    </r>
    <r>
      <rPr>
        <b/>
        <sz val="10"/>
        <rFont val="Arial"/>
        <family val="2"/>
      </rPr>
      <t>GUIDANCE</t>
    </r>
    <r>
      <rPr>
        <sz val="10"/>
        <rFont val="Arial"/>
        <family val="2"/>
      </rPr>
      <t xml:space="preserve">
</t>
    </r>
    <r>
      <rPr>
        <b/>
        <sz val="10"/>
        <rFont val="Arial"/>
        <family val="2"/>
      </rPr>
      <t>1.</t>
    </r>
    <r>
      <rPr>
        <sz val="10"/>
        <rFont val="Arial"/>
        <family val="2"/>
      </rPr>
      <t xml:space="preserve"> Indirect (facilities &amp; administrative (F&amp;A)) costs means those costs incurred for a common or joint purpose benefitting more than one cost objective, and not readily assignable to the cost objectives specifically benefitted, without effort disproportionate to the results achieved. By their nature, indirect costs are those recipient costs that are not directly associated with the recipient’s execution of its grant-funded project, but that are necessary to the operation of the organization and the performance of its programs.  
</t>
    </r>
    <r>
      <rPr>
        <b/>
        <sz val="10"/>
        <rFont val="Arial"/>
        <family val="2"/>
      </rPr>
      <t>2.</t>
    </r>
    <r>
      <rPr>
        <sz val="10"/>
        <rFont val="Arial"/>
        <family val="2"/>
      </rPr>
      <t xml:space="preserve"> Indirect costs may be charged to the award if the applicant does not have a current negotiated indirect cost rate or the applicant has never received a negotiated indirect cost rate and elects to charge a de minimis rate of 15% of modified total direct costs (MTDC) as described in 2 CFR 200.414(f), which can be used indefinitely. A de minimis rate may be applied to any non-federal entity (NFE) that does not have a current negotiated rate (including provisional rates). In April, 2022, OMB published updates to 2 CFR 200. In those updates, OMB increased the de minimis rate from 10% to 15% of Modified Total Direct Costs, and also changed how these costs are calculated. See https://www.federalregister.gov/documents/2024/04/22/2024-07496/guidance-for-federal-financial-assistance for additional information.
</t>
    </r>
    <r>
      <rPr>
        <b/>
        <sz val="10"/>
        <rFont val="Arial"/>
        <family val="2"/>
      </rPr>
      <t>3.</t>
    </r>
    <r>
      <rPr>
        <sz val="10"/>
        <rFont val="Arial"/>
        <family val="2"/>
      </rPr>
      <t xml:space="preserve"> MTDC means all direct salaries and wages, applicable fringe benefits, materials and supplies, services, travel, and up to the first $50,000 of each subaward (regardless of the period of performance of the subawards under the award). MTDC excludes equipment, capital expenditures, charges for patient care, rental costs, tuition remission, scholarships and fellowships, participant support costs and the portion of each subaward in excess of $50,000. Note that recipients and subrecipients can elect a lower de minimis rate at their discretion, and modify the definition of MTDC to permit inclusion of the first $50,000 of any one subaward in the base period of performance. Neither federal agencies nor pass-through entities may require recipients and subrecipients to use a de minimis rate lower than the standard, unless mandated by federal statute or regulation. See 2 CFR 200.414 for additional guidance. In April, 2022, OMB published updates to 2 CFR 200. In those updates, the updated calculation of Modified Total Direct Costs raised the subaward threshold from $25,000 to $50,000. See https://www.federalregister.gov/documents/2024/04/22/2024-07496/guidance-for-federal-financial-assistance for additional information.                                                                                                                                                                            
</t>
    </r>
    <r>
      <rPr>
        <b/>
        <sz val="10"/>
        <rFont val="Arial"/>
        <family val="2"/>
      </rPr>
      <t>4.</t>
    </r>
    <r>
      <rPr>
        <sz val="10"/>
        <rFont val="Arial"/>
        <family val="2"/>
      </rPr>
      <t xml:space="preserve"> NOTE: A Recipient who elects to employ the 15% de minimis Indirect Cost rate cannot claim "unrecovered indirect costs" as a Cost Share contribution (see 2 CFR 200.306(c)).  These costs cannot be reflected as actual indirect cost rates realized by the organization, and therefore are not verifiable in the Recipient records as required by Federal Regulation (§200.306(b)(1)).</t>
    </r>
  </si>
  <si>
    <r>
      <rPr>
        <b/>
        <sz val="10"/>
        <rFont val="Arial"/>
        <family val="2"/>
      </rPr>
      <t>INSTRUCTIONS</t>
    </r>
    <r>
      <rPr>
        <sz val="10"/>
        <rFont val="Arial"/>
        <family val="2"/>
      </rPr>
      <t xml:space="preserve">
</t>
    </r>
    <r>
      <rPr>
        <b/>
        <sz val="10"/>
        <rFont val="Arial"/>
        <family val="2"/>
      </rPr>
      <t xml:space="preserve">1. </t>
    </r>
    <r>
      <rPr>
        <sz val="10"/>
        <rFont val="Arial"/>
        <family val="2"/>
      </rPr>
      <t xml:space="preserve">Identify the personnel line-item by entering a position title (Column A). Note that all personnel should be identified by position title and not employee name.
</t>
    </r>
    <r>
      <rPr>
        <b/>
        <sz val="10"/>
        <rFont val="Arial"/>
        <family val="2"/>
      </rPr>
      <t>2.</t>
    </r>
    <r>
      <rPr>
        <sz val="10"/>
        <rFont val="Arial"/>
        <family val="2"/>
      </rPr>
      <t xml:space="preserve"> Indicate whether the position's role is critical to the delivery of the project by entering yes or no from the dropdown in “Key Personnel” (column B).
</t>
    </r>
    <r>
      <rPr>
        <b/>
        <sz val="10"/>
        <rFont val="Arial"/>
        <family val="2"/>
      </rPr>
      <t>3.</t>
    </r>
    <r>
      <rPr>
        <sz val="10"/>
        <rFont val="Arial"/>
        <family val="2"/>
      </rPr>
      <t xml:space="preserve"> Begin populating this table selecting the unit measurement (Column D) (e.g., hours for hourly employees, number of months for monthly) from the dropdown.
</t>
    </r>
    <r>
      <rPr>
        <b/>
        <sz val="10"/>
        <rFont val="Arial"/>
        <family val="2"/>
      </rPr>
      <t>4.</t>
    </r>
    <r>
      <rPr>
        <sz val="10"/>
        <rFont val="Arial"/>
        <family val="2"/>
      </rPr>
      <t xml:space="preserve"> Enter the level of effort based on the unit measurement (Column C) and enter the unit cost (Column E). The subtotal salary (Column F) will automatically calculate.
</t>
    </r>
    <r>
      <rPr>
        <b/>
        <sz val="10"/>
        <rFont val="Arial"/>
        <family val="2"/>
      </rPr>
      <t>5.</t>
    </r>
    <r>
      <rPr>
        <sz val="10"/>
        <rFont val="Arial"/>
        <family val="2"/>
      </rPr>
      <t xml:space="preserve"> Enter the fringe rate (Column H). Fringe benefits (Column G) will automatically calculate based on the fringe rate and subtotal salary. For more guidance on fringe benefits, see #4 under Guidance below.
</t>
    </r>
    <r>
      <rPr>
        <b/>
        <sz val="10"/>
        <rFont val="Arial"/>
        <family val="2"/>
      </rPr>
      <t>6.</t>
    </r>
    <r>
      <rPr>
        <sz val="10"/>
        <rFont val="Arial"/>
        <family val="2"/>
      </rPr>
      <t xml:space="preserve"> Enter the percentage of time dedicated to administrative tasks (Column I). The monetary value of administrative costs (Column J) subject to the 3% cap will automatically calculate.
</t>
    </r>
    <r>
      <rPr>
        <b/>
        <sz val="10"/>
        <rFont val="Arial"/>
        <family val="2"/>
      </rPr>
      <t>7.</t>
    </r>
    <r>
      <rPr>
        <sz val="10"/>
        <rFont val="Arial"/>
        <family val="2"/>
      </rPr>
      <t xml:space="preserve"> Enter the percentage of time dedicated to evaluation of subgrants tasks (Column K). The monetary value of evaluation costs (Column L) subject to the 5% cap will automatically calculate.
</t>
    </r>
    <r>
      <rPr>
        <b/>
        <sz val="10"/>
        <rFont val="Arial"/>
        <family val="2"/>
      </rPr>
      <t>8.</t>
    </r>
    <r>
      <rPr>
        <sz val="10"/>
        <rFont val="Arial"/>
        <family val="2"/>
      </rPr>
      <t xml:space="preserve"> Enter the percentage of time dedicated to affordable broadband program tasks (Column M). The monetary value of administrative costs (Column N) subject to the 10% cap will automatically calculate.
</t>
    </r>
    <r>
      <rPr>
        <b/>
        <sz val="10"/>
        <rFont val="Arial"/>
        <family val="2"/>
      </rPr>
      <t>9.</t>
    </r>
    <r>
      <rPr>
        <sz val="10"/>
        <rFont val="Arial"/>
        <family val="2"/>
      </rPr>
      <t xml:space="preserve"> Enter the percentage of time dedicated to DE Plan updates and maintenance (Column O). The monetary value of evaluation costs (Column P) subject to the 20% cap will automatically calculate. This is only applicable to applicants who already have a DE Plan in place.
</t>
    </r>
    <r>
      <rPr>
        <b/>
        <sz val="10"/>
        <rFont val="Arial"/>
        <family val="2"/>
      </rPr>
      <t>10.</t>
    </r>
    <r>
      <rPr>
        <sz val="10"/>
        <rFont val="Arial"/>
        <family val="2"/>
      </rPr>
      <t xml:space="preserve"> The total for each line-item personnel with automatically calculate (Column Q) based on information in the preceding Columns. 
</t>
    </r>
    <r>
      <rPr>
        <b/>
        <sz val="10"/>
        <rFont val="Arial"/>
        <family val="2"/>
      </rPr>
      <t>11.</t>
    </r>
    <r>
      <rPr>
        <sz val="10"/>
        <rFont val="Arial"/>
        <family val="2"/>
      </rPr>
      <t xml:space="preserve"> For each personnel line-item, write a justification of need (Column R). Describe the role and its responsibilities, and explain how this role is critical to the delivery of the project. 
</t>
    </r>
    <r>
      <rPr>
        <b/>
        <sz val="10"/>
        <rFont val="Arial"/>
        <family val="2"/>
      </rPr>
      <t>12.</t>
    </r>
    <r>
      <rPr>
        <sz val="10"/>
        <rFont val="Arial"/>
        <family val="2"/>
      </rPr>
      <t xml:space="preserve"> For each personnel line-item, use the Calculations field (Column S) to explain the mathematical rationale for any amounts that required calculations not captured by the Consolidated Budget Form's embedded formulas. Include explanations for how unit cost, fringe rate, percent of time dedicated to administrative tasks, and percent of time dedicated to evaluation tasks were calculated. Include any basis for estimating costs (e.g., market rates, preexisting company policy) and formulas for calculating totals. 
</t>
    </r>
    <r>
      <rPr>
        <b/>
        <sz val="10"/>
        <rFont val="Arial"/>
        <family val="2"/>
      </rPr>
      <t>GUIDANCE</t>
    </r>
    <r>
      <rPr>
        <sz val="10"/>
        <rFont val="Arial"/>
        <family val="2"/>
      </rPr>
      <t xml:space="preserve">
</t>
    </r>
    <r>
      <rPr>
        <b/>
        <sz val="10"/>
        <rFont val="Arial"/>
        <family val="2"/>
      </rPr>
      <t>1.</t>
    </r>
    <r>
      <rPr>
        <sz val="10"/>
        <rFont val="Arial"/>
        <family val="2"/>
      </rPr>
      <t xml:space="preserve"> List project costs solely for employees of the grantee. All personnel costs for subrecipients and contractors must be included within tab "e. Contracts- Subs (Planning)".
</t>
    </r>
    <r>
      <rPr>
        <b/>
        <sz val="10"/>
        <rFont val="Arial"/>
        <family val="2"/>
      </rPr>
      <t>2.</t>
    </r>
    <r>
      <rPr>
        <sz val="10"/>
        <rFont val="Arial"/>
        <family val="2"/>
      </rPr>
      <t xml:space="preserve"> Personnel cannot exceed 100% of their time on all active projects (including other Federal awards or work unrelated to the Native Entity Digital Equity Planning Grant Program).
</t>
    </r>
    <r>
      <rPr>
        <b/>
        <sz val="10"/>
        <rFont val="Arial"/>
        <family val="2"/>
      </rPr>
      <t>3.</t>
    </r>
    <r>
      <rPr>
        <sz val="10"/>
        <rFont val="Arial"/>
        <family val="2"/>
      </rPr>
      <t xml:space="preserve"> If loaded labor rates are utilized, include a description of the costs that the loaded rate is comprised of in the Additional Explanation section below. NIST/DOC must review all components of the loaded labor rate for reasonableness and unallowable costs (e.g., fee or profit). 
</t>
    </r>
    <r>
      <rPr>
        <b/>
        <sz val="10"/>
        <rFont val="Arial"/>
        <family val="2"/>
      </rPr>
      <t>4.</t>
    </r>
    <r>
      <rPr>
        <sz val="10"/>
        <rFont val="Arial"/>
        <family val="2"/>
      </rPr>
      <t xml:space="preserve"> Fringe benefits are allowances and services provided to employees as compensation in addition to regular salaries and wages. The rates and how they are applied should not be averaged to get one fringe cost percentage. Complex calculations should be described/provided in the Additional Explanation section below. 
</t>
    </r>
    <r>
      <rPr>
        <b/>
        <sz val="10"/>
        <rFont val="Arial"/>
        <family val="2"/>
      </rPr>
      <t>5.</t>
    </r>
    <r>
      <rPr>
        <sz val="10"/>
        <rFont val="Arial"/>
        <family val="2"/>
      </rPr>
      <t xml:space="preserve"> The fringe benefit rate should be included for each employee where applicable.</t>
    </r>
  </si>
  <si>
    <r>
      <rPr>
        <b/>
        <sz val="10"/>
        <rFont val="Arial"/>
        <family val="2"/>
      </rPr>
      <t>INSTRUCTIONS</t>
    </r>
    <r>
      <rPr>
        <sz val="10"/>
        <rFont val="Arial"/>
        <family val="2"/>
      </rPr>
      <t xml:space="preserve">
</t>
    </r>
    <r>
      <rPr>
        <b/>
        <sz val="10"/>
        <rFont val="Arial"/>
        <family val="2"/>
      </rPr>
      <t>1.</t>
    </r>
    <r>
      <rPr>
        <sz val="10"/>
        <rFont val="Arial"/>
        <family val="2"/>
      </rPr>
      <t xml:space="preserve"> List only travel costs that are directly associated with this award and should be included as a direct travel cost to the award. All listed travel must be necessary for performance of the project.
</t>
    </r>
    <r>
      <rPr>
        <b/>
        <sz val="10"/>
        <rFont val="Arial"/>
        <family val="2"/>
      </rPr>
      <t>2.</t>
    </r>
    <r>
      <rPr>
        <sz val="10"/>
        <rFont val="Arial"/>
        <family val="2"/>
      </rPr>
      <t xml:space="preserve"> Begin populating information by writing a 1-3 sentence purpose of travel and justification of need (Column A). Include a brief description of planned activities associated with the travel expense (e.g., subrecipient site visits, DOC meetings, project management meetings) and explain why the expense is necessary for the performance of the project. 
</t>
    </r>
    <r>
      <rPr>
        <b/>
        <sz val="10"/>
        <rFont val="Arial"/>
        <family val="2"/>
      </rPr>
      <t>3.</t>
    </r>
    <r>
      <rPr>
        <sz val="10"/>
        <rFont val="Arial"/>
        <family val="2"/>
      </rPr>
      <t xml:space="preserve"> Begin entering data in Columns B-M on a per-trip basis, not a per-person basis.
</t>
    </r>
    <r>
      <rPr>
        <b/>
        <sz val="10"/>
        <rFont val="Arial"/>
        <family val="2"/>
      </rPr>
      <t>4.</t>
    </r>
    <r>
      <rPr>
        <sz val="10"/>
        <rFont val="Arial"/>
        <family val="2"/>
      </rPr>
      <t xml:space="preserve"> Enter the number of days (Column B) for the travel line-item, inclusive of the day of departure and the day of return.
</t>
    </r>
    <r>
      <rPr>
        <b/>
        <sz val="10"/>
        <rFont val="Arial"/>
        <family val="2"/>
      </rPr>
      <t>5.</t>
    </r>
    <r>
      <rPr>
        <sz val="10"/>
        <rFont val="Arial"/>
        <family val="2"/>
      </rPr>
      <t xml:space="preserve"> Enter the number of travelers (Column C), including all personnel that will be traveling for the line-item trip.
</t>
    </r>
    <r>
      <rPr>
        <b/>
        <sz val="10"/>
        <rFont val="Arial"/>
        <family val="2"/>
      </rPr>
      <t>6.</t>
    </r>
    <r>
      <rPr>
        <sz val="10"/>
        <rFont val="Arial"/>
        <family val="2"/>
      </rPr>
      <t xml:space="preserve"> Enter the cost of lodging per traveler per night (Column D), taking the cost of each lodging unit if each person has their own accommodation. If any accommodation is shared, take the total cost of lodging and divide that figure by the number of individuals.
</t>
    </r>
    <r>
      <rPr>
        <b/>
        <sz val="10"/>
        <rFont val="Arial"/>
        <family val="2"/>
      </rPr>
      <t>7.</t>
    </r>
    <r>
      <rPr>
        <sz val="10"/>
        <rFont val="Arial"/>
        <family val="2"/>
      </rPr>
      <t xml:space="preserve"> Enter the cost of flight per traveler (Column E) if the journey requires airfare. If the traveler is taking ground transportation, enter $0 and flag in Calculations (Column P).
</t>
    </r>
    <r>
      <rPr>
        <b/>
        <sz val="10"/>
        <rFont val="Arial"/>
        <family val="2"/>
      </rPr>
      <t>8.</t>
    </r>
    <r>
      <rPr>
        <sz val="10"/>
        <rFont val="Arial"/>
        <family val="2"/>
      </rPr>
      <t xml:space="preserve"> Enter vehicle cost per traveler (Column F) by taking the total cost of the vehicle rented and dividing that figure by the number of individuals. 
</t>
    </r>
    <r>
      <rPr>
        <b/>
        <sz val="10"/>
        <rFont val="Arial"/>
        <family val="2"/>
      </rPr>
      <t>9.</t>
    </r>
    <r>
      <rPr>
        <sz val="10"/>
        <rFont val="Arial"/>
        <family val="2"/>
      </rPr>
      <t xml:space="preserve"> Enter data related to per diem rates in Columns G and H. Identify which GSA (General Services Administration) rates your application is using in the “Basis for Estimation Costs” (Column O). Click here to view the federal GSA rates: https://www.gsa.gov/travel/plan-a-trip/per-diem-rates/mie-breakdowns
</t>
    </r>
    <r>
      <rPr>
        <b/>
        <sz val="10"/>
        <rFont val="Arial"/>
        <family val="2"/>
      </rPr>
      <t>10.</t>
    </r>
    <r>
      <rPr>
        <sz val="10"/>
        <rFont val="Arial"/>
        <family val="2"/>
      </rPr>
      <t xml:space="preserve"> If your application is using alternate GSA/per diem rates (e.g., Native Entity policy), please state the policy and the modified per diem rate in the Basis for Estimation Costs. Use those figures in any comments made in the Calculations Column (Column F). 
</t>
    </r>
    <r>
      <rPr>
        <b/>
        <sz val="10"/>
        <rFont val="Arial"/>
        <family val="2"/>
      </rPr>
      <t>11.</t>
    </r>
    <r>
      <rPr>
        <sz val="10"/>
        <rFont val="Arial"/>
        <family val="2"/>
      </rPr>
      <t xml:space="preserve"> If you are using the federal GSA rates, the “Per Diem Per Traveler (first and last day)” in Column H should be 75% of the full rate entered in Column G. For applicants using alternate GSA/Per Diem rates, enter the first and last day per diem in accordance with that policy. 
</t>
    </r>
    <r>
      <rPr>
        <b/>
        <sz val="10"/>
        <rFont val="Arial"/>
        <family val="2"/>
      </rPr>
      <t>12.</t>
    </r>
    <r>
      <rPr>
        <sz val="10"/>
        <rFont val="Arial"/>
        <family val="2"/>
      </rPr>
      <t xml:space="preserve"> Enter the mileage cost (Column I) by taking the number of anticipated miles to be driven and multiplying it by your fuel cost according to per diem rates being used. With some rentals, mileage is sometimes included in the cost of the vehicle. If this is the case, note in the “Calculations” field (Column P).
</t>
    </r>
    <r>
      <rPr>
        <b/>
        <sz val="10"/>
        <rFont val="Arial"/>
        <family val="2"/>
      </rPr>
      <t>13.</t>
    </r>
    <r>
      <rPr>
        <sz val="10"/>
        <rFont val="Arial"/>
        <family val="2"/>
      </rPr>
      <t xml:space="preserve"> Enter any costs not accounted for in the “Miscellaneous” (Column J). Provide details in the Calculations Column.                                                                                                                                                                                                                                                                                                                                                                                                                                                                         
</t>
    </r>
    <r>
      <rPr>
        <b/>
        <sz val="10"/>
        <rFont val="Arial"/>
        <family val="2"/>
      </rPr>
      <t>14.</t>
    </r>
    <r>
      <rPr>
        <sz val="10"/>
        <rFont val="Arial"/>
        <family val="2"/>
      </rPr>
      <t xml:space="preserve"> The cost per trip will automatically calculate in Column K. 
</t>
    </r>
    <r>
      <rPr>
        <b/>
        <sz val="10"/>
        <rFont val="Arial"/>
        <family val="2"/>
      </rPr>
      <t>15.</t>
    </r>
    <r>
      <rPr>
        <sz val="10"/>
        <rFont val="Arial"/>
        <family val="2"/>
      </rPr>
      <t xml:space="preserve"> Enter the dollar value of funds from the total that will go towards administrative costs, if any, in Column L. Note that these funds will be subject to the 3% cap and will be used to calculate cap compliance in the “Total &amp; Caps Summary” tab. 
</t>
    </r>
    <r>
      <rPr>
        <b/>
        <sz val="10"/>
        <rFont val="Arial"/>
        <family val="2"/>
      </rPr>
      <t>16.</t>
    </r>
    <r>
      <rPr>
        <sz val="10"/>
        <rFont val="Arial"/>
        <family val="2"/>
      </rPr>
      <t xml:space="preserve"> Enter the dollar value of funds from the total that will go towards evaluation of subgrants costs, if any, in Column M. Note that these funds will be subject to the 5% cap and will be used to calculate cap compliance in the “Total &amp; Caps Summary” tab.
</t>
    </r>
    <r>
      <rPr>
        <b/>
        <sz val="10"/>
        <rFont val="Arial"/>
        <family val="2"/>
      </rPr>
      <t>17.</t>
    </r>
    <r>
      <rPr>
        <sz val="10"/>
        <rFont val="Arial"/>
        <family val="2"/>
      </rPr>
      <t xml:space="preserve"> Enter the dollar value of funds from the total that will go towards affordable broadband program costs, if any, in Column N. Note that these funds will be subject to the 10% cap and will be used to calculate cap compliance in the “Total &amp; Caps Summary” tab. 
</t>
    </r>
    <r>
      <rPr>
        <b/>
        <sz val="10"/>
        <rFont val="Arial"/>
        <family val="2"/>
      </rPr>
      <t>18.</t>
    </r>
    <r>
      <rPr>
        <sz val="10"/>
        <rFont val="Arial"/>
        <family val="2"/>
      </rPr>
      <t xml:space="preserve"> Enter the dollar value of funds from the total that will go towards DE Plan updates and maintenance, if any, in Column O. Note that these funds will be subject to the 20% cap and will be used to calculate cap compliance in the “Total &amp; Caps Summary” tab.
</t>
    </r>
    <r>
      <rPr>
        <b/>
        <sz val="10"/>
        <rFont val="Arial"/>
        <family val="2"/>
      </rPr>
      <t>19.</t>
    </r>
    <r>
      <rPr>
        <sz val="10"/>
        <rFont val="Arial"/>
        <family val="2"/>
      </rPr>
      <t xml:space="preserve"> Use the “Calculations” field (Column P) to explain the mathematical rationale for any amounts that require calculations not captured by the Consolidated Budget Form's embedded formulas. Include explanations for how lodging rates, flights, per diem, mileage, and miscellaneous costs were calculated if not directly taken from a source. 
</t>
    </r>
    <r>
      <rPr>
        <b/>
        <sz val="10"/>
        <rFont val="Arial"/>
        <family val="2"/>
      </rPr>
      <t>20.</t>
    </r>
    <r>
      <rPr>
        <sz val="10"/>
        <rFont val="Arial"/>
        <family val="2"/>
      </rPr>
      <t xml:space="preserve"> Use the “Basis for Estimating” Costs field (Column Q) to enter sources used to determine the costs entered in preceding fields. Examples include past trips, travel quotes, and GSA rates.
</t>
    </r>
    <r>
      <rPr>
        <b/>
        <sz val="10"/>
        <rFont val="Arial"/>
        <family val="2"/>
      </rPr>
      <t>GUIDANCE</t>
    </r>
    <r>
      <rPr>
        <sz val="10"/>
        <rFont val="Arial"/>
        <family val="2"/>
      </rPr>
      <t xml:space="preserve">
</t>
    </r>
    <r>
      <rPr>
        <b/>
        <sz val="10"/>
        <rFont val="Arial"/>
        <family val="2"/>
      </rPr>
      <t>1.</t>
    </r>
    <r>
      <rPr>
        <sz val="10"/>
        <rFont val="Arial"/>
        <family val="2"/>
      </rPr>
      <t xml:space="preserve"> Funds requested in the travel category should be for project staff only. Travel for consultants/contractors should be shown in the “Contract” cost category along with consultant/contractor fees. Because these costs are associated with contract-related work, they must be under the “Contract” cost category.      
</t>
    </r>
    <r>
      <rPr>
        <b/>
        <sz val="10"/>
        <rFont val="Arial"/>
        <family val="2"/>
      </rPr>
      <t>2.</t>
    </r>
    <r>
      <rPr>
        <sz val="10"/>
        <rFont val="Arial"/>
        <family val="2"/>
      </rPr>
      <t xml:space="preserve"> Examples for “Basis for Estimating Costs” (Column O) are past trips, travel quotes, and GSA rates. A list of Basis sources must be included for each trip, including a source for every field where possible. For example, applicants should provide a separate Basis of Estimation for lodging, flight, vehicle, per diem, and mileage costs. 
</t>
    </r>
    <r>
      <rPr>
        <b/>
        <sz val="10"/>
        <rFont val="Arial"/>
        <family val="2"/>
      </rPr>
      <t>3.</t>
    </r>
    <r>
      <rPr>
        <sz val="10"/>
        <rFont val="Arial"/>
        <family val="2"/>
      </rPr>
      <t xml:space="preserve"> Federal travel regulations are contained within the applicable cost principles for all entity types.
</t>
    </r>
    <r>
      <rPr>
        <b/>
        <sz val="10"/>
        <rFont val="Arial"/>
        <family val="2"/>
      </rPr>
      <t>4.</t>
    </r>
    <r>
      <rPr>
        <sz val="10"/>
        <rFont val="Arial"/>
        <family val="2"/>
      </rPr>
      <t xml:space="preserve"> Travel costs should remain consistent with travel costs incurred by an organization during normal business operations based on the organization’s written travel policy. In absence of a written travel policy, organizations must follow the regulations prescribed by GSA. Applicants must reference any travel policies used to calculate rates and costs.
</t>
    </r>
    <r>
      <rPr>
        <b/>
        <sz val="10"/>
        <rFont val="Arial"/>
        <family val="2"/>
      </rPr>
      <t xml:space="preserve">5. </t>
    </r>
    <r>
      <rPr>
        <sz val="10"/>
        <rFont val="Arial"/>
        <family val="2"/>
      </rPr>
      <t xml:space="preserve">Local travel must additionally be captured in this worksheet. </t>
    </r>
  </si>
  <si>
    <r>
      <t>INSTRUCTIONS</t>
    </r>
    <r>
      <rPr>
        <sz val="10"/>
        <rFont val="Arial"/>
        <family val="2"/>
      </rPr>
      <t xml:space="preserve">
</t>
    </r>
    <r>
      <rPr>
        <b/>
        <sz val="10"/>
        <rFont val="Arial"/>
        <family val="2"/>
      </rPr>
      <t xml:space="preserve">1. </t>
    </r>
    <r>
      <rPr>
        <sz val="10"/>
        <rFont val="Arial"/>
        <family val="2"/>
      </rPr>
      <t xml:space="preserve">Prior to entering equipment information, check that the planned request falls under the CFR definition of Equipment. See #1 under Guidance below.
</t>
    </r>
    <r>
      <rPr>
        <b/>
        <sz val="10"/>
        <rFont val="Arial"/>
        <family val="2"/>
      </rPr>
      <t>2.</t>
    </r>
    <r>
      <rPr>
        <sz val="10"/>
        <rFont val="Arial"/>
        <family val="2"/>
      </rPr>
      <t xml:space="preserve"> Identify a broader category (Column A) for the equipment requested. Examples include – but are not limited to – computing equipment (e.g., laptops, desktops), networking equipment (e.g., routers, access points), bundles that meet the equipment definition in Guidance #1 below, and miscellaneous. 
</t>
    </r>
    <r>
      <rPr>
        <b/>
        <sz val="10"/>
        <rFont val="Arial"/>
        <family val="2"/>
      </rPr>
      <t>3.</t>
    </r>
    <r>
      <rPr>
        <sz val="10"/>
        <rFont val="Arial"/>
        <family val="2"/>
      </rPr>
      <t xml:space="preserve"> Name the equipment item (Column B).
</t>
    </r>
    <r>
      <rPr>
        <b/>
        <sz val="10"/>
        <rFont val="Arial"/>
        <family val="2"/>
      </rPr>
      <t>4.</t>
    </r>
    <r>
      <rPr>
        <sz val="10"/>
        <rFont val="Arial"/>
        <family val="2"/>
      </rPr>
      <t xml:space="preserve"> Enter the quantity (Column C) and unit cost (Column D). The total cost (Column E) will automatically calculate.
</t>
    </r>
    <r>
      <rPr>
        <b/>
        <sz val="10"/>
        <rFont val="Arial"/>
        <family val="2"/>
      </rPr>
      <t>5.</t>
    </r>
    <r>
      <rPr>
        <sz val="10"/>
        <rFont val="Arial"/>
        <family val="2"/>
      </rPr>
      <t xml:space="preserve"> Enter the dollar value of funds from the total that will go towards administrative costs, if any, in Column F. Note that these funds will be subject to the 3% cap and will be used to calculate cap compliance in the “Total &amp; Caps Summary” tab. 
</t>
    </r>
    <r>
      <rPr>
        <b/>
        <sz val="10"/>
        <rFont val="Arial"/>
        <family val="2"/>
      </rPr>
      <t>6.</t>
    </r>
    <r>
      <rPr>
        <sz val="10"/>
        <rFont val="Arial"/>
        <family val="2"/>
      </rPr>
      <t xml:space="preserve"> Enter the dollar value of funds from the total that will go towards evaluation of subgrants costs, if any, in Column G. Note that these funds will be subject to the 5% cap and will be used to calculate cap compliance in the “Total &amp; Caps Summary” tab.
</t>
    </r>
    <r>
      <rPr>
        <b/>
        <sz val="10"/>
        <rFont val="Arial"/>
        <family val="2"/>
      </rPr>
      <t>7.</t>
    </r>
    <r>
      <rPr>
        <sz val="10"/>
        <rFont val="Arial"/>
        <family val="2"/>
      </rPr>
      <t xml:space="preserve"> Enter the dollar value of funds from the total that will go towards affordable broadband program costs, if any, in Column H. Note that these funds will be subject to the 10% cap and will be used to calculate cap compliance in the “Total &amp; Caps Summary” tab. 
</t>
    </r>
    <r>
      <rPr>
        <b/>
        <sz val="10"/>
        <rFont val="Arial"/>
        <family val="2"/>
      </rPr>
      <t>8.</t>
    </r>
    <r>
      <rPr>
        <sz val="10"/>
        <rFont val="Arial"/>
        <family val="2"/>
      </rPr>
      <t xml:space="preserve"> Enter the dollar value of funds from the total that will go towards DE Plan updates and maintenance, if any, in Column I. Note that these funds will be subject to the 20% cap and will be used to calculate cap compliance in the “Total &amp; Caps Summary” tab.
</t>
    </r>
    <r>
      <rPr>
        <b/>
        <sz val="10"/>
        <rFont val="Arial"/>
        <family val="2"/>
      </rPr>
      <t>9.</t>
    </r>
    <r>
      <rPr>
        <sz val="10"/>
        <rFont val="Arial"/>
        <family val="2"/>
      </rPr>
      <t xml:space="preserve"> Use the “Basis for Estimating Costs” field (Column J) to enter sources used to determine the costs entered in preceding fields. Examples include contractor quotes, catalog prices, prior invoices.
</t>
    </r>
    <r>
      <rPr>
        <b/>
        <sz val="10"/>
        <rFont val="Arial"/>
        <family val="2"/>
      </rPr>
      <t>10.</t>
    </r>
    <r>
      <rPr>
        <sz val="10"/>
        <rFont val="Arial"/>
        <family val="2"/>
      </rPr>
      <t xml:space="preserve"> For each equipment line-item, write a justification of need (Column K). Describe the requested equipment and how it directly supports goals of the proposed project. 
</t>
    </r>
    <r>
      <rPr>
        <b/>
        <sz val="10"/>
        <rFont val="Arial"/>
        <family val="2"/>
      </rPr>
      <t>11.</t>
    </r>
    <r>
      <rPr>
        <sz val="10"/>
        <rFont val="Arial"/>
        <family val="2"/>
      </rPr>
      <t xml:space="preserve"> Use the “Calculations” field (Column L) to explain the mathematical rationale for any amounts that required calculations not captured by the Consolidated Budget Form's embedded formulas.
</t>
    </r>
    <r>
      <rPr>
        <b/>
        <sz val="10"/>
        <rFont val="Arial"/>
        <family val="2"/>
      </rPr>
      <t>GUIDANCE</t>
    </r>
    <r>
      <rPr>
        <sz val="10"/>
        <rFont val="Arial"/>
        <family val="2"/>
      </rPr>
      <t xml:space="preserve">
</t>
    </r>
    <r>
      <rPr>
        <b/>
        <sz val="10"/>
        <rFont val="Arial"/>
        <family val="2"/>
      </rPr>
      <t>1.</t>
    </r>
    <r>
      <rPr>
        <sz val="10"/>
        <rFont val="Arial"/>
        <family val="2"/>
      </rPr>
      <t xml:space="preserve"> Equipment means a single item of tangible, personal property (including information technology systems) having a useful life of more than one year and a per-unit acquisition cost which equals or exceeds the lesser of the capitalization level established by the non-Federal entity for financial statement purposes, or $10,000. Please refer to the applicable Federal regulations in 2 CFR 200 for specific equipment definitions and treatment. Per 2 CFR 200.313, Native Entities may use their own internal disposition procedures for use, management, and disposal of equipment, but must follow the regular guidance if they do not have set procedures. In April, 2022, OMB published updates to 2 CFR 200. In those updates, OMB raised the equipment/supply threshold from $5,000 to $10,000. The $10,000 threshold will be used for all DE Capacity awards. See https://www.federalregister.gov/documents/2024/04/22/2024-07496/guidance-for-federal-financial-assistance for additional information. 
</t>
    </r>
    <r>
      <rPr>
        <b/>
        <sz val="10"/>
        <rFont val="Arial"/>
        <family val="2"/>
      </rPr>
      <t>2.</t>
    </r>
    <r>
      <rPr>
        <sz val="10"/>
        <rFont val="Arial"/>
        <family val="2"/>
      </rPr>
      <t xml:space="preserve"> Do not include supply items under equipment. Please refer to 2 CFR 200 and d. Supplies on what constitutes a supply item.
</t>
    </r>
    <r>
      <rPr>
        <b/>
        <sz val="10"/>
        <rFont val="Arial"/>
        <family val="2"/>
      </rPr>
      <t>3.</t>
    </r>
    <r>
      <rPr>
        <sz val="10"/>
        <rFont val="Arial"/>
        <family val="2"/>
      </rPr>
      <t xml:space="preserve"> Any equipment that is leased must be listed under tab “n. Other (Capacity)". Do not include leased equipment under this tab.  </t>
    </r>
  </si>
  <si>
    <r>
      <rPr>
        <b/>
        <sz val="10"/>
        <rFont val="Arial"/>
        <family val="2"/>
      </rPr>
      <t>INSTRUCTIONS</t>
    </r>
    <r>
      <rPr>
        <sz val="10"/>
        <rFont val="Arial"/>
        <family val="2"/>
      </rPr>
      <t xml:space="preserve">
</t>
    </r>
    <r>
      <rPr>
        <b/>
        <sz val="10"/>
        <rFont val="Arial"/>
        <family val="2"/>
      </rPr>
      <t xml:space="preserve">1. </t>
    </r>
    <r>
      <rPr>
        <sz val="10"/>
        <rFont val="Arial"/>
        <family val="2"/>
      </rPr>
      <t xml:space="preserve">Prior to entering supply information, check that the planned request falls under the CFR definition of Supplies. See #1 under Guidance below. 
</t>
    </r>
    <r>
      <rPr>
        <b/>
        <sz val="10"/>
        <rFont val="Arial"/>
        <family val="2"/>
      </rPr>
      <t>2.</t>
    </r>
    <r>
      <rPr>
        <sz val="10"/>
        <rFont val="Arial"/>
        <family val="2"/>
      </rPr>
      <t xml:space="preserve"> Identify a broader category (Column A) for the supply requested.  Examples include – but are not limited to – software/licenses (e.g., Microsoft Suite, Adobe suite, operating systems), peripheral devices (e.g., keyboards, headsets), furniture (e.g., office cubicles, filing cabinets), and miscellaneous. 
</t>
    </r>
    <r>
      <rPr>
        <b/>
        <sz val="10"/>
        <rFont val="Arial"/>
        <family val="2"/>
      </rPr>
      <t>3.</t>
    </r>
    <r>
      <rPr>
        <sz val="10"/>
        <rFont val="Arial"/>
        <family val="2"/>
      </rPr>
      <t xml:space="preserve"> Name the supply item (Column B).
</t>
    </r>
    <r>
      <rPr>
        <b/>
        <sz val="10"/>
        <rFont val="Arial"/>
        <family val="2"/>
      </rPr>
      <t>4.</t>
    </r>
    <r>
      <rPr>
        <sz val="10"/>
        <rFont val="Arial"/>
        <family val="2"/>
      </rPr>
      <t xml:space="preserve"> Enter the quantity of supplies (Column C) and unit cost (Column D). The total cost (Column E) will automatically calculate.
</t>
    </r>
    <r>
      <rPr>
        <b/>
        <sz val="10"/>
        <rFont val="Arial"/>
        <family val="2"/>
      </rPr>
      <t>5.</t>
    </r>
    <r>
      <rPr>
        <sz val="10"/>
        <rFont val="Arial"/>
        <family val="2"/>
      </rPr>
      <t xml:space="preserve"> Enter the dollar value of funds from the total that will go towards administrative costs, if any, in Column F. Note that these funds will be subject to the 3% cap and will be used to calculate cap compliance in the “Total &amp; Caps Summary” tab. 
</t>
    </r>
    <r>
      <rPr>
        <b/>
        <sz val="10"/>
        <rFont val="Arial"/>
        <family val="2"/>
      </rPr>
      <t xml:space="preserve">6. </t>
    </r>
    <r>
      <rPr>
        <sz val="10"/>
        <rFont val="Arial"/>
        <family val="2"/>
      </rPr>
      <t xml:space="preserve">Enter the dollar value of funds from the total that will go towards evaluation of subgrants costs, if any, in Column G. Note that these funds will be subject to the 5% cap and will be used to calculate cap compliance in the “Total &amp; Caps Summary” tab.
</t>
    </r>
    <r>
      <rPr>
        <b/>
        <sz val="10"/>
        <rFont val="Arial"/>
        <family val="2"/>
      </rPr>
      <t>7.</t>
    </r>
    <r>
      <rPr>
        <sz val="10"/>
        <rFont val="Arial"/>
        <family val="2"/>
      </rPr>
      <t xml:space="preserve"> Enter the dollar value of funds from the total that will go towards affordable broadband program costs, if any, in Column H. Note that these funds will be subject to the 10% cap and will be used to calculate cap compliance in the “Total &amp; Caps Summary” tab. 
</t>
    </r>
    <r>
      <rPr>
        <b/>
        <sz val="10"/>
        <rFont val="Arial"/>
        <family val="2"/>
      </rPr>
      <t>8.</t>
    </r>
    <r>
      <rPr>
        <sz val="10"/>
        <rFont val="Arial"/>
        <family val="2"/>
      </rPr>
      <t xml:space="preserve"> Enter the dollar value of funds from the total that will go towards DE Plan updates and maintenance, if any, in Column I. Note that these funds will be subject to the 20% cap and will be used to calculate cap compliance in the “Total &amp; Caps Summary” tab.
</t>
    </r>
    <r>
      <rPr>
        <b/>
        <sz val="10"/>
        <rFont val="Arial"/>
        <family val="2"/>
      </rPr>
      <t>9.</t>
    </r>
    <r>
      <rPr>
        <sz val="10"/>
        <rFont val="Arial"/>
        <family val="2"/>
      </rPr>
      <t xml:space="preserve"> Use the “Basis for Estimating Costs” field (Column J) to enter sources used to determine the costs entered in preceding fields. Examples include contractor quotes, catalog prices, prior invoices.
</t>
    </r>
    <r>
      <rPr>
        <b/>
        <sz val="10"/>
        <rFont val="Arial"/>
        <family val="2"/>
      </rPr>
      <t>10.</t>
    </r>
    <r>
      <rPr>
        <sz val="10"/>
        <rFont val="Arial"/>
        <family val="2"/>
      </rPr>
      <t xml:space="preserve"> For each supply line-item, write a justification of need (Column K). Describe the requested supplies and how they directly support the goals of the proposed project. 
</t>
    </r>
    <r>
      <rPr>
        <b/>
        <sz val="10"/>
        <rFont val="Arial"/>
        <family val="2"/>
      </rPr>
      <t>11.</t>
    </r>
    <r>
      <rPr>
        <sz val="10"/>
        <rFont val="Arial"/>
        <family val="2"/>
      </rPr>
      <t xml:space="preserve"> Use the Calculations field (Column L) to explain the mathematical rationale for any amounts that required calculations not captured by the Consolidated Budget Form's embedded formulas. 
</t>
    </r>
    <r>
      <rPr>
        <b/>
        <sz val="10"/>
        <rFont val="Arial"/>
        <family val="2"/>
      </rPr>
      <t>GUIDANCE</t>
    </r>
    <r>
      <rPr>
        <sz val="10"/>
        <rFont val="Arial"/>
        <family val="2"/>
      </rPr>
      <t xml:space="preserve">
</t>
    </r>
    <r>
      <rPr>
        <b/>
        <sz val="10"/>
        <rFont val="Arial"/>
        <family val="2"/>
      </rPr>
      <t>1.</t>
    </r>
    <r>
      <rPr>
        <sz val="10"/>
        <rFont val="Arial"/>
        <family val="2"/>
      </rPr>
      <t xml:space="preserve"> Supplies are defined as all tangible personal property that fall outside of the Equipment definition (see 2 CFR 200.1). Supplies are generally defined as an item with an acquisition cost of $10,000 or less and a useful life expectancy of less than one year.  Supplies are generally consumed during the project period of performance. Please refer to the applicable Federal regulations in 2 CFR 200 for specific supplies definitions and treatment. A computing device is a supply if the acquisition cost is less than the lesser of the capitalization level established by the non-Federal entity for financial statement purposes or $10,000, regardless of the length of its useful life. In April, 2022, OMB published updates to 2 CFR 200. In those updates, OMB raised the equipment/supply threshold from $5,000 to $10,000. The $10,000 threshold will be used for all DE Capacity awards. See https://www.federalregister.gov/documents/2024/04/22/2024-07496/guidance-for-federal-financial-assistance for additional information. 
</t>
    </r>
    <r>
      <rPr>
        <b/>
        <sz val="10"/>
        <rFont val="Arial"/>
        <family val="2"/>
      </rPr>
      <t>2.</t>
    </r>
    <r>
      <rPr>
        <sz val="10"/>
        <rFont val="Arial"/>
        <family val="2"/>
      </rPr>
      <t xml:space="preserve"> List all proposed supplies below, providing a basis of costs (e.g. contractor quotes, catalog prices, prior invoices). 
</t>
    </r>
    <r>
      <rPr>
        <b/>
        <sz val="10"/>
        <rFont val="Arial"/>
        <family val="2"/>
      </rPr>
      <t>3.</t>
    </r>
    <r>
      <rPr>
        <sz val="10"/>
        <rFont val="Arial"/>
        <family val="2"/>
      </rPr>
      <t xml:space="preserve"> Note that Supply items recorded in this tab must be direct costs to the project. Do not enter items that are duplicative of supply costs included in the accounted for as indirect costs. Supply costs must be allocable specifically to the project.</t>
    </r>
  </si>
  <si>
    <r>
      <rPr>
        <b/>
        <sz val="10"/>
        <rFont val="Arial"/>
        <family val="2"/>
      </rPr>
      <t>INSTRUCTIONS</t>
    </r>
    <r>
      <rPr>
        <sz val="10"/>
        <rFont val="Arial"/>
        <family val="2"/>
      </rPr>
      <t xml:space="preserve">
</t>
    </r>
    <r>
      <rPr>
        <b/>
        <sz val="10"/>
        <rFont val="Arial"/>
        <family val="2"/>
      </rPr>
      <t xml:space="preserve">1. </t>
    </r>
    <r>
      <rPr>
        <sz val="10"/>
        <rFont val="Arial"/>
        <family val="2"/>
      </rPr>
      <t xml:space="preserve">Prior to entering contractual and subaward information, check that information is categorized currently per the definitions of subrecipients (sub-awardees) and contractors. See #1 under Guidance below. 
</t>
    </r>
    <r>
      <rPr>
        <b/>
        <sz val="10"/>
        <rFont val="Arial"/>
        <family val="2"/>
      </rPr>
      <t xml:space="preserve">2. </t>
    </r>
    <r>
      <rPr>
        <sz val="10"/>
        <rFont val="Arial"/>
        <family val="2"/>
      </rPr>
      <t xml:space="preserve">This tab divides information, with Rows 5-24 dedicated to subrecipient information and Rows 26-38 dedicated to contractor information. As you populate the sheet, verify that subrecipient and contractor data are entered in the appropriate fields.
</t>
    </r>
    <r>
      <rPr>
        <b/>
        <sz val="10"/>
        <rFont val="Arial"/>
        <family val="2"/>
      </rPr>
      <t xml:space="preserve">3. </t>
    </r>
    <r>
      <rPr>
        <sz val="10"/>
        <rFont val="Arial"/>
        <family val="2"/>
      </rPr>
      <t xml:space="preserve">The eligible entity must provide all costs related to subrecipients and contractors. For each cost related to subrecipients and contractors, indicate the associated Project Name (Column A) from your application's Project Narrative.
</t>
    </r>
    <r>
      <rPr>
        <b/>
        <sz val="10"/>
        <rFont val="Arial"/>
        <family val="2"/>
      </rPr>
      <t>4.</t>
    </r>
    <r>
      <rPr>
        <sz val="10"/>
        <rFont val="Arial"/>
        <family val="2"/>
      </rPr>
      <t xml:space="preserve"> Enter the name or organization of the subrecipient or contractor (Column B).
</t>
    </r>
    <r>
      <rPr>
        <b/>
        <sz val="10"/>
        <rFont val="Arial"/>
        <family val="2"/>
      </rPr>
      <t>5.</t>
    </r>
    <r>
      <rPr>
        <sz val="10"/>
        <rFont val="Arial"/>
        <family val="2"/>
      </rPr>
      <t xml:space="preserve"> Detail the “Justification of Need” (Column C) for each line-item. Explain how the costs associated with each line item relate to the implementation of the project as outlined in the proposal being submitted. Justifications should be concise and be written in such a way that someone not specifically familiar with the project can conceptually understand the rational purpose of the anticipated costs identified. Explain why items are essential in meeting the goals of the project. Do not merely restate the proposed expenditure. The specific items in the subrecipient budget(s) should not be explained here.
</t>
    </r>
    <r>
      <rPr>
        <b/>
        <sz val="10"/>
        <rFont val="Arial"/>
        <family val="2"/>
      </rPr>
      <t>6.</t>
    </r>
    <r>
      <rPr>
        <sz val="10"/>
        <rFont val="Arial"/>
        <family val="2"/>
      </rPr>
      <t xml:space="preserve"> Detail the basis of cost for each line-item in Column D. Examples include – but are not limited to – engineering estimates, fees, permits, prior construction. 
</t>
    </r>
    <r>
      <rPr>
        <b/>
        <sz val="10"/>
        <rFont val="Arial"/>
        <family val="2"/>
      </rPr>
      <t>7.</t>
    </r>
    <r>
      <rPr>
        <sz val="10"/>
        <rFont val="Arial"/>
        <family val="2"/>
      </rPr>
      <t xml:space="preserve"> Enter the total cost of the subrecipient or contractor (Column F) and use the “Calculations” field (Column J) to explain the mathematical rationale for the sum. Include the total amount of anticipated hours and the cost per hour, as well as any other relevant information used in determining total costs. 
</t>
    </r>
    <r>
      <rPr>
        <b/>
        <sz val="10"/>
        <rFont val="Arial"/>
        <family val="2"/>
      </rPr>
      <t>8.</t>
    </r>
    <r>
      <rPr>
        <sz val="10"/>
        <rFont val="Arial"/>
        <family val="2"/>
      </rPr>
      <t xml:space="preserve"> Enter the dollar value of funds from the total that will go towards administrative costs, if any, in Column G. Note that these funds will be subject to the 3% cap and will be used to calculate cap compliance in the “Total &amp; Caps Summary” tab. 
</t>
    </r>
    <r>
      <rPr>
        <b/>
        <sz val="10"/>
        <rFont val="Arial"/>
        <family val="2"/>
      </rPr>
      <t>9.</t>
    </r>
    <r>
      <rPr>
        <sz val="10"/>
        <rFont val="Arial"/>
        <family val="2"/>
      </rPr>
      <t xml:space="preserve"> Enter the dollar value of funds from the total that will go towards evaluation of subgrants costs, if any, in Column H. Note that these funds will be subject to the 5% cap and will be used to calculate cap compliance in the “Total &amp; Caps Summary” tab.
</t>
    </r>
    <r>
      <rPr>
        <b/>
        <sz val="10"/>
        <rFont val="Arial"/>
        <family val="2"/>
      </rPr>
      <t>10.</t>
    </r>
    <r>
      <rPr>
        <sz val="10"/>
        <rFont val="Arial"/>
        <family val="2"/>
      </rPr>
      <t xml:space="preserve"> Enter the dollar value of funds from the total that will go towards affordable broadband program costs, if any, in Column I. Note that these funds will be subject to the 10% cap and will be used to calculate cap compliance in the “Total &amp; Caps Summary” tab. 
</t>
    </r>
    <r>
      <rPr>
        <b/>
        <sz val="10"/>
        <rFont val="Arial"/>
        <family val="2"/>
      </rPr>
      <t>11.</t>
    </r>
    <r>
      <rPr>
        <sz val="10"/>
        <rFont val="Arial"/>
        <family val="2"/>
      </rPr>
      <t xml:space="preserve"> Enter the dollar value of funds from the total that will go towards DE Plan updates and maintenance in Column J. Note that these funds will be subject to the 20% cap and will be used to calculate cap compliance in the “Total &amp; Caps Summary” tab.
</t>
    </r>
    <r>
      <rPr>
        <b/>
        <sz val="10"/>
        <rFont val="Arial"/>
        <family val="2"/>
      </rPr>
      <t>GUIDANCE</t>
    </r>
    <r>
      <rPr>
        <sz val="10"/>
        <rFont val="Arial"/>
        <family val="2"/>
      </rPr>
      <t xml:space="preserve">
</t>
    </r>
    <r>
      <rPr>
        <b/>
        <sz val="10"/>
        <rFont val="Arial"/>
        <family val="2"/>
      </rPr>
      <t>1.</t>
    </r>
    <r>
      <rPr>
        <sz val="10"/>
        <rFont val="Arial"/>
        <family val="2"/>
      </rPr>
      <t xml:space="preserve"> Subrecipients (sub-awardees): A subrecipient is a legal entity to which a subaward is made, who has performance measured against whether the objectives of the Federal program are met, is responsible for programmatic decision making, must adhere to applicable Federal program compliance requirements, and uses the Federal funds to carry out a program of the organization. All characteristics may not be present and judgment must be used to determine subrecipient vs. contractor status. List all subrecipients who receive a subaward and are tasked with carrying out project activities.
</t>
    </r>
    <r>
      <rPr>
        <b/>
        <sz val="10"/>
        <rFont val="Arial"/>
        <family val="2"/>
      </rPr>
      <t>2.</t>
    </r>
    <r>
      <rPr>
        <sz val="10"/>
        <rFont val="Arial"/>
        <family val="2"/>
      </rPr>
      <t xml:space="preserve"> Contractors: A contractor is a legal entity contracted to provide goods and services within normal business operations, provides similar goods or services to many different purchasers, operates in a competitive environment, provides goods or services that are ancillary to the operation of the Federal program, and is not subject to compliance requirements of the Federal program. All characteristics may not be present and judgment must be used to determine subrecipient vs. contractor status. List all contractors supplying commercial supplies or services used to support the project. 
</t>
    </r>
    <r>
      <rPr>
        <b/>
        <sz val="10"/>
        <rFont val="Arial"/>
        <family val="2"/>
      </rPr>
      <t>3.</t>
    </r>
    <r>
      <rPr>
        <sz val="10"/>
        <rFont val="Arial"/>
        <family val="2"/>
      </rPr>
      <t xml:space="preserve"> Refer to 2 CFR 200.331 for subrecipient and contractor determinations, and refer to 2 CFR 200.333 for the latest guidance on the maximum amount of fixed amount subawards that a recipient may provide with prior written approval from the federal agency. In April OMB published updates to 2 CFR 200. In those updates, OMB set the fixed subaward amount in 2 CFR 200.333 to $500,000. See https://www.federalregister.gov/documents/2024/04/22/2024-07496/guidance-for-federal-financial-assistance for additional information.
</t>
    </r>
    <r>
      <rPr>
        <b/>
        <sz val="10"/>
        <rFont val="Arial"/>
        <family val="2"/>
      </rPr>
      <t>4.</t>
    </r>
    <r>
      <rPr>
        <sz val="10"/>
        <rFont val="Arial"/>
        <family val="2"/>
      </rPr>
      <t xml:space="preserve"> In determining whether an agreement between a pass-through entity and another non-Federal entity casts the latter as a subrecipient or a contractor, the substance of the relationship is more important than the form of the agreement. Please refer to 2 CFR 200.331 Subrecipient and contractor determinations for more information on making a determination on subrecipient vs. contractor.</t>
    </r>
  </si>
  <si>
    <r>
      <rPr>
        <b/>
        <sz val="10"/>
        <rFont val="Arial"/>
        <family val="2"/>
      </rPr>
      <t>Instructions</t>
    </r>
    <r>
      <rPr>
        <sz val="10"/>
        <rFont val="Arial"/>
        <family val="2"/>
      </rPr>
      <t xml:space="preserve">
</t>
    </r>
    <r>
      <rPr>
        <b/>
        <sz val="10"/>
        <rFont val="Arial"/>
        <family val="2"/>
      </rPr>
      <t xml:space="preserve">1. </t>
    </r>
    <r>
      <rPr>
        <sz val="10"/>
        <rFont val="Arial"/>
        <family val="2"/>
      </rPr>
      <t xml:space="preserve">For each line-item, write a brief general description (Column A) on the construction project to be covered by the proposed cost.
</t>
    </r>
    <r>
      <rPr>
        <b/>
        <sz val="10"/>
        <rFont val="Arial"/>
        <family val="2"/>
      </rPr>
      <t>2.</t>
    </r>
    <r>
      <rPr>
        <sz val="10"/>
        <rFont val="Arial"/>
        <family val="2"/>
      </rPr>
      <t xml:space="preserve"> Center the dollar cost (Column B) of the entirety of the construction line item. For further information about what activities constitute a construction cost, see #1 under Guidance.
</t>
    </r>
    <r>
      <rPr>
        <b/>
        <sz val="10"/>
        <rFont val="Arial"/>
        <family val="2"/>
      </rPr>
      <t>3.</t>
    </r>
    <r>
      <rPr>
        <sz val="10"/>
        <rFont val="Arial"/>
        <family val="2"/>
      </rPr>
      <t xml:space="preserve"> Enter the dollar value of funds from the total that will go towards administrative costs, if any, in Column C. Note that these funds will be subject to the 3% cap and will be used to calculate cap compliance in the “Total &amp; Caps Summary” tab. 
</t>
    </r>
    <r>
      <rPr>
        <b/>
        <sz val="10"/>
        <rFont val="Arial"/>
        <family val="2"/>
      </rPr>
      <t xml:space="preserve">4. </t>
    </r>
    <r>
      <rPr>
        <sz val="10"/>
        <rFont val="Arial"/>
        <family val="2"/>
      </rPr>
      <t xml:space="preserve">Enter the dollar value of funds from the total that will go towards evaluation of subgrants costs, if any, in Column D. Note that these funds will be subject to the 5% cap and will be used to calculate cap compliance in the “Total &amp; Caps Summary” tab.
</t>
    </r>
    <r>
      <rPr>
        <b/>
        <sz val="10"/>
        <rFont val="Arial"/>
        <family val="2"/>
      </rPr>
      <t>5.</t>
    </r>
    <r>
      <rPr>
        <sz val="10"/>
        <rFont val="Arial"/>
        <family val="2"/>
      </rPr>
      <t xml:space="preserve"> Enter the dollar value of funds from the total that will go towards affordable broadband program costs, if any, in Column E. Note that these funds will be subject to the 10% cap and will be used to calculate cap compliance in the “Total &amp; Caps Summary” tab. 
</t>
    </r>
    <r>
      <rPr>
        <b/>
        <sz val="10"/>
        <rFont val="Arial"/>
        <family val="2"/>
      </rPr>
      <t xml:space="preserve">6. </t>
    </r>
    <r>
      <rPr>
        <sz val="10"/>
        <rFont val="Arial"/>
        <family val="2"/>
      </rPr>
      <t xml:space="preserve">Enter the dollar value of funds from the total that will go towards DE Plan updates and maintenance, if any, in Column F. Note that these funds will be subject to the 20% cap and will be used to calculate cap compliance in the “Total &amp; Caps Summary” tab.
</t>
    </r>
    <r>
      <rPr>
        <b/>
        <sz val="10"/>
        <rFont val="Arial"/>
        <family val="2"/>
      </rPr>
      <t>7.</t>
    </r>
    <r>
      <rPr>
        <sz val="10"/>
        <rFont val="Arial"/>
        <family val="2"/>
      </rPr>
      <t xml:space="preserve"> For the “Basis of Cost” field (Column C), provide sources used to estimate the sum entered in Column B. Examples include contractor quotes, prior purchases of similar or like items, published price list.
</t>
    </r>
    <r>
      <rPr>
        <b/>
        <sz val="10"/>
        <rFont val="Arial"/>
        <family val="2"/>
      </rPr>
      <t xml:space="preserve">8. </t>
    </r>
    <r>
      <rPr>
        <sz val="10"/>
        <rFont val="Arial"/>
        <family val="2"/>
      </rPr>
      <t xml:space="preserve">For each construction line-item, write a justification of need (Column D). Describe the requested construction activity and how its completion will directly support the goals of the proposed project. 
</t>
    </r>
    <r>
      <rPr>
        <b/>
        <sz val="10"/>
        <rFont val="Arial"/>
        <family val="2"/>
      </rPr>
      <t xml:space="preserve">9. </t>
    </r>
    <r>
      <rPr>
        <sz val="10"/>
        <rFont val="Arial"/>
        <family val="2"/>
      </rPr>
      <t xml:space="preserve">Use the “Calculations” field (Column E) to explain the mathematical rationale for the sum entered in Column B, including any relevant information used in determining total costs. For example, if a construction project will include renovation, net-new construction, labor, and materials, break out the total cost by these distinct activities. 
</t>
    </r>
    <r>
      <rPr>
        <b/>
        <sz val="10"/>
        <rFont val="Arial"/>
        <family val="2"/>
      </rPr>
      <t xml:space="preserve">
Guidance
1.</t>
    </r>
    <r>
      <rPr>
        <sz val="10"/>
        <rFont val="Arial"/>
        <family val="2"/>
      </rPr>
      <t xml:space="preserve"> Construction for the purpose of budgeting, is defined as the construction of new buildings, completion of shell space in existing buildings, renovation or rehabilitation of existing buildings, and construction or development of real property infrastructure improvements (e.g., site preparation, utilities, streets, curbs, sidewalks, parking lots, other streetscaping improvements, etc.). 
</t>
    </r>
    <r>
      <rPr>
        <b/>
        <sz val="10"/>
        <rFont val="Arial"/>
        <family val="2"/>
      </rPr>
      <t>2.</t>
    </r>
    <r>
      <rPr>
        <sz val="10"/>
        <rFont val="Arial"/>
        <family val="2"/>
      </rPr>
      <t xml:space="preserve"> Any construction work that is performed by a contractor or subrecipient should be entered under e. Contractual-Subawards.
</t>
    </r>
    <r>
      <rPr>
        <b/>
        <sz val="10"/>
        <rFont val="Arial"/>
        <family val="2"/>
      </rPr>
      <t>3.</t>
    </r>
    <r>
      <rPr>
        <sz val="10"/>
        <rFont val="Arial"/>
        <family val="2"/>
      </rPr>
      <t xml:space="preserve"> List all proposed construction being proposed to be undertaken directly by the eligible entity below, providing a basis of cost such as engineering estimates, prior construction, etc., and briefly justify its need as it applies to the project.
</t>
    </r>
    <r>
      <rPr>
        <b/>
        <sz val="10"/>
        <rFont val="Arial"/>
        <family val="2"/>
      </rPr>
      <t>4.</t>
    </r>
    <r>
      <rPr>
        <sz val="10"/>
        <rFont val="Arial"/>
        <family val="2"/>
      </rPr>
      <t xml:space="preserve"> Contingency is that part of a budget estimate of future costs (typically of large IT projects or other items as approved by the Federal awarding agency which is associated with possible events or conditions arising from causes the precise outcome of which is indeterminable at the time of estimate, and that experience shows will likely result, in aggregate, in additional costs for the approved activity or project. Amounts for major project scope changes, unforeseen risks, or extraordinary events may not be included. Amounts must be estimated using broadly-accepted cost estimating methodologies and accepted by the Federal awarding agency (generally at or less than 10%). Contingency costs are reserved until a demonstrated need is approved by the Grants Officer. Please refer to 2 CFR 200.433 for more information. </t>
    </r>
  </si>
  <si>
    <r>
      <rPr>
        <b/>
        <sz val="10"/>
        <rFont val="Arial"/>
        <family val="2"/>
      </rPr>
      <t>INSTRUCTIONS</t>
    </r>
    <r>
      <rPr>
        <sz val="10"/>
        <rFont val="Arial"/>
        <family val="2"/>
      </rPr>
      <t xml:space="preserve">
</t>
    </r>
    <r>
      <rPr>
        <b/>
        <sz val="10"/>
        <rFont val="Arial"/>
        <family val="2"/>
      </rPr>
      <t xml:space="preserve">1. </t>
    </r>
    <r>
      <rPr>
        <sz val="10"/>
        <rFont val="Arial"/>
        <family val="2"/>
      </rPr>
      <t xml:space="preserve">Before entering data, confirm that information in the “Other” tab is not included elsewhere in the Consolidated Budget Form. See Guidance below for further information on what falls under the “other direct costs” umbrella.
</t>
    </r>
    <r>
      <rPr>
        <b/>
        <sz val="10"/>
        <rFont val="Arial"/>
        <family val="2"/>
      </rPr>
      <t>2.</t>
    </r>
    <r>
      <rPr>
        <sz val="10"/>
        <rFont val="Arial"/>
        <family val="2"/>
      </rPr>
      <t xml:space="preserve"> For each line-item, write a brief general description (Column A) on what activities are covered by the proposed cost.
</t>
    </r>
    <r>
      <rPr>
        <b/>
        <sz val="10"/>
        <rFont val="Arial"/>
        <family val="2"/>
      </rPr>
      <t>3.</t>
    </r>
    <r>
      <rPr>
        <sz val="10"/>
        <rFont val="Arial"/>
        <family val="2"/>
      </rPr>
      <t xml:space="preserve"> Enter the total cost for the line item in Column B.
</t>
    </r>
    <r>
      <rPr>
        <b/>
        <sz val="10"/>
        <rFont val="Arial"/>
        <family val="2"/>
      </rPr>
      <t xml:space="preserve">4. </t>
    </r>
    <r>
      <rPr>
        <sz val="10"/>
        <rFont val="Arial"/>
        <family val="2"/>
      </rPr>
      <t xml:space="preserve">For the “Basis of Cost” field (Column G), provide sources used to estimate the sum entered in Column B. Examples include contractor quotes, prior purchases of similar or like items, published price list.
</t>
    </r>
    <r>
      <rPr>
        <b/>
        <sz val="10"/>
        <rFont val="Arial"/>
        <family val="2"/>
      </rPr>
      <t>5.</t>
    </r>
    <r>
      <rPr>
        <sz val="10"/>
        <rFont val="Arial"/>
        <family val="2"/>
      </rPr>
      <t xml:space="preserve"> Use the “Calculations” field (Column I) to explain the mathematical rationale for the sum entered in Column B, including any relevant information used in determining total costs. For example, if entering a printing cost, include the number of materials to print and the rate; if entering an educational expense, include the price of the session and the number of personnel participating. 
</t>
    </r>
    <r>
      <rPr>
        <b/>
        <sz val="10"/>
        <rFont val="Arial"/>
        <family val="2"/>
      </rPr>
      <t xml:space="preserve">6. </t>
    </r>
    <r>
      <rPr>
        <sz val="10"/>
        <rFont val="Arial"/>
        <family val="2"/>
      </rPr>
      <t xml:space="preserve">Enter the dollar value of funds from the total that will go towards administrative costs, if any, in Column C. Note that these funds will be subject to the 3% cap and will be used to calculate cap compliance in the “Total &amp; Caps Summary” tab. 
</t>
    </r>
    <r>
      <rPr>
        <b/>
        <sz val="10"/>
        <rFont val="Arial"/>
        <family val="2"/>
      </rPr>
      <t>7.</t>
    </r>
    <r>
      <rPr>
        <sz val="10"/>
        <rFont val="Arial"/>
        <family val="2"/>
      </rPr>
      <t xml:space="preserve"> Enter the dollar value of funds from the total that will go towards evaluation of subgrants costs, if any, in Column D. Note that these funds will be subject to the 5% cap and will be used to calculate cap compliance in the “Total &amp; Caps Summary” tab.
</t>
    </r>
    <r>
      <rPr>
        <b/>
        <sz val="10"/>
        <rFont val="Arial"/>
        <family val="2"/>
      </rPr>
      <t xml:space="preserve">8. </t>
    </r>
    <r>
      <rPr>
        <sz val="10"/>
        <rFont val="Arial"/>
        <family val="2"/>
      </rPr>
      <t xml:space="preserve">Enter the dollar value of funds from the total that will go towards affordable broadband program costs, if any, in Column E. Note that these funds will be subject to the 10% cap and will be used to calculate cap compliance in the “Total &amp; Caps Summary” tab. 
</t>
    </r>
    <r>
      <rPr>
        <b/>
        <sz val="10"/>
        <rFont val="Arial"/>
        <family val="2"/>
      </rPr>
      <t>9.</t>
    </r>
    <r>
      <rPr>
        <sz val="10"/>
        <rFont val="Arial"/>
        <family val="2"/>
      </rPr>
      <t xml:space="preserve"> Enter the dollar value of funds from the total that will go towards DE Plan updates and maintenance costs, if any, in Column F. Note that these funds will be subject to the 20% cap and will be used to calculate cap compliance in the “Total &amp; Caps Summary” tab.
</t>
    </r>
    <r>
      <rPr>
        <b/>
        <sz val="10"/>
        <rFont val="Arial"/>
        <family val="2"/>
      </rPr>
      <t>GUIDANCE</t>
    </r>
    <r>
      <rPr>
        <sz val="10"/>
        <rFont val="Arial"/>
        <family val="2"/>
      </rPr>
      <t xml:space="preserve">
</t>
    </r>
    <r>
      <rPr>
        <b/>
        <sz val="10"/>
        <rFont val="Arial"/>
        <family val="2"/>
      </rPr>
      <t xml:space="preserve">1. </t>
    </r>
    <r>
      <rPr>
        <sz val="10"/>
        <rFont val="Arial"/>
        <family val="2"/>
      </rPr>
      <t>Other direct costs are direct cost items required for the project that do not fit clearly into other categories. These direct costs should not be included in the indirect costs (for which the indirect rate is being applied for this project).  Examples include tuition and printing costs, which can be directly charged to the project and are not duplicated in indirect costs (i.e, overhead costs)</t>
    </r>
  </si>
  <si>
    <r>
      <rPr>
        <b/>
        <sz val="10"/>
        <rFont val="Arial"/>
        <family val="2"/>
      </rPr>
      <t>INSTRUCTIONS</t>
    </r>
    <r>
      <rPr>
        <sz val="10"/>
        <rFont val="Arial"/>
        <family val="2"/>
      </rPr>
      <t xml:space="preserve">
</t>
    </r>
    <r>
      <rPr>
        <b/>
        <sz val="10"/>
        <rFont val="Arial"/>
        <family val="2"/>
      </rPr>
      <t>1.</t>
    </r>
    <r>
      <rPr>
        <sz val="10"/>
        <rFont val="Arial"/>
        <family val="2"/>
      </rPr>
      <t xml:space="preserve"> Prior to entering data, review the definition of indirect costs and the items applicable to this classification. See #1 under Guidance section below. Check that funds accounted for in this tab are not found elsewhere in the CBF. A grantee can never double-charge a cost as both a direct and an indirect administrative cost.
</t>
    </r>
    <r>
      <rPr>
        <b/>
        <sz val="10"/>
        <rFont val="Arial"/>
        <family val="2"/>
      </rPr>
      <t>2.</t>
    </r>
    <r>
      <rPr>
        <sz val="10"/>
        <rFont val="Arial"/>
        <family val="2"/>
      </rPr>
      <t xml:space="preserve"> Enter the rate period, or the date range during which the applicant’s applicable indirect cost rate is valid, in Column A.
</t>
    </r>
    <r>
      <rPr>
        <b/>
        <sz val="10"/>
        <rFont val="Arial"/>
        <family val="2"/>
      </rPr>
      <t>3.</t>
    </r>
    <r>
      <rPr>
        <sz val="10"/>
        <rFont val="Arial"/>
        <family val="2"/>
      </rPr>
      <t xml:space="preserve"> Enter the appropriate indirect cost base (Column B).
      • If the applicant has a current Negotiated Indirect Cost Rate Agreement (NICRA), they must use the appropriate indirect cost base defined in the agreement.
      • If not using a NICRA, the appropriate indirect cost base is the applicant’s Modified Direct Costs as described in 2 CFR 4.414(f) - as recently updated by OMB. For more information, see #3 under Guidance below. 
Once entered, the total indirect costs (Column D) will automatically calculate.
</t>
    </r>
    <r>
      <rPr>
        <b/>
        <sz val="10"/>
        <rFont val="Arial"/>
        <family val="2"/>
      </rPr>
      <t>4.</t>
    </r>
    <r>
      <rPr>
        <sz val="10"/>
        <rFont val="Arial"/>
        <family val="2"/>
      </rPr>
      <t xml:space="preserve"> Enter the dollar value of funds from the total indirect costs that will go towards administrative costs, if any, in Column E. Note that these funds will be subject to the 3% cap and will be used to calculate cap compliance in the “Total &amp; Caps Summary” tab. 
</t>
    </r>
    <r>
      <rPr>
        <b/>
        <sz val="10"/>
        <rFont val="Arial"/>
        <family val="2"/>
      </rPr>
      <t>5.</t>
    </r>
    <r>
      <rPr>
        <sz val="10"/>
        <rFont val="Arial"/>
        <family val="2"/>
      </rPr>
      <t xml:space="preserve"> Enter the dollar value of funds from the total indirect costs that will go towards evaluation of subgrants costs, if any, in Column F. Note that these funds will be subject to the 5% cap and will be used to calculate cap compliance in the “Total &amp; Caps Summary” tab. 
</t>
    </r>
    <r>
      <rPr>
        <b/>
        <sz val="10"/>
        <rFont val="Arial"/>
        <family val="2"/>
      </rPr>
      <t>6.</t>
    </r>
    <r>
      <rPr>
        <sz val="10"/>
        <rFont val="Arial"/>
        <family val="2"/>
      </rPr>
      <t xml:space="preserve"> Enter the dollar value of funds from the total that will go towards affordable broadband program costs, if any, in Column G. Note that these funds will be subject to the 10% cap and will be used to calculate cap compliance in the “Total &amp; Caps Summary” tab. 
</t>
    </r>
    <r>
      <rPr>
        <b/>
        <sz val="10"/>
        <rFont val="Arial"/>
        <family val="2"/>
      </rPr>
      <t>7.</t>
    </r>
    <r>
      <rPr>
        <sz val="10"/>
        <rFont val="Arial"/>
        <family val="2"/>
      </rPr>
      <t xml:space="preserve"> Enter the dollar value of funds from the total that will go towards DE Plan updates and maintenance in Column H. Note that these funds will be subject to the 20% cap and will be used to calculate cap compliance in the “Total &amp; Caps Summary” tab.
</t>
    </r>
    <r>
      <rPr>
        <b/>
        <sz val="10"/>
        <rFont val="Arial"/>
        <family val="2"/>
      </rPr>
      <t>8.</t>
    </r>
    <r>
      <rPr>
        <sz val="10"/>
        <rFont val="Arial"/>
        <family val="2"/>
      </rPr>
      <t xml:space="preserve"> Enter a description of the entered values in the “Explanation of Indirect Cost Base” field (Columns I-J), including which of the two options outlined in #3 above was taken to determine the indirect cost rate. Explain how you will account for direct and indirect personnel costs charged to the grant with the statutory 3% cap on administrative costs and 5% cap on evaluation costs. It is the Eligible Entity’s responsibility to determine whether their indirect costs include such expenses subject to the caps, and account for them appropriately.  The Eligible Entity must document such accounting and make it available to NTIA and NIST if requested.
</t>
    </r>
    <r>
      <rPr>
        <b/>
        <sz val="10"/>
        <rFont val="Arial"/>
        <family val="2"/>
      </rPr>
      <t>9.</t>
    </r>
    <r>
      <rPr>
        <sz val="10"/>
        <rFont val="Arial"/>
        <family val="2"/>
      </rPr>
      <t xml:space="preserve"> Use the “Calculations” field (Column K-L) to explain the mathematical rationale behind the total indirect cost not already captured by the fields. Note that the rates and how they are applied should not be averaged to get one indirect cost percentage. Use this space to communicate complex calculations or rates that do not correspond to the below. If questions exist, contact the DE inbox at digitalequity@ntia.gov  before filling out this section.
</t>
    </r>
    <r>
      <rPr>
        <b/>
        <sz val="10"/>
        <rFont val="Arial"/>
        <family val="2"/>
      </rPr>
      <t>GUIDANCE</t>
    </r>
    <r>
      <rPr>
        <sz val="10"/>
        <rFont val="Arial"/>
        <family val="2"/>
      </rPr>
      <t xml:space="preserve">
</t>
    </r>
    <r>
      <rPr>
        <b/>
        <sz val="10"/>
        <rFont val="Arial"/>
        <family val="2"/>
      </rPr>
      <t>1.</t>
    </r>
    <r>
      <rPr>
        <sz val="10"/>
        <rFont val="Arial"/>
        <family val="2"/>
      </rPr>
      <t xml:space="preserve"> Indirect (facilities &amp; administrative (F&amp;A)) costs means those costs incurred for a common or joint purpose benefitting more than one cost objective, and not readily assignable to the cost objectives specifically benefitted, without effort disproportionate to the results achieved. By their nature, indirect costs are those recipient costs that are not directly associated with the recipient’s execution of its grant-funded project, but that are necessary to the operation of the organization and the performance of its programs.  
</t>
    </r>
    <r>
      <rPr>
        <b/>
        <sz val="10"/>
        <rFont val="Arial"/>
        <family val="2"/>
      </rPr>
      <t>2.</t>
    </r>
    <r>
      <rPr>
        <sz val="10"/>
        <rFont val="Arial"/>
        <family val="2"/>
      </rPr>
      <t xml:space="preserve"> Indirect costs may be charged to the award if the applicant does not have a current negotiated indirect cost rate or the applicant has never received a negotiated indirect cost rate and elects to charge a de minimis rate of 15% of modified total direct costs (MTDC), which can be used indefinitely. A de minimis rate may be applied to any non-federal entity (NFE) that does not have a current negotiated rate (including provisional rates). In April, 2022, OMB published updates to 2 CFR 200. In those updates, OMB increased the de minimis rate from 10% to 15% of Modified Total Direct Costs, and also changed how these costs are calculated. See https://www.federalregister.gov/documents/2024/04/22/2024-07496/guidance-for-federal-financial-assistance for additional information.
</t>
    </r>
    <r>
      <rPr>
        <b/>
        <sz val="10"/>
        <rFont val="Arial"/>
        <family val="2"/>
      </rPr>
      <t>3.</t>
    </r>
    <r>
      <rPr>
        <sz val="10"/>
        <rFont val="Arial"/>
        <family val="2"/>
      </rPr>
      <t xml:space="preserve"> MTDC means all direct salaries and wages, applicable fringe benefits, materials and supplies, services, travel, and up to the first $50,000 of each subaward (regardless of the period of performance of the subawards under the award). MTDC excludes equipment, capital expenditures, charges for patient care, rental costs, tuition remission, scholarships and fellowships, participant support costs and the portion of each subaward in excess of $50,000. Note that recipients and subrecipients can elect a lower de minimis rate at their discretion, and modify the definition of MTDC to permit inclusion of the first $50,000 of any one subaward in the base period of performance. Neither federal agencies nor pass-through entities may require recipients and subrecipients to use a de minimis rate lower than the standard, unless mandated by federal statute or regulation. See 2 CFR 200.414 for additional guidance. In April, 2022, OMB published updates to 2 CFR 200. In those updates, the updated calculation of Modified Total Direct Costs raised the subaward threshold from $25,000 to $50,000. See https://www.federalregister.gov/documents/2024/04/22/2024-07496/guidance-for-federal-financial-assistance for additional information.                                                                                                                                                                                   
</t>
    </r>
    <r>
      <rPr>
        <b/>
        <sz val="10"/>
        <rFont val="Arial"/>
        <family val="2"/>
      </rPr>
      <t>4.</t>
    </r>
    <r>
      <rPr>
        <sz val="10"/>
        <rFont val="Arial"/>
        <family val="2"/>
      </rPr>
      <t xml:space="preserve"> NOTE: A Recipient who elects to employ the 15% de minimis Indirect Cost rate cannot claim "unrecovered indirect costs" as a Cost Share contribution (see 2 CFR 200.306(c)).  These costs cannot be reflected as actual indirect cost rates realized by the organization, and therefore are not verifiable in the Recipient records as required by Federal Regulation (§200.306(b)(1)).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</si>
</sst>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quot;$&quot;#,##0.00"/>
    <numFmt numFmtId="165" formatCode="&quot;$&quot;#,##0"/>
    <numFmt numFmtId="166" formatCode="0.0%"/>
    <numFmt numFmtId="167" formatCode="_(&quot;$&quot;* #,##0_);_(&quot;$&quot;* \(#,##0\);_(&quot;$&quot;* &quot;-&quot;??_);_(@_)"/>
  </numFmts>
  <fonts count="37" x14ac:knownFonts="1">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b/>
      <sz val="11"/>
      <name val="Arial"/>
      <family val="2"/>
    </font>
    <font>
      <sz val="10"/>
      <name val="Arial"/>
      <family val="2"/>
    </font>
    <font>
      <i/>
      <sz val="10"/>
      <name val="Arial"/>
      <family val="2"/>
    </font>
    <font>
      <sz val="11"/>
      <name val="Arial"/>
      <family val="2"/>
    </font>
    <font>
      <b/>
      <sz val="11"/>
      <color indexed="10"/>
      <name val="Arial"/>
      <family val="2"/>
    </font>
    <font>
      <sz val="14"/>
      <name val="Arial"/>
      <family val="2"/>
    </font>
    <font>
      <b/>
      <sz val="14"/>
      <color indexed="18"/>
      <name val="Arial"/>
      <family val="2"/>
    </font>
    <font>
      <sz val="14"/>
      <color indexed="18"/>
      <name val="Arial"/>
      <family val="2"/>
    </font>
    <font>
      <sz val="10"/>
      <color indexed="10"/>
      <name val="Arial"/>
      <family val="2"/>
    </font>
    <font>
      <sz val="14"/>
      <name val="Arial"/>
      <family val="2"/>
    </font>
    <font>
      <b/>
      <sz val="10"/>
      <color indexed="8"/>
      <name val="Arial"/>
      <family val="2"/>
    </font>
    <font>
      <b/>
      <sz val="8"/>
      <name val="Arial"/>
      <family val="2"/>
    </font>
    <font>
      <sz val="11"/>
      <color theme="1"/>
      <name val="Calibri"/>
      <family val="2"/>
      <scheme val="minor"/>
    </font>
    <font>
      <sz val="11"/>
      <color rgb="FFFF0000"/>
      <name val="Arial"/>
      <family val="2"/>
    </font>
    <font>
      <b/>
      <sz val="11"/>
      <color rgb="FFFF0000"/>
      <name val="Arial"/>
      <family val="2"/>
    </font>
    <font>
      <b/>
      <sz val="14"/>
      <color theme="3" tint="-0.249977111117893"/>
      <name val="Arial"/>
      <family val="2"/>
    </font>
    <font>
      <b/>
      <sz val="10"/>
      <color rgb="FFFF0000"/>
      <name val="Arial"/>
      <family val="2"/>
    </font>
    <font>
      <sz val="10"/>
      <color rgb="FFFF0000"/>
      <name val="Arial"/>
      <family val="2"/>
    </font>
    <font>
      <b/>
      <sz val="11"/>
      <color theme="0"/>
      <name val="Arial"/>
      <family val="2"/>
    </font>
    <font>
      <sz val="10"/>
      <color theme="0"/>
      <name val="Arial"/>
      <family val="2"/>
    </font>
    <font>
      <b/>
      <sz val="12"/>
      <color theme="0"/>
      <name val="Arial"/>
      <family val="2"/>
    </font>
    <font>
      <u/>
      <sz val="10"/>
      <color theme="10"/>
      <name val="Arial"/>
      <family val="2"/>
    </font>
    <font>
      <sz val="11"/>
      <color rgb="FF000000"/>
      <name val="Arial"/>
      <family val="2"/>
    </font>
    <font>
      <sz val="10"/>
      <color theme="1"/>
      <name val="Arial"/>
      <family val="2"/>
    </font>
    <font>
      <b/>
      <sz val="12"/>
      <name val="Arial"/>
      <family val="2"/>
    </font>
    <font>
      <b/>
      <sz val="12"/>
      <color rgb="FF000000"/>
      <name val="Arial"/>
      <family val="2"/>
    </font>
    <font>
      <b/>
      <sz val="12"/>
      <color rgb="FFFFFFFF"/>
      <name val="Arial"/>
      <family val="2"/>
    </font>
    <font>
      <sz val="12"/>
      <color rgb="FFFFFFFF"/>
      <name val="Arial"/>
      <family val="2"/>
    </font>
    <font>
      <sz val="11"/>
      <color theme="0"/>
      <name val="Arial"/>
      <family val="2"/>
    </font>
    <font>
      <b/>
      <sz val="14"/>
      <color theme="0"/>
      <name val="Arial"/>
      <family val="2"/>
    </font>
    <font>
      <b/>
      <sz val="11"/>
      <color rgb="FF000000"/>
      <name val="Arial"/>
      <family val="2"/>
    </font>
  </fonts>
  <fills count="9">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rgb="FFC5D9F1"/>
        <bgColor indexed="64"/>
      </patternFill>
    </fill>
  </fills>
  <borders count="15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10"/>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auto="1"/>
      </left>
      <right/>
      <top style="thin">
        <color indexed="64"/>
      </top>
      <bottom/>
      <diagonal/>
    </border>
    <border>
      <left/>
      <right style="medium">
        <color auto="1"/>
      </right>
      <top/>
      <bottom/>
      <diagonal/>
    </border>
    <border>
      <left/>
      <right/>
      <top style="thin">
        <color indexed="64"/>
      </top>
      <bottom style="medium">
        <color auto="1"/>
      </bottom>
      <diagonal/>
    </border>
    <border>
      <left/>
      <right style="medium">
        <color auto="1"/>
      </right>
      <top style="thin">
        <color indexed="64"/>
      </top>
      <bottom style="medium">
        <color auto="1"/>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top/>
      <bottom style="medium">
        <color indexed="10"/>
      </bottom>
      <diagonal/>
    </border>
    <border>
      <left/>
      <right style="thin">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auto="1"/>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1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10"/>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10"/>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rgb="FFFF0000"/>
      </bottom>
      <diagonal/>
    </border>
    <border>
      <left style="thin">
        <color indexed="64"/>
      </left>
      <right style="thin">
        <color indexed="64"/>
      </right>
      <top/>
      <bottom style="medium">
        <color rgb="FFFF0000"/>
      </bottom>
      <diagonal/>
    </border>
    <border>
      <left style="thin">
        <color indexed="64"/>
      </left>
      <right style="thin">
        <color indexed="64"/>
      </right>
      <top style="thin">
        <color indexed="64"/>
      </top>
      <bottom style="medium">
        <color rgb="FFFF0000"/>
      </bottom>
      <diagonal/>
    </border>
    <border>
      <left style="medium">
        <color indexed="64"/>
      </left>
      <right style="thin">
        <color indexed="64"/>
      </right>
      <top style="thin">
        <color indexed="64"/>
      </top>
      <bottom style="medium">
        <color rgb="FFFF0000"/>
      </bottom>
      <diagonal/>
    </border>
    <border>
      <left style="thin">
        <color indexed="64"/>
      </left>
      <right style="medium">
        <color auto="1"/>
      </right>
      <top style="thin">
        <color indexed="64"/>
      </top>
      <bottom style="medium">
        <color rgb="FFFF0000"/>
      </bottom>
      <diagonal/>
    </border>
    <border>
      <left/>
      <right style="thin">
        <color indexed="64"/>
      </right>
      <top/>
      <bottom style="medium">
        <color rgb="FFFF0000"/>
      </bottom>
      <diagonal/>
    </border>
    <border>
      <left style="thin">
        <color indexed="64"/>
      </left>
      <right/>
      <top/>
      <bottom style="medium">
        <color rgb="FFFF0000"/>
      </bottom>
      <diagonal/>
    </border>
    <border>
      <left style="medium">
        <color indexed="64"/>
      </left>
      <right style="medium">
        <color indexed="64"/>
      </right>
      <top style="thin">
        <color indexed="64"/>
      </top>
      <bottom style="medium">
        <color indexed="64"/>
      </bottom>
      <diagonal/>
    </border>
    <border>
      <left style="thin">
        <color indexed="64"/>
      </left>
      <right/>
      <top style="medium">
        <color rgb="FFFF0000"/>
      </top>
      <bottom style="thin">
        <color indexed="64"/>
      </bottom>
      <diagonal/>
    </border>
    <border>
      <left/>
      <right style="medium">
        <color indexed="64"/>
      </right>
      <top style="medium">
        <color rgb="FFFF0000"/>
      </top>
      <bottom style="thin">
        <color indexed="64"/>
      </bottom>
      <diagonal/>
    </border>
    <border>
      <left style="thin">
        <color indexed="64"/>
      </left>
      <right/>
      <top style="thin">
        <color indexed="64"/>
      </top>
      <bottom style="medium">
        <color indexed="64"/>
      </bottom>
      <diagonal/>
    </border>
    <border>
      <left style="thin">
        <color indexed="64"/>
      </left>
      <right/>
      <top/>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top/>
      <bottom style="medium">
        <color auto="1"/>
      </bottom>
      <diagonal/>
    </border>
    <border>
      <left style="medium">
        <color auto="1"/>
      </left>
      <right style="medium">
        <color indexed="64"/>
      </right>
      <top style="thin">
        <color auto="1"/>
      </top>
      <bottom style="medium">
        <color rgb="FFFF0000"/>
      </bottom>
      <diagonal/>
    </border>
    <border>
      <left style="thin">
        <color indexed="64"/>
      </left>
      <right style="thin">
        <color indexed="64"/>
      </right>
      <top style="thin">
        <color theme="0"/>
      </top>
      <bottom style="thin">
        <color indexed="64"/>
      </bottom>
      <diagonal/>
    </border>
    <border>
      <left style="thin">
        <color theme="0"/>
      </left>
      <right style="medium">
        <color indexed="64"/>
      </right>
      <top style="thin">
        <color theme="0"/>
      </top>
      <bottom style="thin">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right style="thin">
        <color indexed="64"/>
      </right>
      <top/>
      <bottom/>
      <diagonal/>
    </border>
    <border>
      <left/>
      <right/>
      <top style="medium">
        <color auto="1"/>
      </top>
      <bottom style="medium">
        <color indexed="64"/>
      </bottom>
      <diagonal/>
    </border>
    <border>
      <left/>
      <right style="medium">
        <color indexed="64"/>
      </right>
      <top style="medium">
        <color auto="1"/>
      </top>
      <bottom style="medium">
        <color indexed="64"/>
      </bottom>
      <diagonal/>
    </border>
    <border>
      <left style="thin">
        <color indexed="64"/>
      </left>
      <right style="thin">
        <color indexed="64"/>
      </right>
      <top style="medium">
        <color auto="1"/>
      </top>
      <bottom style="medium">
        <color indexed="64"/>
      </bottom>
      <diagonal/>
    </border>
    <border>
      <left/>
      <right style="thin">
        <color indexed="64"/>
      </right>
      <top style="medium">
        <color auto="1"/>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auto="1"/>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10"/>
      </bottom>
      <diagonal/>
    </border>
    <border>
      <left style="medium">
        <color indexed="64"/>
      </left>
      <right/>
      <top style="medium">
        <color indexed="64"/>
      </top>
      <bottom/>
      <diagonal/>
    </border>
    <border>
      <left style="thin">
        <color indexed="64"/>
      </left>
      <right style="thin">
        <color indexed="64"/>
      </right>
      <top style="medium">
        <color auto="1"/>
      </top>
      <bottom style="thin">
        <color auto="1"/>
      </bottom>
      <diagonal/>
    </border>
    <border>
      <left style="thin">
        <color indexed="64"/>
      </left>
      <right/>
      <top style="medium">
        <color auto="1"/>
      </top>
      <bottom style="thin">
        <color auto="1"/>
      </bottom>
      <diagonal/>
    </border>
    <border>
      <left style="medium">
        <color indexed="64"/>
      </left>
      <right style="medium">
        <color indexed="64"/>
      </right>
      <top style="medium">
        <color indexed="64"/>
      </top>
      <bottom/>
      <diagonal/>
    </border>
    <border>
      <left style="medium">
        <color indexed="64"/>
      </left>
      <right/>
      <top style="medium">
        <color indexed="10"/>
      </top>
      <bottom style="thin">
        <color indexed="64"/>
      </bottom>
      <diagonal/>
    </border>
    <border>
      <left/>
      <right/>
      <top style="medium">
        <color auto="1"/>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style="thin">
        <color indexed="64"/>
      </right>
      <top style="medium">
        <color auto="1"/>
      </top>
      <bottom style="thin">
        <color auto="1"/>
      </bottom>
      <diagonal/>
    </border>
    <border>
      <left/>
      <right/>
      <top/>
      <bottom style="medium">
        <color indexed="64"/>
      </bottom>
      <diagonal/>
    </border>
    <border>
      <left style="thin">
        <color indexed="64"/>
      </left>
      <right style="thin">
        <color indexed="64"/>
      </right>
      <top style="medium">
        <color auto="1"/>
      </top>
      <bottom/>
      <diagonal/>
    </border>
    <border>
      <left style="medium">
        <color indexed="64"/>
      </left>
      <right style="medium">
        <color indexed="64"/>
      </right>
      <top style="medium">
        <color indexed="64"/>
      </top>
      <bottom/>
      <diagonal/>
    </border>
    <border>
      <left style="thin">
        <color indexed="64"/>
      </left>
      <right/>
      <top style="medium">
        <color auto="1"/>
      </top>
      <bottom style="thin">
        <color auto="1"/>
      </bottom>
      <diagonal/>
    </border>
    <border>
      <left/>
      <right style="medium">
        <color indexed="64"/>
      </right>
      <top/>
      <bottom style="medium">
        <color indexed="10"/>
      </bottom>
      <diagonal/>
    </border>
    <border>
      <left/>
      <right/>
      <top/>
      <bottom style="medium">
        <color auto="1"/>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diagonal/>
    </border>
    <border>
      <left/>
      <right/>
      <top/>
      <bottom style="medium">
        <color indexed="64"/>
      </bottom>
      <diagonal/>
    </border>
    <border>
      <left style="thin">
        <color indexed="64"/>
      </left>
      <right style="thin">
        <color indexed="64"/>
      </right>
      <top style="medium">
        <color rgb="FFFF0000"/>
      </top>
      <bottom style="thin">
        <color indexed="64"/>
      </bottom>
      <diagonal/>
    </border>
    <border>
      <left style="medium">
        <color rgb="FFFF0000"/>
      </left>
      <right/>
      <top style="medium">
        <color indexed="64"/>
      </top>
      <bottom/>
      <diagonal/>
    </border>
    <border>
      <left style="medium">
        <color rgb="FFFF0000"/>
      </left>
      <right/>
      <top/>
      <bottom style="medium">
        <color indexed="64"/>
      </bottom>
      <diagonal/>
    </border>
    <border>
      <left style="medium">
        <color indexed="64"/>
      </left>
      <right style="thin">
        <color indexed="64"/>
      </right>
      <top style="medium">
        <color rgb="FFFF0000"/>
      </top>
      <bottom style="thin">
        <color indexed="64"/>
      </bottom>
      <diagonal/>
    </border>
    <border>
      <left/>
      <right/>
      <top style="medium">
        <color indexed="64"/>
      </top>
      <bottom style="thin">
        <color indexed="64"/>
      </bottom>
      <diagonal/>
    </border>
    <border>
      <left style="thin">
        <color indexed="64"/>
      </left>
      <right/>
      <top/>
      <bottom style="medium">
        <color indexed="10"/>
      </bottom>
      <diagonal/>
    </border>
    <border>
      <left style="thin">
        <color indexed="64"/>
      </left>
      <right/>
      <top style="thin">
        <color indexed="64"/>
      </top>
      <bottom style="medium">
        <color rgb="FFFF0000"/>
      </bottom>
      <diagonal/>
    </border>
    <border>
      <left style="thin">
        <color indexed="64"/>
      </left>
      <right/>
      <top style="medium">
        <color auto="1"/>
      </top>
      <bottom/>
      <diagonal/>
    </border>
    <border>
      <left style="medium">
        <color indexed="64"/>
      </left>
      <right style="medium">
        <color indexed="64"/>
      </right>
      <top style="medium">
        <color indexed="64"/>
      </top>
      <bottom style="medium">
        <color rgb="FFFF0000"/>
      </bottom>
      <diagonal/>
    </border>
    <border>
      <left style="medium">
        <color indexed="64"/>
      </left>
      <right style="thin">
        <color indexed="64"/>
      </right>
      <top style="medium">
        <color indexed="64"/>
      </top>
      <bottom style="medium">
        <color rgb="FFFF0000"/>
      </bottom>
      <diagonal/>
    </border>
    <border>
      <left style="thin">
        <color indexed="64"/>
      </left>
      <right style="thin">
        <color indexed="64"/>
      </right>
      <top style="medium">
        <color indexed="64"/>
      </top>
      <bottom style="medium">
        <color rgb="FFFF0000"/>
      </bottom>
      <diagonal/>
    </border>
    <border>
      <left style="thin">
        <color indexed="64"/>
      </left>
      <right/>
      <top style="medium">
        <color indexed="64"/>
      </top>
      <bottom style="medium">
        <color rgb="FFFF0000"/>
      </bottom>
      <diagonal/>
    </border>
    <border>
      <left/>
      <right style="thin">
        <color indexed="64"/>
      </right>
      <top style="medium">
        <color indexed="64"/>
      </top>
      <bottom style="medium">
        <color rgb="FFFF0000"/>
      </bottom>
      <diagonal/>
    </border>
    <border>
      <left style="thin">
        <color indexed="64"/>
      </left>
      <right style="medium">
        <color indexed="64"/>
      </right>
      <top style="medium">
        <color indexed="64"/>
      </top>
      <bottom style="medium">
        <color rgb="FFFF0000"/>
      </bottom>
      <diagonal/>
    </border>
    <border>
      <left style="medium">
        <color indexed="64"/>
      </left>
      <right/>
      <top style="medium">
        <color indexed="64"/>
      </top>
      <bottom style="medium">
        <color rgb="FFFF0000"/>
      </bottom>
      <diagonal/>
    </border>
    <border>
      <left/>
      <right style="medium">
        <color indexed="64"/>
      </right>
      <top style="medium">
        <color indexed="64"/>
      </top>
      <bottom style="medium">
        <color rgb="FFFF0000"/>
      </bottom>
      <diagonal/>
    </border>
    <border>
      <left style="medium">
        <color indexed="64"/>
      </left>
      <right style="thin">
        <color indexed="64"/>
      </right>
      <top style="medium">
        <color indexed="64"/>
      </top>
      <bottom/>
      <diagonal/>
    </border>
    <border>
      <left style="thin">
        <color indexed="64"/>
      </left>
      <right style="thin">
        <color indexed="64"/>
      </right>
      <top style="medium">
        <color auto="1"/>
      </top>
      <bottom/>
      <diagonal/>
    </border>
    <border>
      <left style="thin">
        <color indexed="64"/>
      </left>
      <right style="medium">
        <color indexed="64"/>
      </right>
      <top style="medium">
        <color indexed="64"/>
      </top>
      <bottom/>
      <diagonal/>
    </border>
    <border>
      <left style="thin">
        <color indexed="64"/>
      </left>
      <right style="thin">
        <color indexed="64"/>
      </right>
      <top style="thin">
        <color auto="1"/>
      </top>
      <bottom style="medium">
        <color indexed="10"/>
      </bottom>
      <diagonal/>
    </border>
    <border>
      <left style="medium">
        <color indexed="64"/>
      </left>
      <right/>
      <top/>
      <bottom style="medium">
        <color indexed="10"/>
      </bottom>
      <diagonal/>
    </border>
    <border>
      <left/>
      <right/>
      <top/>
      <bottom style="medium">
        <color indexed="64"/>
      </bottom>
      <diagonal/>
    </border>
    <border>
      <left style="thin">
        <color indexed="64"/>
      </left>
      <right style="medium">
        <color indexed="64"/>
      </right>
      <top style="medium">
        <color indexed="10"/>
      </top>
      <bottom style="thin">
        <color indexed="64"/>
      </bottom>
      <diagonal/>
    </border>
    <border>
      <left style="thin">
        <color indexed="64"/>
      </left>
      <right style="medium">
        <color indexed="64"/>
      </right>
      <top style="medium">
        <color auto="1"/>
      </top>
      <bottom style="medium">
        <color indexed="64"/>
      </bottom>
      <diagonal/>
    </border>
    <border>
      <left/>
      <right/>
      <top style="medium">
        <color auto="1"/>
      </top>
      <bottom style="medium">
        <color indexed="64"/>
      </bottom>
      <diagonal/>
    </border>
    <border>
      <left style="medium">
        <color indexed="64"/>
      </left>
      <right style="thin">
        <color indexed="64"/>
      </right>
      <top style="medium">
        <color indexed="64"/>
      </top>
      <bottom style="medium">
        <color indexed="10"/>
      </bottom>
      <diagonal/>
    </border>
    <border>
      <left style="thin">
        <color indexed="64"/>
      </left>
      <right style="thin">
        <color indexed="64"/>
      </right>
      <top style="medium">
        <color indexed="64"/>
      </top>
      <bottom style="medium">
        <color indexed="10"/>
      </bottom>
      <diagonal/>
    </border>
    <border>
      <left/>
      <right/>
      <top style="thin">
        <color theme="0"/>
      </top>
      <bottom style="medium">
        <color indexed="10"/>
      </bottom>
      <diagonal/>
    </border>
    <border>
      <left/>
      <right style="thin">
        <color indexed="64"/>
      </right>
      <top style="medium">
        <color indexed="64"/>
      </top>
      <bottom style="medium">
        <color indexed="10"/>
      </bottom>
      <diagonal/>
    </border>
    <border>
      <left style="thin">
        <color indexed="64"/>
      </left>
      <right/>
      <top style="medium">
        <color indexed="64"/>
      </top>
      <bottom style="medium">
        <color indexed="64"/>
      </bottom>
      <diagonal/>
    </border>
    <border>
      <left/>
      <right style="medium">
        <color indexed="64"/>
      </right>
      <top style="medium">
        <color auto="1"/>
      </top>
      <bottom style="medium">
        <color indexed="64"/>
      </bottom>
      <diagonal/>
    </border>
    <border>
      <left style="thin">
        <color indexed="64"/>
      </left>
      <right style="medium">
        <color indexed="64"/>
      </right>
      <top style="medium">
        <color rgb="FFFF0000"/>
      </top>
      <bottom style="thin">
        <color indexed="64"/>
      </bottom>
      <diagonal/>
    </border>
    <border>
      <left/>
      <right/>
      <top style="medium">
        <color rgb="FFFF0000"/>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auto="1"/>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auto="1"/>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style="medium">
        <color auto="1"/>
      </bottom>
      <diagonal/>
    </border>
    <border>
      <left style="medium">
        <color indexed="64"/>
      </left>
      <right style="medium">
        <color indexed="64"/>
      </right>
      <top style="medium">
        <color indexed="64"/>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9">
    <xf numFmtId="0" fontId="0" fillId="0" borderId="0"/>
    <xf numFmtId="44" fontId="3" fillId="0" borderId="0" applyFont="0" applyFill="0" applyBorder="0" applyAlignment="0" applyProtection="0"/>
    <xf numFmtId="0" fontId="7" fillId="0" borderId="0"/>
    <xf numFmtId="0" fontId="18" fillId="0" borderId="0"/>
    <xf numFmtId="9" fontId="3" fillId="0" borderId="0" applyFont="0" applyFill="0" applyBorder="0" applyAlignment="0" applyProtection="0"/>
    <xf numFmtId="0" fontId="27" fillId="0" borderId="0" applyNumberFormat="0" applyFill="0" applyBorder="0" applyAlignment="0" applyProtection="0"/>
    <xf numFmtId="0" fontId="3" fillId="0" borderId="0"/>
    <xf numFmtId="0" fontId="2" fillId="0" borderId="0"/>
    <xf numFmtId="0" fontId="1" fillId="0" borderId="0"/>
  </cellStyleXfs>
  <cellXfs count="859">
    <xf numFmtId="0" fontId="0" fillId="0" borderId="0" xfId="0"/>
    <xf numFmtId="0" fontId="11" fillId="0" borderId="0" xfId="0" applyFont="1" applyAlignment="1">
      <alignment vertical="center" wrapText="1"/>
    </xf>
    <xf numFmtId="0" fontId="7" fillId="0" borderId="0" xfId="0" applyFont="1" applyAlignment="1" applyProtection="1">
      <alignment vertical="top" wrapText="1"/>
      <protection locked="0"/>
    </xf>
    <xf numFmtId="0" fontId="5" fillId="0" borderId="0" xfId="0" applyFont="1" applyAlignment="1" applyProtection="1">
      <alignment horizontal="left" vertical="top" wrapText="1"/>
      <protection locked="0"/>
    </xf>
    <xf numFmtId="0" fontId="0" fillId="0" borderId="0" xfId="0" applyAlignment="1">
      <alignment vertical="center" wrapText="1"/>
    </xf>
    <xf numFmtId="0" fontId="7" fillId="0" borderId="0" xfId="0" applyFont="1" applyAlignment="1">
      <alignment vertical="center" wrapText="1"/>
    </xf>
    <xf numFmtId="0" fontId="7" fillId="0" borderId="0" xfId="0" applyFont="1" applyAlignment="1">
      <alignment horizontal="left" vertical="center" wrapText="1"/>
    </xf>
    <xf numFmtId="0" fontId="6" fillId="0" borderId="0" xfId="0" applyFont="1" applyAlignment="1">
      <alignment horizontal="left" vertical="center" wrapText="1"/>
    </xf>
    <xf numFmtId="0" fontId="5" fillId="0" borderId="0" xfId="0" applyFont="1" applyAlignment="1">
      <alignment vertical="center" wrapText="1"/>
    </xf>
    <xf numFmtId="0" fontId="5" fillId="0" borderId="0" xfId="0" applyFont="1" applyAlignment="1" applyProtection="1">
      <alignment vertical="center" wrapText="1"/>
      <protection locked="0"/>
    </xf>
    <xf numFmtId="0" fontId="7" fillId="0" borderId="0" xfId="0" applyFont="1" applyAlignment="1" applyProtection="1">
      <alignment vertical="center" wrapText="1"/>
      <protection locked="0"/>
    </xf>
    <xf numFmtId="164" fontId="7" fillId="0" borderId="0" xfId="0" applyNumberFormat="1" applyFont="1" applyAlignment="1">
      <alignment horizontal="center" vertical="center" wrapText="1"/>
    </xf>
    <xf numFmtId="1" fontId="7" fillId="0" borderId="0" xfId="0" applyNumberFormat="1" applyFont="1" applyAlignment="1">
      <alignment horizontal="center" vertical="center" wrapText="1"/>
    </xf>
    <xf numFmtId="165" fontId="5" fillId="0" borderId="0" xfId="0" applyNumberFormat="1" applyFont="1" applyAlignment="1">
      <alignment horizontal="center" vertical="center" wrapText="1"/>
    </xf>
    <xf numFmtId="49" fontId="17" fillId="0" borderId="0" xfId="0" applyNumberFormat="1" applyFont="1" applyAlignment="1">
      <alignment horizontal="left" vertical="center" wrapText="1"/>
    </xf>
    <xf numFmtId="49" fontId="17" fillId="0" borderId="0" xfId="0" applyNumberFormat="1" applyFont="1" applyAlignment="1">
      <alignment horizontal="left" vertical="center"/>
    </xf>
    <xf numFmtId="49" fontId="0" fillId="0" borderId="0" xfId="0" applyNumberFormat="1" applyAlignment="1">
      <alignment horizontal="left" vertical="center" wrapText="1"/>
    </xf>
    <xf numFmtId="0" fontId="4" fillId="0" borderId="0" xfId="0" applyFont="1" applyAlignment="1">
      <alignment vertical="center" wrapText="1"/>
    </xf>
    <xf numFmtId="0" fontId="23" fillId="3" borderId="5" xfId="0" applyFont="1" applyFill="1" applyBorder="1" applyAlignment="1" applyProtection="1">
      <alignment horizontal="left" vertical="top" wrapText="1"/>
      <protection locked="0"/>
    </xf>
    <xf numFmtId="0" fontId="5" fillId="3" borderId="6" xfId="0" applyFont="1" applyFill="1" applyBorder="1" applyAlignment="1" applyProtection="1">
      <alignment vertical="top" wrapText="1"/>
      <protection locked="0"/>
    </xf>
    <xf numFmtId="0" fontId="5" fillId="3" borderId="6" xfId="0" applyFont="1" applyFill="1" applyBorder="1" applyAlignment="1" applyProtection="1">
      <alignment horizontal="left" vertical="top" wrapText="1"/>
      <protection locked="0"/>
    </xf>
    <xf numFmtId="0" fontId="5" fillId="0" borderId="0" xfId="0" applyFont="1" applyAlignment="1" applyProtection="1">
      <alignment vertical="top" wrapText="1"/>
      <protection locked="0"/>
    </xf>
    <xf numFmtId="0" fontId="13" fillId="0" borderId="0" xfId="0" applyFont="1" applyAlignment="1" applyProtection="1">
      <alignment vertical="center" wrapText="1"/>
      <protection locked="0"/>
    </xf>
    <xf numFmtId="0" fontId="11" fillId="0" borderId="0" xfId="0" applyFont="1" applyAlignment="1" applyProtection="1">
      <alignment vertical="center" wrapText="1"/>
      <protection locked="0"/>
    </xf>
    <xf numFmtId="1" fontId="7" fillId="0" borderId="0" xfId="0" applyNumberFormat="1" applyFont="1" applyAlignment="1" applyProtection="1">
      <alignment horizontal="center" vertical="top" wrapText="1"/>
      <protection locked="0"/>
    </xf>
    <xf numFmtId="165" fontId="7" fillId="0" borderId="0" xfId="0" applyNumberFormat="1" applyFont="1" applyAlignment="1" applyProtection="1">
      <alignment horizontal="right" vertical="top" wrapText="1"/>
      <protection locked="0"/>
    </xf>
    <xf numFmtId="0" fontId="8" fillId="0" borderId="0" xfId="0" applyFont="1" applyAlignment="1" applyProtection="1">
      <alignment vertical="top" wrapText="1"/>
      <protection locked="0"/>
    </xf>
    <xf numFmtId="0" fontId="4" fillId="0" borderId="0" xfId="0" applyFont="1" applyAlignment="1" applyProtection="1">
      <alignment vertical="top" wrapText="1"/>
      <protection locked="0"/>
    </xf>
    <xf numFmtId="0" fontId="15" fillId="0" borderId="0" xfId="0" applyFont="1" applyAlignment="1" applyProtection="1">
      <alignment vertical="center" wrapText="1"/>
      <protection locked="0"/>
    </xf>
    <xf numFmtId="0" fontId="7" fillId="0" borderId="0" xfId="0" applyFont="1" applyAlignment="1" applyProtection="1">
      <alignment horizontal="center" vertical="top" wrapText="1"/>
      <protection locked="0"/>
    </xf>
    <xf numFmtId="164" fontId="7" fillId="0" borderId="0" xfId="0" applyNumberFormat="1" applyFont="1" applyAlignment="1" applyProtection="1">
      <alignment horizontal="right" vertical="top" wrapText="1"/>
      <protection locked="0"/>
    </xf>
    <xf numFmtId="0" fontId="16" fillId="0" borderId="0" xfId="0" applyFont="1" applyAlignment="1" applyProtection="1">
      <alignment vertical="top" wrapText="1"/>
      <protection locked="0"/>
    </xf>
    <xf numFmtId="1" fontId="7" fillId="0" borderId="0" xfId="0" applyNumberFormat="1" applyFont="1" applyAlignment="1" applyProtection="1">
      <alignment horizontal="left" vertical="top" wrapText="1"/>
      <protection locked="0"/>
    </xf>
    <xf numFmtId="0" fontId="4" fillId="0" borderId="0" xfId="0" applyFont="1" applyAlignment="1" applyProtection="1">
      <alignment wrapText="1"/>
      <protection locked="0"/>
    </xf>
    <xf numFmtId="0" fontId="7" fillId="0" borderId="0" xfId="0" applyFont="1" applyAlignment="1" applyProtection="1">
      <alignment wrapText="1"/>
      <protection locked="0"/>
    </xf>
    <xf numFmtId="0" fontId="0" fillId="0" borderId="0" xfId="0" applyAlignment="1" applyProtection="1">
      <alignment wrapText="1"/>
      <protection locked="0"/>
    </xf>
    <xf numFmtId="0" fontId="6" fillId="0" borderId="0" xfId="0" applyFont="1" applyAlignment="1" applyProtection="1">
      <alignment horizontal="right" wrapText="1"/>
      <protection locked="0"/>
    </xf>
    <xf numFmtId="165" fontId="6" fillId="0" borderId="0" xfId="1" applyNumberFormat="1" applyFont="1" applyFill="1" applyBorder="1" applyAlignment="1" applyProtection="1">
      <alignment horizontal="center" wrapText="1"/>
    </xf>
    <xf numFmtId="0" fontId="3" fillId="0" borderId="0" xfId="0" applyFont="1"/>
    <xf numFmtId="2" fontId="7" fillId="0" borderId="0" xfId="0" applyNumberFormat="1" applyFont="1" applyAlignment="1">
      <alignment horizontal="center" vertical="center" wrapText="1"/>
    </xf>
    <xf numFmtId="0" fontId="9" fillId="0" borderId="23" xfId="0" applyFont="1" applyBorder="1" applyAlignment="1" applyProtection="1">
      <alignment horizontal="center" wrapText="1"/>
      <protection locked="0"/>
    </xf>
    <xf numFmtId="165" fontId="5" fillId="0" borderId="0" xfId="0" applyNumberFormat="1" applyFont="1" applyAlignment="1" applyProtection="1">
      <alignment horizontal="center" vertical="top" wrapText="1"/>
      <protection locked="0"/>
    </xf>
    <xf numFmtId="164" fontId="3" fillId="3" borderId="10" xfId="0" applyNumberFormat="1" applyFont="1" applyFill="1" applyBorder="1" applyAlignment="1" applyProtection="1">
      <alignment horizontal="right" vertical="center" wrapText="1"/>
      <protection locked="0"/>
    </xf>
    <xf numFmtId="164" fontId="3" fillId="3" borderId="3" xfId="0" applyNumberFormat="1" applyFont="1" applyFill="1" applyBorder="1" applyAlignment="1" applyProtection="1">
      <alignment horizontal="right" vertical="center" wrapText="1"/>
      <protection locked="0"/>
    </xf>
    <xf numFmtId="164" fontId="3" fillId="3" borderId="1" xfId="0" applyNumberFormat="1" applyFont="1" applyFill="1" applyBorder="1" applyAlignment="1" applyProtection="1">
      <alignment horizontal="right" vertical="center" wrapText="1"/>
      <protection locked="0"/>
    </xf>
    <xf numFmtId="0" fontId="3" fillId="3" borderId="6" xfId="0" applyFont="1" applyFill="1" applyBorder="1" applyAlignment="1" applyProtection="1">
      <alignment horizontal="left" vertical="top" wrapText="1"/>
      <protection locked="0"/>
    </xf>
    <xf numFmtId="0" fontId="3" fillId="3" borderId="5" xfId="0" applyFont="1" applyFill="1" applyBorder="1" applyAlignment="1" applyProtection="1">
      <alignment horizontal="left" vertical="top" wrapText="1"/>
      <protection locked="0"/>
    </xf>
    <xf numFmtId="1" fontId="3" fillId="3" borderId="1" xfId="0" applyNumberFormat="1" applyFont="1" applyFill="1" applyBorder="1" applyAlignment="1" applyProtection="1">
      <alignment horizontal="right" vertical="top" wrapText="1"/>
      <protection locked="0"/>
    </xf>
    <xf numFmtId="165" fontId="3" fillId="2" borderId="1" xfId="0" applyNumberFormat="1" applyFont="1" applyFill="1" applyBorder="1" applyAlignment="1" applyProtection="1">
      <alignment horizontal="right" vertical="top" wrapText="1"/>
      <protection locked="0"/>
    </xf>
    <xf numFmtId="0" fontId="3" fillId="3" borderId="3" xfId="0" applyFont="1" applyFill="1" applyBorder="1" applyAlignment="1" applyProtection="1">
      <alignment horizontal="left" vertical="top" wrapText="1"/>
      <protection locked="0"/>
    </xf>
    <xf numFmtId="165" fontId="5" fillId="2" borderId="21" xfId="0" applyNumberFormat="1" applyFont="1" applyFill="1" applyBorder="1" applyAlignment="1">
      <alignment horizontal="right" vertical="top" wrapText="1"/>
    </xf>
    <xf numFmtId="0" fontId="3" fillId="3" borderId="1" xfId="0" applyFont="1" applyFill="1" applyBorder="1" applyAlignment="1" applyProtection="1">
      <alignment horizontal="center" vertical="top" wrapText="1"/>
      <protection locked="0"/>
    </xf>
    <xf numFmtId="164" fontId="3" fillId="3" borderId="1" xfId="0" applyNumberFormat="1" applyFont="1" applyFill="1" applyBorder="1" applyAlignment="1" applyProtection="1">
      <alignment horizontal="right" vertical="top" wrapText="1"/>
      <protection locked="0"/>
    </xf>
    <xf numFmtId="165" fontId="3" fillId="2" borderId="7" xfId="0" applyNumberFormat="1" applyFont="1" applyFill="1" applyBorder="1" applyAlignment="1" applyProtection="1">
      <alignment horizontal="right" vertical="top" wrapText="1"/>
      <protection locked="0"/>
    </xf>
    <xf numFmtId="1" fontId="3" fillId="3" borderId="1" xfId="0" applyNumberFormat="1" applyFont="1" applyFill="1" applyBorder="1" applyAlignment="1" applyProtection="1">
      <alignment horizontal="center" vertical="top" wrapText="1"/>
      <protection locked="0"/>
    </xf>
    <xf numFmtId="0" fontId="3" fillId="0" borderId="40" xfId="0" applyFont="1" applyBorder="1" applyAlignment="1" applyProtection="1">
      <alignment vertical="top" wrapText="1"/>
      <protection locked="0"/>
    </xf>
    <xf numFmtId="10" fontId="9" fillId="3" borderId="25" xfId="1" applyNumberFormat="1" applyFont="1" applyFill="1" applyBorder="1" applyAlignment="1" applyProtection="1">
      <alignment horizontal="center" wrapText="1"/>
      <protection locked="0"/>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1" fontId="6" fillId="5" borderId="21" xfId="0" applyNumberFormat="1" applyFont="1" applyFill="1" applyBorder="1" applyAlignment="1">
      <alignment horizontal="center" wrapText="1"/>
    </xf>
    <xf numFmtId="164" fontId="6" fillId="5" borderId="21" xfId="0" applyNumberFormat="1" applyFont="1" applyFill="1" applyBorder="1" applyAlignment="1">
      <alignment horizontal="center" wrapText="1"/>
    </xf>
    <xf numFmtId="0" fontId="3" fillId="3" borderId="9" xfId="0" applyFont="1" applyFill="1" applyBorder="1" applyAlignment="1" applyProtection="1">
      <alignment vertical="center"/>
      <protection locked="0"/>
    </xf>
    <xf numFmtId="0" fontId="3" fillId="3" borderId="8" xfId="0" applyFont="1" applyFill="1" applyBorder="1" applyAlignment="1" applyProtection="1">
      <alignment vertical="center" wrapText="1"/>
      <protection locked="0"/>
    </xf>
    <xf numFmtId="0" fontId="3" fillId="3" borderId="8" xfId="0" applyFont="1" applyFill="1" applyBorder="1" applyAlignment="1" applyProtection="1">
      <alignment vertical="center"/>
      <protection locked="0"/>
    </xf>
    <xf numFmtId="0" fontId="6" fillId="4" borderId="40" xfId="0" applyFont="1" applyFill="1" applyBorder="1" applyAlignment="1">
      <alignment horizontal="left" vertical="center" wrapText="1"/>
    </xf>
    <xf numFmtId="0" fontId="6" fillId="4" borderId="37" xfId="0" applyFont="1" applyFill="1" applyBorder="1" applyAlignment="1">
      <alignment horizontal="left" vertical="center" wrapText="1"/>
    </xf>
    <xf numFmtId="165" fontId="6" fillId="2" borderId="46" xfId="0" applyNumberFormat="1" applyFont="1" applyFill="1" applyBorder="1" applyAlignment="1">
      <alignment horizontal="right" vertical="center" wrapText="1"/>
    </xf>
    <xf numFmtId="0" fontId="26" fillId="5" borderId="47" xfId="0" applyFont="1" applyFill="1" applyBorder="1" applyAlignment="1">
      <alignment horizontal="center" vertical="center" wrapText="1"/>
    </xf>
    <xf numFmtId="0" fontId="26" fillId="5" borderId="44" xfId="0" applyFont="1" applyFill="1" applyBorder="1" applyAlignment="1">
      <alignment horizontal="center" vertical="center" wrapText="1"/>
    </xf>
    <xf numFmtId="165" fontId="6" fillId="2" borderId="22" xfId="0" applyNumberFormat="1" applyFont="1" applyFill="1" applyBorder="1" applyAlignment="1">
      <alignment horizontal="right" vertical="center" wrapText="1"/>
    </xf>
    <xf numFmtId="0" fontId="3" fillId="3" borderId="10" xfId="0" applyFont="1" applyFill="1" applyBorder="1" applyAlignment="1" applyProtection="1">
      <alignment horizontal="left" vertical="top" wrapText="1"/>
      <protection locked="0"/>
    </xf>
    <xf numFmtId="0" fontId="3" fillId="0" borderId="0" xfId="0" applyFont="1" applyAlignment="1">
      <alignment vertical="center" wrapText="1"/>
    </xf>
    <xf numFmtId="0" fontId="3" fillId="0" borderId="0" xfId="0" applyFont="1" applyAlignment="1" applyProtection="1">
      <alignment vertical="top" wrapText="1"/>
      <protection locked="0"/>
    </xf>
    <xf numFmtId="1" fontId="3" fillId="0" borderId="0" xfId="0" applyNumberFormat="1" applyFont="1" applyAlignment="1" applyProtection="1">
      <alignment horizontal="center" vertical="top" wrapText="1"/>
      <protection locked="0"/>
    </xf>
    <xf numFmtId="167" fontId="3" fillId="0" borderId="0" xfId="1" applyNumberFormat="1" applyFont="1" applyAlignment="1" applyProtection="1">
      <alignment horizontal="center" vertical="top" wrapText="1"/>
      <protection locked="0"/>
    </xf>
    <xf numFmtId="165" fontId="3" fillId="0" borderId="0" xfId="0" applyNumberFormat="1" applyFont="1" applyAlignment="1" applyProtection="1">
      <alignment horizontal="right" vertical="top" wrapText="1"/>
      <protection locked="0"/>
    </xf>
    <xf numFmtId="0" fontId="3" fillId="3" borderId="20" xfId="0" applyFont="1" applyFill="1" applyBorder="1" applyAlignment="1" applyProtection="1">
      <alignment horizontal="left" vertical="top" wrapText="1"/>
      <protection locked="0"/>
    </xf>
    <xf numFmtId="165" fontId="3" fillId="2" borderId="25" xfId="0" applyNumberFormat="1" applyFont="1" applyFill="1" applyBorder="1" applyAlignment="1" applyProtection="1">
      <alignment horizontal="right" vertical="top" wrapText="1"/>
      <protection locked="0"/>
    </xf>
    <xf numFmtId="0" fontId="3" fillId="3" borderId="12" xfId="0" applyFont="1" applyFill="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3" borderId="7" xfId="0" applyFont="1" applyFill="1" applyBorder="1" applyAlignment="1" applyProtection="1">
      <alignment horizontal="center" vertical="top" wrapText="1"/>
      <protection locked="0"/>
    </xf>
    <xf numFmtId="0" fontId="3" fillId="3" borderId="25" xfId="0" applyFont="1" applyFill="1" applyBorder="1" applyAlignment="1" applyProtection="1">
      <alignment horizontal="center" vertical="top" wrapText="1"/>
      <protection locked="0"/>
    </xf>
    <xf numFmtId="1" fontId="3" fillId="3" borderId="25" xfId="0" applyNumberFormat="1" applyFont="1" applyFill="1" applyBorder="1" applyAlignment="1" applyProtection="1">
      <alignment horizontal="center" vertical="top" wrapText="1"/>
      <protection locked="0"/>
    </xf>
    <xf numFmtId="0" fontId="3" fillId="0" borderId="26" xfId="0" applyFont="1" applyBorder="1" applyAlignment="1" applyProtection="1">
      <alignment horizontal="center" vertical="top" wrapText="1"/>
      <protection locked="0"/>
    </xf>
    <xf numFmtId="0" fontId="3" fillId="0" borderId="0" xfId="0" applyFont="1" applyAlignment="1" applyProtection="1">
      <alignment horizontal="center" vertical="top" wrapText="1"/>
      <protection locked="0"/>
    </xf>
    <xf numFmtId="164" fontId="3" fillId="0" borderId="0" xfId="0" applyNumberFormat="1" applyFont="1" applyAlignment="1" applyProtection="1">
      <alignment horizontal="right" vertical="top" wrapText="1"/>
      <protection locked="0"/>
    </xf>
    <xf numFmtId="164" fontId="3" fillId="3" borderId="7" xfId="0" applyNumberFormat="1" applyFont="1" applyFill="1" applyBorder="1" applyAlignment="1" applyProtection="1">
      <alignment horizontal="right" vertical="top" wrapText="1"/>
      <protection locked="0"/>
    </xf>
    <xf numFmtId="1" fontId="3" fillId="3" borderId="7" xfId="0" applyNumberFormat="1" applyFont="1" applyFill="1" applyBorder="1" applyAlignment="1" applyProtection="1">
      <alignment horizontal="center" vertical="top" wrapText="1"/>
      <protection locked="0"/>
    </xf>
    <xf numFmtId="164" fontId="3" fillId="3" borderId="25" xfId="0" applyNumberFormat="1" applyFont="1" applyFill="1" applyBorder="1" applyAlignment="1" applyProtection="1">
      <alignment horizontal="right" vertical="top" wrapText="1"/>
      <protection locked="0"/>
    </xf>
    <xf numFmtId="0" fontId="3" fillId="2" borderId="21" xfId="0" applyFont="1" applyFill="1" applyBorder="1" applyAlignment="1" applyProtection="1">
      <alignment horizontal="center" vertical="top" wrapText="1"/>
      <protection locked="0"/>
    </xf>
    <xf numFmtId="164" fontId="3" fillId="2" borderId="21" xfId="0" applyNumberFormat="1" applyFont="1" applyFill="1" applyBorder="1" applyAlignment="1" applyProtection="1">
      <alignment horizontal="right" vertical="top" wrapText="1"/>
      <protection locked="0"/>
    </xf>
    <xf numFmtId="1" fontId="3" fillId="2" borderId="21" xfId="0" applyNumberFormat="1" applyFont="1" applyFill="1" applyBorder="1" applyAlignment="1" applyProtection="1">
      <alignment horizontal="center" vertical="top" wrapText="1"/>
      <protection locked="0"/>
    </xf>
    <xf numFmtId="0" fontId="3" fillId="0" borderId="13" xfId="0" applyFont="1" applyBorder="1" applyAlignment="1" applyProtection="1">
      <alignment horizontal="center" vertical="top" wrapText="1"/>
      <protection locked="0"/>
    </xf>
    <xf numFmtId="0" fontId="3" fillId="0" borderId="2" xfId="0" applyFont="1" applyBorder="1" applyAlignment="1" applyProtection="1">
      <alignment horizontal="center" vertical="top" wrapText="1"/>
      <protection locked="0"/>
    </xf>
    <xf numFmtId="0" fontId="3" fillId="3" borderId="6" xfId="0" applyFont="1" applyFill="1" applyBorder="1" applyAlignment="1" applyProtection="1">
      <alignment vertical="top" wrapText="1"/>
      <protection locked="0"/>
    </xf>
    <xf numFmtId="0" fontId="3" fillId="3" borderId="5" xfId="0" applyFont="1" applyFill="1" applyBorder="1" applyAlignment="1" applyProtection="1">
      <alignment vertical="top" wrapText="1"/>
      <protection locked="0"/>
    </xf>
    <xf numFmtId="0" fontId="3" fillId="0" borderId="0" xfId="0" applyFont="1" applyAlignment="1">
      <alignment vertical="top" wrapText="1"/>
    </xf>
    <xf numFmtId="0" fontId="3" fillId="0" borderId="23" xfId="0" applyFont="1" applyBorder="1" applyAlignment="1" applyProtection="1">
      <alignment horizontal="center" vertical="top" wrapText="1"/>
      <protection locked="0"/>
    </xf>
    <xf numFmtId="0" fontId="3" fillId="3" borderId="20" xfId="0" applyFont="1" applyFill="1" applyBorder="1" applyAlignment="1" applyProtection="1">
      <alignment vertical="top" wrapText="1"/>
      <protection locked="0"/>
    </xf>
    <xf numFmtId="0" fontId="3" fillId="0" borderId="47" xfId="0" applyFont="1" applyBorder="1" applyAlignment="1" applyProtection="1">
      <alignment horizontal="center" vertical="top" wrapText="1"/>
      <protection locked="0"/>
    </xf>
    <xf numFmtId="164" fontId="3" fillId="0" borderId="0" xfId="0" applyNumberFormat="1" applyFont="1" applyAlignment="1" applyProtection="1">
      <alignment horizontal="center" vertical="top" wrapText="1"/>
      <protection locked="0"/>
    </xf>
    <xf numFmtId="0" fontId="3" fillId="0" borderId="49" xfId="0" applyFont="1" applyBorder="1" applyAlignment="1" applyProtection="1">
      <alignment vertical="top" wrapText="1"/>
      <protection locked="0"/>
    </xf>
    <xf numFmtId="0" fontId="3" fillId="0" borderId="37" xfId="0" applyFont="1" applyBorder="1" applyAlignment="1" applyProtection="1">
      <alignment vertical="top" wrapText="1"/>
      <protection locked="0"/>
    </xf>
    <xf numFmtId="0" fontId="3" fillId="0" borderId="46" xfId="0" applyFont="1" applyBorder="1" applyAlignment="1" applyProtection="1">
      <alignment vertical="top" wrapText="1"/>
      <protection locked="0"/>
    </xf>
    <xf numFmtId="0" fontId="3" fillId="3" borderId="16" xfId="0" applyFont="1" applyFill="1" applyBorder="1" applyAlignment="1" applyProtection="1">
      <alignment horizontal="left" vertical="top" wrapText="1"/>
      <protection locked="0"/>
    </xf>
    <xf numFmtId="1" fontId="3" fillId="0" borderId="0" xfId="0" applyNumberFormat="1" applyFont="1" applyAlignment="1" applyProtection="1">
      <alignment horizontal="left" vertical="top" wrapText="1"/>
      <protection locked="0"/>
    </xf>
    <xf numFmtId="0" fontId="3" fillId="3" borderId="19" xfId="0" applyFont="1" applyFill="1" applyBorder="1" applyAlignment="1" applyProtection="1">
      <alignment horizontal="left" vertical="top" wrapText="1"/>
      <protection locked="0"/>
    </xf>
    <xf numFmtId="0" fontId="3" fillId="3" borderId="2" xfId="0" applyFont="1" applyFill="1" applyBorder="1" applyAlignment="1" applyProtection="1">
      <alignment vertical="top" wrapText="1"/>
      <protection locked="0"/>
    </xf>
    <xf numFmtId="1" fontId="3" fillId="3" borderId="1" xfId="0" applyNumberFormat="1" applyFont="1" applyFill="1" applyBorder="1" applyAlignment="1" applyProtection="1">
      <alignment horizontal="left" vertical="top" wrapText="1"/>
      <protection locked="0"/>
    </xf>
    <xf numFmtId="0" fontId="3" fillId="3" borderId="23" xfId="0" applyFont="1" applyFill="1" applyBorder="1" applyAlignment="1" applyProtection="1">
      <alignment vertical="top" wrapText="1"/>
      <protection locked="0"/>
    </xf>
    <xf numFmtId="1" fontId="3" fillId="3" borderId="25" xfId="0" applyNumberFormat="1" applyFont="1" applyFill="1" applyBorder="1" applyAlignment="1" applyProtection="1">
      <alignment horizontal="left" vertical="top" wrapText="1"/>
      <protection locked="0"/>
    </xf>
    <xf numFmtId="0" fontId="3" fillId="3" borderId="15" xfId="0" applyFont="1" applyFill="1" applyBorder="1" applyAlignment="1" applyProtection="1">
      <alignment horizontal="left" vertical="top" wrapText="1"/>
      <protection locked="0"/>
    </xf>
    <xf numFmtId="0" fontId="3" fillId="0" borderId="0" xfId="0" applyFont="1" applyAlignment="1" applyProtection="1">
      <alignment wrapText="1"/>
      <protection locked="0"/>
    </xf>
    <xf numFmtId="0" fontId="3" fillId="0" borderId="0" xfId="0" applyFont="1" applyAlignment="1" applyProtection="1">
      <alignment horizontal="center" wrapText="1"/>
      <protection locked="0"/>
    </xf>
    <xf numFmtId="2" fontId="3" fillId="3" borderId="9" xfId="0" applyNumberFormat="1" applyFont="1" applyFill="1" applyBorder="1" applyAlignment="1" applyProtection="1">
      <alignment horizontal="right" vertical="center" wrapText="1"/>
      <protection locked="0"/>
    </xf>
    <xf numFmtId="2" fontId="3" fillId="3" borderId="8" xfId="0" applyNumberFormat="1" applyFont="1" applyFill="1" applyBorder="1" applyAlignment="1" applyProtection="1">
      <alignment horizontal="right" vertical="center" wrapText="1"/>
      <protection locked="0"/>
    </xf>
    <xf numFmtId="2" fontId="3" fillId="3" borderId="5" xfId="0" applyNumberFormat="1" applyFont="1" applyFill="1" applyBorder="1" applyAlignment="1" applyProtection="1">
      <alignment horizontal="right" vertical="center" wrapText="1"/>
      <protection locked="0"/>
    </xf>
    <xf numFmtId="0" fontId="3" fillId="0" borderId="36" xfId="0" applyFont="1" applyBorder="1" applyAlignment="1" applyProtection="1">
      <alignment vertical="top" wrapText="1"/>
      <protection locked="0"/>
    </xf>
    <xf numFmtId="0" fontId="3" fillId="0" borderId="33" xfId="0" applyFont="1" applyBorder="1" applyAlignment="1" applyProtection="1">
      <alignment vertical="top" wrapText="1"/>
      <protection locked="0"/>
    </xf>
    <xf numFmtId="0" fontId="3" fillId="0" borderId="40" xfId="0" applyFont="1" applyBorder="1" applyAlignment="1" applyProtection="1">
      <alignment horizontal="left" vertical="top" wrapText="1"/>
      <protection locked="0"/>
    </xf>
    <xf numFmtId="0" fontId="3" fillId="0" borderId="37" xfId="0" applyFont="1" applyBorder="1" applyAlignment="1" applyProtection="1">
      <alignment horizontal="left" vertical="top" wrapText="1"/>
      <protection locked="0"/>
    </xf>
    <xf numFmtId="0" fontId="3" fillId="0" borderId="32" xfId="0" applyFont="1" applyBorder="1" applyAlignment="1" applyProtection="1">
      <alignment horizontal="left" vertical="top" wrapText="1"/>
      <protection locked="0"/>
    </xf>
    <xf numFmtId="10" fontId="7" fillId="0" borderId="0" xfId="0" applyNumberFormat="1" applyFont="1" applyAlignment="1">
      <alignment horizontal="center" vertical="center" wrapText="1"/>
    </xf>
    <xf numFmtId="49" fontId="6" fillId="0" borderId="0" xfId="0" applyNumberFormat="1" applyFont="1" applyAlignment="1">
      <alignment horizontal="center" vertical="top" wrapText="1"/>
    </xf>
    <xf numFmtId="0" fontId="19" fillId="2" borderId="13" xfId="0" applyFont="1" applyFill="1" applyBorder="1" applyAlignment="1">
      <alignment horizontal="center" wrapText="1"/>
    </xf>
    <xf numFmtId="10" fontId="19" fillId="2" borderId="7" xfId="0" applyNumberFormat="1" applyFont="1" applyFill="1" applyBorder="1" applyAlignment="1">
      <alignment horizontal="center" wrapText="1"/>
    </xf>
    <xf numFmtId="0" fontId="19" fillId="2" borderId="54" xfId="0" applyFont="1" applyFill="1" applyBorder="1" applyAlignment="1">
      <alignment horizontal="center" wrapText="1"/>
    </xf>
    <xf numFmtId="10" fontId="19" fillId="2" borderId="53" xfId="0" applyNumberFormat="1" applyFont="1" applyFill="1" applyBorder="1" applyAlignment="1">
      <alignment horizontal="center" wrapText="1"/>
    </xf>
    <xf numFmtId="49" fontId="4" fillId="0" borderId="0" xfId="0" applyNumberFormat="1" applyFont="1" applyAlignment="1">
      <alignment vertical="top" wrapText="1"/>
    </xf>
    <xf numFmtId="49" fontId="3" fillId="0" borderId="0" xfId="0" applyNumberFormat="1" applyFont="1" applyAlignment="1">
      <alignment horizontal="left" vertical="top" wrapText="1"/>
    </xf>
    <xf numFmtId="165" fontId="3" fillId="0" borderId="0" xfId="0" applyNumberFormat="1" applyFont="1" applyAlignment="1">
      <alignment horizontal="right" vertical="top" wrapText="1"/>
    </xf>
    <xf numFmtId="1" fontId="3" fillId="0" borderId="0" xfId="0" applyNumberFormat="1" applyFont="1" applyAlignment="1">
      <alignment horizontal="left" vertical="top" wrapText="1"/>
    </xf>
    <xf numFmtId="0" fontId="24" fillId="5" borderId="50" xfId="0" applyFont="1" applyFill="1" applyBorder="1" applyAlignment="1">
      <alignment horizontal="center" wrapText="1"/>
    </xf>
    <xf numFmtId="49" fontId="4" fillId="0" borderId="0" xfId="0" applyNumberFormat="1" applyFont="1" applyAlignment="1">
      <alignment horizontal="center" vertical="top" wrapText="1"/>
    </xf>
    <xf numFmtId="0" fontId="9" fillId="0" borderId="0" xfId="0" applyFont="1" applyAlignment="1">
      <alignment horizontal="left" vertical="top" wrapText="1"/>
    </xf>
    <xf numFmtId="0" fontId="9" fillId="0" borderId="0" xfId="0" applyFont="1" applyAlignment="1">
      <alignment horizontal="center" vertical="top" wrapText="1"/>
    </xf>
    <xf numFmtId="0" fontId="22" fillId="2" borderId="48" xfId="0" applyFont="1" applyFill="1" applyBorder="1" applyAlignment="1">
      <alignment vertical="top" wrapText="1"/>
    </xf>
    <xf numFmtId="0" fontId="23" fillId="2" borderId="45" xfId="0" applyFont="1" applyFill="1" applyBorder="1" applyAlignment="1">
      <alignment vertical="top" wrapText="1"/>
    </xf>
    <xf numFmtId="0" fontId="16" fillId="0" borderId="0" xfId="0" applyFont="1" applyAlignment="1">
      <alignment horizontal="center" vertical="top" wrapText="1"/>
    </xf>
    <xf numFmtId="0" fontId="16" fillId="0" borderId="0" xfId="0" applyFont="1" applyAlignment="1">
      <alignment horizontal="right" vertical="top" wrapText="1"/>
    </xf>
    <xf numFmtId="0" fontId="3" fillId="0" borderId="0" xfId="0" applyFont="1" applyAlignment="1">
      <alignment horizontal="center" vertical="top" wrapText="1"/>
    </xf>
    <xf numFmtId="49" fontId="3" fillId="0" borderId="0" xfId="0" applyNumberFormat="1" applyFont="1" applyAlignment="1">
      <alignment horizontal="center" vertical="top" wrapText="1"/>
    </xf>
    <xf numFmtId="164" fontId="3" fillId="0" borderId="0" xfId="0" applyNumberFormat="1" applyFont="1" applyAlignment="1">
      <alignment horizontal="right" vertical="top" wrapText="1"/>
    </xf>
    <xf numFmtId="1" fontId="3" fillId="0" borderId="0" xfId="0" applyNumberFormat="1" applyFont="1" applyAlignment="1">
      <alignment horizontal="center" vertical="top" wrapText="1"/>
    </xf>
    <xf numFmtId="0" fontId="6" fillId="5" borderId="39" xfId="0" applyFont="1" applyFill="1" applyBorder="1" applyAlignment="1">
      <alignment horizontal="center" wrapText="1"/>
    </xf>
    <xf numFmtId="0" fontId="6" fillId="5" borderId="21" xfId="0" applyFont="1" applyFill="1" applyBorder="1" applyAlignment="1">
      <alignment horizontal="center" wrapText="1"/>
    </xf>
    <xf numFmtId="165" fontId="6" fillId="5" borderId="21" xfId="0" applyNumberFormat="1" applyFont="1" applyFill="1" applyBorder="1" applyAlignment="1">
      <alignment horizontal="center" wrapText="1"/>
    </xf>
    <xf numFmtId="0" fontId="6" fillId="5" borderId="24" xfId="0" applyFont="1" applyFill="1" applyBorder="1" applyAlignment="1">
      <alignment horizontal="center" wrapText="1"/>
    </xf>
    <xf numFmtId="0" fontId="23" fillId="2" borderId="38" xfId="0" applyFont="1" applyFill="1" applyBorder="1" applyAlignment="1">
      <alignment horizontal="left" vertical="top" wrapText="1"/>
    </xf>
    <xf numFmtId="0" fontId="22" fillId="2" borderId="56" xfId="0" applyFont="1" applyFill="1" applyBorder="1" applyAlignment="1">
      <alignment horizontal="left" vertical="top" wrapText="1"/>
    </xf>
    <xf numFmtId="0" fontId="23" fillId="2" borderId="52" xfId="0" applyFont="1" applyFill="1" applyBorder="1" applyAlignment="1">
      <alignment horizontal="center" vertical="top" wrapText="1"/>
    </xf>
    <xf numFmtId="1" fontId="23" fillId="2" borderId="52" xfId="0" applyNumberFormat="1" applyFont="1" applyFill="1" applyBorder="1" applyAlignment="1">
      <alignment horizontal="center" vertical="top" wrapText="1"/>
    </xf>
    <xf numFmtId="0" fontId="23" fillId="2" borderId="57" xfId="0" applyFont="1" applyFill="1" applyBorder="1" applyAlignment="1">
      <alignment horizontal="left" vertical="top" wrapText="1"/>
    </xf>
    <xf numFmtId="167" fontId="3" fillId="0" borderId="0" xfId="1" applyNumberFormat="1" applyFont="1" applyAlignment="1" applyProtection="1">
      <alignment horizontal="center" vertical="top" wrapText="1"/>
    </xf>
    <xf numFmtId="49" fontId="4" fillId="0" borderId="0" xfId="0" applyNumberFormat="1" applyFont="1" applyAlignment="1">
      <alignment horizontal="left" vertical="center" wrapText="1"/>
    </xf>
    <xf numFmtId="2" fontId="4" fillId="0" borderId="0" xfId="0" applyNumberFormat="1" applyFont="1" applyAlignment="1">
      <alignment vertical="center" wrapText="1"/>
    </xf>
    <xf numFmtId="49" fontId="4" fillId="0" borderId="0" xfId="0" applyNumberFormat="1" applyFont="1" applyAlignment="1">
      <alignment vertical="center" wrapText="1"/>
    </xf>
    <xf numFmtId="10" fontId="4" fillId="0" borderId="0" xfId="0" applyNumberFormat="1" applyFont="1" applyAlignment="1">
      <alignment vertical="center" wrapText="1"/>
    </xf>
    <xf numFmtId="164" fontId="4" fillId="0" borderId="0" xfId="0" applyNumberFormat="1" applyFont="1" applyAlignment="1">
      <alignment vertical="center" wrapText="1"/>
    </xf>
    <xf numFmtId="0" fontId="4" fillId="0" borderId="0" xfId="0" applyFont="1" applyAlignment="1">
      <alignment horizontal="right" vertical="center" wrapText="1"/>
    </xf>
    <xf numFmtId="164" fontId="3" fillId="2" borderId="10" xfId="0" applyNumberFormat="1" applyFont="1" applyFill="1" applyBorder="1" applyAlignment="1">
      <alignment horizontal="right" vertical="center" wrapText="1"/>
    </xf>
    <xf numFmtId="1" fontId="3" fillId="3" borderId="10" xfId="0" applyNumberFormat="1" applyFont="1" applyFill="1" applyBorder="1" applyAlignment="1" applyProtection="1">
      <alignment horizontal="right" vertical="center" wrapText="1"/>
      <protection locked="0"/>
    </xf>
    <xf numFmtId="0" fontId="3" fillId="3" borderId="1" xfId="0" applyFont="1" applyFill="1" applyBorder="1" applyAlignment="1" applyProtection="1">
      <alignment horizontal="left" vertical="center" wrapText="1"/>
      <protection locked="0"/>
    </xf>
    <xf numFmtId="0" fontId="0" fillId="0" borderId="0" xfId="0" applyAlignment="1">
      <alignment wrapText="1"/>
    </xf>
    <xf numFmtId="0" fontId="3" fillId="0" borderId="0" xfId="0" applyFont="1" applyAlignment="1">
      <alignment wrapText="1"/>
    </xf>
    <xf numFmtId="0" fontId="3" fillId="0" borderId="63" xfId="0" applyFont="1" applyBorder="1" applyAlignment="1" applyProtection="1">
      <alignment vertical="top" wrapText="1"/>
      <protection locked="0"/>
    </xf>
    <xf numFmtId="0" fontId="23" fillId="2" borderId="28" xfId="0" applyFont="1" applyFill="1" applyBorder="1" applyAlignment="1">
      <alignment horizontal="left" vertical="top" wrapText="1"/>
    </xf>
    <xf numFmtId="0" fontId="23" fillId="2" borderId="66" xfId="0" applyFont="1" applyFill="1" applyBorder="1" applyAlignment="1">
      <alignment vertical="top" wrapText="1"/>
    </xf>
    <xf numFmtId="165" fontId="3" fillId="0" borderId="0" xfId="0" applyNumberFormat="1" applyFont="1" applyAlignment="1">
      <alignment horizontal="left" vertical="top" wrapText="1"/>
    </xf>
    <xf numFmtId="165" fontId="3" fillId="0" borderId="0" xfId="0" applyNumberFormat="1" applyFont="1" applyAlignment="1" applyProtection="1">
      <alignment horizontal="left" vertical="top" wrapText="1"/>
      <protection locked="0"/>
    </xf>
    <xf numFmtId="165" fontId="7" fillId="0" borderId="0" xfId="0" applyNumberFormat="1" applyFont="1" applyAlignment="1" applyProtection="1">
      <alignment horizontal="left" vertical="top" wrapText="1"/>
      <protection locked="0"/>
    </xf>
    <xf numFmtId="0" fontId="22" fillId="2" borderId="51" xfId="0" applyFont="1" applyFill="1" applyBorder="1" applyAlignment="1">
      <alignment horizontal="left" vertical="top" wrapText="1"/>
    </xf>
    <xf numFmtId="1" fontId="23" fillId="2" borderId="52" xfId="0" applyNumberFormat="1" applyFont="1" applyFill="1" applyBorder="1" applyAlignment="1">
      <alignment horizontal="left" vertical="top" wrapText="1"/>
    </xf>
    <xf numFmtId="0" fontId="4" fillId="0" borderId="0" xfId="0" applyFont="1" applyAlignment="1">
      <alignment horizontal="left" wrapText="1"/>
    </xf>
    <xf numFmtId="0" fontId="6" fillId="0" borderId="0" xfId="0" applyFont="1" applyAlignment="1">
      <alignment horizontal="left" wrapText="1"/>
    </xf>
    <xf numFmtId="49" fontId="6" fillId="0" borderId="0" xfId="0" applyNumberFormat="1" applyFont="1" applyAlignment="1">
      <alignment horizontal="left" vertical="top" wrapText="1"/>
    </xf>
    <xf numFmtId="165" fontId="6" fillId="0" borderId="0" xfId="1" applyNumberFormat="1" applyFont="1" applyFill="1" applyBorder="1" applyAlignment="1" applyProtection="1">
      <alignment horizontal="left" wrapText="1"/>
    </xf>
    <xf numFmtId="165" fontId="6" fillId="0" borderId="0" xfId="1" applyNumberFormat="1" applyFont="1" applyFill="1" applyBorder="1" applyAlignment="1" applyProtection="1">
      <alignment horizontal="left" wrapText="1"/>
      <protection locked="0"/>
    </xf>
    <xf numFmtId="0" fontId="3" fillId="0" borderId="0" xfId="0" applyFont="1" applyAlignment="1" applyProtection="1">
      <alignment horizontal="left" wrapText="1"/>
      <protection locked="0"/>
    </xf>
    <xf numFmtId="0" fontId="0" fillId="0" borderId="0" xfId="0" applyAlignment="1" applyProtection="1">
      <alignment horizontal="left" wrapText="1"/>
      <protection locked="0"/>
    </xf>
    <xf numFmtId="165" fontId="3" fillId="3" borderId="7" xfId="0" applyNumberFormat="1" applyFont="1" applyFill="1" applyBorder="1" applyAlignment="1" applyProtection="1">
      <alignment horizontal="center" vertical="top" wrapText="1"/>
      <protection locked="0"/>
    </xf>
    <xf numFmtId="0" fontId="3" fillId="3" borderId="13" xfId="0" applyFont="1" applyFill="1" applyBorder="1" applyAlignment="1" applyProtection="1">
      <alignment vertical="top" wrapText="1"/>
      <protection locked="0"/>
    </xf>
    <xf numFmtId="1" fontId="29" fillId="3" borderId="67" xfId="0" applyNumberFormat="1" applyFont="1" applyFill="1" applyBorder="1" applyAlignment="1" applyProtection="1">
      <alignment horizontal="center" vertical="top" wrapText="1"/>
      <protection locked="0"/>
    </xf>
    <xf numFmtId="0" fontId="3" fillId="0" borderId="19" xfId="0" applyFont="1" applyBorder="1" applyAlignment="1" applyProtection="1">
      <alignment horizontal="left" vertical="top" wrapText="1"/>
      <protection locked="0"/>
    </xf>
    <xf numFmtId="164" fontId="9" fillId="0" borderId="25" xfId="1" applyNumberFormat="1" applyFont="1" applyFill="1" applyBorder="1" applyAlignment="1" applyProtection="1">
      <alignment horizontal="center" wrapText="1"/>
      <protection locked="0"/>
    </xf>
    <xf numFmtId="0" fontId="29" fillId="3" borderId="68" xfId="0" applyFont="1" applyFill="1" applyBorder="1" applyAlignment="1" applyProtection="1">
      <alignment horizontal="left" vertical="center" wrapText="1"/>
      <protection locked="0"/>
    </xf>
    <xf numFmtId="0" fontId="23" fillId="2" borderId="1" xfId="0" applyFont="1" applyFill="1" applyBorder="1" applyAlignment="1">
      <alignment horizontal="left" vertical="center" wrapText="1"/>
    </xf>
    <xf numFmtId="1" fontId="23" fillId="2" borderId="1" xfId="0" applyNumberFormat="1" applyFont="1" applyFill="1" applyBorder="1" applyAlignment="1">
      <alignment horizontal="right" vertical="center" wrapText="1"/>
    </xf>
    <xf numFmtId="164" fontId="23" fillId="2" borderId="1" xfId="0" applyNumberFormat="1" applyFont="1" applyFill="1" applyBorder="1" applyAlignment="1">
      <alignment horizontal="right" vertical="center" wrapText="1"/>
    </xf>
    <xf numFmtId="0" fontId="6" fillId="0" borderId="0" xfId="0" applyFont="1" applyAlignment="1" applyProtection="1">
      <alignment horizontal="right" vertical="center" wrapText="1"/>
      <protection locked="0"/>
    </xf>
    <xf numFmtId="0" fontId="9" fillId="0" borderId="0" xfId="0" applyFont="1" applyAlignment="1" applyProtection="1">
      <alignment vertical="center" wrapText="1"/>
      <protection locked="0"/>
    </xf>
    <xf numFmtId="0" fontId="6" fillId="0" borderId="0" xfId="0" applyFont="1" applyAlignment="1" applyProtection="1">
      <alignment vertical="center" wrapText="1"/>
      <protection locked="0"/>
    </xf>
    <xf numFmtId="0" fontId="5" fillId="0" borderId="0" xfId="0" applyFont="1" applyAlignment="1" applyProtection="1">
      <alignment horizontal="center" vertical="center" wrapText="1"/>
      <protection locked="0"/>
    </xf>
    <xf numFmtId="165" fontId="9" fillId="0" borderId="0" xfId="0" applyNumberFormat="1" applyFont="1" applyAlignment="1" applyProtection="1">
      <alignment vertical="center" wrapText="1"/>
      <protection locked="0"/>
    </xf>
    <xf numFmtId="49" fontId="5" fillId="0" borderId="0" xfId="0" applyNumberFormat="1" applyFont="1" applyAlignment="1" applyProtection="1">
      <alignment horizontal="right" vertical="center" wrapText="1"/>
      <protection locked="0"/>
    </xf>
    <xf numFmtId="0" fontId="9" fillId="0" borderId="0" xfId="0" applyFont="1" applyAlignment="1">
      <alignment horizontal="left" vertical="center" wrapText="1"/>
    </xf>
    <xf numFmtId="2" fontId="9" fillId="0" borderId="0" xfId="0" applyNumberFormat="1" applyFont="1" applyAlignment="1">
      <alignment horizontal="left" vertical="center" wrapText="1"/>
    </xf>
    <xf numFmtId="10" fontId="9" fillId="0" borderId="0" xfId="0" applyNumberFormat="1" applyFont="1" applyAlignment="1">
      <alignment horizontal="left" vertical="center" wrapText="1"/>
    </xf>
    <xf numFmtId="164" fontId="9" fillId="0" borderId="0" xfId="0" applyNumberFormat="1" applyFont="1" applyAlignment="1">
      <alignment horizontal="left" vertical="center" wrapText="1"/>
    </xf>
    <xf numFmtId="0" fontId="24" fillId="5" borderId="47" xfId="0" applyFont="1" applyFill="1" applyBorder="1" applyAlignment="1">
      <alignment horizontal="center" vertical="center" wrapText="1"/>
    </xf>
    <xf numFmtId="0" fontId="24" fillId="5" borderId="44" xfId="0" applyFont="1" applyFill="1" applyBorder="1" applyAlignment="1">
      <alignment horizontal="center" vertical="center" wrapText="1"/>
    </xf>
    <xf numFmtId="0" fontId="23" fillId="2" borderId="43" xfId="0" applyFont="1" applyFill="1" applyBorder="1" applyAlignment="1">
      <alignment vertical="top" wrapText="1"/>
    </xf>
    <xf numFmtId="49" fontId="6" fillId="0" borderId="0" xfId="0" applyNumberFormat="1" applyFont="1" applyAlignment="1">
      <alignment horizontal="left" vertical="center" wrapText="1"/>
    </xf>
    <xf numFmtId="165" fontId="4" fillId="0" borderId="0" xfId="0" applyNumberFormat="1" applyFont="1" applyAlignment="1">
      <alignment horizontal="right" vertical="top" wrapText="1"/>
    </xf>
    <xf numFmtId="49" fontId="12" fillId="0" borderId="0" xfId="0" applyNumberFormat="1" applyFont="1" applyAlignment="1" applyProtection="1">
      <alignment horizontal="center" vertical="center" wrapText="1"/>
      <protection locked="0"/>
    </xf>
    <xf numFmtId="1" fontId="3" fillId="0" borderId="0" xfId="0" applyNumberFormat="1" applyFont="1" applyAlignment="1">
      <alignment vertical="top" wrapText="1"/>
    </xf>
    <xf numFmtId="0" fontId="3" fillId="0" borderId="2" xfId="0" applyFont="1" applyBorder="1" applyAlignment="1" applyProtection="1">
      <alignment vertical="top" wrapText="1"/>
      <protection locked="0"/>
    </xf>
    <xf numFmtId="1" fontId="3" fillId="3" borderId="1" xfId="0" applyNumberFormat="1" applyFont="1" applyFill="1" applyBorder="1" applyAlignment="1" applyProtection="1">
      <alignment vertical="top" wrapText="1"/>
      <protection locked="0"/>
    </xf>
    <xf numFmtId="0" fontId="3" fillId="0" borderId="16" xfId="0" applyFont="1" applyBorder="1" applyAlignment="1" applyProtection="1">
      <alignment wrapText="1"/>
      <protection locked="0"/>
    </xf>
    <xf numFmtId="0" fontId="3" fillId="0" borderId="18" xfId="0" applyFont="1" applyBorder="1" applyAlignment="1" applyProtection="1">
      <alignment vertical="top" wrapText="1"/>
      <protection locked="0"/>
    </xf>
    <xf numFmtId="1" fontId="3" fillId="3" borderId="41" xfId="0" applyNumberFormat="1" applyFont="1" applyFill="1" applyBorder="1" applyAlignment="1" applyProtection="1">
      <alignment vertical="top" wrapText="1"/>
      <protection locked="0"/>
    </xf>
    <xf numFmtId="0" fontId="3" fillId="3" borderId="17" xfId="0" applyFont="1" applyFill="1" applyBorder="1" applyAlignment="1" applyProtection="1">
      <alignment horizontal="left" vertical="top" wrapText="1"/>
      <protection locked="0"/>
    </xf>
    <xf numFmtId="1" fontId="3" fillId="0" borderId="0" xfId="0" applyNumberFormat="1" applyFont="1" applyAlignment="1" applyProtection="1">
      <alignment vertical="top" wrapText="1"/>
      <protection locked="0"/>
    </xf>
    <xf numFmtId="49" fontId="4" fillId="0" borderId="0" xfId="0" applyNumberFormat="1" applyFont="1" applyAlignment="1" applyProtection="1">
      <alignment horizontal="left" vertical="top" wrapText="1"/>
      <protection locked="0"/>
    </xf>
    <xf numFmtId="0" fontId="23" fillId="2" borderId="28" xfId="0" applyFont="1" applyFill="1" applyBorder="1" applyAlignment="1">
      <alignment horizontal="right" vertical="top" wrapText="1"/>
    </xf>
    <xf numFmtId="164" fontId="6" fillId="5" borderId="4" xfId="0" applyNumberFormat="1" applyFont="1" applyFill="1" applyBorder="1" applyAlignment="1">
      <alignment horizontal="center" wrapText="1"/>
    </xf>
    <xf numFmtId="0" fontId="6" fillId="5" borderId="14" xfId="0" applyFont="1" applyFill="1" applyBorder="1" applyAlignment="1">
      <alignment horizontal="center" wrapText="1"/>
    </xf>
    <xf numFmtId="164" fontId="6" fillId="5" borderId="62" xfId="0" applyNumberFormat="1" applyFont="1" applyFill="1" applyBorder="1" applyAlignment="1">
      <alignment horizontal="center" wrapText="1"/>
    </xf>
    <xf numFmtId="1" fontId="6" fillId="5" borderId="4" xfId="0" applyNumberFormat="1" applyFont="1" applyFill="1" applyBorder="1" applyAlignment="1">
      <alignment horizontal="center" wrapText="1"/>
    </xf>
    <xf numFmtId="10" fontId="6" fillId="5" borderId="62" xfId="0" applyNumberFormat="1" applyFont="1" applyFill="1" applyBorder="1" applyAlignment="1">
      <alignment horizontal="center" wrapText="1"/>
    </xf>
    <xf numFmtId="164" fontId="6" fillId="5" borderId="69" xfId="0" applyNumberFormat="1" applyFont="1" applyFill="1" applyBorder="1" applyAlignment="1">
      <alignment horizontal="center" wrapText="1"/>
    </xf>
    <xf numFmtId="0" fontId="3" fillId="3" borderId="7" xfId="0" applyFont="1" applyFill="1" applyBorder="1" applyAlignment="1" applyProtection="1">
      <alignment horizontal="left" vertical="center" wrapText="1"/>
      <protection locked="0"/>
    </xf>
    <xf numFmtId="2" fontId="23" fillId="2" borderId="1" xfId="0" applyNumberFormat="1" applyFont="1" applyFill="1" applyBorder="1" applyAlignment="1">
      <alignment horizontal="right" vertical="center" wrapText="1"/>
    </xf>
    <xf numFmtId="10" fontId="23" fillId="2" borderId="1" xfId="0" applyNumberFormat="1" applyFont="1" applyFill="1" applyBorder="1" applyAlignment="1">
      <alignment horizontal="right" vertical="center" wrapText="1"/>
    </xf>
    <xf numFmtId="0" fontId="23" fillId="2" borderId="2" xfId="0" applyFont="1" applyFill="1" applyBorder="1" applyAlignment="1">
      <alignment horizontal="left" vertical="center" wrapText="1"/>
    </xf>
    <xf numFmtId="0" fontId="23" fillId="2" borderId="16" xfId="0" applyFont="1" applyFill="1" applyBorder="1" applyAlignment="1">
      <alignment horizontal="left" vertical="center" wrapText="1"/>
    </xf>
    <xf numFmtId="0" fontId="23" fillId="2" borderId="18" xfId="0" applyFont="1" applyFill="1" applyBorder="1" applyAlignment="1">
      <alignment vertical="center"/>
    </xf>
    <xf numFmtId="0" fontId="23" fillId="2" borderId="41" xfId="0" applyFont="1" applyFill="1" applyBorder="1" applyAlignment="1">
      <alignment horizontal="left" vertical="center" wrapText="1"/>
    </xf>
    <xf numFmtId="2" fontId="23" fillId="2" borderId="41" xfId="0" applyNumberFormat="1" applyFont="1" applyFill="1" applyBorder="1" applyAlignment="1">
      <alignment horizontal="right" vertical="center" wrapText="1"/>
    </xf>
    <xf numFmtId="164" fontId="23" fillId="2" borderId="41" xfId="0" applyNumberFormat="1" applyFont="1" applyFill="1" applyBorder="1" applyAlignment="1">
      <alignment horizontal="right" vertical="center" wrapText="1"/>
    </xf>
    <xf numFmtId="10" fontId="23" fillId="2" borderId="41" xfId="0" applyNumberFormat="1" applyFont="1" applyFill="1" applyBorder="1" applyAlignment="1">
      <alignment horizontal="right" vertical="center" wrapText="1"/>
    </xf>
    <xf numFmtId="0" fontId="23" fillId="2" borderId="17" xfId="0" applyFont="1" applyFill="1" applyBorder="1" applyAlignment="1">
      <alignment horizontal="left" vertical="center" wrapText="1"/>
    </xf>
    <xf numFmtId="2" fontId="6" fillId="5" borderId="4" xfId="0" applyNumberFormat="1" applyFont="1" applyFill="1" applyBorder="1" applyAlignment="1">
      <alignment horizontal="center" wrapText="1"/>
    </xf>
    <xf numFmtId="165" fontId="3" fillId="2" borderId="44" xfId="0" applyNumberFormat="1" applyFont="1" applyFill="1" applyBorder="1" applyAlignment="1">
      <alignment horizontal="right" vertical="top" wrapText="1"/>
    </xf>
    <xf numFmtId="0" fontId="3" fillId="3" borderId="1" xfId="0" applyFont="1" applyFill="1" applyBorder="1" applyAlignment="1" applyProtection="1">
      <alignment horizontal="left" vertical="top" wrapText="1"/>
      <protection locked="0"/>
    </xf>
    <xf numFmtId="0" fontId="3" fillId="3" borderId="70" xfId="0" applyFont="1" applyFill="1" applyBorder="1" applyAlignment="1" applyProtection="1">
      <alignment horizontal="left" vertical="top" wrapText="1"/>
      <protection locked="0"/>
    </xf>
    <xf numFmtId="1" fontId="3" fillId="3" borderId="41" xfId="0" applyNumberFormat="1" applyFont="1" applyFill="1" applyBorder="1" applyAlignment="1" applyProtection="1">
      <alignment horizontal="right" vertical="top" wrapText="1"/>
      <protection locked="0"/>
    </xf>
    <xf numFmtId="0" fontId="3" fillId="3" borderId="36" xfId="0" applyFont="1" applyFill="1" applyBorder="1" applyAlignment="1" applyProtection="1">
      <alignment horizontal="left" vertical="top" wrapText="1"/>
      <protection locked="0"/>
    </xf>
    <xf numFmtId="165" fontId="5" fillId="2" borderId="44" xfId="0" applyNumberFormat="1" applyFont="1" applyFill="1" applyBorder="1" applyAlignment="1">
      <alignment horizontal="right" vertical="top" wrapText="1"/>
    </xf>
    <xf numFmtId="0" fontId="3" fillId="3" borderId="46" xfId="0" applyFont="1" applyFill="1" applyBorder="1" applyAlignment="1" applyProtection="1">
      <alignment horizontal="left" vertical="top" wrapText="1"/>
      <protection locked="0"/>
    </xf>
    <xf numFmtId="0" fontId="3" fillId="3" borderId="58" xfId="0" applyFont="1" applyFill="1" applyBorder="1" applyAlignment="1" applyProtection="1">
      <alignment horizontal="left" vertical="top" wrapText="1"/>
      <protection locked="0"/>
    </xf>
    <xf numFmtId="0" fontId="6" fillId="5" borderId="62" xfId="0" applyFont="1" applyFill="1" applyBorder="1" applyAlignment="1">
      <alignment horizontal="center" wrapText="1"/>
    </xf>
    <xf numFmtId="0" fontId="6" fillId="4" borderId="29" xfId="0" applyFont="1" applyFill="1" applyBorder="1" applyAlignment="1" applyProtection="1">
      <alignment horizontal="left" vertical="center" wrapText="1"/>
      <protection locked="0"/>
    </xf>
    <xf numFmtId="165" fontId="6" fillId="4" borderId="44" xfId="0" applyNumberFormat="1" applyFont="1" applyFill="1" applyBorder="1" applyAlignment="1">
      <alignment horizontal="right" vertical="center" wrapText="1"/>
    </xf>
    <xf numFmtId="0" fontId="29" fillId="3" borderId="36" xfId="0" applyFont="1" applyFill="1" applyBorder="1" applyAlignment="1" applyProtection="1">
      <alignment horizontal="left" vertical="center" wrapText="1"/>
      <protection locked="0"/>
    </xf>
    <xf numFmtId="0" fontId="6" fillId="5" borderId="71" xfId="0" applyFont="1" applyFill="1" applyBorder="1" applyAlignment="1">
      <alignment horizontal="center" wrapText="1"/>
    </xf>
    <xf numFmtId="167" fontId="6" fillId="5" borderId="4" xfId="1" applyNumberFormat="1" applyFont="1" applyFill="1" applyBorder="1" applyAlignment="1" applyProtection="1">
      <alignment horizontal="center" wrapText="1"/>
    </xf>
    <xf numFmtId="165" fontId="6" fillId="5" borderId="4" xfId="0" applyNumberFormat="1" applyFont="1" applyFill="1" applyBorder="1" applyAlignment="1">
      <alignment horizontal="center" wrapText="1"/>
    </xf>
    <xf numFmtId="1" fontId="3" fillId="3" borderId="7" xfId="0" applyNumberFormat="1" applyFont="1" applyFill="1" applyBorder="1" applyAlignment="1" applyProtection="1">
      <alignment horizontal="right" vertical="top" wrapText="1"/>
      <protection locked="0"/>
    </xf>
    <xf numFmtId="0" fontId="3" fillId="3" borderId="62" xfId="0" applyFont="1" applyFill="1" applyBorder="1" applyAlignment="1" applyProtection="1">
      <alignment horizontal="left" vertical="top" wrapText="1"/>
      <protection locked="0"/>
    </xf>
    <xf numFmtId="0" fontId="3" fillId="3" borderId="49" xfId="0" applyFont="1" applyFill="1" applyBorder="1" applyAlignment="1" applyProtection="1">
      <alignment horizontal="left" vertical="top" wrapText="1"/>
      <protection locked="0"/>
    </xf>
    <xf numFmtId="0" fontId="22" fillId="2" borderId="50" xfId="0" applyFont="1" applyFill="1" applyBorder="1" applyAlignment="1">
      <alignment horizontal="left" vertical="top" wrapText="1"/>
    </xf>
    <xf numFmtId="0" fontId="5" fillId="0" borderId="65" xfId="0" applyFont="1" applyBorder="1" applyAlignment="1" applyProtection="1">
      <alignment horizontal="right" vertical="top" wrapText="1"/>
      <protection locked="0"/>
    </xf>
    <xf numFmtId="0" fontId="3" fillId="0" borderId="65" xfId="0" applyFont="1" applyBorder="1" applyAlignment="1" applyProtection="1">
      <alignment horizontal="center" vertical="top" wrapText="1"/>
      <protection locked="0"/>
    </xf>
    <xf numFmtId="165" fontId="3" fillId="0" borderId="65" xfId="0" applyNumberFormat="1" applyFont="1" applyBorder="1" applyAlignment="1" applyProtection="1">
      <alignment horizontal="right" vertical="top" wrapText="1"/>
      <protection locked="0"/>
    </xf>
    <xf numFmtId="165" fontId="3" fillId="0" borderId="65" xfId="0" applyNumberFormat="1" applyFont="1" applyBorder="1" applyAlignment="1">
      <alignment horizontal="right" vertical="top" wrapText="1"/>
    </xf>
    <xf numFmtId="0" fontId="24" fillId="5" borderId="47" xfId="0" applyFont="1" applyFill="1" applyBorder="1" applyAlignment="1">
      <alignment horizontal="center" wrapText="1"/>
    </xf>
    <xf numFmtId="49" fontId="4" fillId="0" borderId="0" xfId="0" applyNumberFormat="1" applyFont="1" applyAlignment="1">
      <alignment horizontal="left" vertical="top" wrapText="1"/>
    </xf>
    <xf numFmtId="0" fontId="6" fillId="2" borderId="47" xfId="0" applyFont="1" applyFill="1" applyBorder="1" applyAlignment="1">
      <alignment horizontal="center" vertical="top" wrapText="1"/>
    </xf>
    <xf numFmtId="0" fontId="27" fillId="2" borderId="42" xfId="5" applyFill="1" applyBorder="1" applyAlignment="1">
      <alignment horizontal="left" vertical="top" wrapText="1"/>
    </xf>
    <xf numFmtId="0" fontId="6" fillId="2" borderId="72" xfId="0" applyFont="1" applyFill="1" applyBorder="1" applyAlignment="1">
      <alignment horizontal="center" vertical="top" wrapText="1"/>
    </xf>
    <xf numFmtId="165" fontId="24" fillId="5" borderId="74" xfId="0" applyNumberFormat="1" applyFont="1" applyFill="1" applyBorder="1" applyAlignment="1">
      <alignment horizontal="center" wrapText="1"/>
    </xf>
    <xf numFmtId="1" fontId="24" fillId="5" borderId="74" xfId="0" applyNumberFormat="1" applyFont="1" applyFill="1" applyBorder="1" applyAlignment="1">
      <alignment horizontal="center" wrapText="1"/>
    </xf>
    <xf numFmtId="0" fontId="5" fillId="0" borderId="72" xfId="0" applyFont="1" applyBorder="1" applyAlignment="1" applyProtection="1">
      <alignment horizontal="right" vertical="top" wrapText="1"/>
      <protection locked="0"/>
    </xf>
    <xf numFmtId="165" fontId="3" fillId="0" borderId="72" xfId="0" applyNumberFormat="1" applyFont="1" applyBorder="1" applyAlignment="1">
      <alignment horizontal="right" vertical="top" wrapText="1"/>
    </xf>
    <xf numFmtId="1" fontId="3" fillId="0" borderId="72" xfId="0" applyNumberFormat="1" applyFont="1" applyBorder="1" applyAlignment="1" applyProtection="1">
      <alignment vertical="top" wrapText="1"/>
      <protection locked="0"/>
    </xf>
    <xf numFmtId="165" fontId="5" fillId="2" borderId="72" xfId="0" applyNumberFormat="1" applyFont="1" applyFill="1" applyBorder="1" applyAlignment="1">
      <alignment horizontal="right" vertical="top" wrapText="1"/>
    </xf>
    <xf numFmtId="165" fontId="5" fillId="2" borderId="72" xfId="0" applyNumberFormat="1" applyFont="1" applyFill="1" applyBorder="1" applyAlignment="1">
      <alignment horizontal="left" vertical="top" wrapText="1"/>
    </xf>
    <xf numFmtId="1" fontId="5" fillId="2" borderId="73" xfId="0" applyNumberFormat="1" applyFont="1" applyFill="1" applyBorder="1" applyAlignment="1">
      <alignment horizontal="left" vertical="top" wrapText="1"/>
    </xf>
    <xf numFmtId="0" fontId="24" fillId="5" borderId="74" xfId="0" applyFont="1" applyFill="1" applyBorder="1" applyAlignment="1">
      <alignment horizontal="right" wrapText="1"/>
    </xf>
    <xf numFmtId="0" fontId="24" fillId="5" borderId="75" xfId="0" applyFont="1" applyFill="1" applyBorder="1" applyAlignment="1">
      <alignment horizontal="right" wrapText="1"/>
    </xf>
    <xf numFmtId="49" fontId="24" fillId="5" borderId="74" xfId="0" applyNumberFormat="1" applyFont="1" applyFill="1" applyBorder="1" applyAlignment="1">
      <alignment horizontal="center" wrapText="1"/>
    </xf>
    <xf numFmtId="165" fontId="6" fillId="2" borderId="72" xfId="1" applyNumberFormat="1" applyFont="1" applyFill="1" applyBorder="1" applyAlignment="1" applyProtection="1">
      <alignment horizontal="left" wrapText="1"/>
    </xf>
    <xf numFmtId="165" fontId="6" fillId="2" borderId="73" xfId="1" applyNumberFormat="1" applyFont="1" applyFill="1" applyBorder="1" applyAlignment="1" applyProtection="1">
      <alignment horizontal="left" wrapText="1"/>
    </xf>
    <xf numFmtId="0" fontId="23" fillId="2" borderId="76" xfId="0" applyFont="1" applyFill="1" applyBorder="1" applyAlignment="1">
      <alignment horizontal="left" vertical="center" wrapText="1"/>
    </xf>
    <xf numFmtId="0" fontId="23" fillId="2" borderId="77" xfId="0" applyFont="1" applyFill="1" applyBorder="1" applyAlignment="1">
      <alignment horizontal="left" vertical="center" wrapText="1"/>
    </xf>
    <xf numFmtId="1" fontId="23" fillId="2" borderId="74" xfId="0" applyNumberFormat="1" applyFont="1" applyFill="1" applyBorder="1" applyAlignment="1">
      <alignment horizontal="right" vertical="top" wrapText="1"/>
    </xf>
    <xf numFmtId="0" fontId="23" fillId="2" borderId="74" xfId="0" applyFont="1" applyFill="1" applyBorder="1" applyAlignment="1">
      <alignment horizontal="left" vertical="top" wrapText="1"/>
    </xf>
    <xf numFmtId="165" fontId="3" fillId="2" borderId="73" xfId="0" applyNumberFormat="1" applyFont="1" applyFill="1" applyBorder="1" applyAlignment="1">
      <alignment horizontal="right" vertical="top" wrapText="1"/>
    </xf>
    <xf numFmtId="0" fontId="3" fillId="2" borderId="74" xfId="0" applyFont="1" applyFill="1" applyBorder="1" applyAlignment="1" applyProtection="1">
      <alignment horizontal="center" vertical="top" wrapText="1"/>
      <protection locked="0"/>
    </xf>
    <xf numFmtId="164" fontId="3" fillId="2" borderId="74" xfId="0" applyNumberFormat="1" applyFont="1" applyFill="1" applyBorder="1" applyAlignment="1" applyProtection="1">
      <alignment horizontal="right" vertical="top" wrapText="1"/>
      <protection locked="0"/>
    </xf>
    <xf numFmtId="165" fontId="3" fillId="2" borderId="74" xfId="0" applyNumberFormat="1" applyFont="1" applyFill="1" applyBorder="1" applyAlignment="1">
      <alignment horizontal="right" vertical="top" wrapText="1"/>
    </xf>
    <xf numFmtId="1" fontId="3" fillId="2" borderId="74" xfId="0" applyNumberFormat="1" applyFont="1" applyFill="1" applyBorder="1" applyAlignment="1" applyProtection="1">
      <alignment horizontal="center" vertical="top" wrapText="1"/>
      <protection locked="0"/>
    </xf>
    <xf numFmtId="0" fontId="3" fillId="0" borderId="72" xfId="0" applyFont="1" applyBorder="1" applyAlignment="1" applyProtection="1">
      <alignment horizontal="center" vertical="top" wrapText="1"/>
      <protection locked="0"/>
    </xf>
    <xf numFmtId="164" fontId="3" fillId="0" borderId="72" xfId="0" applyNumberFormat="1" applyFont="1" applyBorder="1" applyAlignment="1" applyProtection="1">
      <alignment horizontal="right" vertical="top" wrapText="1"/>
      <protection locked="0"/>
    </xf>
    <xf numFmtId="1" fontId="3" fillId="0" borderId="72" xfId="0" applyNumberFormat="1" applyFont="1" applyBorder="1" applyAlignment="1" applyProtection="1">
      <alignment horizontal="center" vertical="top" wrapText="1"/>
      <protection locked="0"/>
    </xf>
    <xf numFmtId="1" fontId="5" fillId="2" borderId="73" xfId="0" applyNumberFormat="1" applyFont="1" applyFill="1" applyBorder="1" applyAlignment="1">
      <alignment horizontal="center" vertical="top" wrapText="1"/>
    </xf>
    <xf numFmtId="0" fontId="24" fillId="5" borderId="73" xfId="0" applyFont="1" applyFill="1" applyBorder="1" applyAlignment="1">
      <alignment horizontal="center" vertical="center" wrapText="1"/>
    </xf>
    <xf numFmtId="0" fontId="22" fillId="2" borderId="79" xfId="0" applyFont="1" applyFill="1" applyBorder="1" applyAlignment="1">
      <alignment horizontal="left" vertical="top" wrapText="1"/>
    </xf>
    <xf numFmtId="0" fontId="23" fillId="2" borderId="81" xfId="0" applyFont="1" applyFill="1" applyBorder="1" applyAlignment="1">
      <alignment horizontal="left" vertical="center" wrapText="1"/>
    </xf>
    <xf numFmtId="2" fontId="23" fillId="2" borderId="81" xfId="0" applyNumberFormat="1" applyFont="1" applyFill="1" applyBorder="1" applyAlignment="1">
      <alignment horizontal="right" vertical="center" wrapText="1"/>
    </xf>
    <xf numFmtId="1" fontId="23" fillId="2" borderId="81" xfId="0" applyNumberFormat="1" applyFont="1" applyFill="1" applyBorder="1" applyAlignment="1">
      <alignment horizontal="right" vertical="center" wrapText="1"/>
    </xf>
    <xf numFmtId="164" fontId="23" fillId="2" borderId="81" xfId="0" applyNumberFormat="1" applyFont="1" applyFill="1" applyBorder="1" applyAlignment="1">
      <alignment horizontal="right" vertical="center" wrapText="1"/>
    </xf>
    <xf numFmtId="10" fontId="23" fillId="2" borderId="81" xfId="0" applyNumberFormat="1" applyFont="1" applyFill="1" applyBorder="1" applyAlignment="1">
      <alignment horizontal="right" vertical="center" wrapText="1"/>
    </xf>
    <xf numFmtId="0" fontId="23" fillId="2" borderId="81" xfId="0" applyFont="1" applyFill="1" applyBorder="1" applyAlignment="1">
      <alignment horizontal="left" vertical="top" wrapText="1"/>
    </xf>
    <xf numFmtId="0" fontId="23" fillId="2" borderId="81" xfId="0" applyFont="1" applyFill="1" applyBorder="1" applyAlignment="1">
      <alignment horizontal="right" vertical="top" wrapText="1"/>
    </xf>
    <xf numFmtId="0" fontId="23" fillId="2" borderId="82" xfId="0" applyFont="1" applyFill="1" applyBorder="1" applyAlignment="1">
      <alignment horizontal="left" vertical="top" wrapText="1"/>
    </xf>
    <xf numFmtId="165" fontId="24" fillId="5" borderId="73" xfId="0" applyNumberFormat="1" applyFont="1" applyFill="1" applyBorder="1" applyAlignment="1">
      <alignment horizontal="center" vertical="center" wrapText="1"/>
    </xf>
    <xf numFmtId="0" fontId="5" fillId="2" borderId="72" xfId="0" applyFont="1" applyFill="1" applyBorder="1" applyAlignment="1">
      <alignment horizontal="center" vertical="top" wrapText="1"/>
    </xf>
    <xf numFmtId="0" fontId="24" fillId="5" borderId="64" xfId="0" applyFont="1" applyFill="1" applyBorder="1" applyAlignment="1">
      <alignment horizontal="center" wrapText="1"/>
    </xf>
    <xf numFmtId="0" fontId="24" fillId="5" borderId="83" xfId="0" applyFont="1" applyFill="1" applyBorder="1" applyAlignment="1">
      <alignment horizontal="center" wrapText="1"/>
    </xf>
    <xf numFmtId="0" fontId="3" fillId="0" borderId="84" xfId="0" applyFont="1" applyBorder="1" applyAlignment="1" applyProtection="1">
      <alignment horizontal="left" vertical="top" wrapText="1"/>
      <protection locked="0"/>
    </xf>
    <xf numFmtId="0" fontId="5" fillId="2" borderId="85" xfId="0" applyFont="1" applyFill="1" applyBorder="1" applyAlignment="1">
      <alignment horizontal="center" vertical="top" wrapText="1"/>
    </xf>
    <xf numFmtId="0" fontId="6" fillId="2" borderId="85" xfId="0" applyFont="1" applyFill="1" applyBorder="1" applyAlignment="1">
      <alignment horizontal="center" vertical="top" wrapText="1"/>
    </xf>
    <xf numFmtId="0" fontId="0" fillId="0" borderId="0" xfId="0" applyAlignment="1" applyProtection="1">
      <alignment horizontal="center" vertical="top" wrapText="1"/>
      <protection locked="0"/>
    </xf>
    <xf numFmtId="0" fontId="0" fillId="0" borderId="0" xfId="0" applyAlignment="1" applyProtection="1">
      <alignment vertical="top" wrapText="1"/>
      <protection locked="0"/>
    </xf>
    <xf numFmtId="10" fontId="23" fillId="2" borderId="90" xfId="0" applyNumberFormat="1" applyFont="1" applyFill="1" applyBorder="1" applyAlignment="1">
      <alignment horizontal="right" vertical="center" wrapText="1"/>
    </xf>
    <xf numFmtId="164" fontId="23" fillId="2" borderId="90" xfId="0" applyNumberFormat="1" applyFont="1" applyFill="1" applyBorder="1" applyAlignment="1">
      <alignment horizontal="right" vertical="center" wrapText="1"/>
    </xf>
    <xf numFmtId="164" fontId="23" fillId="2" borderId="92" xfId="0" applyNumberFormat="1" applyFont="1" applyFill="1" applyBorder="1" applyAlignment="1">
      <alignment horizontal="right" vertical="center" wrapText="1"/>
    </xf>
    <xf numFmtId="164" fontId="3" fillId="2" borderId="7" xfId="0" applyNumberFormat="1" applyFont="1" applyFill="1" applyBorder="1" applyAlignment="1">
      <alignment horizontal="right" vertical="center" wrapText="1"/>
    </xf>
    <xf numFmtId="0" fontId="3" fillId="0" borderId="91" xfId="0" applyFont="1" applyBorder="1" applyAlignment="1" applyProtection="1">
      <alignment horizontal="center" vertical="top" wrapText="1"/>
      <protection locked="0"/>
    </xf>
    <xf numFmtId="0" fontId="3" fillId="0" borderId="6" xfId="0" applyFont="1" applyBorder="1" applyAlignment="1" applyProtection="1">
      <alignment horizontal="center" vertical="top" wrapText="1"/>
      <protection locked="0"/>
    </xf>
    <xf numFmtId="0" fontId="3" fillId="0" borderId="5" xfId="0" applyFont="1" applyBorder="1" applyAlignment="1" applyProtection="1">
      <alignment horizontal="center" vertical="top" wrapText="1"/>
      <protection locked="0"/>
    </xf>
    <xf numFmtId="0" fontId="3" fillId="0" borderId="20" xfId="0" applyFont="1" applyBorder="1" applyAlignment="1" applyProtection="1">
      <alignment horizontal="center" vertical="top" wrapText="1"/>
      <protection locked="0"/>
    </xf>
    <xf numFmtId="0" fontId="22" fillId="2" borderId="28" xfId="0" applyFont="1" applyFill="1" applyBorder="1" applyAlignment="1">
      <alignment horizontal="left" vertical="top" wrapText="1"/>
    </xf>
    <xf numFmtId="0" fontId="24" fillId="5" borderId="93" xfId="0" applyFont="1" applyFill="1" applyBorder="1" applyAlignment="1">
      <alignment horizontal="center" wrapText="1"/>
    </xf>
    <xf numFmtId="0" fontId="5" fillId="0" borderId="91" xfId="0" applyFont="1" applyBorder="1" applyAlignment="1" applyProtection="1">
      <alignment horizontal="right" vertical="top" wrapText="1"/>
      <protection locked="0"/>
    </xf>
    <xf numFmtId="1" fontId="5" fillId="0" borderId="91" xfId="0" applyNumberFormat="1" applyFont="1" applyBorder="1" applyAlignment="1" applyProtection="1">
      <alignment horizontal="right" vertical="top" wrapText="1"/>
      <protection locked="0"/>
    </xf>
    <xf numFmtId="165" fontId="5" fillId="0" borderId="91" xfId="1" applyNumberFormat="1" applyFont="1" applyFill="1" applyBorder="1" applyAlignment="1" applyProtection="1">
      <alignment horizontal="right" vertical="top" wrapText="1"/>
      <protection locked="0"/>
    </xf>
    <xf numFmtId="165" fontId="5" fillId="0" borderId="91" xfId="0" applyNumberFormat="1" applyFont="1" applyBorder="1" applyAlignment="1">
      <alignment horizontal="right" vertical="top" wrapText="1"/>
    </xf>
    <xf numFmtId="49" fontId="4" fillId="0" borderId="0" xfId="0" applyNumberFormat="1" applyFont="1" applyAlignment="1">
      <alignment horizontal="left" vertical="top" wrapText="1"/>
    </xf>
    <xf numFmtId="49" fontId="24" fillId="5" borderId="74" xfId="0" applyNumberFormat="1" applyFont="1" applyFill="1" applyBorder="1" applyAlignment="1">
      <alignment horizontal="center" wrapText="1"/>
    </xf>
    <xf numFmtId="165" fontId="6" fillId="5" borderId="62" xfId="0" applyNumberFormat="1" applyFont="1" applyFill="1" applyBorder="1" applyAlignment="1">
      <alignment horizontal="center" wrapText="1"/>
    </xf>
    <xf numFmtId="165" fontId="6" fillId="2" borderId="78" xfId="0" applyNumberFormat="1" applyFont="1" applyFill="1" applyBorder="1" applyAlignment="1">
      <alignment horizontal="right" vertical="top" wrapText="1"/>
    </xf>
    <xf numFmtId="164" fontId="3" fillId="0" borderId="85" xfId="0" applyNumberFormat="1" applyFont="1" applyBorder="1" applyAlignment="1" applyProtection="1">
      <alignment horizontal="right" vertical="top" wrapText="1"/>
      <protection locked="0"/>
    </xf>
    <xf numFmtId="49" fontId="21" fillId="0" borderId="0" xfId="0" applyNumberFormat="1" applyFont="1" applyAlignment="1">
      <alignment horizontal="center" vertical="center" wrapText="1"/>
    </xf>
    <xf numFmtId="0" fontId="9" fillId="0" borderId="14" xfId="0" applyFont="1" applyBorder="1" applyAlignment="1" applyProtection="1">
      <alignment horizontal="center" vertical="center" wrapText="1"/>
      <protection locked="0"/>
    </xf>
    <xf numFmtId="0" fontId="24" fillId="5" borderId="47" xfId="0" applyFont="1" applyFill="1" applyBorder="1" applyAlignment="1">
      <alignment horizontal="center" wrapText="1"/>
    </xf>
    <xf numFmtId="0" fontId="6" fillId="2" borderId="85" xfId="0" applyFont="1" applyFill="1" applyBorder="1" applyAlignment="1">
      <alignment horizontal="center" vertical="top" wrapText="1"/>
    </xf>
    <xf numFmtId="0" fontId="6" fillId="2" borderId="75" xfId="0" applyFont="1" applyFill="1" applyBorder="1" applyAlignment="1">
      <alignment horizontal="center" vertical="top" wrapText="1"/>
    </xf>
    <xf numFmtId="0" fontId="6" fillId="2" borderId="47" xfId="0" applyFont="1" applyFill="1" applyBorder="1" applyAlignment="1">
      <alignment horizontal="center" vertical="top" wrapText="1"/>
    </xf>
    <xf numFmtId="0" fontId="6" fillId="2" borderId="72" xfId="0" applyFont="1" applyFill="1" applyBorder="1" applyAlignment="1">
      <alignment horizontal="center" vertical="top" wrapText="1"/>
    </xf>
    <xf numFmtId="0" fontId="5" fillId="0" borderId="91" xfId="0" applyFont="1" applyBorder="1" applyAlignment="1" applyProtection="1">
      <alignment horizontal="left" vertical="top" wrapText="1"/>
      <protection locked="0"/>
    </xf>
    <xf numFmtId="0" fontId="5" fillId="2" borderId="72" xfId="0" applyFont="1" applyFill="1" applyBorder="1" applyAlignment="1">
      <alignment horizontal="center" vertical="top" wrapText="1"/>
    </xf>
    <xf numFmtId="0" fontId="5" fillId="2" borderId="85" xfId="0" applyFont="1" applyFill="1" applyBorder="1" applyAlignment="1">
      <alignment horizontal="center" vertical="top" wrapText="1"/>
    </xf>
    <xf numFmtId="0" fontId="24" fillId="5" borderId="83" xfId="0" applyFont="1" applyFill="1" applyBorder="1" applyAlignment="1">
      <alignment horizontal="center" wrapText="1"/>
    </xf>
    <xf numFmtId="49" fontId="24" fillId="5" borderId="74" xfId="0" applyNumberFormat="1" applyFont="1" applyFill="1" applyBorder="1" applyAlignment="1">
      <alignment horizontal="center" wrapText="1"/>
    </xf>
    <xf numFmtId="0" fontId="0" fillId="0" borderId="0" xfId="0" applyAlignment="1">
      <alignment horizontal="center" vertical="top" wrapText="1"/>
    </xf>
    <xf numFmtId="165" fontId="6" fillId="2" borderId="72" xfId="0" applyNumberFormat="1" applyFont="1" applyFill="1" applyBorder="1" applyAlignment="1">
      <alignment horizontal="right" vertical="top" wrapText="1"/>
    </xf>
    <xf numFmtId="165" fontId="9" fillId="0" borderId="0" xfId="0" applyNumberFormat="1" applyFont="1" applyBorder="1" applyAlignment="1" applyProtection="1">
      <alignment horizontal="left" vertical="center" wrapText="1"/>
      <protection locked="0"/>
    </xf>
    <xf numFmtId="165" fontId="6" fillId="0" borderId="0" xfId="0" applyNumberFormat="1" applyFont="1" applyFill="1" applyBorder="1" applyAlignment="1" applyProtection="1">
      <alignment horizontal="right" vertical="center" wrapText="1"/>
      <protection locked="0"/>
    </xf>
    <xf numFmtId="165" fontId="6" fillId="0" borderId="0" xfId="0" applyNumberFormat="1" applyFont="1" applyFill="1" applyBorder="1" applyAlignment="1">
      <alignment horizontal="right" vertical="center" wrapText="1"/>
    </xf>
    <xf numFmtId="49" fontId="4" fillId="3" borderId="0" xfId="0" applyNumberFormat="1" applyFont="1" applyFill="1" applyAlignment="1">
      <alignment horizontal="left" vertical="center" wrapText="1"/>
    </xf>
    <xf numFmtId="2" fontId="4" fillId="3" borderId="0" xfId="0" applyNumberFormat="1" applyFont="1" applyFill="1" applyAlignment="1">
      <alignment vertical="center" wrapText="1"/>
    </xf>
    <xf numFmtId="49" fontId="4" fillId="3" borderId="0" xfId="0" applyNumberFormat="1" applyFont="1" applyFill="1" applyAlignment="1">
      <alignment vertical="center" wrapText="1"/>
    </xf>
    <xf numFmtId="10" fontId="4" fillId="3" borderId="0" xfId="0" applyNumberFormat="1" applyFont="1" applyFill="1" applyAlignment="1">
      <alignment vertical="center" wrapText="1"/>
    </xf>
    <xf numFmtId="164" fontId="4" fillId="3" borderId="0" xfId="0" applyNumberFormat="1" applyFont="1" applyFill="1" applyAlignment="1">
      <alignment vertical="center" wrapText="1"/>
    </xf>
    <xf numFmtId="0" fontId="4" fillId="3" borderId="0" xfId="0" applyFont="1" applyFill="1" applyAlignment="1">
      <alignment horizontal="right" vertical="center" wrapText="1"/>
    </xf>
    <xf numFmtId="0" fontId="4" fillId="3" borderId="0" xfId="0" applyFont="1" applyFill="1" applyAlignment="1">
      <alignment vertical="center" wrapText="1"/>
    </xf>
    <xf numFmtId="49" fontId="4" fillId="3" borderId="0" xfId="0" applyNumberFormat="1" applyFont="1" applyFill="1" applyAlignment="1">
      <alignment vertical="top" wrapText="1"/>
    </xf>
    <xf numFmtId="49" fontId="4" fillId="3" borderId="0" xfId="0" applyNumberFormat="1" applyFont="1" applyFill="1" applyAlignment="1">
      <alignment horizontal="left" vertical="top" wrapText="1"/>
    </xf>
    <xf numFmtId="49" fontId="4" fillId="3" borderId="0" xfId="0" applyNumberFormat="1" applyFont="1" applyFill="1" applyAlignment="1" applyProtection="1">
      <alignment horizontal="left" vertical="top" wrapText="1"/>
      <protection locked="0"/>
    </xf>
    <xf numFmtId="49" fontId="4" fillId="3" borderId="0" xfId="0" applyNumberFormat="1" applyFont="1" applyFill="1" applyAlignment="1">
      <alignment horizontal="center" vertical="top" wrapText="1"/>
    </xf>
    <xf numFmtId="0" fontId="0" fillId="3" borderId="0" xfId="0" applyFill="1" applyAlignment="1" applyProtection="1">
      <alignment horizontal="center" vertical="top" wrapText="1"/>
      <protection locked="0"/>
    </xf>
    <xf numFmtId="0" fontId="4" fillId="3" borderId="0" xfId="0" applyFont="1" applyFill="1" applyAlignment="1" applyProtection="1">
      <alignment vertical="top" wrapText="1"/>
      <protection locked="0"/>
    </xf>
    <xf numFmtId="0" fontId="4" fillId="3" borderId="0" xfId="0" applyFont="1" applyFill="1" applyAlignment="1">
      <alignment horizontal="left" wrapText="1"/>
    </xf>
    <xf numFmtId="0" fontId="4" fillId="3" borderId="0" xfId="0" applyFont="1" applyFill="1" applyAlignment="1" applyProtection="1">
      <alignment wrapText="1"/>
      <protection locked="0"/>
    </xf>
    <xf numFmtId="0" fontId="0" fillId="0" borderId="0" xfId="0" applyAlignment="1" applyProtection="1">
      <alignment vertical="center" wrapText="1"/>
      <protection locked="0"/>
    </xf>
    <xf numFmtId="49" fontId="0" fillId="0" borderId="0" xfId="0" applyNumberFormat="1" applyAlignment="1" applyProtection="1">
      <alignment horizontal="left" vertical="center" wrapText="1"/>
      <protection locked="0"/>
    </xf>
    <xf numFmtId="0" fontId="0" fillId="0" borderId="0" xfId="0" applyProtection="1">
      <protection locked="0"/>
    </xf>
    <xf numFmtId="0" fontId="6" fillId="4" borderId="98" xfId="0" applyFont="1" applyFill="1" applyBorder="1" applyAlignment="1">
      <alignment horizontal="left" vertical="center" wrapText="1"/>
    </xf>
    <xf numFmtId="0" fontId="6" fillId="4" borderId="2" xfId="0" applyFont="1" applyFill="1" applyBorder="1" applyAlignment="1">
      <alignment horizontal="center" vertical="center" wrapText="1"/>
    </xf>
    <xf numFmtId="165" fontId="6" fillId="6" borderId="8" xfId="0" applyNumberFormat="1" applyFont="1" applyFill="1" applyBorder="1" applyAlignment="1">
      <alignment horizontal="center" vertical="center" wrapText="1"/>
    </xf>
    <xf numFmtId="0" fontId="6" fillId="4" borderId="2" xfId="0" applyFont="1" applyFill="1" applyBorder="1" applyAlignment="1">
      <alignment horizontal="left" vertical="center" wrapText="1"/>
    </xf>
    <xf numFmtId="165" fontId="6" fillId="6" borderId="8" xfId="0" applyNumberFormat="1" applyFont="1" applyFill="1" applyBorder="1" applyAlignment="1" applyProtection="1">
      <alignment horizontal="right" vertical="center" wrapText="1"/>
      <protection locked="0"/>
    </xf>
    <xf numFmtId="165" fontId="6" fillId="0" borderId="0" xfId="0" applyNumberFormat="1" applyFont="1" applyAlignment="1">
      <alignment horizontal="right" vertical="center" wrapText="1"/>
    </xf>
    <xf numFmtId="165" fontId="6" fillId="4" borderId="86" xfId="0" applyNumberFormat="1" applyFont="1" applyFill="1" applyBorder="1" applyAlignment="1">
      <alignment horizontal="right" vertical="center" wrapText="1"/>
    </xf>
    <xf numFmtId="165" fontId="6" fillId="6" borderId="1" xfId="0" applyNumberFormat="1" applyFont="1" applyFill="1" applyBorder="1" applyAlignment="1">
      <alignment horizontal="center" vertical="center" wrapText="1"/>
    </xf>
    <xf numFmtId="165" fontId="6" fillId="6" borderId="1" xfId="0" applyNumberFormat="1" applyFont="1" applyFill="1" applyBorder="1" applyAlignment="1" applyProtection="1">
      <alignment horizontal="right" vertical="center" wrapText="1"/>
      <protection locked="0"/>
    </xf>
    <xf numFmtId="165" fontId="6" fillId="0" borderId="1" xfId="0" applyNumberFormat="1" applyFont="1" applyBorder="1" applyAlignment="1">
      <alignment horizontal="center" vertical="center" wrapText="1"/>
    </xf>
    <xf numFmtId="165" fontId="6" fillId="3" borderId="0" xfId="0" applyNumberFormat="1" applyFont="1" applyFill="1" applyBorder="1" applyAlignment="1">
      <alignment horizontal="center" vertical="center" wrapText="1"/>
    </xf>
    <xf numFmtId="0" fontId="6" fillId="4" borderId="47" xfId="0" applyFont="1" applyFill="1" applyBorder="1" applyAlignment="1">
      <alignment horizontal="left" vertical="center" wrapText="1"/>
    </xf>
    <xf numFmtId="165" fontId="6" fillId="2" borderId="44" xfId="0" applyNumberFormat="1" applyFont="1" applyFill="1" applyBorder="1" applyAlignment="1">
      <alignment horizontal="right" vertical="center" wrapText="1"/>
    </xf>
    <xf numFmtId="0" fontId="6" fillId="4" borderId="44" xfId="0" applyFont="1" applyFill="1" applyBorder="1" applyAlignment="1" applyProtection="1">
      <alignment horizontal="left" vertical="center" wrapText="1"/>
      <protection locked="0"/>
    </xf>
    <xf numFmtId="9" fontId="6" fillId="2" borderId="44" xfId="4" applyFont="1" applyFill="1" applyBorder="1" applyAlignment="1" applyProtection="1">
      <alignment horizontal="right" vertical="center" wrapText="1"/>
      <protection locked="0"/>
    </xf>
    <xf numFmtId="165" fontId="9" fillId="0" borderId="0" xfId="0" applyNumberFormat="1" applyFont="1" applyBorder="1" applyAlignment="1" applyProtection="1">
      <alignment vertical="center" wrapText="1"/>
      <protection locked="0"/>
    </xf>
    <xf numFmtId="0" fontId="9" fillId="0" borderId="0" xfId="0" applyFont="1" applyBorder="1" applyAlignment="1" applyProtection="1">
      <alignment vertical="center" wrapText="1"/>
      <protection locked="0"/>
    </xf>
    <xf numFmtId="0" fontId="5" fillId="0" borderId="0" xfId="0" applyFont="1" applyBorder="1" applyAlignment="1" applyProtection="1">
      <alignment horizontal="center" vertical="center" wrapText="1"/>
      <protection locked="0"/>
    </xf>
    <xf numFmtId="0" fontId="0" fillId="0" borderId="0" xfId="0" applyBorder="1" applyAlignment="1" applyProtection="1">
      <alignment vertical="center" wrapText="1"/>
      <protection locked="0"/>
    </xf>
    <xf numFmtId="0" fontId="5" fillId="0" borderId="1" xfId="0" applyFont="1" applyBorder="1" applyAlignment="1" applyProtection="1">
      <alignment horizontal="center" vertical="center" wrapText="1"/>
      <protection locked="0"/>
    </xf>
    <xf numFmtId="0" fontId="6" fillId="4" borderId="3" xfId="0" applyFont="1" applyFill="1" applyBorder="1" applyAlignment="1">
      <alignment horizontal="left" vertical="center" wrapText="1"/>
    </xf>
    <xf numFmtId="0" fontId="5" fillId="0" borderId="8" xfId="0" applyFont="1" applyBorder="1" applyAlignment="1" applyProtection="1">
      <alignment horizontal="center" vertical="center" wrapText="1"/>
      <protection locked="0"/>
    </xf>
    <xf numFmtId="165" fontId="6" fillId="3" borderId="0" xfId="0" applyNumberFormat="1" applyFont="1" applyFill="1" applyBorder="1" applyAlignment="1" applyProtection="1">
      <alignment horizontal="right" vertical="center" wrapText="1"/>
      <protection locked="0"/>
    </xf>
    <xf numFmtId="165" fontId="6" fillId="3" borderId="0" xfId="0" applyNumberFormat="1" applyFont="1" applyFill="1" applyAlignment="1" applyProtection="1">
      <alignment horizontal="right" vertical="center" wrapText="1"/>
      <protection locked="0"/>
    </xf>
    <xf numFmtId="0" fontId="6" fillId="3" borderId="0" xfId="0" applyFont="1" applyFill="1" applyBorder="1" applyAlignment="1">
      <alignment horizontal="center" vertical="center" wrapText="1"/>
    </xf>
    <xf numFmtId="0" fontId="9" fillId="0" borderId="0" xfId="0" applyFont="1" applyBorder="1" applyAlignment="1" applyProtection="1">
      <alignment horizontal="center" vertical="center" wrapText="1"/>
      <protection locked="0"/>
    </xf>
    <xf numFmtId="0" fontId="26" fillId="3" borderId="0" xfId="0" applyFont="1" applyFill="1" applyBorder="1" applyAlignment="1">
      <alignment horizontal="center" vertical="center" wrapText="1"/>
    </xf>
    <xf numFmtId="0" fontId="5" fillId="3" borderId="0" xfId="0" applyFont="1" applyFill="1" applyBorder="1" applyAlignment="1" applyProtection="1">
      <alignment horizontal="center" vertical="center" wrapText="1"/>
      <protection locked="0"/>
    </xf>
    <xf numFmtId="165" fontId="9" fillId="0" borderId="0" xfId="0" applyNumberFormat="1" applyFont="1" applyFill="1" applyBorder="1" applyAlignment="1" applyProtection="1">
      <alignment vertical="center" wrapText="1"/>
      <protection locked="0"/>
    </xf>
    <xf numFmtId="0" fontId="9" fillId="0" borderId="0" xfId="0" applyFont="1" applyFill="1" applyAlignment="1" applyProtection="1">
      <alignment vertical="center" wrapText="1"/>
      <protection locked="0"/>
    </xf>
    <xf numFmtId="0" fontId="0" fillId="0" borderId="0" xfId="0" applyFill="1" applyAlignment="1" applyProtection="1">
      <alignment vertical="center" wrapText="1"/>
      <protection locked="0"/>
    </xf>
    <xf numFmtId="0" fontId="6" fillId="0" borderId="12" xfId="0" applyFont="1" applyFill="1" applyBorder="1" applyAlignment="1">
      <alignment horizontal="left" vertical="center" wrapText="1"/>
    </xf>
    <xf numFmtId="165" fontId="6" fillId="0" borderId="4" xfId="0" applyNumberFormat="1" applyFont="1" applyFill="1" applyBorder="1" applyAlignment="1">
      <alignment horizontal="right" vertical="center" wrapText="1"/>
    </xf>
    <xf numFmtId="165" fontId="9" fillId="3" borderId="0" xfId="0" applyNumberFormat="1" applyFont="1" applyFill="1" applyBorder="1" applyAlignment="1" applyProtection="1">
      <alignment horizontal="left" vertical="center" wrapText="1"/>
      <protection locked="0"/>
    </xf>
    <xf numFmtId="49" fontId="24" fillId="5" borderId="74" xfId="0" applyNumberFormat="1" applyFont="1" applyFill="1" applyBorder="1" applyAlignment="1">
      <alignment horizontal="center" wrapText="1"/>
    </xf>
    <xf numFmtId="49" fontId="4" fillId="0" borderId="0" xfId="0" applyNumberFormat="1" applyFont="1" applyAlignment="1">
      <alignment horizontal="left" vertical="top" wrapText="1"/>
    </xf>
    <xf numFmtId="0" fontId="24" fillId="5" borderId="83" xfId="0" applyFont="1" applyFill="1" applyBorder="1" applyAlignment="1">
      <alignment horizontal="center" wrapText="1"/>
    </xf>
    <xf numFmtId="164" fontId="3" fillId="3" borderId="9" xfId="0" applyNumberFormat="1" applyFont="1" applyFill="1" applyBorder="1" applyAlignment="1" applyProtection="1">
      <alignment horizontal="right" vertical="center" wrapText="1"/>
      <protection locked="0"/>
    </xf>
    <xf numFmtId="1" fontId="3" fillId="3" borderId="6" xfId="0" applyNumberFormat="1" applyFont="1" applyFill="1" applyBorder="1" applyAlignment="1" applyProtection="1">
      <alignment horizontal="center" vertical="top" wrapText="1"/>
      <protection locked="0"/>
    </xf>
    <xf numFmtId="2" fontId="3" fillId="3" borderId="1" xfId="0" applyNumberFormat="1" applyFont="1" applyFill="1" applyBorder="1" applyAlignment="1" applyProtection="1">
      <alignment horizontal="right" vertical="center" wrapText="1"/>
      <protection locked="0"/>
    </xf>
    <xf numFmtId="2" fontId="3" fillId="3" borderId="7" xfId="0" applyNumberFormat="1" applyFont="1" applyFill="1" applyBorder="1" applyAlignment="1" applyProtection="1">
      <alignment horizontal="right" vertical="center" wrapText="1"/>
      <protection locked="0"/>
    </xf>
    <xf numFmtId="0" fontId="6" fillId="0" borderId="14" xfId="0" applyFont="1" applyFill="1" applyBorder="1" applyAlignment="1">
      <alignment horizontal="center" vertical="center" wrapText="1"/>
    </xf>
    <xf numFmtId="0" fontId="6" fillId="0" borderId="0" xfId="0" applyFont="1" applyFill="1" applyBorder="1" applyAlignment="1">
      <alignment horizontal="center" vertical="center" wrapText="1"/>
    </xf>
    <xf numFmtId="10" fontId="6" fillId="0" borderId="0" xfId="0" applyNumberFormat="1" applyFont="1" applyFill="1" applyBorder="1" applyAlignment="1">
      <alignment horizontal="right" vertical="center" wrapText="1"/>
    </xf>
    <xf numFmtId="164" fontId="6" fillId="0" borderId="0" xfId="0" applyNumberFormat="1" applyFont="1" applyFill="1" applyBorder="1" applyAlignment="1">
      <alignment horizontal="right" vertical="center" wrapText="1"/>
    </xf>
    <xf numFmtId="165" fontId="6" fillId="0" borderId="33" xfId="0" applyNumberFormat="1" applyFont="1" applyFill="1" applyBorder="1" applyAlignment="1">
      <alignment horizontal="right" vertical="center" wrapText="1"/>
    </xf>
    <xf numFmtId="0" fontId="5" fillId="0" borderId="81" xfId="0" applyFont="1" applyBorder="1" applyAlignment="1" applyProtection="1">
      <alignment horizontal="center" vertical="center" wrapText="1"/>
      <protection locked="0"/>
    </xf>
    <xf numFmtId="0" fontId="9" fillId="0" borderId="104" xfId="0" applyFont="1" applyBorder="1" applyAlignment="1" applyProtection="1">
      <alignment horizontal="center" wrapText="1"/>
      <protection locked="0"/>
    </xf>
    <xf numFmtId="0" fontId="5" fillId="0" borderId="0" xfId="0" applyFont="1" applyBorder="1" applyAlignment="1" applyProtection="1">
      <alignment horizontal="left" vertical="top" wrapText="1"/>
      <protection locked="0"/>
    </xf>
    <xf numFmtId="0" fontId="5" fillId="0" borderId="14" xfId="0" applyFont="1" applyFill="1" applyBorder="1" applyAlignment="1">
      <alignment horizontal="left" vertical="top" wrapText="1"/>
    </xf>
    <xf numFmtId="0" fontId="9" fillId="0" borderId="0" xfId="0" applyFont="1" applyFill="1" applyBorder="1" applyAlignment="1" applyProtection="1">
      <alignment vertical="center" wrapText="1"/>
      <protection locked="0"/>
    </xf>
    <xf numFmtId="0" fontId="30" fillId="0" borderId="0" xfId="0" applyFont="1" applyFill="1" applyBorder="1" applyAlignment="1">
      <alignment horizontal="center" vertical="center" wrapText="1"/>
    </xf>
    <xf numFmtId="0" fontId="0" fillId="0" borderId="0" xfId="0" applyFill="1" applyBorder="1"/>
    <xf numFmtId="0" fontId="28" fillId="0" borderId="0" xfId="0" applyFont="1" applyFill="1" applyBorder="1" applyAlignment="1">
      <alignment horizontal="left" vertical="center" wrapText="1" readingOrder="1"/>
    </xf>
    <xf numFmtId="49" fontId="0" fillId="0" borderId="0" xfId="0" applyNumberFormat="1" applyFill="1" applyBorder="1" applyAlignment="1">
      <alignment horizontal="left" vertical="center" wrapText="1"/>
    </xf>
    <xf numFmtId="0" fontId="0" fillId="0" borderId="0" xfId="0" applyFill="1" applyBorder="1" applyAlignment="1">
      <alignment vertical="center" wrapText="1"/>
    </xf>
    <xf numFmtId="0" fontId="0" fillId="0" borderId="0" xfId="0" applyBorder="1" applyAlignment="1" applyProtection="1">
      <alignment vertical="top" wrapText="1"/>
      <protection locked="0"/>
    </xf>
    <xf numFmtId="164" fontId="3" fillId="2" borderId="1" xfId="0" applyNumberFormat="1" applyFont="1" applyFill="1" applyBorder="1" applyAlignment="1">
      <alignment horizontal="right" vertical="center" wrapText="1"/>
    </xf>
    <xf numFmtId="1" fontId="23" fillId="2" borderId="61" xfId="0" applyNumberFormat="1" applyFont="1" applyFill="1" applyBorder="1" applyAlignment="1">
      <alignment horizontal="right" vertical="center" wrapText="1"/>
    </xf>
    <xf numFmtId="0" fontId="23" fillId="2" borderId="70" xfId="0" applyFont="1" applyFill="1" applyBorder="1" applyAlignment="1">
      <alignment horizontal="left" vertical="center" wrapText="1"/>
    </xf>
    <xf numFmtId="0" fontId="22" fillId="2" borderId="106" xfId="0" applyFont="1" applyFill="1" applyBorder="1" applyAlignment="1">
      <alignment horizontal="left" vertical="top" wrapText="1"/>
    </xf>
    <xf numFmtId="0" fontId="23" fillId="2" borderId="110" xfId="0" applyFont="1" applyFill="1" applyBorder="1" applyAlignment="1">
      <alignment horizontal="left" vertical="center" wrapText="1"/>
    </xf>
    <xf numFmtId="0" fontId="23" fillId="2" borderId="111" xfId="0" applyFont="1" applyFill="1" applyBorder="1" applyAlignment="1">
      <alignment horizontal="left" vertical="center" wrapText="1"/>
    </xf>
    <xf numFmtId="2" fontId="23" fillId="2" borderId="112" xfId="0" applyNumberFormat="1" applyFont="1" applyFill="1" applyBorder="1" applyAlignment="1">
      <alignment horizontal="right" vertical="center" wrapText="1"/>
    </xf>
    <xf numFmtId="1" fontId="23" fillId="2" borderId="111" xfId="0" applyNumberFormat="1" applyFont="1" applyFill="1" applyBorder="1" applyAlignment="1">
      <alignment horizontal="right" vertical="center" wrapText="1"/>
    </xf>
    <xf numFmtId="164" fontId="23" fillId="2" borderId="113" xfId="0" applyNumberFormat="1" applyFont="1" applyFill="1" applyBorder="1" applyAlignment="1">
      <alignment horizontal="right" vertical="center" wrapText="1"/>
    </xf>
    <xf numFmtId="164" fontId="23" fillId="2" borderId="111" xfId="0" applyNumberFormat="1" applyFont="1" applyFill="1" applyBorder="1" applyAlignment="1">
      <alignment horizontal="right" vertical="center" wrapText="1"/>
    </xf>
    <xf numFmtId="10" fontId="23" fillId="2" borderId="111" xfId="0" applyNumberFormat="1" applyFont="1" applyFill="1" applyBorder="1" applyAlignment="1">
      <alignment horizontal="right" vertical="center" wrapText="1"/>
    </xf>
    <xf numFmtId="165" fontId="23" fillId="2" borderId="111" xfId="0" applyNumberFormat="1" applyFont="1" applyFill="1" applyBorder="1" applyAlignment="1">
      <alignment horizontal="right" vertical="center" wrapText="1"/>
    </xf>
    <xf numFmtId="0" fontId="23" fillId="2" borderId="114" xfId="0" applyFont="1" applyFill="1" applyBorder="1" applyAlignment="1">
      <alignment horizontal="left" vertical="center" wrapText="1"/>
    </xf>
    <xf numFmtId="1" fontId="23" fillId="2" borderId="111" xfId="0" applyNumberFormat="1" applyFont="1" applyFill="1" applyBorder="1" applyAlignment="1">
      <alignment horizontal="right" vertical="top" wrapText="1"/>
    </xf>
    <xf numFmtId="0" fontId="23" fillId="2" borderId="111" xfId="0" applyFont="1" applyFill="1" applyBorder="1" applyAlignment="1">
      <alignment horizontal="left" vertical="top" wrapText="1"/>
    </xf>
    <xf numFmtId="0" fontId="27" fillId="2" borderId="114" xfId="5" applyFill="1" applyBorder="1" applyAlignment="1">
      <alignment horizontal="left" vertical="top" wrapText="1"/>
    </xf>
    <xf numFmtId="0" fontId="22" fillId="2" borderId="113" xfId="0" applyFont="1" applyFill="1" applyBorder="1" applyAlignment="1">
      <alignment horizontal="left" vertical="top" wrapText="1"/>
    </xf>
    <xf numFmtId="0" fontId="23" fillId="2" borderId="113" xfId="0" applyFont="1" applyFill="1" applyBorder="1" applyAlignment="1">
      <alignment horizontal="left" vertical="top" wrapText="1"/>
    </xf>
    <xf numFmtId="0" fontId="23" fillId="2" borderId="111" xfId="0" applyFont="1" applyFill="1" applyBorder="1" applyAlignment="1">
      <alignment horizontal="center" vertical="top" wrapText="1"/>
    </xf>
    <xf numFmtId="1" fontId="23" fillId="2" borderId="111" xfId="0" applyNumberFormat="1" applyFont="1" applyFill="1" applyBorder="1" applyAlignment="1">
      <alignment horizontal="left" vertical="top" wrapText="1"/>
    </xf>
    <xf numFmtId="0" fontId="23" fillId="2" borderId="112" xfId="0" applyFont="1" applyFill="1" applyBorder="1" applyAlignment="1">
      <alignment horizontal="left" vertical="top" wrapText="1"/>
    </xf>
    <xf numFmtId="0" fontId="6" fillId="5" borderId="4" xfId="0" applyFont="1" applyFill="1" applyBorder="1" applyAlignment="1">
      <alignment horizontal="center" wrapText="1"/>
    </xf>
    <xf numFmtId="0" fontId="23" fillId="2" borderId="111" xfId="0" applyFont="1" applyFill="1" applyBorder="1" applyAlignment="1">
      <alignment horizontal="right" vertical="top" wrapText="1"/>
    </xf>
    <xf numFmtId="0" fontId="24" fillId="5" borderId="99" xfId="0" applyFont="1" applyFill="1" applyBorder="1" applyAlignment="1">
      <alignment horizontal="center" wrapText="1"/>
    </xf>
    <xf numFmtId="0" fontId="22" fillId="2" borderId="115" xfId="0" applyFont="1" applyFill="1" applyBorder="1" applyAlignment="1">
      <alignment vertical="top" wrapText="1"/>
    </xf>
    <xf numFmtId="0" fontId="22" fillId="2" borderId="115" xfId="0" applyFont="1" applyFill="1" applyBorder="1" applyAlignment="1">
      <alignment horizontal="left" vertical="top" wrapText="1"/>
    </xf>
    <xf numFmtId="0" fontId="23" fillId="2" borderId="109" xfId="0" applyFont="1" applyFill="1" applyBorder="1" applyAlignment="1">
      <alignment vertical="top" wrapText="1"/>
    </xf>
    <xf numFmtId="0" fontId="23" fillId="2" borderId="116" xfId="0" applyFont="1" applyFill="1" applyBorder="1" applyAlignment="1">
      <alignment vertical="top" wrapText="1"/>
    </xf>
    <xf numFmtId="0" fontId="24" fillId="5" borderId="117" xfId="0" applyFont="1" applyFill="1" applyBorder="1" applyAlignment="1">
      <alignment horizontal="center" wrapText="1"/>
    </xf>
    <xf numFmtId="165" fontId="24" fillId="5" borderId="118" xfId="0" applyNumberFormat="1" applyFont="1" applyFill="1" applyBorder="1" applyAlignment="1">
      <alignment horizontal="center" wrapText="1"/>
    </xf>
    <xf numFmtId="1" fontId="24" fillId="5" borderId="118" xfId="0" applyNumberFormat="1" applyFont="1" applyFill="1" applyBorder="1" applyAlignment="1">
      <alignment horizontal="center" wrapText="1"/>
    </xf>
    <xf numFmtId="0" fontId="24" fillId="5" borderId="119" xfId="0" applyFont="1" applyFill="1" applyBorder="1" applyAlignment="1">
      <alignment horizontal="center" wrapText="1"/>
    </xf>
    <xf numFmtId="10" fontId="23" fillId="2" borderId="112" xfId="0" applyNumberFormat="1" applyFont="1" applyFill="1" applyBorder="1" applyAlignment="1">
      <alignment horizontal="right" vertical="center" wrapText="1"/>
    </xf>
    <xf numFmtId="10" fontId="23" fillId="2" borderId="113" xfId="0" applyNumberFormat="1" applyFont="1" applyFill="1" applyBorder="1" applyAlignment="1">
      <alignment horizontal="right" vertical="center" wrapText="1"/>
    </xf>
    <xf numFmtId="0" fontId="23" fillId="2" borderId="114" xfId="0" applyFont="1" applyFill="1" applyBorder="1" applyAlignment="1">
      <alignment horizontal="left" vertical="top" wrapText="1"/>
    </xf>
    <xf numFmtId="10" fontId="3" fillId="3" borderId="10" xfId="0" applyNumberFormat="1" applyFont="1" applyFill="1" applyBorder="1" applyAlignment="1">
      <alignment horizontal="right" vertical="center" wrapText="1"/>
    </xf>
    <xf numFmtId="10" fontId="3" fillId="3" borderId="7" xfId="0" applyNumberFormat="1" applyFont="1" applyFill="1" applyBorder="1" applyAlignment="1">
      <alignment horizontal="right" vertical="center" wrapText="1"/>
    </xf>
    <xf numFmtId="10" fontId="3" fillId="3" borderId="1" xfId="0" applyNumberFormat="1" applyFont="1" applyFill="1" applyBorder="1" applyAlignment="1">
      <alignment horizontal="right" vertical="center" wrapText="1"/>
    </xf>
    <xf numFmtId="49" fontId="21" fillId="0" borderId="0" xfId="0" applyNumberFormat="1" applyFont="1" applyAlignment="1">
      <alignment horizontal="center" vertical="center" wrapText="1"/>
    </xf>
    <xf numFmtId="0" fontId="6" fillId="0" borderId="0" xfId="0" applyFont="1" applyAlignment="1">
      <alignment horizontal="left" vertical="center" wrapText="1"/>
    </xf>
    <xf numFmtId="0" fontId="6" fillId="2" borderId="72" xfId="0" applyFont="1" applyFill="1" applyBorder="1" applyAlignment="1">
      <alignment horizontal="center" vertical="top" wrapText="1"/>
    </xf>
    <xf numFmtId="0" fontId="3" fillId="0" borderId="0" xfId="0" applyFont="1" applyBorder="1" applyAlignment="1" applyProtection="1">
      <alignment horizontal="center" vertical="top" wrapText="1"/>
      <protection locked="0"/>
    </xf>
    <xf numFmtId="0" fontId="26" fillId="5" borderId="73" xfId="0" applyFont="1" applyFill="1" applyBorder="1" applyAlignment="1">
      <alignment horizontal="center" vertical="center" wrapText="1"/>
    </xf>
    <xf numFmtId="0" fontId="3" fillId="3" borderId="5" xfId="0" applyFont="1" applyFill="1" applyBorder="1" applyAlignment="1" applyProtection="1">
      <alignment vertical="center" wrapText="1"/>
      <protection locked="0"/>
    </xf>
    <xf numFmtId="2" fontId="3" fillId="3" borderId="2" xfId="0" applyNumberFormat="1" applyFont="1" applyFill="1" applyBorder="1" applyAlignment="1" applyProtection="1">
      <alignment horizontal="right" vertical="center" wrapText="1"/>
      <protection locked="0"/>
    </xf>
    <xf numFmtId="1" fontId="3" fillId="0" borderId="10" xfId="0" applyNumberFormat="1" applyFont="1" applyFill="1" applyBorder="1" applyAlignment="1" applyProtection="1">
      <alignment horizontal="right" vertical="center" wrapText="1"/>
    </xf>
    <xf numFmtId="10" fontId="3" fillId="3" borderId="10" xfId="0" applyNumberFormat="1" applyFont="1" applyFill="1" applyBorder="1" applyAlignment="1" applyProtection="1">
      <alignment horizontal="right" vertical="center" wrapText="1"/>
      <protection locked="0"/>
    </xf>
    <xf numFmtId="10" fontId="3" fillId="2" borderId="10" xfId="0" applyNumberFormat="1" applyFont="1" applyFill="1" applyBorder="1" applyAlignment="1">
      <alignment horizontal="right" vertical="center" wrapText="1"/>
    </xf>
    <xf numFmtId="0" fontId="3" fillId="3" borderId="8" xfId="0" applyFont="1" applyFill="1" applyBorder="1" applyAlignment="1" applyProtection="1">
      <alignment horizontal="left" vertical="center" wrapText="1"/>
      <protection locked="0"/>
    </xf>
    <xf numFmtId="10" fontId="23" fillId="2" borderId="118" xfId="0" applyNumberFormat="1" applyFont="1" applyFill="1" applyBorder="1" applyAlignment="1">
      <alignment horizontal="right" vertical="center" wrapText="1"/>
    </xf>
    <xf numFmtId="10" fontId="23" fillId="2" borderId="25" xfId="0" applyNumberFormat="1" applyFont="1" applyFill="1" applyBorder="1" applyAlignment="1">
      <alignment horizontal="right" vertical="center" wrapText="1"/>
    </xf>
    <xf numFmtId="10" fontId="23" fillId="2" borderId="4" xfId="0" applyNumberFormat="1" applyFont="1" applyFill="1" applyBorder="1" applyAlignment="1">
      <alignment horizontal="right" vertical="center" wrapText="1"/>
    </xf>
    <xf numFmtId="0" fontId="23" fillId="2" borderId="120" xfId="0" applyFont="1" applyFill="1" applyBorder="1" applyAlignment="1">
      <alignment horizontal="left" vertical="top" wrapText="1"/>
    </xf>
    <xf numFmtId="0" fontId="22" fillId="2" borderId="121" xfId="0" applyFont="1" applyFill="1" applyBorder="1" applyAlignment="1">
      <alignment vertical="top" wrapText="1"/>
    </xf>
    <xf numFmtId="0" fontId="9" fillId="3" borderId="0" xfId="0" applyFont="1" applyFill="1" applyAlignment="1">
      <alignment horizontal="left" vertical="center" wrapText="1"/>
    </xf>
    <xf numFmtId="2" fontId="9" fillId="3" borderId="0" xfId="0" applyNumberFormat="1" applyFont="1" applyFill="1" applyAlignment="1">
      <alignment horizontal="left" vertical="center" wrapText="1"/>
    </xf>
    <xf numFmtId="10" fontId="9" fillId="3" borderId="0" xfId="0" applyNumberFormat="1" applyFont="1" applyFill="1" applyAlignment="1">
      <alignment horizontal="left" vertical="center" wrapText="1"/>
    </xf>
    <xf numFmtId="164" fontId="9" fillId="3" borderId="0" xfId="0" applyNumberFormat="1" applyFont="1" applyFill="1" applyAlignment="1">
      <alignment horizontal="left" vertical="center" wrapText="1"/>
    </xf>
    <xf numFmtId="0" fontId="6" fillId="3" borderId="0" xfId="0" applyFont="1" applyFill="1" applyAlignment="1">
      <alignment horizontal="left" vertical="center" wrapText="1"/>
    </xf>
    <xf numFmtId="0" fontId="3" fillId="3" borderId="0" xfId="0" applyFont="1" applyFill="1" applyAlignment="1">
      <alignment vertical="center" wrapText="1"/>
    </xf>
    <xf numFmtId="0" fontId="6" fillId="2" borderId="72" xfId="0" applyFont="1" applyFill="1" applyBorder="1" applyAlignment="1">
      <alignment horizontal="center" vertical="top" wrapText="1"/>
    </xf>
    <xf numFmtId="49" fontId="4" fillId="0" borderId="0" xfId="0" applyNumberFormat="1" applyFont="1" applyAlignment="1">
      <alignment horizontal="left" vertical="top" wrapText="1"/>
    </xf>
    <xf numFmtId="0" fontId="6" fillId="4" borderId="2" xfId="0" applyFont="1" applyFill="1" applyBorder="1" applyAlignment="1">
      <alignment horizontal="left" vertical="center" wrapText="1"/>
    </xf>
    <xf numFmtId="0" fontId="6" fillId="8" borderId="93" xfId="0" applyFont="1" applyFill="1" applyBorder="1" applyAlignment="1" applyProtection="1">
      <alignment horizontal="left" vertical="center" wrapText="1"/>
      <protection locked="0"/>
    </xf>
    <xf numFmtId="165" fontId="6" fillId="8" borderId="86" xfId="0" applyNumberFormat="1" applyFont="1" applyFill="1" applyBorder="1" applyAlignment="1">
      <alignment horizontal="right" vertical="center" wrapText="1"/>
    </xf>
    <xf numFmtId="0" fontId="6" fillId="8" borderId="44" xfId="0" applyFont="1" applyFill="1" applyBorder="1" applyAlignment="1" applyProtection="1">
      <alignment horizontal="left" vertical="center" wrapText="1"/>
      <protection locked="0"/>
    </xf>
    <xf numFmtId="10" fontId="6" fillId="8" borderId="47" xfId="0" applyNumberFormat="1" applyFont="1" applyFill="1" applyBorder="1" applyAlignment="1">
      <alignment horizontal="right" vertical="center" wrapText="1"/>
    </xf>
    <xf numFmtId="165" fontId="6" fillId="8" borderId="93" xfId="0" applyNumberFormat="1" applyFont="1" applyFill="1" applyBorder="1" applyAlignment="1">
      <alignment horizontal="right" vertical="center" wrapText="1"/>
    </xf>
    <xf numFmtId="165" fontId="6" fillId="8" borderId="44" xfId="0" applyNumberFormat="1" applyFont="1" applyFill="1" applyBorder="1" applyAlignment="1">
      <alignment horizontal="right" vertical="center" wrapText="1"/>
    </xf>
    <xf numFmtId="0" fontId="6" fillId="8" borderId="47" xfId="0" applyFont="1" applyFill="1" applyBorder="1" applyAlignment="1">
      <alignment horizontal="left" vertical="center" wrapText="1"/>
    </xf>
    <xf numFmtId="164" fontId="3" fillId="3" borderId="21" xfId="0" applyNumberFormat="1" applyFont="1" applyFill="1" applyBorder="1" applyAlignment="1" applyProtection="1">
      <alignment horizontal="right" vertical="top" wrapText="1"/>
      <protection locked="0"/>
    </xf>
    <xf numFmtId="164" fontId="6" fillId="2" borderId="72" xfId="0" applyNumberFormat="1" applyFont="1" applyFill="1" applyBorder="1" applyAlignment="1">
      <alignment horizontal="right" vertical="top" wrapText="1"/>
    </xf>
    <xf numFmtId="164" fontId="6" fillId="2" borderId="44" xfId="0" applyNumberFormat="1" applyFont="1" applyFill="1" applyBorder="1" applyAlignment="1">
      <alignment horizontal="right" vertical="top" wrapText="1"/>
    </xf>
    <xf numFmtId="164" fontId="6" fillId="2" borderId="1" xfId="0" applyNumberFormat="1" applyFont="1" applyFill="1" applyBorder="1" applyAlignment="1">
      <alignment horizontal="right" vertical="center" wrapText="1"/>
    </xf>
    <xf numFmtId="164" fontId="6" fillId="2" borderId="1" xfId="0" applyNumberFormat="1" applyFont="1" applyFill="1" applyBorder="1" applyAlignment="1" applyProtection="1">
      <alignment horizontal="right" vertical="center" wrapText="1"/>
      <protection locked="0"/>
    </xf>
    <xf numFmtId="164" fontId="6" fillId="2" borderId="93" xfId="0" applyNumberFormat="1" applyFont="1" applyFill="1" applyBorder="1" applyAlignment="1" applyProtection="1">
      <alignment horizontal="right" vertical="center" wrapText="1"/>
      <protection locked="0"/>
    </xf>
    <xf numFmtId="164" fontId="6" fillId="2" borderId="44" xfId="4" applyNumberFormat="1" applyFont="1" applyFill="1" applyBorder="1" applyAlignment="1" applyProtection="1">
      <alignment horizontal="right" vertical="center" wrapText="1"/>
      <protection locked="0"/>
    </xf>
    <xf numFmtId="164" fontId="6" fillId="2" borderId="94" xfId="0" applyNumberFormat="1" applyFont="1" applyFill="1" applyBorder="1" applyAlignment="1">
      <alignment horizontal="right" vertical="center" wrapText="1"/>
    </xf>
    <xf numFmtId="164" fontId="6" fillId="2" borderId="3" xfId="0" applyNumberFormat="1" applyFont="1" applyFill="1" applyBorder="1" applyAlignment="1">
      <alignment horizontal="right" vertical="center" wrapText="1"/>
    </xf>
    <xf numFmtId="164" fontId="6" fillId="2" borderId="3" xfId="0" applyNumberFormat="1" applyFont="1" applyFill="1" applyBorder="1" applyAlignment="1" applyProtection="1">
      <alignment horizontal="right" vertical="center" wrapText="1"/>
      <protection locked="0"/>
    </xf>
    <xf numFmtId="164" fontId="6" fillId="2" borderId="105" xfId="0" applyNumberFormat="1" applyFont="1" applyFill="1" applyBorder="1" applyAlignment="1" applyProtection="1">
      <alignment horizontal="right" vertical="center" wrapText="1"/>
      <protection locked="0"/>
    </xf>
    <xf numFmtId="164" fontId="6" fillId="2" borderId="30" xfId="0" applyNumberFormat="1" applyFont="1" applyFill="1" applyBorder="1" applyAlignment="1">
      <alignment horizontal="right" vertical="center" wrapText="1"/>
    </xf>
    <xf numFmtId="164" fontId="6" fillId="2" borderId="44" xfId="0" applyNumberFormat="1" applyFont="1" applyFill="1" applyBorder="1" applyAlignment="1">
      <alignment horizontal="right" vertical="center" wrapText="1"/>
    </xf>
    <xf numFmtId="164" fontId="6" fillId="2" borderId="44" xfId="0" applyNumberFormat="1" applyFont="1" applyFill="1" applyBorder="1" applyAlignment="1" applyProtection="1">
      <alignment horizontal="right" vertical="center" wrapText="1"/>
      <protection locked="0"/>
    </xf>
    <xf numFmtId="164" fontId="23" fillId="2" borderId="111" xfId="1" applyNumberFormat="1" applyFont="1" applyFill="1" applyBorder="1" applyAlignment="1">
      <alignment horizontal="right" vertical="top" wrapText="1"/>
    </xf>
    <xf numFmtId="164" fontId="3" fillId="3" borderId="7" xfId="1" applyNumberFormat="1" applyFont="1" applyFill="1" applyBorder="1" applyAlignment="1" applyProtection="1">
      <alignment horizontal="right" vertical="top" wrapText="1"/>
      <protection locked="0"/>
    </xf>
    <xf numFmtId="164" fontId="3" fillId="3" borderId="1" xfId="1" applyNumberFormat="1" applyFont="1" applyFill="1" applyBorder="1" applyAlignment="1" applyProtection="1">
      <alignment horizontal="right" vertical="top" wrapText="1"/>
      <protection locked="0"/>
    </xf>
    <xf numFmtId="164" fontId="3" fillId="3" borderId="41" xfId="1" applyNumberFormat="1" applyFont="1" applyFill="1" applyBorder="1" applyAlignment="1" applyProtection="1">
      <alignment horizontal="right" vertical="top" wrapText="1"/>
      <protection locked="0"/>
    </xf>
    <xf numFmtId="164" fontId="3" fillId="2" borderId="7" xfId="1" applyNumberFormat="1" applyFont="1" applyFill="1" applyBorder="1" applyAlignment="1" applyProtection="1">
      <alignment horizontal="right" vertical="top" wrapText="1"/>
      <protection locked="0"/>
    </xf>
    <xf numFmtId="164" fontId="23" fillId="2" borderId="112" xfId="1" applyNumberFormat="1" applyFont="1" applyFill="1" applyBorder="1" applyAlignment="1">
      <alignment horizontal="right" vertical="top" wrapText="1"/>
    </xf>
    <xf numFmtId="164" fontId="23" fillId="2" borderId="111" xfId="0" applyNumberFormat="1" applyFont="1" applyFill="1" applyBorder="1" applyAlignment="1">
      <alignment horizontal="right" vertical="top" wrapText="1"/>
    </xf>
    <xf numFmtId="164" fontId="3" fillId="2" borderId="7" xfId="0" applyNumberFormat="1" applyFont="1" applyFill="1" applyBorder="1" applyAlignment="1">
      <alignment horizontal="right" vertical="top" wrapText="1"/>
    </xf>
    <xf numFmtId="164" fontId="0" fillId="2" borderId="7" xfId="0" applyNumberFormat="1" applyFill="1" applyBorder="1" applyAlignment="1">
      <alignment horizontal="right" vertical="top" wrapText="1"/>
    </xf>
    <xf numFmtId="164" fontId="3" fillId="2" borderId="3" xfId="0" applyNumberFormat="1" applyFont="1" applyFill="1" applyBorder="1" applyAlignment="1">
      <alignment horizontal="right" vertical="top" wrapText="1"/>
    </xf>
    <xf numFmtId="164" fontId="3" fillId="2" borderId="61" xfId="0" applyNumberFormat="1" applyFont="1" applyFill="1" applyBorder="1" applyAlignment="1">
      <alignment horizontal="right" vertical="top" wrapText="1"/>
    </xf>
    <xf numFmtId="164" fontId="23" fillId="2" borderId="113" xfId="0" applyNumberFormat="1" applyFont="1" applyFill="1" applyBorder="1" applyAlignment="1">
      <alignment horizontal="right" vertical="top" wrapText="1"/>
    </xf>
    <xf numFmtId="164" fontId="3" fillId="3" borderId="62" xfId="0" applyNumberFormat="1" applyFont="1" applyFill="1" applyBorder="1" applyAlignment="1">
      <alignment horizontal="right" vertical="top" wrapText="1"/>
    </xf>
    <xf numFmtId="164" fontId="3" fillId="3" borderId="3" xfId="0" applyNumberFormat="1" applyFont="1" applyFill="1" applyBorder="1" applyAlignment="1">
      <alignment horizontal="right" vertical="top" wrapText="1"/>
    </xf>
    <xf numFmtId="164" fontId="3" fillId="3" borderId="12" xfId="0" applyNumberFormat="1" applyFont="1" applyFill="1" applyBorder="1" applyAlignment="1">
      <alignment horizontal="right" vertical="top" wrapText="1"/>
    </xf>
    <xf numFmtId="164" fontId="5" fillId="0" borderId="91" xfId="0" applyNumberFormat="1" applyFont="1" applyBorder="1" applyAlignment="1" applyProtection="1">
      <alignment horizontal="left" vertical="top" wrapText="1"/>
      <protection locked="0"/>
    </xf>
    <xf numFmtId="164" fontId="6" fillId="2" borderId="74" xfId="0" applyNumberFormat="1" applyFont="1" applyFill="1" applyBorder="1" applyAlignment="1">
      <alignment horizontal="right" vertical="top" wrapText="1"/>
    </xf>
    <xf numFmtId="164" fontId="3" fillId="2" borderId="1" xfId="0" applyNumberFormat="1" applyFont="1" applyFill="1" applyBorder="1" applyAlignment="1">
      <alignment horizontal="right" vertical="top" wrapText="1"/>
    </xf>
    <xf numFmtId="164" fontId="3" fillId="2" borderId="25" xfId="0" applyNumberFormat="1" applyFont="1" applyFill="1" applyBorder="1" applyAlignment="1">
      <alignment horizontal="right" vertical="top" wrapText="1"/>
    </xf>
    <xf numFmtId="164" fontId="3" fillId="0" borderId="65" xfId="0" applyNumberFormat="1" applyFont="1" applyBorder="1" applyAlignment="1" applyProtection="1">
      <alignment horizontal="center" vertical="top" wrapText="1"/>
      <protection locked="0"/>
    </xf>
    <xf numFmtId="164" fontId="3" fillId="3" borderId="7" xfId="0" applyNumberFormat="1" applyFont="1" applyFill="1" applyBorder="1" applyAlignment="1">
      <alignment horizontal="right" vertical="top" wrapText="1"/>
    </xf>
    <xf numFmtId="164" fontId="3" fillId="3" borderId="1" xfId="0" applyNumberFormat="1" applyFont="1" applyFill="1" applyBorder="1" applyAlignment="1">
      <alignment horizontal="right" vertical="top" wrapText="1"/>
    </xf>
    <xf numFmtId="164" fontId="3" fillId="3" borderId="25" xfId="0" applyNumberFormat="1" applyFont="1" applyFill="1" applyBorder="1" applyAlignment="1">
      <alignment horizontal="right" vertical="top" wrapText="1"/>
    </xf>
    <xf numFmtId="164" fontId="3" fillId="0" borderId="91" xfId="0" applyNumberFormat="1" applyFont="1" applyBorder="1" applyAlignment="1" applyProtection="1">
      <alignment horizontal="center" vertical="top" wrapText="1"/>
      <protection locked="0"/>
    </xf>
    <xf numFmtId="164" fontId="3" fillId="2" borderId="10" xfId="0" applyNumberFormat="1" applyFont="1" applyFill="1" applyBorder="1" applyAlignment="1">
      <alignment horizontal="right" vertical="top" wrapText="1"/>
    </xf>
    <xf numFmtId="164" fontId="3" fillId="2" borderId="4" xfId="0" applyNumberFormat="1" applyFont="1" applyFill="1" applyBorder="1" applyAlignment="1">
      <alignment horizontal="right" vertical="top" wrapText="1"/>
    </xf>
    <xf numFmtId="164" fontId="3" fillId="3" borderId="10" xfId="0" applyNumberFormat="1" applyFont="1" applyFill="1" applyBorder="1" applyAlignment="1">
      <alignment horizontal="right" vertical="top" wrapText="1"/>
    </xf>
    <xf numFmtId="164" fontId="3" fillId="3" borderId="4" xfId="0" applyNumberFormat="1" applyFont="1" applyFill="1" applyBorder="1" applyAlignment="1">
      <alignment horizontal="right" vertical="top" wrapText="1"/>
    </xf>
    <xf numFmtId="164" fontId="23" fillId="2" borderId="116" xfId="0" applyNumberFormat="1" applyFont="1" applyFill="1" applyBorder="1" applyAlignment="1">
      <alignment horizontal="center" vertical="top" wrapText="1"/>
    </xf>
    <xf numFmtId="164" fontId="3" fillId="3" borderId="36" xfId="0" applyNumberFormat="1" applyFont="1" applyFill="1" applyBorder="1" applyAlignment="1" applyProtection="1">
      <alignment horizontal="center" vertical="center" wrapText="1"/>
      <protection locked="0"/>
    </xf>
    <xf numFmtId="164" fontId="3" fillId="3" borderId="63" xfId="0" applyNumberFormat="1" applyFont="1" applyFill="1" applyBorder="1" applyAlignment="1" applyProtection="1">
      <alignment horizontal="center" vertical="center" wrapText="1"/>
      <protection locked="0"/>
    </xf>
    <xf numFmtId="164" fontId="5" fillId="2" borderId="44" xfId="0" applyNumberFormat="1" applyFont="1" applyFill="1" applyBorder="1" applyAlignment="1">
      <alignment horizontal="center" vertical="top" wrapText="1"/>
    </xf>
    <xf numFmtId="164" fontId="0" fillId="3" borderId="36" xfId="0" applyNumberFormat="1" applyFill="1" applyBorder="1" applyAlignment="1" applyProtection="1">
      <alignment horizontal="center" vertical="center" wrapText="1"/>
      <protection locked="0"/>
    </xf>
    <xf numFmtId="164" fontId="0" fillId="3" borderId="63" xfId="0" applyNumberFormat="1" applyFill="1" applyBorder="1" applyAlignment="1" applyProtection="1">
      <alignment horizontal="center" vertical="center" wrapText="1"/>
      <protection locked="0"/>
    </xf>
    <xf numFmtId="164" fontId="22" fillId="2" borderId="116" xfId="0" applyNumberFormat="1" applyFont="1" applyFill="1" applyBorder="1" applyAlignment="1">
      <alignment horizontal="center" vertical="top" wrapText="1"/>
    </xf>
    <xf numFmtId="164" fontId="3" fillId="0" borderId="36" xfId="0" applyNumberFormat="1" applyFont="1" applyBorder="1" applyAlignment="1" applyProtection="1">
      <alignment horizontal="center" vertical="top" wrapText="1"/>
      <protection locked="0"/>
    </xf>
    <xf numFmtId="164" fontId="3" fillId="0" borderId="33" xfId="0" applyNumberFormat="1" applyFont="1" applyBorder="1" applyAlignment="1" applyProtection="1">
      <alignment horizontal="center" vertical="top" wrapText="1"/>
      <protection locked="0"/>
    </xf>
    <xf numFmtId="164" fontId="0" fillId="0" borderId="36" xfId="0" applyNumberFormat="1" applyBorder="1" applyAlignment="1" applyProtection="1">
      <alignment horizontal="center" vertical="top" wrapText="1"/>
      <protection locked="0"/>
    </xf>
    <xf numFmtId="164" fontId="0" fillId="0" borderId="33" xfId="0" applyNumberFormat="1" applyBorder="1" applyAlignment="1" applyProtection="1">
      <alignment horizontal="center" vertical="top" wrapText="1"/>
      <protection locked="0"/>
    </xf>
    <xf numFmtId="164" fontId="6" fillId="2" borderId="44" xfId="0" applyNumberFormat="1" applyFont="1" applyFill="1" applyBorder="1" applyAlignment="1">
      <alignment horizontal="center" vertical="top" wrapText="1"/>
    </xf>
    <xf numFmtId="164" fontId="19" fillId="2" borderId="7" xfId="0" applyNumberFormat="1" applyFont="1" applyFill="1" applyBorder="1" applyAlignment="1">
      <alignment horizontal="center" wrapText="1"/>
    </xf>
    <xf numFmtId="164" fontId="9" fillId="3" borderId="25" xfId="1" applyNumberFormat="1" applyFont="1" applyFill="1" applyBorder="1" applyAlignment="1" applyProtection="1">
      <alignment horizontal="center" wrapText="1"/>
      <protection locked="0"/>
    </xf>
    <xf numFmtId="164" fontId="20" fillId="2" borderId="7" xfId="4" applyNumberFormat="1" applyFont="1" applyFill="1" applyBorder="1" applyAlignment="1">
      <alignment horizontal="center" wrapText="1"/>
    </xf>
    <xf numFmtId="164" fontId="6" fillId="2" borderId="25" xfId="1" applyNumberFormat="1" applyFont="1" applyFill="1" applyBorder="1" applyAlignment="1" applyProtection="1">
      <alignment horizontal="center" wrapText="1"/>
    </xf>
    <xf numFmtId="164" fontId="19" fillId="2" borderId="7" xfId="4" applyNumberFormat="1" applyFont="1" applyFill="1" applyBorder="1" applyAlignment="1">
      <alignment horizontal="center" wrapText="1"/>
    </xf>
    <xf numFmtId="164" fontId="6" fillId="3" borderId="62" xfId="1" applyNumberFormat="1" applyFont="1" applyFill="1" applyBorder="1" applyAlignment="1" applyProtection="1">
      <alignment horizontal="center" wrapText="1"/>
    </xf>
    <xf numFmtId="164" fontId="6" fillId="3" borderId="12" xfId="1" applyNumberFormat="1" applyFont="1" applyFill="1" applyBorder="1" applyAlignment="1" applyProtection="1">
      <alignment horizontal="center" wrapText="1"/>
    </xf>
    <xf numFmtId="164" fontId="23" fillId="2" borderId="74" xfId="1" applyNumberFormat="1" applyFont="1" applyFill="1" applyBorder="1" applyAlignment="1">
      <alignment horizontal="right" vertical="top" wrapText="1"/>
    </xf>
    <xf numFmtId="164" fontId="3" fillId="2" borderId="1" xfId="1" applyNumberFormat="1" applyFont="1" applyFill="1" applyBorder="1" applyAlignment="1" applyProtection="1">
      <alignment horizontal="right" vertical="top" wrapText="1"/>
      <protection locked="0"/>
    </xf>
    <xf numFmtId="164" fontId="3" fillId="2" borderId="41" xfId="1" applyNumberFormat="1" applyFont="1" applyFill="1" applyBorder="1" applyAlignment="1" applyProtection="1">
      <alignment horizontal="right" vertical="top" wrapText="1"/>
      <protection locked="0"/>
    </xf>
    <xf numFmtId="164" fontId="23" fillId="2" borderId="74" xfId="0" applyNumberFormat="1" applyFont="1" applyFill="1" applyBorder="1" applyAlignment="1">
      <alignment horizontal="right" vertical="top" wrapText="1"/>
    </xf>
    <xf numFmtId="164" fontId="5" fillId="0" borderId="0" xfId="0" applyNumberFormat="1" applyFont="1" applyBorder="1" applyAlignment="1" applyProtection="1">
      <alignment horizontal="left" vertical="top" wrapText="1"/>
      <protection locked="0"/>
    </xf>
    <xf numFmtId="164" fontId="23" fillId="2" borderId="52" xfId="0" applyNumberFormat="1" applyFont="1" applyFill="1" applyBorder="1" applyAlignment="1">
      <alignment horizontal="right" vertical="top" wrapText="1"/>
    </xf>
    <xf numFmtId="10" fontId="6" fillId="2" borderId="39" xfId="0" applyNumberFormat="1" applyFont="1" applyFill="1" applyBorder="1" applyAlignment="1">
      <alignment horizontal="right" vertical="center" wrapText="1"/>
    </xf>
    <xf numFmtId="164" fontId="3" fillId="2" borderId="62" xfId="0" applyNumberFormat="1" applyFont="1" applyFill="1" applyBorder="1" applyAlignment="1">
      <alignment horizontal="right" vertical="center" wrapText="1"/>
    </xf>
    <xf numFmtId="164" fontId="3" fillId="2" borderId="4" xfId="0" applyNumberFormat="1" applyFont="1" applyFill="1" applyBorder="1" applyAlignment="1">
      <alignment horizontal="right" vertical="center" wrapText="1"/>
    </xf>
    <xf numFmtId="10" fontId="6" fillId="2" borderId="24" xfId="0" applyNumberFormat="1" applyFont="1" applyFill="1" applyBorder="1" applyAlignment="1">
      <alignment horizontal="right" vertical="center" wrapText="1"/>
    </xf>
    <xf numFmtId="10" fontId="3" fillId="3" borderId="62" xfId="0" applyNumberFormat="1" applyFont="1" applyFill="1" applyBorder="1" applyAlignment="1">
      <alignment horizontal="right" vertical="center" wrapText="1"/>
    </xf>
    <xf numFmtId="165" fontId="6" fillId="2" borderId="27" xfId="0" applyNumberFormat="1" applyFont="1" applyFill="1" applyBorder="1" applyAlignment="1">
      <alignment horizontal="right" vertical="center" wrapText="1"/>
    </xf>
    <xf numFmtId="0" fontId="5" fillId="2" borderId="73" xfId="0" applyFont="1" applyFill="1" applyBorder="1" applyAlignment="1">
      <alignment horizontal="left" vertical="top" wrapText="1"/>
    </xf>
    <xf numFmtId="0" fontId="6" fillId="2" borderId="44" xfId="0" applyFont="1" applyFill="1" applyBorder="1" applyAlignment="1">
      <alignment horizontal="center" vertical="top" wrapText="1"/>
    </xf>
    <xf numFmtId="164" fontId="6" fillId="2" borderId="44" xfId="1" applyNumberFormat="1" applyFont="1" applyFill="1" applyBorder="1" applyAlignment="1" applyProtection="1">
      <alignment horizontal="center" wrapText="1"/>
    </xf>
    <xf numFmtId="164" fontId="3" fillId="2" borderId="62" xfId="0" applyNumberFormat="1" applyFont="1" applyFill="1" applyBorder="1" applyAlignment="1" applyProtection="1">
      <alignment horizontal="right" vertical="center" wrapText="1"/>
      <protection locked="0"/>
    </xf>
    <xf numFmtId="164" fontId="3" fillId="3" borderId="25" xfId="0" applyNumberFormat="1" applyFont="1" applyFill="1" applyBorder="1" applyAlignment="1" applyProtection="1">
      <alignment horizontal="right" vertical="center" wrapText="1"/>
      <protection locked="0"/>
    </xf>
    <xf numFmtId="10" fontId="6" fillId="2" borderId="122" xfId="0" applyNumberFormat="1" applyFont="1" applyFill="1" applyBorder="1" applyAlignment="1">
      <alignment horizontal="right" vertical="center" wrapText="1"/>
    </xf>
    <xf numFmtId="164" fontId="6" fillId="2" borderId="122" xfId="0" applyNumberFormat="1" applyFont="1" applyFill="1" applyBorder="1" applyAlignment="1">
      <alignment horizontal="right" vertical="center" wrapText="1"/>
    </xf>
    <xf numFmtId="164" fontId="3" fillId="2" borderId="4" xfId="0" applyNumberFormat="1" applyFont="1" applyFill="1" applyBorder="1" applyAlignment="1" applyProtection="1">
      <alignment horizontal="right" vertical="center" wrapText="1"/>
      <protection locked="0"/>
    </xf>
    <xf numFmtId="164" fontId="23" fillId="2" borderId="81" xfId="0" applyNumberFormat="1" applyFont="1" applyFill="1" applyBorder="1" applyAlignment="1">
      <alignment horizontal="right" vertical="top" wrapText="1"/>
    </xf>
    <xf numFmtId="164" fontId="23" fillId="2" borderId="28" xfId="0" applyNumberFormat="1" applyFont="1" applyFill="1" applyBorder="1" applyAlignment="1">
      <alignment horizontal="right" vertical="top" wrapText="1"/>
    </xf>
    <xf numFmtId="164" fontId="23" fillId="2" borderId="107" xfId="0" applyNumberFormat="1" applyFont="1" applyFill="1" applyBorder="1" applyAlignment="1">
      <alignment horizontal="right" vertical="top" wrapText="1"/>
    </xf>
    <xf numFmtId="164" fontId="23" fillId="2" borderId="108" xfId="0" applyNumberFormat="1" applyFont="1" applyFill="1" applyBorder="1" applyAlignment="1">
      <alignment horizontal="right" vertical="top" wrapText="1"/>
    </xf>
    <xf numFmtId="164" fontId="23" fillId="2" borderId="53" xfId="0" applyNumberFormat="1" applyFont="1" applyFill="1" applyBorder="1" applyAlignment="1">
      <alignment horizontal="right" vertical="top" wrapText="1"/>
    </xf>
    <xf numFmtId="164" fontId="3" fillId="3" borderId="59" xfId="0" applyNumberFormat="1" applyFont="1" applyFill="1" applyBorder="1" applyAlignment="1">
      <alignment horizontal="right" vertical="top" wrapText="1"/>
    </xf>
    <xf numFmtId="164" fontId="23" fillId="2" borderId="90" xfId="0" applyNumberFormat="1" applyFont="1" applyFill="1" applyBorder="1" applyAlignment="1">
      <alignment horizontal="right" vertical="top" wrapText="1"/>
    </xf>
    <xf numFmtId="164" fontId="23" fillId="2" borderId="62" xfId="0" applyNumberFormat="1" applyFont="1" applyFill="1" applyBorder="1" applyAlignment="1">
      <alignment horizontal="right" vertical="top" wrapText="1"/>
    </xf>
    <xf numFmtId="164" fontId="3" fillId="3" borderId="101" xfId="0" applyNumberFormat="1" applyFont="1" applyFill="1" applyBorder="1" applyAlignment="1">
      <alignment horizontal="right" vertical="top" wrapText="1"/>
    </xf>
    <xf numFmtId="164" fontId="23" fillId="2" borderId="43" xfId="0" applyNumberFormat="1" applyFont="1" applyFill="1" applyBorder="1" applyAlignment="1">
      <alignment horizontal="center" vertical="top" wrapText="1"/>
    </xf>
    <xf numFmtId="164" fontId="23" fillId="2" borderId="95" xfId="0" applyNumberFormat="1" applyFont="1" applyFill="1" applyBorder="1" applyAlignment="1">
      <alignment horizontal="center" vertical="top" wrapText="1"/>
    </xf>
    <xf numFmtId="164" fontId="22" fillId="2" borderId="43" xfId="0" applyNumberFormat="1" applyFont="1" applyFill="1" applyBorder="1" applyAlignment="1">
      <alignment horizontal="center" vertical="top" wrapText="1"/>
    </xf>
    <xf numFmtId="164" fontId="22" fillId="2" borderId="95" xfId="0" applyNumberFormat="1" applyFont="1" applyFill="1" applyBorder="1" applyAlignment="1">
      <alignment horizontal="center" vertical="top" wrapText="1"/>
    </xf>
    <xf numFmtId="164" fontId="19" fillId="2" borderId="53" xfId="0" applyNumberFormat="1" applyFont="1" applyFill="1" applyBorder="1" applyAlignment="1">
      <alignment horizontal="center" wrapText="1"/>
    </xf>
    <xf numFmtId="164" fontId="20" fillId="2" borderId="53" xfId="4" applyNumberFormat="1" applyFont="1" applyFill="1" applyBorder="1" applyAlignment="1">
      <alignment horizontal="center" wrapText="1"/>
    </xf>
    <xf numFmtId="0" fontId="3" fillId="0" borderId="12" xfId="0" applyFont="1" applyBorder="1" applyAlignment="1" applyProtection="1">
      <alignment wrapText="1"/>
      <protection locked="0"/>
    </xf>
    <xf numFmtId="0" fontId="3" fillId="0" borderId="123" xfId="0" applyFont="1" applyBorder="1" applyAlignment="1" applyProtection="1">
      <alignment wrapText="1"/>
      <protection locked="0"/>
    </xf>
    <xf numFmtId="0" fontId="3" fillId="0" borderId="3" xfId="0" applyFont="1" applyBorder="1" applyAlignment="1" applyProtection="1">
      <alignment wrapText="1"/>
      <protection locked="0"/>
    </xf>
    <xf numFmtId="0" fontId="3" fillId="0" borderId="30" xfId="0" applyFont="1" applyBorder="1" applyAlignment="1" applyProtection="1">
      <alignment wrapText="1"/>
      <protection locked="0"/>
    </xf>
    <xf numFmtId="0" fontId="3" fillId="0" borderId="1" xfId="0" applyFont="1" applyBorder="1" applyAlignment="1" applyProtection="1">
      <alignment wrapText="1"/>
      <protection locked="0"/>
    </xf>
    <xf numFmtId="0" fontId="3" fillId="3" borderId="30" xfId="0" applyFont="1" applyFill="1" applyBorder="1" applyAlignment="1" applyProtection="1">
      <alignment horizontal="left" vertical="top" wrapText="1"/>
      <protection locked="0"/>
    </xf>
    <xf numFmtId="0" fontId="3" fillId="3" borderId="61" xfId="0" applyFont="1" applyFill="1" applyBorder="1" applyAlignment="1" applyProtection="1">
      <alignment horizontal="left" vertical="top" wrapText="1"/>
      <protection locked="0"/>
    </xf>
    <xf numFmtId="1" fontId="5" fillId="2" borderId="125" xfId="0" applyNumberFormat="1" applyFont="1" applyFill="1" applyBorder="1" applyAlignment="1">
      <alignment vertical="top" wrapText="1"/>
    </xf>
    <xf numFmtId="0" fontId="23" fillId="2" borderId="127" xfId="0" applyFont="1" applyFill="1" applyBorder="1" applyAlignment="1">
      <alignment horizontal="left" vertical="top" wrapText="1"/>
    </xf>
    <xf numFmtId="0" fontId="23" fillId="2" borderId="128" xfId="0" applyFont="1" applyFill="1" applyBorder="1" applyAlignment="1">
      <alignment horizontal="left" vertical="top" wrapText="1"/>
    </xf>
    <xf numFmtId="164" fontId="23" fillId="2" borderId="127" xfId="0" applyNumberFormat="1" applyFont="1" applyFill="1" applyBorder="1" applyAlignment="1">
      <alignment horizontal="left" vertical="top" wrapText="1"/>
    </xf>
    <xf numFmtId="164" fontId="23" fillId="2" borderId="128" xfId="0" applyNumberFormat="1" applyFont="1" applyFill="1" applyBorder="1" applyAlignment="1">
      <alignment horizontal="left" vertical="top" wrapText="1"/>
    </xf>
    <xf numFmtId="164" fontId="23" fillId="2" borderId="129" xfId="0" applyNumberFormat="1" applyFont="1" applyFill="1" applyBorder="1" applyAlignment="1">
      <alignment horizontal="left" vertical="top" wrapText="1"/>
    </xf>
    <xf numFmtId="0" fontId="22" fillId="2" borderId="126" xfId="0" applyFont="1" applyFill="1" applyBorder="1" applyAlignment="1">
      <alignment horizontal="left" vertical="top" wrapText="1"/>
    </xf>
    <xf numFmtId="0" fontId="24" fillId="5" borderId="130" xfId="0" applyFont="1" applyFill="1" applyBorder="1" applyAlignment="1">
      <alignment horizontal="center" wrapText="1"/>
    </xf>
    <xf numFmtId="0" fontId="24" fillId="5" borderId="124" xfId="0" applyFont="1" applyFill="1" applyBorder="1" applyAlignment="1">
      <alignment horizontal="center" wrapText="1"/>
    </xf>
    <xf numFmtId="0" fontId="3" fillId="0" borderId="14" xfId="0" applyFont="1" applyBorder="1" applyAlignment="1" applyProtection="1">
      <alignment vertical="top" wrapText="1"/>
      <protection locked="0"/>
    </xf>
    <xf numFmtId="1" fontId="5" fillId="2" borderId="131" xfId="0" applyNumberFormat="1" applyFont="1" applyFill="1" applyBorder="1" applyAlignment="1">
      <alignment vertical="top" wrapText="1"/>
    </xf>
    <xf numFmtId="1" fontId="5" fillId="2" borderId="125" xfId="0" applyNumberFormat="1" applyFont="1" applyFill="1" applyBorder="1" applyAlignment="1">
      <alignment horizontal="left" vertical="top" wrapText="1"/>
    </xf>
    <xf numFmtId="0" fontId="3" fillId="0" borderId="10" xfId="0" applyFont="1" applyBorder="1" applyAlignment="1" applyProtection="1">
      <alignment horizontal="left" vertical="top" wrapText="1"/>
      <protection locked="0"/>
    </xf>
    <xf numFmtId="0" fontId="3" fillId="0" borderId="16" xfId="0" applyFont="1" applyBorder="1" applyAlignment="1" applyProtection="1">
      <alignment horizontal="left" vertical="top" wrapText="1"/>
      <protection locked="0"/>
    </xf>
    <xf numFmtId="0" fontId="3" fillId="3" borderId="132" xfId="0" applyFont="1" applyFill="1" applyBorder="1" applyAlignment="1" applyProtection="1">
      <alignment horizontal="left" vertical="top" wrapText="1"/>
      <protection locked="0"/>
    </xf>
    <xf numFmtId="165" fontId="6" fillId="2" borderId="125" xfId="1" applyNumberFormat="1" applyFont="1" applyFill="1" applyBorder="1" applyAlignment="1" applyProtection="1">
      <alignment horizontal="left" wrapText="1"/>
    </xf>
    <xf numFmtId="165" fontId="6" fillId="2" borderId="130" xfId="1" applyNumberFormat="1" applyFont="1" applyFill="1" applyBorder="1" applyAlignment="1" applyProtection="1">
      <alignment horizontal="left" wrapText="1"/>
    </xf>
    <xf numFmtId="0" fontId="7" fillId="0" borderId="1" xfId="0" applyFont="1" applyBorder="1" applyAlignment="1" applyProtection="1">
      <alignment wrapText="1"/>
      <protection locked="0"/>
    </xf>
    <xf numFmtId="0" fontId="6" fillId="4" borderId="37" xfId="0" applyFont="1" applyFill="1" applyBorder="1" applyAlignment="1" applyProtection="1">
      <alignment horizontal="left" vertical="center" wrapText="1"/>
      <protection locked="0"/>
    </xf>
    <xf numFmtId="0" fontId="6" fillId="4" borderId="26" xfId="0" applyFont="1" applyFill="1" applyBorder="1" applyAlignment="1">
      <alignment horizontal="left" vertical="center" wrapText="1"/>
    </xf>
    <xf numFmtId="165" fontId="6" fillId="6" borderId="5" xfId="0" applyNumberFormat="1" applyFont="1" applyFill="1" applyBorder="1" applyAlignment="1" applyProtection="1">
      <alignment horizontal="right" vertical="center" wrapText="1"/>
      <protection locked="0"/>
    </xf>
    <xf numFmtId="165" fontId="6" fillId="6" borderId="5" xfId="0" applyNumberFormat="1" applyFont="1" applyFill="1" applyBorder="1" applyAlignment="1">
      <alignment horizontal="center" vertical="center" wrapText="1"/>
    </xf>
    <xf numFmtId="164" fontId="6" fillId="2" borderId="8" xfId="0" applyNumberFormat="1" applyFont="1" applyFill="1" applyBorder="1" applyAlignment="1" applyProtection="1">
      <alignment horizontal="right" vertical="center" wrapText="1"/>
      <protection locked="0"/>
    </xf>
    <xf numFmtId="0" fontId="5" fillId="0" borderId="139" xfId="0" applyFont="1" applyBorder="1" applyAlignment="1" applyProtection="1">
      <alignment horizontal="center" vertical="center" wrapText="1"/>
      <protection locked="0"/>
    </xf>
    <xf numFmtId="164" fontId="6" fillId="2" borderId="138" xfId="0" applyNumberFormat="1" applyFont="1" applyFill="1" applyBorder="1" applyAlignment="1" applyProtection="1">
      <alignment horizontal="right" vertical="center" wrapText="1"/>
      <protection locked="0"/>
    </xf>
    <xf numFmtId="0" fontId="5" fillId="0" borderId="3" xfId="0" applyFont="1" applyBorder="1" applyAlignment="1" applyProtection="1">
      <alignment horizontal="center" vertical="center" wrapText="1"/>
      <protection locked="0"/>
    </xf>
    <xf numFmtId="164" fontId="6" fillId="2" borderId="5" xfId="0" applyNumberFormat="1" applyFont="1" applyFill="1" applyBorder="1" applyAlignment="1" applyProtection="1">
      <alignment horizontal="right" vertical="center" wrapText="1"/>
      <protection locked="0"/>
    </xf>
    <xf numFmtId="49" fontId="0" fillId="0" borderId="3" xfId="0" applyNumberFormat="1" applyBorder="1" applyAlignment="1" applyProtection="1">
      <alignment horizontal="left" vertical="center" wrapText="1"/>
      <protection locked="0"/>
    </xf>
    <xf numFmtId="165" fontId="6" fillId="6" borderId="3" xfId="0" applyNumberFormat="1" applyFont="1" applyFill="1" applyBorder="1" applyAlignment="1" applyProtection="1">
      <alignment horizontal="right" vertical="center" wrapText="1"/>
      <protection locked="0"/>
    </xf>
    <xf numFmtId="165" fontId="6" fillId="6" borderId="3" xfId="0" applyNumberFormat="1" applyFont="1" applyFill="1" applyBorder="1" applyAlignment="1">
      <alignment horizontal="center" vertical="center" wrapText="1"/>
    </xf>
    <xf numFmtId="165" fontId="6" fillId="0" borderId="8" xfId="0" applyNumberFormat="1" applyFont="1" applyBorder="1" applyAlignment="1">
      <alignment horizontal="center" vertical="center" wrapText="1"/>
    </xf>
    <xf numFmtId="164" fontId="6" fillId="2" borderId="16" xfId="0" applyNumberFormat="1" applyFont="1" applyFill="1" applyBorder="1" applyAlignment="1">
      <alignment horizontal="right" vertical="center" wrapText="1"/>
    </xf>
    <xf numFmtId="164" fontId="6" fillId="2" borderId="8" xfId="0" applyNumberFormat="1" applyFont="1" applyFill="1" applyBorder="1" applyAlignment="1">
      <alignment horizontal="right" vertical="center" wrapText="1"/>
    </xf>
    <xf numFmtId="164" fontId="6" fillId="2" borderId="139" xfId="0" applyNumberFormat="1" applyFont="1" applyFill="1" applyBorder="1" applyAlignment="1" applyProtection="1">
      <alignment horizontal="right" vertical="center" wrapText="1"/>
      <protection locked="0"/>
    </xf>
    <xf numFmtId="0" fontId="5" fillId="0" borderId="138" xfId="0" applyFont="1" applyBorder="1" applyAlignment="1" applyProtection="1">
      <alignment horizontal="center" vertical="center" wrapText="1"/>
      <protection locked="0"/>
    </xf>
    <xf numFmtId="0" fontId="5" fillId="0" borderId="34" xfId="0" applyFont="1" applyBorder="1" applyAlignment="1" applyProtection="1">
      <alignment horizontal="center" vertical="center" wrapText="1"/>
      <protection locked="0"/>
    </xf>
    <xf numFmtId="164" fontId="6" fillId="2" borderId="140" xfId="0" applyNumberFormat="1" applyFont="1" applyFill="1" applyBorder="1" applyAlignment="1" applyProtection="1">
      <alignment horizontal="right" vertical="center" wrapText="1"/>
      <protection locked="0"/>
    </xf>
    <xf numFmtId="164" fontId="6" fillId="2" borderId="138" xfId="0" applyNumberFormat="1" applyFont="1" applyFill="1" applyBorder="1" applyAlignment="1">
      <alignment horizontal="right" vertical="center" wrapText="1"/>
    </xf>
    <xf numFmtId="0" fontId="5" fillId="0" borderId="2" xfId="0" applyFont="1" applyBorder="1" applyAlignment="1" applyProtection="1">
      <alignment horizontal="center" vertical="center" wrapText="1"/>
      <protection locked="0"/>
    </xf>
    <xf numFmtId="164" fontId="6" fillId="2" borderId="9" xfId="0" applyNumberFormat="1" applyFont="1" applyFill="1" applyBorder="1" applyAlignment="1" applyProtection="1">
      <alignment horizontal="right" vertical="center" wrapText="1"/>
      <protection locked="0"/>
    </xf>
    <xf numFmtId="164" fontId="6" fillId="2" borderId="12" xfId="0" applyNumberFormat="1" applyFont="1" applyFill="1" applyBorder="1" applyAlignment="1">
      <alignment horizontal="right" vertical="center" wrapText="1"/>
    </xf>
    <xf numFmtId="164" fontId="6" fillId="2" borderId="25" xfId="0" applyNumberFormat="1" applyFont="1" applyFill="1" applyBorder="1" applyAlignment="1" applyProtection="1">
      <alignment horizontal="right" vertical="center" wrapText="1"/>
      <protection locked="0"/>
    </xf>
    <xf numFmtId="165" fontId="6" fillId="8" borderId="72" xfId="0" applyNumberFormat="1" applyFont="1" applyFill="1" applyBorder="1" applyAlignment="1">
      <alignment horizontal="right" vertical="center" wrapText="1"/>
    </xf>
    <xf numFmtId="164" fontId="6" fillId="2" borderId="15" xfId="0" applyNumberFormat="1" applyFont="1" applyFill="1" applyBorder="1" applyAlignment="1">
      <alignment horizontal="right" vertical="center" wrapText="1"/>
    </xf>
    <xf numFmtId="164" fontId="6" fillId="2" borderId="11" xfId="0" applyNumberFormat="1" applyFont="1" applyFill="1" applyBorder="1" applyAlignment="1" applyProtection="1">
      <alignment horizontal="right" vertical="center" wrapText="1"/>
      <protection locked="0"/>
    </xf>
    <xf numFmtId="165" fontId="6" fillId="6" borderId="11" xfId="0" applyNumberFormat="1" applyFont="1" applyFill="1" applyBorder="1" applyAlignment="1" applyProtection="1">
      <alignment horizontal="right" vertical="center" wrapText="1"/>
      <protection locked="0"/>
    </xf>
    <xf numFmtId="165" fontId="6" fillId="2" borderId="37" xfId="0" applyNumberFormat="1" applyFont="1" applyFill="1" applyBorder="1" applyAlignment="1">
      <alignment horizontal="right" vertical="center" wrapText="1"/>
    </xf>
    <xf numFmtId="164" fontId="6" fillId="2" borderId="14" xfId="0" applyNumberFormat="1" applyFont="1" applyFill="1" applyBorder="1" applyAlignment="1">
      <alignment horizontal="right" vertical="center" wrapText="1"/>
    </xf>
    <xf numFmtId="164" fontId="6" fillId="2" borderId="47" xfId="0" applyNumberFormat="1" applyFont="1" applyFill="1" applyBorder="1" applyAlignment="1">
      <alignment horizontal="right" vertical="center" wrapText="1"/>
    </xf>
    <xf numFmtId="164" fontId="6" fillId="7" borderId="44" xfId="0" applyNumberFormat="1" applyFont="1" applyFill="1" applyBorder="1" applyAlignment="1" applyProtection="1">
      <alignment horizontal="right" vertical="center" wrapText="1"/>
      <protection locked="0"/>
    </xf>
    <xf numFmtId="9" fontId="6" fillId="7" borderId="44" xfId="4" applyFont="1" applyFill="1" applyBorder="1" applyAlignment="1" applyProtection="1">
      <alignment horizontal="right" vertical="center" wrapText="1"/>
      <protection locked="0"/>
    </xf>
    <xf numFmtId="0" fontId="6" fillId="4" borderId="44" xfId="0" applyFont="1" applyFill="1" applyBorder="1" applyAlignment="1">
      <alignment horizontal="left" vertical="center" wrapText="1"/>
    </xf>
    <xf numFmtId="164" fontId="6" fillId="7" borderId="44" xfId="0" applyNumberFormat="1" applyFont="1" applyFill="1" applyBorder="1" applyAlignment="1">
      <alignment horizontal="right" vertical="center" wrapText="1"/>
    </xf>
    <xf numFmtId="0" fontId="11" fillId="3" borderId="0" xfId="0" applyFont="1" applyFill="1" applyAlignment="1">
      <alignment vertical="center" wrapText="1"/>
    </xf>
    <xf numFmtId="0" fontId="7" fillId="3" borderId="0" xfId="0" applyFont="1" applyFill="1" applyAlignment="1">
      <alignment horizontal="left" vertical="center" wrapText="1"/>
    </xf>
    <xf numFmtId="0" fontId="7" fillId="3" borderId="0" xfId="0" applyFont="1" applyFill="1" applyAlignment="1">
      <alignment vertical="center" wrapText="1"/>
    </xf>
    <xf numFmtId="0" fontId="5" fillId="3" borderId="0" xfId="0" applyFont="1" applyFill="1" applyAlignment="1">
      <alignment vertical="center" wrapText="1"/>
    </xf>
    <xf numFmtId="0" fontId="7" fillId="3" borderId="0" xfId="0" applyFont="1" applyFill="1" applyAlignment="1" applyProtection="1">
      <alignment vertical="center" wrapText="1"/>
      <protection locked="0"/>
    </xf>
    <xf numFmtId="0" fontId="5" fillId="3" borderId="0" xfId="0" applyFont="1" applyFill="1" applyAlignment="1" applyProtection="1">
      <alignment vertical="center" wrapText="1"/>
      <protection locked="0"/>
    </xf>
    <xf numFmtId="0" fontId="26" fillId="5" borderId="64" xfId="0" applyFont="1" applyFill="1" applyBorder="1" applyAlignment="1">
      <alignment horizontal="center" vertical="center" wrapText="1"/>
    </xf>
    <xf numFmtId="0" fontId="9" fillId="0" borderId="14" xfId="0" applyFont="1" applyBorder="1" applyAlignment="1" applyProtection="1">
      <alignment vertical="center" wrapText="1"/>
      <protection locked="0"/>
    </xf>
    <xf numFmtId="0" fontId="26" fillId="5" borderId="14" xfId="0" applyFont="1" applyFill="1" applyBorder="1" applyAlignment="1">
      <alignment horizontal="center" vertical="center" wrapText="1"/>
    </xf>
    <xf numFmtId="0" fontId="26" fillId="5" borderId="99" xfId="0" applyFont="1" applyFill="1" applyBorder="1" applyAlignment="1">
      <alignment horizontal="center" vertical="center" wrapText="1"/>
    </xf>
    <xf numFmtId="0" fontId="26" fillId="5" borderId="33" xfId="0" applyFont="1" applyFill="1" applyBorder="1" applyAlignment="1">
      <alignment horizontal="center" vertical="center" wrapText="1"/>
    </xf>
    <xf numFmtId="0" fontId="26" fillId="5" borderId="0" xfId="0" applyFont="1" applyFill="1" applyBorder="1" applyAlignment="1">
      <alignment horizontal="center" vertical="center" wrapText="1"/>
    </xf>
    <xf numFmtId="0" fontId="26" fillId="5" borderId="27" xfId="0" applyFont="1" applyFill="1" applyBorder="1" applyAlignment="1">
      <alignment horizontal="center" vertical="center" wrapText="1"/>
    </xf>
    <xf numFmtId="49" fontId="0" fillId="0" borderId="87" xfId="0" applyNumberFormat="1" applyBorder="1" applyAlignment="1">
      <alignment horizontal="left" vertical="center" wrapText="1"/>
    </xf>
    <xf numFmtId="0" fontId="5" fillId="3" borderId="0" xfId="0" applyFont="1" applyFill="1" applyAlignment="1" applyProtection="1">
      <alignment vertical="top" wrapText="1"/>
      <protection locked="0"/>
    </xf>
    <xf numFmtId="0" fontId="13" fillId="3" borderId="0" xfId="0" applyFont="1" applyFill="1" applyAlignment="1" applyProtection="1">
      <alignment vertical="center" wrapText="1"/>
      <protection locked="0"/>
    </xf>
    <xf numFmtId="0" fontId="11" fillId="3" borderId="0" xfId="0" applyFont="1" applyFill="1" applyAlignment="1" applyProtection="1">
      <alignment vertical="center" wrapText="1"/>
      <protection locked="0"/>
    </xf>
    <xf numFmtId="0" fontId="3" fillId="3" borderId="0" xfId="0" applyFont="1" applyFill="1" applyAlignment="1" applyProtection="1">
      <alignment vertical="top" wrapText="1"/>
      <protection locked="0"/>
    </xf>
    <xf numFmtId="0" fontId="8" fillId="3" borderId="0" xfId="0" applyFont="1" applyFill="1" applyAlignment="1" applyProtection="1">
      <alignment vertical="top" wrapText="1"/>
      <protection locked="0"/>
    </xf>
    <xf numFmtId="0" fontId="15" fillId="3" borderId="0" xfId="0" applyFont="1" applyFill="1" applyAlignment="1" applyProtection="1">
      <alignment vertical="center" wrapText="1"/>
      <protection locked="0"/>
    </xf>
    <xf numFmtId="0" fontId="7" fillId="3" borderId="0" xfId="0" applyFont="1" applyFill="1" applyAlignment="1" applyProtection="1">
      <alignment vertical="top" wrapText="1"/>
      <protection locked="0"/>
    </xf>
    <xf numFmtId="0" fontId="3" fillId="3" borderId="0" xfId="0" applyFont="1" applyFill="1" applyAlignment="1">
      <alignment vertical="top" wrapText="1"/>
    </xf>
    <xf numFmtId="0" fontId="16" fillId="3" borderId="0" xfId="0" applyFont="1" applyFill="1" applyAlignment="1" applyProtection="1">
      <alignment vertical="top" wrapText="1"/>
      <protection locked="0"/>
    </xf>
    <xf numFmtId="0" fontId="7" fillId="3" borderId="0" xfId="0" applyFont="1" applyFill="1" applyAlignment="1" applyProtection="1">
      <alignment wrapText="1"/>
      <protection locked="0"/>
    </xf>
    <xf numFmtId="0" fontId="0" fillId="3" borderId="0" xfId="0" applyFill="1" applyAlignment="1" applyProtection="1">
      <alignment wrapText="1"/>
      <protection locked="0"/>
    </xf>
    <xf numFmtId="0" fontId="31" fillId="0" borderId="0" xfId="8" applyFont="1" applyAlignment="1">
      <alignment horizontal="right" vertical="top" wrapText="1" readingOrder="1"/>
    </xf>
    <xf numFmtId="49" fontId="21" fillId="0" borderId="0" xfId="0" applyNumberFormat="1" applyFont="1" applyAlignment="1">
      <alignment horizontal="center" vertical="center" wrapText="1"/>
    </xf>
    <xf numFmtId="0" fontId="36" fillId="0" borderId="0" xfId="0" applyFont="1" applyAlignment="1">
      <alignment horizontal="left" vertical="center" wrapText="1"/>
    </xf>
    <xf numFmtId="0" fontId="6" fillId="0" borderId="0" xfId="0" applyFont="1" applyAlignment="1">
      <alignment horizontal="left" vertical="center" wrapText="1"/>
    </xf>
    <xf numFmtId="0" fontId="30" fillId="2" borderId="86" xfId="0" applyFont="1" applyFill="1" applyBorder="1" applyAlignment="1">
      <alignment horizontal="center" vertical="center" wrapText="1"/>
    </xf>
    <xf numFmtId="0" fontId="30" fillId="2" borderId="87" xfId="0" applyFont="1" applyFill="1" applyBorder="1" applyAlignment="1">
      <alignment horizontal="center" vertical="center" wrapText="1"/>
    </xf>
    <xf numFmtId="0" fontId="30" fillId="2" borderId="88" xfId="0" applyFont="1" applyFill="1" applyBorder="1" applyAlignment="1">
      <alignment horizontal="center" vertical="center" wrapText="1"/>
    </xf>
    <xf numFmtId="0" fontId="6" fillId="2" borderId="86" xfId="0" applyFont="1" applyFill="1" applyBorder="1" applyAlignment="1">
      <alignment horizontal="left" vertical="center" wrapText="1" readingOrder="1"/>
    </xf>
    <xf numFmtId="0" fontId="6" fillId="2" borderId="87" xfId="0" applyFont="1" applyFill="1" applyBorder="1" applyAlignment="1">
      <alignment horizontal="left" vertical="center" wrapText="1" readingOrder="1"/>
    </xf>
    <xf numFmtId="0" fontId="6" fillId="2" borderId="88" xfId="0" applyFont="1" applyFill="1" applyBorder="1" applyAlignment="1">
      <alignment horizontal="left" vertical="center" wrapText="1" readingOrder="1"/>
    </xf>
    <xf numFmtId="0" fontId="6" fillId="2" borderId="26" xfId="0" applyFont="1" applyFill="1" applyBorder="1" applyAlignment="1">
      <alignment horizontal="left" vertical="center" wrapText="1" readingOrder="1"/>
    </xf>
    <xf numFmtId="0" fontId="6" fillId="2" borderId="100" xfId="0" applyFont="1" applyFill="1" applyBorder="1" applyAlignment="1">
      <alignment horizontal="left" vertical="center" wrapText="1" readingOrder="1"/>
    </xf>
    <xf numFmtId="0" fontId="6" fillId="2" borderId="27" xfId="0" applyFont="1" applyFill="1" applyBorder="1" applyAlignment="1">
      <alignment horizontal="left" vertical="center" wrapText="1" readingOrder="1"/>
    </xf>
    <xf numFmtId="10" fontId="9" fillId="3" borderId="0" xfId="0" applyNumberFormat="1" applyFont="1" applyFill="1" applyBorder="1" applyAlignment="1" applyProtection="1">
      <alignment horizontal="left" vertical="center" wrapText="1"/>
      <protection locked="0"/>
    </xf>
    <xf numFmtId="0" fontId="9" fillId="2" borderId="26" xfId="0" applyFont="1" applyFill="1" applyBorder="1" applyAlignment="1">
      <alignment horizontal="left" vertical="center" wrapText="1" readingOrder="1"/>
    </xf>
    <xf numFmtId="0" fontId="9" fillId="2" borderId="96" xfId="0" applyFont="1" applyFill="1" applyBorder="1" applyAlignment="1">
      <alignment horizontal="left" vertical="center" wrapText="1" readingOrder="1"/>
    </xf>
    <xf numFmtId="0" fontId="9" fillId="2" borderId="27" xfId="0" applyFont="1" applyFill="1" applyBorder="1" applyAlignment="1">
      <alignment horizontal="left" vertical="center" wrapText="1" readingOrder="1"/>
    </xf>
    <xf numFmtId="0" fontId="6" fillId="4" borderId="47" xfId="0" applyFont="1" applyFill="1" applyBorder="1" applyAlignment="1">
      <alignment horizontal="center" vertical="center" wrapText="1"/>
    </xf>
    <xf numFmtId="0" fontId="6" fillId="4" borderId="146" xfId="0" applyFont="1" applyFill="1" applyBorder="1" applyAlignment="1">
      <alignment horizontal="center" vertical="center" wrapText="1"/>
    </xf>
    <xf numFmtId="0" fontId="32" fillId="5" borderId="122" xfId="0" applyFont="1" applyFill="1" applyBorder="1" applyAlignment="1">
      <alignment horizontal="center" vertical="center" wrapText="1"/>
    </xf>
    <xf numFmtId="0" fontId="32" fillId="5" borderId="27" xfId="0" applyFont="1" applyFill="1" applyBorder="1" applyAlignment="1">
      <alignment horizontal="center" vertical="center" wrapText="1"/>
    </xf>
    <xf numFmtId="165" fontId="9" fillId="0" borderId="33" xfId="0" applyNumberFormat="1" applyFont="1" applyBorder="1" applyAlignment="1" applyProtection="1">
      <alignment vertical="center" wrapText="1"/>
      <protection locked="0"/>
    </xf>
    <xf numFmtId="165" fontId="9" fillId="0" borderId="99" xfId="0" applyNumberFormat="1" applyFont="1" applyBorder="1" applyAlignment="1" applyProtection="1">
      <alignment vertical="center" wrapText="1"/>
      <protection locked="0"/>
    </xf>
    <xf numFmtId="0" fontId="0" fillId="0" borderId="86" xfId="0" applyBorder="1" applyAlignment="1" applyProtection="1">
      <alignment vertical="top" wrapText="1"/>
      <protection locked="0"/>
    </xf>
    <xf numFmtId="0" fontId="0" fillId="0" borderId="87" xfId="0" applyBorder="1" applyAlignment="1" applyProtection="1">
      <alignment vertical="top" wrapText="1"/>
      <protection locked="0"/>
    </xf>
    <xf numFmtId="0" fontId="0" fillId="0" borderId="88" xfId="0" applyBorder="1" applyAlignment="1" applyProtection="1">
      <alignment vertical="top" wrapText="1"/>
      <protection locked="0"/>
    </xf>
    <xf numFmtId="0" fontId="0" fillId="0" borderId="26" xfId="0" applyBorder="1" applyAlignment="1" applyProtection="1">
      <alignment vertical="top" wrapText="1"/>
      <protection locked="0"/>
    </xf>
    <xf numFmtId="0" fontId="0" fillId="0" borderId="96" xfId="0" applyBorder="1" applyAlignment="1" applyProtection="1">
      <alignment vertical="top" wrapText="1"/>
      <protection locked="0"/>
    </xf>
    <xf numFmtId="0" fontId="0" fillId="0" borderId="27" xfId="0" applyBorder="1" applyAlignment="1" applyProtection="1">
      <alignment vertical="top" wrapText="1"/>
      <protection locked="0"/>
    </xf>
    <xf numFmtId="165" fontId="9" fillId="0" borderId="16" xfId="0" applyNumberFormat="1" applyFont="1" applyBorder="1" applyAlignment="1" applyProtection="1">
      <alignment vertical="center" wrapText="1"/>
      <protection locked="0"/>
    </xf>
    <xf numFmtId="165" fontId="9" fillId="0" borderId="46" xfId="0" applyNumberFormat="1" applyFont="1" applyBorder="1" applyAlignment="1" applyProtection="1">
      <alignment vertical="center" wrapText="1"/>
      <protection locked="0"/>
    </xf>
    <xf numFmtId="165" fontId="9" fillId="0" borderId="58" xfId="0" applyNumberFormat="1" applyFont="1" applyBorder="1" applyAlignment="1" applyProtection="1">
      <alignment vertical="center" wrapText="1"/>
      <protection locked="0"/>
    </xf>
    <xf numFmtId="165" fontId="9" fillId="0" borderId="3" xfId="0" applyNumberFormat="1" applyFont="1" applyBorder="1" applyAlignment="1" applyProtection="1">
      <alignment vertical="center" wrapText="1"/>
      <protection locked="0"/>
    </xf>
    <xf numFmtId="165" fontId="9" fillId="0" borderId="8" xfId="0" applyNumberFormat="1" applyFont="1" applyBorder="1" applyAlignment="1" applyProtection="1">
      <alignment vertical="center" wrapText="1"/>
      <protection locked="0"/>
    </xf>
    <xf numFmtId="165" fontId="9" fillId="0" borderId="30" xfId="0" applyNumberFormat="1" applyFont="1" applyBorder="1" applyAlignment="1" applyProtection="1">
      <alignment vertical="center" wrapText="1"/>
      <protection locked="0"/>
    </xf>
    <xf numFmtId="165" fontId="9" fillId="0" borderId="144" xfId="0" applyNumberFormat="1" applyFont="1" applyBorder="1" applyAlignment="1" applyProtection="1">
      <alignment vertical="center" wrapText="1"/>
      <protection locked="0"/>
    </xf>
    <xf numFmtId="165" fontId="9" fillId="0" borderId="87" xfId="0" applyNumberFormat="1" applyFont="1" applyBorder="1" applyAlignment="1" applyProtection="1">
      <alignment vertical="center" wrapText="1"/>
      <protection locked="0"/>
    </xf>
    <xf numFmtId="165" fontId="9" fillId="0" borderId="0" xfId="0" applyNumberFormat="1" applyFont="1" applyBorder="1" applyAlignment="1" applyProtection="1">
      <alignment vertical="center" wrapText="1"/>
      <protection locked="0"/>
    </xf>
    <xf numFmtId="164" fontId="6" fillId="2" borderId="86" xfId="0" applyNumberFormat="1" applyFont="1" applyFill="1" applyBorder="1" applyAlignment="1">
      <alignment horizontal="center" vertical="center" wrapText="1"/>
    </xf>
    <xf numFmtId="9" fontId="6" fillId="2" borderId="47" xfId="4" applyFont="1" applyFill="1" applyBorder="1" applyAlignment="1">
      <alignment horizontal="center" vertical="center" wrapText="1"/>
    </xf>
    <xf numFmtId="9" fontId="6" fillId="2" borderId="73" xfId="4" applyFont="1" applyFill="1" applyBorder="1" applyAlignment="1">
      <alignment horizontal="center" vertical="center" wrapText="1"/>
    </xf>
    <xf numFmtId="0" fontId="6" fillId="4" borderId="148" xfId="0" applyFont="1" applyFill="1" applyBorder="1" applyAlignment="1">
      <alignment horizontal="center" vertical="center" wrapText="1"/>
    </xf>
    <xf numFmtId="0" fontId="6" fillId="4" borderId="147" xfId="0" applyFont="1" applyFill="1" applyBorder="1" applyAlignment="1">
      <alignment horizontal="center" vertical="center" wrapText="1"/>
    </xf>
    <xf numFmtId="164" fontId="6" fillId="2" borderId="88" xfId="0" applyNumberFormat="1" applyFont="1" applyFill="1" applyBorder="1" applyAlignment="1">
      <alignment horizontal="center" vertical="center" wrapText="1"/>
    </xf>
    <xf numFmtId="0" fontId="32" fillId="5" borderId="148" xfId="0" applyFont="1" applyFill="1" applyBorder="1" applyAlignment="1">
      <alignment horizontal="center" vertical="center" wrapText="1"/>
    </xf>
    <xf numFmtId="0" fontId="32" fillId="5" borderId="146" xfId="0" applyFont="1" applyFill="1" applyBorder="1" applyAlignment="1">
      <alignment horizontal="center" vertical="center" wrapText="1"/>
    </xf>
    <xf numFmtId="0" fontId="32" fillId="5" borderId="149" xfId="0" applyFont="1" applyFill="1" applyBorder="1" applyAlignment="1">
      <alignment horizontal="center" vertical="center" wrapText="1"/>
    </xf>
    <xf numFmtId="165" fontId="9" fillId="0" borderId="141" xfId="0" applyNumberFormat="1" applyFont="1" applyBorder="1" applyAlignment="1" applyProtection="1">
      <alignment vertical="center" wrapText="1"/>
      <protection locked="0"/>
    </xf>
    <xf numFmtId="165" fontId="9" fillId="0" borderId="97" xfId="0" applyNumberFormat="1" applyFont="1" applyBorder="1" applyAlignment="1" applyProtection="1">
      <alignment vertical="center" wrapText="1"/>
      <protection locked="0"/>
    </xf>
    <xf numFmtId="165" fontId="9" fillId="0" borderId="16" xfId="0" applyNumberFormat="1" applyFont="1" applyBorder="1" applyAlignment="1" applyProtection="1">
      <alignment horizontal="left" vertical="center" wrapText="1"/>
      <protection locked="0"/>
    </xf>
    <xf numFmtId="165" fontId="9" fillId="0" borderId="46" xfId="0" applyNumberFormat="1" applyFont="1" applyBorder="1" applyAlignment="1" applyProtection="1">
      <alignment horizontal="left" vertical="center" wrapText="1"/>
      <protection locked="0"/>
    </xf>
    <xf numFmtId="165" fontId="9" fillId="0" borderId="30" xfId="0" applyNumberFormat="1" applyFont="1" applyBorder="1" applyAlignment="1" applyProtection="1">
      <alignment horizontal="left" vertical="center" wrapText="1"/>
      <protection locked="0"/>
    </xf>
    <xf numFmtId="0" fontId="9" fillId="0" borderId="14" xfId="0" applyFont="1" applyBorder="1" applyAlignment="1" applyProtection="1">
      <alignment horizontal="center" vertical="center" wrapText="1"/>
      <protection locked="0"/>
    </xf>
    <xf numFmtId="165" fontId="9" fillId="0" borderId="0" xfId="0" applyNumberFormat="1" applyFont="1" applyAlignment="1" applyProtection="1">
      <alignment horizontal="left" vertical="center" wrapText="1"/>
      <protection locked="0"/>
    </xf>
    <xf numFmtId="164" fontId="6" fillId="2" borderId="87" xfId="0" applyNumberFormat="1" applyFont="1" applyFill="1" applyBorder="1" applyAlignment="1">
      <alignment horizontal="center" vertical="center" wrapText="1"/>
    </xf>
    <xf numFmtId="9" fontId="6" fillId="2" borderId="72" xfId="4" applyFont="1" applyFill="1" applyBorder="1" applyAlignment="1">
      <alignment horizontal="center" vertical="center" wrapText="1"/>
    </xf>
    <xf numFmtId="165" fontId="6" fillId="0" borderId="143" xfId="0" applyNumberFormat="1" applyFont="1" applyBorder="1" applyAlignment="1" applyProtection="1">
      <alignment horizontal="right" vertical="center" wrapText="1"/>
      <protection locked="0"/>
    </xf>
    <xf numFmtId="165" fontId="6" fillId="0" borderId="58" xfId="0" applyNumberFormat="1" applyFont="1" applyBorder="1" applyAlignment="1" applyProtection="1">
      <alignment horizontal="right" vertical="center" wrapText="1"/>
      <protection locked="0"/>
    </xf>
    <xf numFmtId="165" fontId="9" fillId="0" borderId="137" xfId="0" applyNumberFormat="1" applyFont="1" applyBorder="1" applyAlignment="1" applyProtection="1">
      <alignment horizontal="left" vertical="center" wrapText="1"/>
      <protection locked="0"/>
    </xf>
    <xf numFmtId="165" fontId="9" fillId="0" borderId="58" xfId="0" applyNumberFormat="1" applyFont="1" applyBorder="1" applyAlignment="1" applyProtection="1">
      <alignment horizontal="left" vertical="center" wrapText="1"/>
      <protection locked="0"/>
    </xf>
    <xf numFmtId="165" fontId="9" fillId="0" borderId="136" xfId="0" applyNumberFormat="1" applyFont="1" applyBorder="1" applyAlignment="1" applyProtection="1">
      <alignment horizontal="left" vertical="center" wrapText="1"/>
      <protection locked="0"/>
    </xf>
    <xf numFmtId="165" fontId="9" fillId="0" borderId="142" xfId="0" applyNumberFormat="1" applyFont="1" applyBorder="1" applyAlignment="1" applyProtection="1">
      <alignment horizontal="left" vertical="center" wrapText="1"/>
      <protection locked="0"/>
    </xf>
    <xf numFmtId="165" fontId="9" fillId="0" borderId="31" xfId="0" applyNumberFormat="1" applyFont="1" applyBorder="1" applyAlignment="1" applyProtection="1">
      <alignment horizontal="left" vertical="center" wrapText="1"/>
      <protection locked="0"/>
    </xf>
    <xf numFmtId="165" fontId="9" fillId="0" borderId="63" xfId="0" applyNumberFormat="1" applyFont="1" applyBorder="1" applyAlignment="1" applyProtection="1">
      <alignment horizontal="left" vertical="center" wrapText="1"/>
      <protection locked="0"/>
    </xf>
    <xf numFmtId="165" fontId="9" fillId="0" borderId="33" xfId="0" applyNumberFormat="1" applyFont="1" applyBorder="1" applyAlignment="1" applyProtection="1">
      <alignment horizontal="left" vertical="center" wrapText="1"/>
      <protection locked="0"/>
    </xf>
    <xf numFmtId="165" fontId="9" fillId="0" borderId="99" xfId="0" applyNumberFormat="1" applyFont="1" applyBorder="1" applyAlignment="1" applyProtection="1">
      <alignment horizontal="left" vertical="center" wrapText="1"/>
      <protection locked="0"/>
    </xf>
    <xf numFmtId="0" fontId="6" fillId="4" borderId="72" xfId="0" applyFont="1" applyFill="1" applyBorder="1" applyAlignment="1">
      <alignment horizontal="center" vertical="center" wrapText="1"/>
    </xf>
    <xf numFmtId="0" fontId="6" fillId="4" borderId="73" xfId="0" applyFont="1" applyFill="1" applyBorder="1" applyAlignment="1">
      <alignment horizontal="center" vertical="center" wrapText="1"/>
    </xf>
    <xf numFmtId="0" fontId="9" fillId="2" borderId="100" xfId="0" applyFont="1" applyFill="1" applyBorder="1" applyAlignment="1">
      <alignment horizontal="left" vertical="center" wrapText="1" readingOrder="1"/>
    </xf>
    <xf numFmtId="0" fontId="0" fillId="0" borderId="100" xfId="0" applyBorder="1" applyAlignment="1" applyProtection="1">
      <alignment vertical="top" wrapText="1"/>
      <protection locked="0"/>
    </xf>
    <xf numFmtId="0" fontId="6" fillId="4" borderId="44" xfId="0" applyFont="1" applyFill="1" applyBorder="1" applyAlignment="1">
      <alignment horizontal="left" vertical="center" wrapText="1"/>
    </xf>
    <xf numFmtId="0" fontId="32" fillId="3" borderId="0" xfId="0" applyFont="1" applyFill="1" applyBorder="1" applyAlignment="1">
      <alignment horizontal="center" vertical="center" wrapText="1"/>
    </xf>
    <xf numFmtId="165" fontId="9" fillId="3" borderId="0" xfId="0" applyNumberFormat="1" applyFont="1" applyFill="1" applyBorder="1" applyAlignment="1" applyProtection="1">
      <alignment vertical="center" wrapText="1"/>
      <protection locked="0"/>
    </xf>
    <xf numFmtId="165" fontId="9" fillId="3" borderId="0" xfId="0" applyNumberFormat="1" applyFont="1" applyFill="1" applyBorder="1" applyAlignment="1" applyProtection="1">
      <alignment horizontal="left" vertical="center" wrapText="1"/>
      <protection locked="0"/>
    </xf>
    <xf numFmtId="49" fontId="35" fillId="0" borderId="0" xfId="0" applyNumberFormat="1" applyFont="1" applyAlignment="1">
      <alignment horizontal="center" vertical="center" wrapText="1"/>
    </xf>
    <xf numFmtId="0" fontId="3" fillId="4" borderId="144" xfId="0" applyFont="1" applyFill="1" applyBorder="1" applyAlignment="1">
      <alignment horizontal="left" vertical="center" wrapText="1"/>
    </xf>
    <xf numFmtId="0" fontId="3" fillId="4" borderId="145" xfId="0" applyFont="1" applyFill="1" applyBorder="1" applyAlignment="1">
      <alignment horizontal="left" vertical="center" wrapText="1"/>
    </xf>
    <xf numFmtId="0" fontId="3" fillId="4" borderId="148" xfId="0" applyFont="1" applyFill="1" applyBorder="1" applyAlignment="1">
      <alignment horizontal="left" vertical="center" wrapText="1"/>
    </xf>
    <xf numFmtId="0" fontId="3" fillId="4" borderId="147" xfId="0" applyFont="1" applyFill="1" applyBorder="1" applyAlignment="1">
      <alignment horizontal="left" vertical="center" wrapText="1"/>
    </xf>
    <xf numFmtId="0" fontId="24" fillId="5" borderId="47" xfId="0" applyFont="1" applyFill="1" applyBorder="1" applyAlignment="1">
      <alignment horizontal="center" wrapText="1"/>
    </xf>
    <xf numFmtId="0" fontId="24" fillId="5" borderId="44" xfId="0" applyFont="1" applyFill="1" applyBorder="1" applyAlignment="1">
      <alignment horizontal="center" wrapText="1"/>
    </xf>
    <xf numFmtId="0" fontId="6" fillId="2" borderId="26" xfId="0" applyFont="1" applyFill="1" applyBorder="1" applyAlignment="1">
      <alignment horizontal="center" vertical="center" wrapText="1"/>
    </xf>
    <xf numFmtId="0" fontId="6" fillId="2" borderId="65" xfId="0" applyFont="1" applyFill="1" applyBorder="1" applyAlignment="1">
      <alignment horizontal="center" vertical="center" wrapText="1"/>
    </xf>
    <xf numFmtId="0" fontId="6" fillId="2" borderId="122" xfId="0" applyFont="1" applyFill="1" applyBorder="1" applyAlignment="1">
      <alignment horizontal="center" vertical="center" wrapText="1"/>
    </xf>
    <xf numFmtId="0" fontId="3" fillId="0" borderId="80" xfId="0" applyFont="1" applyBorder="1" applyAlignment="1" applyProtection="1">
      <alignment vertical="top" wrapText="1"/>
      <protection locked="0"/>
    </xf>
    <xf numFmtId="0" fontId="5" fillId="0" borderId="87" xfId="0" applyFont="1" applyBorder="1" applyAlignment="1" applyProtection="1">
      <alignment vertical="top" wrapText="1"/>
      <protection locked="0"/>
    </xf>
    <xf numFmtId="0" fontId="5" fillId="0" borderId="88" xfId="0" applyFont="1" applyBorder="1" applyAlignment="1" applyProtection="1">
      <alignment vertical="top" wrapText="1"/>
      <protection locked="0"/>
    </xf>
    <xf numFmtId="0" fontId="5" fillId="0" borderId="26" xfId="0" applyFont="1" applyBorder="1" applyAlignment="1" applyProtection="1">
      <alignment vertical="top" wrapText="1"/>
      <protection locked="0"/>
    </xf>
    <xf numFmtId="0" fontId="5" fillId="0" borderId="100" xfId="0" applyFont="1" applyBorder="1" applyAlignment="1" applyProtection="1">
      <alignment vertical="top" wrapText="1"/>
      <protection locked="0"/>
    </xf>
    <xf numFmtId="0" fontId="5" fillId="0" borderId="27" xfId="0" applyFont="1" applyBorder="1" applyAlignment="1" applyProtection="1">
      <alignment vertical="top" wrapText="1"/>
      <protection locked="0"/>
    </xf>
    <xf numFmtId="0" fontId="12" fillId="0" borderId="0" xfId="0" applyFont="1" applyAlignment="1">
      <alignment horizontal="center" vertical="center" wrapText="1"/>
    </xf>
    <xf numFmtId="0" fontId="3" fillId="4" borderId="47" xfId="0" applyFont="1" applyFill="1" applyBorder="1" applyAlignment="1">
      <alignment horizontal="left" vertical="center" wrapText="1"/>
    </xf>
    <xf numFmtId="0" fontId="3" fillId="4" borderId="85" xfId="0" applyFont="1" applyFill="1" applyBorder="1" applyAlignment="1">
      <alignment horizontal="left" vertical="center" wrapText="1"/>
    </xf>
    <xf numFmtId="0" fontId="3" fillId="4" borderId="73" xfId="0" applyFont="1" applyFill="1" applyBorder="1" applyAlignment="1">
      <alignment horizontal="left" vertical="center" wrapText="1"/>
    </xf>
    <xf numFmtId="0" fontId="6" fillId="2" borderId="85" xfId="0" applyFont="1" applyFill="1" applyBorder="1" applyAlignment="1">
      <alignment horizontal="center" vertical="top" wrapText="1"/>
    </xf>
    <xf numFmtId="0" fontId="6" fillId="2" borderId="75" xfId="0" applyFont="1" applyFill="1" applyBorder="1" applyAlignment="1">
      <alignment horizontal="center" vertical="top" wrapText="1"/>
    </xf>
    <xf numFmtId="0" fontId="3" fillId="0" borderId="86" xfId="0" applyFont="1" applyBorder="1" applyAlignment="1" applyProtection="1">
      <alignment vertical="top" wrapText="1"/>
      <protection locked="0"/>
    </xf>
    <xf numFmtId="0" fontId="3" fillId="4" borderId="72" xfId="0" applyFont="1" applyFill="1" applyBorder="1" applyAlignment="1">
      <alignment horizontal="left" vertical="center" wrapText="1"/>
    </xf>
    <xf numFmtId="49" fontId="4" fillId="3" borderId="0" xfId="0" applyNumberFormat="1" applyFont="1" applyFill="1" applyAlignment="1">
      <alignment horizontal="left" vertical="top" wrapText="1"/>
    </xf>
    <xf numFmtId="0" fontId="5" fillId="2" borderId="26" xfId="0" applyFont="1" applyFill="1" applyBorder="1" applyAlignment="1" applyProtection="1">
      <alignment horizontal="right" vertical="top" wrapText="1"/>
      <protection locked="0"/>
    </xf>
    <xf numFmtId="0" fontId="5" fillId="2" borderId="89" xfId="0" applyFont="1" applyFill="1" applyBorder="1" applyAlignment="1" applyProtection="1">
      <alignment horizontal="right" vertical="top" wrapText="1"/>
      <protection locked="0"/>
    </xf>
    <xf numFmtId="0" fontId="5" fillId="2" borderId="39" xfId="0" applyFont="1" applyFill="1" applyBorder="1" applyAlignment="1" applyProtection="1">
      <alignment horizontal="right" vertical="top" wrapText="1"/>
      <protection locked="0"/>
    </xf>
    <xf numFmtId="0" fontId="6" fillId="4" borderId="47" xfId="0" applyFont="1" applyFill="1" applyBorder="1" applyAlignment="1" applyProtection="1">
      <alignment horizontal="center" vertical="top" wrapText="1"/>
      <protection locked="0"/>
    </xf>
    <xf numFmtId="0" fontId="6" fillId="4" borderId="72" xfId="0" applyFont="1" applyFill="1" applyBorder="1" applyAlignment="1" applyProtection="1">
      <alignment horizontal="center" vertical="top" wrapText="1"/>
      <protection locked="0"/>
    </xf>
    <xf numFmtId="0" fontId="6" fillId="4" borderId="85" xfId="0" applyFont="1" applyFill="1" applyBorder="1" applyAlignment="1" applyProtection="1">
      <alignment horizontal="center" vertical="top" wrapText="1"/>
      <protection locked="0"/>
    </xf>
    <xf numFmtId="0" fontId="5" fillId="2" borderId="47" xfId="0" applyFont="1" applyFill="1" applyBorder="1" applyAlignment="1" applyProtection="1">
      <alignment horizontal="right" vertical="top" wrapText="1"/>
      <protection locked="0"/>
    </xf>
    <xf numFmtId="0" fontId="5" fillId="2" borderId="72" xfId="0" applyFont="1" applyFill="1" applyBorder="1" applyAlignment="1" applyProtection="1">
      <alignment horizontal="right" vertical="top" wrapText="1"/>
      <protection locked="0"/>
    </xf>
    <xf numFmtId="0" fontId="5" fillId="2" borderId="75" xfId="0" applyFont="1" applyFill="1" applyBorder="1" applyAlignment="1" applyProtection="1">
      <alignment horizontal="right" vertical="top" wrapText="1"/>
      <protection locked="0"/>
    </xf>
    <xf numFmtId="0" fontId="6" fillId="2" borderId="47" xfId="0" applyFont="1" applyFill="1" applyBorder="1" applyAlignment="1">
      <alignment horizontal="center" vertical="top" wrapText="1"/>
    </xf>
    <xf numFmtId="0" fontId="6" fillId="2" borderId="72" xfId="0" applyFont="1" applyFill="1" applyBorder="1" applyAlignment="1">
      <alignment horizontal="center" vertical="top" wrapText="1"/>
    </xf>
    <xf numFmtId="0" fontId="3" fillId="0" borderId="80" xfId="0" applyFont="1" applyBorder="1" applyAlignment="1" applyProtection="1">
      <alignment horizontal="left" vertical="top" wrapText="1"/>
      <protection locked="0"/>
    </xf>
    <xf numFmtId="0" fontId="5" fillId="0" borderId="87" xfId="0" applyFont="1" applyBorder="1" applyAlignment="1" applyProtection="1">
      <alignment horizontal="left" vertical="top" wrapText="1"/>
      <protection locked="0"/>
    </xf>
    <xf numFmtId="0" fontId="5" fillId="0" borderId="88" xfId="0" applyFont="1" applyBorder="1" applyAlignment="1" applyProtection="1">
      <alignment horizontal="left" vertical="top" wrapText="1"/>
      <protection locked="0"/>
    </xf>
    <xf numFmtId="0" fontId="5" fillId="0" borderId="26" xfId="0" applyFont="1" applyBorder="1" applyAlignment="1" applyProtection="1">
      <alignment horizontal="left" vertical="top" wrapText="1"/>
      <protection locked="0"/>
    </xf>
    <xf numFmtId="0" fontId="5" fillId="0" borderId="100" xfId="0" applyFont="1" applyBorder="1" applyAlignment="1" applyProtection="1">
      <alignment horizontal="left" vertical="top" wrapText="1"/>
      <protection locked="0"/>
    </xf>
    <xf numFmtId="0" fontId="5" fillId="0" borderId="27" xfId="0" applyFont="1" applyBorder="1" applyAlignment="1" applyProtection="1">
      <alignment horizontal="left" vertical="top" wrapText="1"/>
      <protection locked="0"/>
    </xf>
    <xf numFmtId="0" fontId="3" fillId="0" borderId="102" xfId="0" applyFont="1" applyBorder="1" applyAlignment="1" applyProtection="1">
      <alignment horizontal="left" vertical="top" wrapText="1"/>
      <protection locked="0"/>
    </xf>
    <xf numFmtId="0" fontId="0" fillId="0" borderId="87" xfId="0" applyBorder="1" applyAlignment="1" applyProtection="1">
      <alignment horizontal="left" vertical="top" wrapText="1"/>
      <protection locked="0"/>
    </xf>
    <xf numFmtId="0" fontId="0" fillId="0" borderId="88" xfId="0" applyBorder="1" applyAlignment="1" applyProtection="1">
      <alignment horizontal="left" vertical="top" wrapText="1"/>
      <protection locked="0"/>
    </xf>
    <xf numFmtId="0" fontId="0" fillId="0" borderId="103" xfId="0" applyBorder="1" applyAlignment="1" applyProtection="1">
      <alignment horizontal="left" vertical="top" wrapText="1"/>
      <protection locked="0"/>
    </xf>
    <xf numFmtId="0" fontId="0" fillId="0" borderId="100" xfId="0" applyBorder="1" applyAlignment="1" applyProtection="1">
      <alignment horizontal="left" vertical="top" wrapText="1"/>
      <protection locked="0"/>
    </xf>
    <xf numFmtId="0" fontId="0" fillId="0" borderId="27" xfId="0" applyBorder="1" applyAlignment="1" applyProtection="1">
      <alignment horizontal="left" vertical="top" wrapText="1"/>
      <protection locked="0"/>
    </xf>
    <xf numFmtId="0" fontId="5" fillId="2" borderId="47" xfId="0" applyFont="1" applyFill="1" applyBorder="1" applyAlignment="1">
      <alignment horizontal="center" vertical="top" wrapText="1"/>
    </xf>
    <xf numFmtId="0" fontId="5" fillId="2" borderId="72" xfId="0" applyFont="1" applyFill="1" applyBorder="1" applyAlignment="1">
      <alignment horizontal="center" vertical="top" wrapText="1"/>
    </xf>
    <xf numFmtId="0" fontId="5" fillId="2" borderId="85" xfId="0" applyFont="1" applyFill="1" applyBorder="1" applyAlignment="1">
      <alignment horizontal="center" vertical="top" wrapText="1"/>
    </xf>
    <xf numFmtId="0" fontId="6" fillId="2" borderId="73" xfId="0" applyFont="1" applyFill="1" applyBorder="1" applyAlignment="1">
      <alignment horizontal="center" vertical="top" wrapText="1"/>
    </xf>
    <xf numFmtId="0" fontId="12" fillId="3" borderId="0" xfId="0" applyFont="1" applyFill="1" applyBorder="1" applyAlignment="1">
      <alignment horizontal="center" vertical="center" wrapText="1"/>
    </xf>
    <xf numFmtId="0" fontId="3" fillId="4" borderId="146" xfId="0" applyFont="1" applyFill="1" applyBorder="1" applyAlignment="1">
      <alignment horizontal="left" vertical="center" wrapText="1"/>
    </xf>
    <xf numFmtId="0" fontId="3" fillId="4" borderId="149" xfId="0" applyFont="1" applyFill="1" applyBorder="1" applyAlignment="1">
      <alignment horizontal="left" vertical="center" wrapText="1"/>
    </xf>
    <xf numFmtId="0" fontId="24" fillId="5" borderId="83" xfId="0" applyFont="1" applyFill="1" applyBorder="1" applyAlignment="1">
      <alignment horizontal="center" wrapText="1"/>
    </xf>
    <xf numFmtId="0" fontId="24" fillId="5" borderId="99" xfId="0" applyFont="1" applyFill="1" applyBorder="1" applyAlignment="1">
      <alignment horizontal="center" wrapText="1"/>
    </xf>
    <xf numFmtId="165" fontId="24" fillId="5" borderId="83" xfId="0" applyNumberFormat="1" applyFont="1" applyFill="1" applyBorder="1" applyAlignment="1">
      <alignment horizontal="center" wrapText="1"/>
    </xf>
    <xf numFmtId="165" fontId="24" fillId="5" borderId="99" xfId="0" applyNumberFormat="1" applyFont="1" applyFill="1" applyBorder="1" applyAlignment="1">
      <alignment horizontal="center" wrapText="1"/>
    </xf>
    <xf numFmtId="165" fontId="24" fillId="5" borderId="93" xfId="0" applyNumberFormat="1" applyFont="1" applyFill="1" applyBorder="1" applyAlignment="1">
      <alignment horizontal="center" wrapText="1"/>
    </xf>
    <xf numFmtId="165" fontId="24" fillId="5" borderId="64" xfId="0" applyNumberFormat="1" applyFont="1" applyFill="1" applyBorder="1" applyAlignment="1">
      <alignment horizontal="center" wrapText="1"/>
    </xf>
    <xf numFmtId="0" fontId="12" fillId="3" borderId="65" xfId="0" applyFont="1" applyFill="1" applyBorder="1" applyAlignment="1">
      <alignment horizontal="center" vertical="center" wrapText="1"/>
    </xf>
    <xf numFmtId="0" fontId="12" fillId="3" borderId="96" xfId="0" applyFont="1" applyFill="1" applyBorder="1" applyAlignment="1">
      <alignment horizontal="center" vertical="center" wrapText="1"/>
    </xf>
    <xf numFmtId="0" fontId="5" fillId="0" borderId="80" xfId="0" applyFont="1" applyBorder="1" applyAlignment="1" applyProtection="1">
      <alignment horizontal="left" vertical="top" wrapText="1"/>
      <protection locked="0"/>
    </xf>
    <xf numFmtId="49" fontId="12" fillId="3" borderId="89" xfId="0" applyNumberFormat="1" applyFont="1" applyFill="1" applyBorder="1" applyAlignment="1">
      <alignment horizontal="center" vertical="center"/>
    </xf>
    <xf numFmtId="49" fontId="12" fillId="3" borderId="96" xfId="0" applyNumberFormat="1" applyFont="1" applyFill="1" applyBorder="1" applyAlignment="1">
      <alignment horizontal="center" vertical="center"/>
    </xf>
    <xf numFmtId="49" fontId="24" fillId="5" borderId="74" xfId="0" applyNumberFormat="1" applyFont="1" applyFill="1" applyBorder="1" applyAlignment="1">
      <alignment horizontal="center" wrapText="1"/>
    </xf>
    <xf numFmtId="0" fontId="25" fillId="5" borderId="42" xfId="0" applyFont="1" applyFill="1" applyBorder="1" applyAlignment="1">
      <alignment horizontal="center" wrapText="1"/>
    </xf>
    <xf numFmtId="165" fontId="9" fillId="0" borderId="3" xfId="1" applyNumberFormat="1" applyFont="1" applyFill="1" applyBorder="1" applyAlignment="1" applyProtection="1">
      <alignment horizontal="left" wrapText="1"/>
      <protection locked="0"/>
    </xf>
    <xf numFmtId="165" fontId="9" fillId="0" borderId="30" xfId="1" applyNumberFormat="1" applyFont="1" applyFill="1" applyBorder="1" applyAlignment="1" applyProtection="1">
      <alignment horizontal="left" wrapText="1"/>
      <protection locked="0"/>
    </xf>
    <xf numFmtId="166" fontId="19" fillId="2" borderId="7" xfId="4" applyNumberFormat="1" applyFont="1" applyFill="1" applyBorder="1" applyAlignment="1">
      <alignment horizontal="left" wrapText="1"/>
    </xf>
    <xf numFmtId="0" fontId="23" fillId="2" borderId="19" xfId="0" applyFont="1" applyFill="1" applyBorder="1" applyAlignment="1">
      <alignment horizontal="left" wrapText="1"/>
    </xf>
    <xf numFmtId="165" fontId="9" fillId="0" borderId="59" xfId="1" applyNumberFormat="1" applyFont="1" applyFill="1" applyBorder="1" applyAlignment="1" applyProtection="1">
      <alignment horizontal="left" wrapText="1"/>
      <protection locked="0"/>
    </xf>
    <xf numFmtId="165" fontId="9" fillId="0" borderId="60" xfId="1" applyNumberFormat="1" applyFont="1" applyFill="1" applyBorder="1" applyAlignment="1" applyProtection="1">
      <alignment horizontal="left" wrapText="1"/>
      <protection locked="0"/>
    </xf>
    <xf numFmtId="0" fontId="6" fillId="2" borderId="47" xfId="0" applyFont="1" applyFill="1" applyBorder="1" applyAlignment="1">
      <alignment horizontal="center" wrapText="1"/>
    </xf>
    <xf numFmtId="0" fontId="6" fillId="2" borderId="72" xfId="0" applyFont="1" applyFill="1" applyBorder="1" applyAlignment="1">
      <alignment horizontal="center" wrapText="1"/>
    </xf>
    <xf numFmtId="165" fontId="9" fillId="0" borderId="61" xfId="1" applyNumberFormat="1" applyFont="1" applyFill="1" applyBorder="1" applyAlignment="1" applyProtection="1">
      <alignment horizontal="left" wrapText="1"/>
      <protection locked="0"/>
    </xf>
    <xf numFmtId="165" fontId="9" fillId="0" borderId="35" xfId="1" applyNumberFormat="1" applyFont="1" applyFill="1" applyBorder="1" applyAlignment="1" applyProtection="1">
      <alignment horizontal="left" wrapText="1"/>
      <protection locked="0"/>
    </xf>
    <xf numFmtId="49" fontId="12" fillId="0" borderId="0" xfId="0" applyNumberFormat="1" applyFont="1" applyAlignment="1">
      <alignment horizontal="center" vertical="center" wrapText="1"/>
    </xf>
    <xf numFmtId="0" fontId="24" fillId="5" borderId="72" xfId="0" applyFont="1" applyFill="1" applyBorder="1" applyAlignment="1">
      <alignment horizontal="center" wrapText="1"/>
    </xf>
    <xf numFmtId="0" fontId="24" fillId="5" borderId="73" xfId="0" applyFont="1" applyFill="1" applyBorder="1" applyAlignment="1">
      <alignment horizontal="center" wrapText="1"/>
    </xf>
    <xf numFmtId="0" fontId="5" fillId="4" borderId="87" xfId="0" applyFont="1" applyFill="1" applyBorder="1" applyAlignment="1">
      <alignment horizontal="left" vertical="center" wrapText="1"/>
    </xf>
    <xf numFmtId="0" fontId="5" fillId="4" borderId="88"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122" xfId="0" applyFont="1" applyFill="1" applyBorder="1" applyAlignment="1">
      <alignment horizontal="left" vertical="center" wrapText="1"/>
    </xf>
    <xf numFmtId="0" fontId="5" fillId="4" borderId="27" xfId="0" applyFont="1" applyFill="1" applyBorder="1" applyAlignment="1">
      <alignment horizontal="left" vertical="center" wrapText="1"/>
    </xf>
    <xf numFmtId="0" fontId="5" fillId="4" borderId="85" xfId="0" applyFont="1" applyFill="1" applyBorder="1" applyAlignment="1">
      <alignment horizontal="left" vertical="center" wrapText="1"/>
    </xf>
    <xf numFmtId="0" fontId="5" fillId="4" borderId="72" xfId="0" applyFont="1" applyFill="1" applyBorder="1" applyAlignment="1">
      <alignment horizontal="left" vertical="center" wrapText="1"/>
    </xf>
    <xf numFmtId="0" fontId="5" fillId="4" borderId="73" xfId="0" applyFont="1" applyFill="1" applyBorder="1" applyAlignment="1">
      <alignment horizontal="left" vertical="center" wrapText="1"/>
    </xf>
    <xf numFmtId="0" fontId="5" fillId="4" borderId="47" xfId="0" applyFont="1" applyFill="1" applyBorder="1" applyAlignment="1">
      <alignment horizontal="left" vertical="center" wrapText="1"/>
    </xf>
    <xf numFmtId="49" fontId="4" fillId="0" borderId="0" xfId="0" applyNumberFormat="1" applyFont="1" applyAlignment="1">
      <alignment horizontal="left" vertical="top" wrapText="1"/>
    </xf>
    <xf numFmtId="0" fontId="12" fillId="0" borderId="0" xfId="0" applyFont="1" applyBorder="1" applyAlignment="1">
      <alignment horizontal="center" vertical="center" wrapText="1"/>
    </xf>
    <xf numFmtId="0" fontId="3" fillId="0" borderId="86" xfId="0" applyFont="1" applyBorder="1" applyAlignment="1" applyProtection="1">
      <alignment horizontal="left" vertical="top" wrapText="1"/>
      <protection locked="0"/>
    </xf>
    <xf numFmtId="0" fontId="0" fillId="0" borderId="26" xfId="0" applyBorder="1" applyAlignment="1" applyProtection="1">
      <alignment horizontal="left" vertical="top" wrapText="1"/>
      <protection locked="0"/>
    </xf>
    <xf numFmtId="0" fontId="24" fillId="5" borderId="64" xfId="0" applyFont="1" applyFill="1" applyBorder="1" applyAlignment="1">
      <alignment horizontal="center" wrapText="1"/>
    </xf>
    <xf numFmtId="49" fontId="12" fillId="0" borderId="65" xfId="0" applyNumberFormat="1" applyFont="1" applyBorder="1" applyAlignment="1">
      <alignment horizontal="center" vertical="center" wrapText="1"/>
    </xf>
    <xf numFmtId="49" fontId="12" fillId="0" borderId="122" xfId="0" applyNumberFormat="1" applyFont="1" applyBorder="1" applyAlignment="1">
      <alignment horizontal="center" vertical="center" wrapText="1"/>
    </xf>
    <xf numFmtId="0" fontId="5" fillId="0" borderId="122" xfId="0" applyFont="1" applyBorder="1" applyAlignment="1" applyProtection="1">
      <alignment horizontal="left" vertical="top" wrapText="1"/>
      <protection locked="0"/>
    </xf>
    <xf numFmtId="0" fontId="12" fillId="0" borderId="65" xfId="0" applyFont="1" applyBorder="1" applyAlignment="1">
      <alignment horizontal="center" vertical="center" wrapText="1"/>
    </xf>
    <xf numFmtId="0" fontId="12" fillId="0" borderId="96" xfId="0" applyFont="1" applyBorder="1" applyAlignment="1">
      <alignment horizontal="center" vertical="center" wrapText="1"/>
    </xf>
    <xf numFmtId="165" fontId="9" fillId="0" borderId="8" xfId="1" applyNumberFormat="1" applyFont="1" applyFill="1" applyBorder="1" applyAlignment="1" applyProtection="1">
      <alignment horizontal="left" wrapText="1"/>
      <protection locked="0"/>
    </xf>
    <xf numFmtId="0" fontId="6" fillId="2" borderId="125" xfId="0" applyFont="1" applyFill="1" applyBorder="1" applyAlignment="1">
      <alignment horizontal="center" wrapText="1"/>
    </xf>
    <xf numFmtId="165" fontId="9" fillId="0" borderId="133" xfId="1" applyNumberFormat="1" applyFont="1" applyFill="1" applyBorder="1" applyAlignment="1" applyProtection="1">
      <alignment horizontal="left" wrapText="1"/>
      <protection locked="0"/>
    </xf>
    <xf numFmtId="165" fontId="9" fillId="0" borderId="34" xfId="1" applyNumberFormat="1" applyFont="1" applyFill="1" applyBorder="1" applyAlignment="1" applyProtection="1">
      <alignment horizontal="left" wrapText="1"/>
      <protection locked="0"/>
    </xf>
    <xf numFmtId="165" fontId="9" fillId="0" borderId="5" xfId="1" applyNumberFormat="1" applyFont="1" applyFill="1" applyBorder="1" applyAlignment="1" applyProtection="1">
      <alignment horizontal="left" wrapText="1"/>
      <protection locked="0"/>
    </xf>
    <xf numFmtId="166" fontId="19" fillId="2" borderId="53" xfId="4" applyNumberFormat="1" applyFont="1" applyFill="1" applyBorder="1" applyAlignment="1">
      <alignment horizontal="left" wrapText="1"/>
    </xf>
    <xf numFmtId="0" fontId="23" fillId="2" borderId="107" xfId="0" applyFont="1" applyFill="1" applyBorder="1" applyAlignment="1">
      <alignment horizontal="left" wrapText="1"/>
    </xf>
    <xf numFmtId="0" fontId="23" fillId="2" borderId="10" xfId="0" applyFont="1" applyFill="1" applyBorder="1" applyAlignment="1">
      <alignment horizontal="left" wrapText="1"/>
    </xf>
    <xf numFmtId="0" fontId="25" fillId="5" borderId="130" xfId="0" applyFont="1" applyFill="1" applyBorder="1" applyAlignment="1">
      <alignment horizontal="center" wrapText="1"/>
    </xf>
    <xf numFmtId="49" fontId="12" fillId="0" borderId="89" xfId="0" applyNumberFormat="1" applyFont="1" applyBorder="1" applyAlignment="1">
      <alignment horizontal="center" vertical="center"/>
    </xf>
    <xf numFmtId="49" fontId="12" fillId="0" borderId="96" xfId="0" applyNumberFormat="1" applyFont="1" applyBorder="1" applyAlignment="1">
      <alignment horizontal="center" vertical="center"/>
    </xf>
    <xf numFmtId="49" fontId="12" fillId="0" borderId="100" xfId="0" applyNumberFormat="1" applyFont="1" applyBorder="1" applyAlignment="1">
      <alignment horizontal="center" vertical="center"/>
    </xf>
    <xf numFmtId="49" fontId="24" fillId="5" borderId="135" xfId="0" applyNumberFormat="1" applyFont="1" applyFill="1" applyBorder="1" applyAlignment="1">
      <alignment horizontal="center" wrapText="1"/>
    </xf>
    <xf numFmtId="0" fontId="25" fillId="5" borderId="124" xfId="0" applyFont="1" applyFill="1" applyBorder="1" applyAlignment="1">
      <alignment horizontal="center" wrapText="1"/>
    </xf>
    <xf numFmtId="166" fontId="19" fillId="2" borderId="90" xfId="4" applyNumberFormat="1" applyFont="1" applyFill="1" applyBorder="1" applyAlignment="1">
      <alignment horizontal="left" wrapText="1"/>
    </xf>
    <xf numFmtId="0" fontId="23" fillId="2" borderId="134" xfId="0" applyFont="1" applyFill="1" applyBorder="1" applyAlignment="1">
      <alignment horizontal="left" wrapText="1"/>
    </xf>
    <xf numFmtId="0" fontId="23" fillId="2" borderId="55" xfId="0" applyFont="1" applyFill="1" applyBorder="1" applyAlignment="1">
      <alignment horizontal="left" wrapText="1"/>
    </xf>
  </cellXfs>
  <cellStyles count="9">
    <cellStyle name="Currency" xfId="1" builtinId="4"/>
    <cellStyle name="Hyperlink" xfId="5" builtinId="8"/>
    <cellStyle name="Normal" xfId="0" builtinId="0"/>
    <cellStyle name="Normal 2" xfId="2" xr:uid="{00000000-0005-0000-0000-000002000000}"/>
    <cellStyle name="Normal 2 2" xfId="6" xr:uid="{0689654A-9A44-4402-9695-C5E4FBF9EE15}"/>
    <cellStyle name="Normal 3" xfId="3" xr:uid="{00000000-0005-0000-0000-000003000000}"/>
    <cellStyle name="Normal 3 2" xfId="7" xr:uid="{B7E8D961-A0CA-4394-B2B0-50FA198B3A40}"/>
    <cellStyle name="Normal 4" xfId="8" xr:uid="{3E446E02-AF3A-48B7-8D60-8F1030CB56DD}"/>
    <cellStyle name="Percent" xfId="4" builtinId="5"/>
  </cellStyles>
  <dxfs count="158">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border>
      <protection locked="0" hidden="0"/>
    </dxf>
    <dxf>
      <font>
        <b val="0"/>
        <i val="0"/>
        <strike val="0"/>
        <condense val="0"/>
        <extend val="0"/>
        <outline val="0"/>
        <shadow val="0"/>
        <u val="none"/>
        <vertAlign val="baseline"/>
        <sz val="10"/>
        <color auto="1"/>
        <name val="Arial"/>
        <family val="2"/>
        <scheme val="none"/>
      </font>
      <numFmt numFmtId="1" formatCode="0"/>
      <fill>
        <patternFill patternType="solid">
          <fgColor indexed="64"/>
          <bgColor theme="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border>
      <protection locked="0"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4" tint="0.79998168889431442"/>
        </patternFill>
      </fill>
      <alignment horizontal="right" vertical="top"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4" tint="0.79998168889431442"/>
        </patternFill>
      </fill>
      <alignment horizontal="right" vertical="top"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4" tint="0.79998168889431442"/>
        </patternFill>
      </fill>
      <alignment horizontal="right" vertical="top"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4" tint="0.79998168889431442"/>
        </patternFill>
      </fill>
      <alignment horizontal="right" vertical="top"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4" tint="0.79998168889431442"/>
        </patternFill>
      </fill>
      <alignment horizontal="right" vertical="top" textRotation="0" wrapText="1" indent="0" justifyLastLine="0" shrinkToFit="0" readingOrder="0"/>
      <border diagonalUp="0" diagonalDown="0" outline="0">
        <left style="thin">
          <color indexed="64"/>
        </left>
        <right style="thin">
          <color indexed="64"/>
        </right>
        <top/>
        <bottom style="thin">
          <color indexed="64"/>
        </bottom>
      </border>
      <protection locked="0"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0"/>
        </patternFill>
      </fill>
      <alignment horizontal="righ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diagonalUp="0" diagonalDown="0">
        <left style="medium">
          <color indexed="64"/>
        </left>
        <right style="medium">
          <color indexed="64"/>
        </right>
        <top style="medium">
          <color indexed="64"/>
        </top>
        <bottom style="medium">
          <color indexed="64"/>
        </bottom>
      </border>
    </dxf>
    <dxf>
      <border outline="0">
        <bottom style="medium">
          <color indexed="64"/>
        </bottom>
      </border>
    </dxf>
    <dxf>
      <font>
        <b/>
        <strike val="0"/>
        <outline val="0"/>
        <shadow val="0"/>
        <u val="none"/>
        <vertAlign val="baseline"/>
        <sz val="11"/>
        <color auto="1"/>
        <name val="Arial"/>
        <family val="2"/>
        <scheme val="none"/>
      </font>
      <fill>
        <patternFill patternType="solid">
          <fgColor indexed="64"/>
          <bgColor theme="3" tint="0.59999389629810485"/>
        </patternFill>
      </fill>
      <alignment horizontal="center" vertical="bottom" textRotation="0" wrapText="1" indent="0" justifyLastLine="0" shrinkToFit="0" readingOrder="0"/>
      <border diagonalUp="0" diagonalDown="0">
        <left style="thin">
          <color indexed="64"/>
        </left>
        <right style="thin">
          <color indexed="64"/>
        </right>
        <vertical style="thin">
          <color indexed="64"/>
        </vertical>
      </border>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border>
      <protection locked="0" hidden="0"/>
    </dxf>
    <dxf>
      <font>
        <b val="0"/>
        <i val="0"/>
        <strike val="0"/>
        <condense val="0"/>
        <extend val="0"/>
        <outline val="0"/>
        <shadow val="0"/>
        <u val="none"/>
        <vertAlign val="baseline"/>
        <sz val="10"/>
        <color auto="1"/>
        <name val="Arial"/>
        <family val="2"/>
        <scheme val="none"/>
      </font>
      <numFmt numFmtId="1" formatCode="0"/>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4" tint="0.79998168889431442"/>
        </patternFill>
      </fill>
      <alignment horizontal="righ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4" tint="0.79998168889431442"/>
        </patternFill>
      </fill>
      <alignment horizontal="righ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4" tint="0.79998168889431442"/>
        </patternFill>
      </fill>
      <alignment horizontal="righ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4" tint="0.79998168889431442"/>
        </patternFill>
      </fill>
      <alignment horizontal="righ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4" tint="0.79998168889431442"/>
        </patternFill>
      </fill>
      <alignment horizontal="righ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0"/>
        </patternFill>
      </fill>
      <alignment horizontal="righ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border>
      <protection locked="0" hidden="0"/>
    </dxf>
    <dxf>
      <border diagonalUp="0" diagonalDown="0">
        <left style="medium">
          <color indexed="64"/>
        </left>
        <right style="medium">
          <color indexed="64"/>
        </right>
        <top style="medium">
          <color indexed="64"/>
        </top>
        <bottom style="medium">
          <color indexed="64"/>
        </bottom>
      </border>
    </dxf>
    <dxf>
      <border>
        <bottom style="medium">
          <color indexed="64"/>
        </bottom>
      </border>
    </dxf>
    <dxf>
      <fill>
        <patternFill patternType="solid">
          <fgColor indexed="64"/>
          <bgColor theme="3" tint="0.59999389629810485"/>
        </patternFill>
      </fill>
      <alignment horizontal="center" vertical="bottom" textRotation="0" wrapText="1" indent="0" justifyLastLine="0" shrinkToFit="0" readingOrder="0"/>
      <border diagonalUp="0" diagonalDown="0">
        <left style="thin">
          <color indexed="64"/>
        </left>
        <right style="thin">
          <color indexed="64"/>
        </right>
        <top/>
        <bottom/>
        <vertical style="thin">
          <color indexed="64"/>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4" tint="0.79998168889431442"/>
        </patternFill>
      </fill>
      <alignment horizontal="righ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4" tint="0.79998168889431442"/>
        </patternFill>
      </fill>
      <alignment horizontal="righ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4" tint="0.79998168889431442"/>
        </patternFill>
      </fill>
      <alignment horizontal="righ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4" tint="0.79998168889431442"/>
        </patternFill>
      </fill>
      <alignment horizontal="righ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4" tint="0.79998168889431442"/>
        </patternFill>
      </fill>
      <alignment horizontal="righ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0"/>
        </patternFill>
      </fill>
      <alignment horizontal="righ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0"/>
        </patternFill>
      </fill>
      <alignment horizontal="righ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0"/>
        </patternFill>
      </fill>
      <alignment horizontal="righ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0"/>
        </patternFill>
      </fill>
      <alignment horizontal="righ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0"/>
        </patternFill>
      </fill>
      <alignment horizontal="righ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0"/>
        </patternFill>
      </fill>
      <alignment horizontal="righ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0"/>
        </patternFill>
      </fill>
      <alignment horizontal="righ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numFmt numFmtId="1" formatCode="0"/>
      <fill>
        <patternFill patternType="solid">
          <fgColor indexed="64"/>
          <bgColor theme="0"/>
        </patternFill>
      </fill>
      <alignment horizontal="righ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numFmt numFmtId="1" formatCode="0"/>
      <fill>
        <patternFill patternType="solid">
          <fgColor indexed="64"/>
          <bgColor theme="0"/>
        </patternFill>
      </fill>
      <alignment horizontal="righ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horizontal/>
      </border>
      <protection locked="0" hidden="0"/>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right" vertical="top" textRotation="0" wrapText="1" indent="0" justifyLastLine="0" shrinkToFit="0" readingOrder="0"/>
      <protection locked="0" hidden="0"/>
    </dxf>
    <dxf>
      <border>
        <bottom style="medium">
          <color indexed="64"/>
        </bottom>
      </border>
    </dxf>
    <dxf>
      <font>
        <b/>
        <i val="0"/>
        <strike val="0"/>
        <condense val="0"/>
        <extend val="0"/>
        <outline val="0"/>
        <shadow val="0"/>
        <u val="none"/>
        <vertAlign val="baseline"/>
        <sz val="11"/>
        <color auto="1"/>
        <name val="Arial"/>
        <family val="2"/>
        <scheme val="none"/>
      </font>
      <numFmt numFmtId="167" formatCode="_(&quot;$&quot;* #,##0_);_(&quot;$&quot;* \(#,##0\);_(&quot;$&quot;* &quot;-&quot;??_);_(@_)"/>
      <fill>
        <patternFill patternType="solid">
          <fgColor indexed="64"/>
          <bgColor theme="3" tint="0.59999389629810485"/>
        </patternFill>
      </fill>
      <alignment horizontal="center" vertical="bottom"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4" tint="0.79998168889431442"/>
        </patternFill>
      </fill>
      <alignment horizontal="right" vertical="center" textRotation="0" wrapText="1" indent="0" justifyLastLine="0" shrinkToFit="0" readingOrder="0"/>
      <border diagonalUp="0" diagonalDown="0" outline="0">
        <left style="thin">
          <color indexed="64"/>
        </left>
        <right style="thin">
          <color indexed="64"/>
        </right>
        <top/>
        <bottom style="thin">
          <color indexed="64"/>
        </bottom>
      </border>
      <protection locked="0"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4" tint="0.79998168889431442"/>
        </patternFill>
      </fill>
      <alignment horizontal="right"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indexed="64"/>
        </left>
        <right/>
        <top/>
        <bottom style="thin">
          <color indexed="64"/>
        </bottom>
        <vertical/>
        <horizontal/>
      </border>
    </dxf>
    <dxf>
      <font>
        <b val="0"/>
        <i val="0"/>
        <strike val="0"/>
        <condense val="0"/>
        <extend val="0"/>
        <outline val="0"/>
        <shadow val="0"/>
        <u val="none"/>
        <vertAlign val="baseline"/>
        <sz val="10"/>
        <color auto="1"/>
        <name val="Arial"/>
        <family val="2"/>
        <scheme val="none"/>
      </font>
      <numFmt numFmtId="14" formatCode="0.0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indexed="64"/>
        </left>
        <right/>
        <top/>
        <bottom style="thin">
          <color indexed="64"/>
        </bottom>
        <vertical/>
        <horizontal/>
      </border>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indexed="64"/>
        </left>
        <right/>
        <top/>
        <bottom style="thin">
          <color indexed="64"/>
        </bottom>
        <vertical/>
        <horizontal/>
      </border>
    </dxf>
    <dxf>
      <font>
        <b val="0"/>
        <i val="0"/>
        <strike val="0"/>
        <condense val="0"/>
        <extend val="0"/>
        <outline val="0"/>
        <shadow val="0"/>
        <u val="none"/>
        <vertAlign val="baseline"/>
        <sz val="10"/>
        <color auto="1"/>
        <name val="Arial"/>
        <family val="2"/>
        <scheme val="none"/>
      </font>
      <numFmt numFmtId="14" formatCode="0.0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indexed="64"/>
        </left>
        <right/>
        <top/>
        <bottom style="thin">
          <color indexed="64"/>
        </bottom>
        <vertical/>
        <horizontal/>
      </border>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indexed="64"/>
        </left>
        <right/>
        <top/>
        <bottom style="thin">
          <color indexed="64"/>
        </bottom>
        <vertical/>
        <horizontal/>
      </border>
    </dxf>
    <dxf>
      <font>
        <b val="0"/>
        <i val="0"/>
        <strike val="0"/>
        <condense val="0"/>
        <extend val="0"/>
        <outline val="0"/>
        <shadow val="0"/>
        <u val="none"/>
        <vertAlign val="baseline"/>
        <sz val="10"/>
        <color auto="1"/>
        <name val="Arial"/>
        <family val="2"/>
        <scheme val="none"/>
      </font>
      <numFmt numFmtId="14" formatCode="0.0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indexed="64"/>
        </left>
        <right/>
        <top/>
        <bottom style="thin">
          <color indexed="64"/>
        </bottom>
        <vertical/>
        <horizontal/>
      </border>
    </dxf>
    <dxf>
      <font>
        <b val="0"/>
        <i val="0"/>
        <strike val="0"/>
        <condense val="0"/>
        <extend val="0"/>
        <outline val="0"/>
        <shadow val="0"/>
        <u val="none"/>
        <vertAlign val="baseline"/>
        <sz val="10"/>
        <color auto="1"/>
        <name val="Arial"/>
        <family val="2"/>
        <scheme val="none"/>
      </font>
      <numFmt numFmtId="14" formatCode="0.00%"/>
      <fill>
        <patternFill patternType="solid">
          <fgColor indexed="64"/>
          <bgColor theme="0"/>
        </patternFill>
      </fill>
      <alignment horizontal="right" vertical="center" textRotation="0" wrapText="1" indent="0" justifyLastLine="0" shrinkToFit="0" readingOrder="0"/>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0"/>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0"/>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2" formatCode="0.00"/>
      <fill>
        <patternFill patternType="solid">
          <fgColor indexed="64"/>
          <bgColor theme="0"/>
        </patternFill>
      </fill>
      <alignment horizontal="right"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protection locked="0" hidden="0"/>
    </dxf>
    <dxf>
      <border outline="0">
        <left style="medium">
          <color indexed="64"/>
        </left>
        <right style="medium">
          <color indexed="64"/>
        </right>
        <bottom style="medium">
          <color indexed="64"/>
        </bottom>
      </border>
    </dxf>
    <dxf>
      <border>
        <bottom style="medium">
          <color indexed="64"/>
        </bottom>
      </border>
    </dxf>
    <dxf>
      <font>
        <b/>
        <i val="0"/>
        <strike val="0"/>
        <condense val="0"/>
        <extend val="0"/>
        <outline val="0"/>
        <shadow val="0"/>
        <u val="none"/>
        <vertAlign val="baseline"/>
        <sz val="11"/>
        <color auto="1"/>
        <name val="Arial"/>
        <family val="2"/>
        <scheme val="none"/>
      </font>
      <numFmt numFmtId="164" formatCode="&quot;$&quot;#,##0.00"/>
      <fill>
        <patternFill patternType="solid">
          <fgColor indexed="64"/>
          <bgColor theme="3" tint="0.59999389629810485"/>
        </patternFill>
      </fill>
      <alignment horizontal="center" vertical="bottom"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border>
      <protection locked="0" hidden="0"/>
    </dxf>
    <dxf>
      <font>
        <b val="0"/>
        <i val="0"/>
        <strike val="0"/>
        <condense val="0"/>
        <extend val="0"/>
        <outline val="0"/>
        <shadow val="0"/>
        <u val="none"/>
        <vertAlign val="baseline"/>
        <sz val="10"/>
        <color auto="1"/>
        <name val="Arial"/>
        <family val="2"/>
        <scheme val="none"/>
      </font>
      <numFmt numFmtId="1" formatCode="0"/>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4" tint="0.79998168889431442"/>
        </patternFill>
      </fill>
      <alignment horizontal="right" vertical="top"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4" tint="0.79998168889431442"/>
        </patternFill>
      </fill>
      <alignment horizontal="right" vertical="top"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4" tint="0.79998168889431442"/>
        </patternFill>
      </fill>
      <alignment horizontal="right" vertical="top" textRotation="0" wrapText="1" indent="0" justifyLastLine="0" shrinkToFit="0" readingOrder="0"/>
      <border diagonalUp="0" diagonalDown="0" outline="0">
        <left style="thin">
          <color indexed="64"/>
        </left>
        <right style="thin">
          <color indexed="64"/>
        </right>
        <top/>
        <bottom style="thin">
          <color indexed="64"/>
        </bottom>
      </border>
      <protection locked="0"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0"/>
        </patternFill>
      </fill>
      <alignment horizontal="righ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diagonalUp="0" diagonalDown="0">
        <left style="medium">
          <color indexed="64"/>
        </left>
        <right style="medium">
          <color indexed="64"/>
        </right>
        <top style="medium">
          <color indexed="64"/>
        </top>
        <bottom style="medium">
          <color indexed="64"/>
        </bottom>
      </border>
    </dxf>
    <dxf>
      <border outline="0">
        <bottom style="medium">
          <color indexed="64"/>
        </bottom>
      </border>
    </dxf>
    <dxf>
      <font>
        <b/>
        <strike val="0"/>
        <outline val="0"/>
        <shadow val="0"/>
        <u val="none"/>
        <vertAlign val="baseline"/>
        <sz val="11"/>
        <color auto="1"/>
        <name val="Arial"/>
        <family val="2"/>
        <scheme val="none"/>
      </font>
      <fill>
        <patternFill patternType="solid">
          <fgColor indexed="64"/>
          <bgColor theme="3" tint="0.59999389629810485"/>
        </patternFill>
      </fill>
      <alignment horizontal="center" vertical="bottom" textRotation="0" wrapText="1" indent="0" justifyLastLine="0" shrinkToFit="0" readingOrder="0"/>
      <border diagonalUp="0" diagonalDown="0">
        <left style="thin">
          <color indexed="64"/>
        </left>
        <right style="thin">
          <color indexed="64"/>
        </right>
        <vertical style="thin">
          <color indexed="64"/>
        </vertical>
      </border>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border>
      <protection locked="0" hidden="0"/>
    </dxf>
    <dxf>
      <font>
        <b val="0"/>
        <i val="0"/>
        <strike val="0"/>
        <condense val="0"/>
        <extend val="0"/>
        <outline val="0"/>
        <shadow val="0"/>
        <u val="none"/>
        <vertAlign val="baseline"/>
        <sz val="10"/>
        <color auto="1"/>
        <name val="Arial"/>
        <family val="2"/>
        <scheme val="none"/>
      </font>
      <numFmt numFmtId="1" formatCode="0"/>
      <fill>
        <patternFill patternType="solid">
          <fgColor indexed="64"/>
          <bgColor theme="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border>
      <protection locked="0"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4" tint="0.79998168889431442"/>
        </patternFill>
      </fill>
      <alignment horizontal="righ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4" tint="0.79998168889431442"/>
        </patternFill>
      </fill>
      <alignment horizontal="righ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4" tint="0.79998168889431442"/>
        </patternFill>
      </fill>
      <alignment horizontal="righ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0"/>
        </patternFill>
      </fill>
      <alignment horizontal="righ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border>
      <protection locked="0" hidden="0"/>
    </dxf>
    <dxf>
      <border diagonalUp="0" diagonalDown="0">
        <left style="medium">
          <color indexed="64"/>
        </left>
        <right style="medium">
          <color indexed="64"/>
        </right>
        <top style="medium">
          <color indexed="64"/>
        </top>
        <bottom style="medium">
          <color indexed="64"/>
        </bottom>
      </border>
    </dxf>
    <dxf>
      <border>
        <bottom style="medium">
          <color indexed="64"/>
        </bottom>
      </border>
    </dxf>
    <dxf>
      <fill>
        <patternFill patternType="solid">
          <fgColor indexed="64"/>
          <bgColor theme="3" tint="0.59999389629810485"/>
        </patternFill>
      </fill>
      <alignment horizontal="center" vertical="bottom" textRotation="0" wrapText="1" indent="0" justifyLastLine="0" shrinkToFit="0" readingOrder="0"/>
      <border diagonalUp="0" diagonalDown="0">
        <left style="thin">
          <color indexed="64"/>
        </left>
        <right style="thin">
          <color indexed="64"/>
        </right>
        <top/>
        <bottom/>
        <vertical style="thin">
          <color indexed="64"/>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4" tint="0.79998168889431442"/>
        </patternFill>
      </fill>
      <alignment horizontal="righ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4" tint="0.79998168889431442"/>
        </patternFill>
      </fill>
      <alignment horizontal="righ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4" tint="0.79998168889431442"/>
        </patternFill>
      </fill>
      <alignment horizontal="righ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0"/>
        </patternFill>
      </fill>
      <alignment horizontal="righ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0"/>
        </patternFill>
      </fill>
      <alignment horizontal="righ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0"/>
        </patternFill>
      </fill>
      <alignment horizontal="righ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0"/>
        </patternFill>
      </fill>
      <alignment horizontal="righ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0"/>
        </patternFill>
      </fill>
      <alignment horizontal="righ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0"/>
        </patternFill>
      </fill>
      <alignment horizontal="righ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numFmt numFmtId="165" formatCode="&quot;$&quot;#,##0"/>
      <fill>
        <patternFill patternType="solid">
          <fgColor indexed="64"/>
          <bgColor theme="0"/>
        </patternFill>
      </fill>
      <alignment horizontal="righ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numFmt numFmtId="1" formatCode="0"/>
      <fill>
        <patternFill patternType="solid">
          <fgColor indexed="64"/>
          <bgColor theme="0"/>
        </patternFill>
      </fill>
      <alignment horizontal="righ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 formatCode="0"/>
      <fill>
        <patternFill patternType="solid">
          <fgColor indexed="64"/>
          <bgColor theme="0"/>
        </patternFill>
      </fill>
      <alignment horizontal="righ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horizontal/>
      </border>
      <protection locked="0" hidden="0"/>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right" vertical="top" textRotation="0" wrapText="1" indent="0" justifyLastLine="0" shrinkToFit="0" readingOrder="0"/>
      <protection locked="0" hidden="0"/>
    </dxf>
    <dxf>
      <border>
        <bottom style="medium">
          <color indexed="64"/>
        </bottom>
      </border>
    </dxf>
    <dxf>
      <font>
        <b/>
        <i val="0"/>
        <strike val="0"/>
        <condense val="0"/>
        <extend val="0"/>
        <outline val="0"/>
        <shadow val="0"/>
        <u val="none"/>
        <vertAlign val="baseline"/>
        <sz val="11"/>
        <color auto="1"/>
        <name val="Arial"/>
        <family val="2"/>
        <scheme val="none"/>
      </font>
      <numFmt numFmtId="167" formatCode="_(&quot;$&quot;* #,##0_);_(&quot;$&quot;* \(#,##0\);_(&quot;$&quot;* &quot;-&quot;??_);_(@_)"/>
      <fill>
        <patternFill patternType="solid">
          <fgColor indexed="64"/>
          <bgColor theme="3" tint="0.59999389629810485"/>
        </patternFill>
      </fill>
      <alignment horizontal="center" vertical="bottom"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65" formatCode="&quot;$&quot;#,##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indexed="64"/>
        </left>
        <right/>
        <top/>
        <bottom style="thin">
          <color indexed="64"/>
        </bottom>
        <vertical/>
        <horizontal/>
      </border>
    </dxf>
    <dxf>
      <font>
        <b val="0"/>
        <i val="0"/>
        <strike val="0"/>
        <condense val="0"/>
        <extend val="0"/>
        <outline val="0"/>
        <shadow val="0"/>
        <u val="none"/>
        <vertAlign val="baseline"/>
        <sz val="10"/>
        <color auto="1"/>
        <name val="Arial"/>
        <family val="2"/>
        <scheme val="none"/>
      </font>
      <numFmt numFmtId="14" formatCode="0.0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indexed="64"/>
        </left>
        <right/>
        <top/>
        <bottom style="thin">
          <color indexed="64"/>
        </bottom>
        <vertical/>
        <horizontal/>
      </border>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indexed="64"/>
        </left>
        <right/>
        <top/>
        <bottom style="thin">
          <color indexed="64"/>
        </bottom>
        <vertical/>
        <horizontal/>
      </border>
    </dxf>
    <dxf>
      <font>
        <b val="0"/>
        <i val="0"/>
        <strike val="0"/>
        <condense val="0"/>
        <extend val="0"/>
        <outline val="0"/>
        <shadow val="0"/>
        <u val="none"/>
        <vertAlign val="baseline"/>
        <sz val="10"/>
        <color auto="1"/>
        <name val="Arial"/>
        <family val="2"/>
        <scheme val="none"/>
      </font>
      <numFmt numFmtId="14" formatCode="0.0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indexed="64"/>
        </left>
        <right/>
        <top/>
        <bottom style="thin">
          <color indexed="64"/>
        </bottom>
        <vertical/>
        <horizontal/>
      </border>
    </dxf>
    <dxf>
      <font>
        <b val="0"/>
        <i val="0"/>
        <strike val="0"/>
        <condense val="0"/>
        <extend val="0"/>
        <outline val="0"/>
        <shadow val="0"/>
        <u val="none"/>
        <vertAlign val="baseline"/>
        <sz val="10"/>
        <color auto="1"/>
        <name val="Arial"/>
        <family val="2"/>
        <scheme val="none"/>
      </font>
      <numFmt numFmtId="14" formatCode="0.00%"/>
      <fill>
        <patternFill patternType="solid">
          <fgColor indexed="64"/>
          <bgColor theme="0"/>
        </patternFill>
      </fill>
      <alignment horizontal="right" vertical="center" textRotation="0" wrapText="1" indent="0" justifyLastLine="0" shrinkToFit="0" readingOrder="0"/>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0"/>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0"/>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2" formatCode="0.00"/>
      <fill>
        <patternFill patternType="solid">
          <fgColor indexed="64"/>
          <bgColor theme="0"/>
        </patternFill>
      </fill>
      <alignment horizontal="right"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protection locked="0" hidden="0"/>
    </dxf>
    <dxf>
      <border outline="0">
        <left style="medium">
          <color indexed="64"/>
        </left>
        <right style="medium">
          <color indexed="64"/>
        </right>
        <bottom style="medium">
          <color indexed="64"/>
        </bottom>
      </border>
    </dxf>
    <dxf>
      <border>
        <bottom style="medium">
          <color indexed="64"/>
        </bottom>
      </border>
    </dxf>
    <dxf>
      <font>
        <b/>
        <i val="0"/>
        <strike val="0"/>
        <condense val="0"/>
        <extend val="0"/>
        <outline val="0"/>
        <shadow val="0"/>
        <u val="none"/>
        <vertAlign val="baseline"/>
        <sz val="11"/>
        <color auto="1"/>
        <name val="Arial"/>
        <family val="2"/>
        <scheme val="none"/>
      </font>
      <numFmt numFmtId="164" formatCode="&quot;$&quot;#,##0.00"/>
      <fill>
        <patternFill patternType="solid">
          <fgColor indexed="64"/>
          <bgColor theme="3" tint="0.59999389629810485"/>
        </patternFill>
      </fill>
      <alignment horizontal="center" vertical="bottom" textRotation="0" wrapText="1" indent="0" justifyLastLine="0" shrinkToFit="0" readingOrder="0"/>
      <border diagonalUp="0" diagonalDown="0" outline="0">
        <left style="thin">
          <color indexed="64"/>
        </left>
        <right style="thin">
          <color indexed="64"/>
        </right>
        <top/>
        <bottom/>
      </border>
      <protection locked="1" hidden="0"/>
    </dxf>
    <dxf>
      <fill>
        <patternFill>
          <bgColor theme="4" tint="0.79998168889431442"/>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5" tint="0.39994506668294322"/>
        </patternFill>
      </fill>
    </dxf>
    <dxf>
      <fill>
        <patternFill>
          <bgColor theme="4" tint="0.79998168889431442"/>
        </patternFill>
      </fill>
    </dxf>
    <dxf>
      <fill>
        <patternFill>
          <bgColor theme="4" tint="0.7999816888943144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4" tint="0.79998168889431442"/>
        </patternFill>
      </fill>
    </dxf>
    <dxf>
      <fill>
        <patternFill>
          <bgColor rgb="FFFF7C80"/>
        </patternFill>
      </fill>
    </dxf>
    <dxf>
      <fill>
        <patternFill>
          <bgColor rgb="FFFF7C80"/>
        </patternFill>
      </fill>
    </dxf>
    <dxf>
      <fill>
        <patternFill>
          <bgColor rgb="FFFF7C80"/>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89FF89"/>
      <rgbColor rgb="000000FF"/>
      <rgbColor rgb="00FFFF79"/>
      <rgbColor rgb="00FF81FF"/>
      <rgbColor rgb="0089FFFF"/>
      <rgbColor rgb="00800000"/>
      <rgbColor rgb="00008000"/>
      <rgbColor rgb="00000080"/>
      <rgbColor rgb="00808000"/>
      <rgbColor rgb="00800080"/>
      <rgbColor rgb="00008080"/>
      <rgbColor rgb="00E0E0E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9BD7FF"/>
      <rgbColor rgb="00E1FFFF"/>
      <rgbColor rgb="00EFFFD9"/>
      <rgbColor rgb="00FFFFC5"/>
      <rgbColor rgb="00D1E8FF"/>
      <rgbColor rgb="00FFE1E1"/>
      <rgbColor rgb="00FBEFFF"/>
      <rgbColor rgb="00FFE4C9"/>
      <rgbColor rgb="003366FF"/>
      <rgbColor rgb="0033CCCC"/>
      <rgbColor rgb="0099CC00"/>
      <rgbColor rgb="00FED97E"/>
      <rgbColor rgb="00FF9900"/>
      <rgbColor rgb="00FF6600"/>
      <rgbColor rgb="00666699"/>
      <rgbColor rgb="00C0C0C0"/>
      <rgbColor rgb="00003366"/>
      <rgbColor rgb="00339966"/>
      <rgbColor rgb="00003300"/>
      <rgbColor rgb="00333300"/>
      <rgbColor rgb="00993300"/>
      <rgbColor rgb="00CA7EE2"/>
      <rgbColor rgb="00333399"/>
      <rgbColor rgb="00333333"/>
    </indexedColors>
    <mruColors>
      <color rgb="FFC5D9F1"/>
      <color rgb="FFFF7C80"/>
      <color rgb="FFFF99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1" Type="http://schemas.openxmlformats.org/officeDocument/2006/relationships/image" Target="../media/image4.png"/></Relationships>
</file>

<file path=xl/drawings/_rels/drawing13.xml.rels><?xml version="1.0" encoding="UTF-8" standalone="yes"?>
<Relationships xmlns="http://schemas.openxmlformats.org/package/2006/relationships"><Relationship Id="rId1" Type="http://schemas.openxmlformats.org/officeDocument/2006/relationships/image" Target="../media/image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4.png"/></Relationships>
</file>

<file path=xl/drawings/_rels/drawing17.xml.rels><?xml version="1.0" encoding="UTF-8" standalone="yes"?>
<Relationships xmlns="http://schemas.openxmlformats.org/package/2006/relationships"><Relationship Id="rId1" Type="http://schemas.openxmlformats.org/officeDocument/2006/relationships/image" Target="../media/image4.png"/></Relationships>
</file>

<file path=xl/drawings/_rels/drawing18.xml.rels><?xml version="1.0" encoding="UTF-8" standalone="yes"?>
<Relationships xmlns="http://schemas.openxmlformats.org/package/2006/relationships"><Relationship Id="rId1" Type="http://schemas.openxmlformats.org/officeDocument/2006/relationships/image" Target="../media/image4.png"/></Relationships>
</file>

<file path=xl/drawings/_rels/drawing19.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54428</xdr:colOff>
      <xdr:row>2</xdr:row>
      <xdr:rowOff>45357</xdr:rowOff>
    </xdr:from>
    <xdr:to>
      <xdr:col>0</xdr:col>
      <xdr:colOff>511628</xdr:colOff>
      <xdr:row>2</xdr:row>
      <xdr:rowOff>507581</xdr:rowOff>
    </xdr:to>
    <xdr:sp macro="" textlink="">
      <xdr:nvSpPr>
        <xdr:cNvPr id="2" name="Google Shape;53;p1">
          <a:extLst>
            <a:ext uri="{FF2B5EF4-FFF2-40B4-BE49-F238E27FC236}">
              <a16:creationId xmlns:a16="http://schemas.microsoft.com/office/drawing/2014/main" id="{2C14CEBA-C915-40BA-AD90-15436AE1BDE4}"/>
            </a:ext>
          </a:extLst>
        </xdr:cNvPr>
        <xdr:cNvSpPr/>
      </xdr:nvSpPr>
      <xdr:spPr>
        <a:xfrm>
          <a:off x="54428" y="400957"/>
          <a:ext cx="457200" cy="462224"/>
        </a:xfrm>
        <a:prstGeom prst="rect">
          <a:avLst/>
        </a:prstGeom>
        <a:blipFill rotWithShape="1">
          <a:blip xmlns:r="http://schemas.openxmlformats.org/officeDocument/2006/relationships" r:embed="rId1">
            <a:alphaModFix/>
          </a:blip>
          <a:stretch>
            <a:fillRect/>
          </a:stretch>
        </a:blipFill>
        <a:ln>
          <a:noFill/>
        </a:ln>
      </xdr:spPr>
      <xdr:txBody>
        <a:bodyPr spcFirstLastPara="1" wrap="square" lIns="0" tIns="0" rIns="0" bIns="0" anchor="t"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rtl="0">
            <a:spcBef>
              <a:spcPts val="0"/>
            </a:spcBef>
            <a:spcAft>
              <a:spcPts val="0"/>
            </a:spcAft>
            <a:buNone/>
          </a:pPr>
          <a:endParaRPr sz="1800">
            <a:solidFill>
              <a:schemeClr val="dk1"/>
            </a:solidFill>
            <a:latin typeface="Calibri"/>
            <a:ea typeface="Calibri"/>
            <a:cs typeface="Calibri"/>
            <a:sym typeface="Calibri"/>
          </a:endParaRPr>
        </a:p>
      </xdr:txBody>
    </xdr:sp>
    <xdr:clientData/>
  </xdr:twoCellAnchor>
  <xdr:twoCellAnchor>
    <xdr:from>
      <xdr:col>0</xdr:col>
      <xdr:colOff>609219</xdr:colOff>
      <xdr:row>2</xdr:row>
      <xdr:rowOff>58727</xdr:rowOff>
    </xdr:from>
    <xdr:to>
      <xdr:col>0</xdr:col>
      <xdr:colOff>1066419</xdr:colOff>
      <xdr:row>2</xdr:row>
      <xdr:rowOff>520951</xdr:rowOff>
    </xdr:to>
    <xdr:sp macro="" textlink="">
      <xdr:nvSpPr>
        <xdr:cNvPr id="3" name="Google Shape;54;p1">
          <a:extLst>
            <a:ext uri="{FF2B5EF4-FFF2-40B4-BE49-F238E27FC236}">
              <a16:creationId xmlns:a16="http://schemas.microsoft.com/office/drawing/2014/main" id="{69A82FC3-C05C-46CC-94B3-BDBFB024BFBA}"/>
            </a:ext>
          </a:extLst>
        </xdr:cNvPr>
        <xdr:cNvSpPr/>
      </xdr:nvSpPr>
      <xdr:spPr>
        <a:xfrm>
          <a:off x="609219" y="414327"/>
          <a:ext cx="457200" cy="462224"/>
        </a:xfrm>
        <a:prstGeom prst="rect">
          <a:avLst/>
        </a:prstGeom>
        <a:blipFill rotWithShape="1">
          <a:blip xmlns:r="http://schemas.openxmlformats.org/officeDocument/2006/relationships" r:embed="rId2">
            <a:alphaModFix/>
          </a:blip>
          <a:stretch>
            <a:fillRect/>
          </a:stretch>
        </a:blipFill>
        <a:ln>
          <a:noFill/>
        </a:ln>
      </xdr:spPr>
      <xdr:txBody>
        <a:bodyPr spcFirstLastPara="1" wrap="square" lIns="0" tIns="0" rIns="0" bIns="0" anchor="t"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rtl="0">
            <a:spcBef>
              <a:spcPts val="0"/>
            </a:spcBef>
            <a:spcAft>
              <a:spcPts val="0"/>
            </a:spcAft>
            <a:buNone/>
          </a:pPr>
          <a:endParaRPr sz="1800">
            <a:solidFill>
              <a:schemeClr val="dk1"/>
            </a:solidFill>
            <a:latin typeface="Calibri"/>
            <a:ea typeface="Calibri"/>
            <a:cs typeface="Calibri"/>
            <a:sym typeface="Calibri"/>
          </a:endParaRPr>
        </a:p>
      </xdr:txBody>
    </xdr:sp>
    <xdr:clientData/>
  </xdr:twoCellAnchor>
  <xdr:twoCellAnchor>
    <xdr:from>
      <xdr:col>0</xdr:col>
      <xdr:colOff>54428</xdr:colOff>
      <xdr:row>2</xdr:row>
      <xdr:rowOff>45357</xdr:rowOff>
    </xdr:from>
    <xdr:to>
      <xdr:col>0</xdr:col>
      <xdr:colOff>511628</xdr:colOff>
      <xdr:row>2</xdr:row>
      <xdr:rowOff>507581</xdr:rowOff>
    </xdr:to>
    <xdr:sp macro="" textlink="">
      <xdr:nvSpPr>
        <xdr:cNvPr id="4" name="Google Shape;53;p1">
          <a:extLst>
            <a:ext uri="{FF2B5EF4-FFF2-40B4-BE49-F238E27FC236}">
              <a16:creationId xmlns:a16="http://schemas.microsoft.com/office/drawing/2014/main" id="{69DB68F0-75B1-45A5-BB58-867034904EDC}"/>
            </a:ext>
          </a:extLst>
        </xdr:cNvPr>
        <xdr:cNvSpPr/>
      </xdr:nvSpPr>
      <xdr:spPr>
        <a:xfrm>
          <a:off x="54428" y="400957"/>
          <a:ext cx="457200" cy="462224"/>
        </a:xfrm>
        <a:prstGeom prst="rect">
          <a:avLst/>
        </a:prstGeom>
        <a:blipFill rotWithShape="1">
          <a:blip xmlns:r="http://schemas.openxmlformats.org/officeDocument/2006/relationships" r:embed="rId1">
            <a:alphaModFix/>
          </a:blip>
          <a:stretch>
            <a:fillRect/>
          </a:stretch>
        </a:blipFill>
        <a:ln>
          <a:noFill/>
        </a:ln>
      </xdr:spPr>
      <xdr:txBody>
        <a:bodyPr spcFirstLastPara="1" wrap="square" lIns="0" tIns="0" rIns="0" bIns="0" anchor="t"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rtl="0">
            <a:spcBef>
              <a:spcPts val="0"/>
            </a:spcBef>
            <a:spcAft>
              <a:spcPts val="0"/>
            </a:spcAft>
            <a:buNone/>
          </a:pPr>
          <a:endParaRPr sz="1800">
            <a:solidFill>
              <a:schemeClr val="dk1"/>
            </a:solidFill>
            <a:latin typeface="Calibri"/>
            <a:ea typeface="Calibri"/>
            <a:cs typeface="Calibri"/>
            <a:sym typeface="Calibri"/>
          </a:endParaRPr>
        </a:p>
      </xdr:txBody>
    </xdr:sp>
    <xdr:clientData/>
  </xdr:twoCellAnchor>
  <xdr:twoCellAnchor>
    <xdr:from>
      <xdr:col>0</xdr:col>
      <xdr:colOff>609219</xdr:colOff>
      <xdr:row>2</xdr:row>
      <xdr:rowOff>58727</xdr:rowOff>
    </xdr:from>
    <xdr:to>
      <xdr:col>0</xdr:col>
      <xdr:colOff>1066419</xdr:colOff>
      <xdr:row>2</xdr:row>
      <xdr:rowOff>520951</xdr:rowOff>
    </xdr:to>
    <xdr:sp macro="" textlink="">
      <xdr:nvSpPr>
        <xdr:cNvPr id="5" name="Google Shape;54;p1">
          <a:extLst>
            <a:ext uri="{FF2B5EF4-FFF2-40B4-BE49-F238E27FC236}">
              <a16:creationId xmlns:a16="http://schemas.microsoft.com/office/drawing/2014/main" id="{574C5F92-409A-439C-BCF1-AB70F23BE298}"/>
            </a:ext>
          </a:extLst>
        </xdr:cNvPr>
        <xdr:cNvSpPr/>
      </xdr:nvSpPr>
      <xdr:spPr>
        <a:xfrm>
          <a:off x="609219" y="414327"/>
          <a:ext cx="457200" cy="462224"/>
        </a:xfrm>
        <a:prstGeom prst="rect">
          <a:avLst/>
        </a:prstGeom>
        <a:blipFill rotWithShape="1">
          <a:blip xmlns:r="http://schemas.openxmlformats.org/officeDocument/2006/relationships" r:embed="rId2">
            <a:alphaModFix/>
          </a:blip>
          <a:stretch>
            <a:fillRect/>
          </a:stretch>
        </a:blipFill>
        <a:ln>
          <a:noFill/>
        </a:ln>
      </xdr:spPr>
      <xdr:txBody>
        <a:bodyPr spcFirstLastPara="1" wrap="square" lIns="0" tIns="0" rIns="0" bIns="0" anchor="t"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rtl="0">
            <a:spcBef>
              <a:spcPts val="0"/>
            </a:spcBef>
            <a:spcAft>
              <a:spcPts val="0"/>
            </a:spcAft>
            <a:buNone/>
          </a:pPr>
          <a:endParaRPr sz="1800">
            <a:solidFill>
              <a:schemeClr val="dk1"/>
            </a:solidFill>
            <a:latin typeface="Calibri"/>
            <a:ea typeface="Calibri"/>
            <a:cs typeface="Calibri"/>
            <a:sym typeface="Calibri"/>
          </a:endParaRPr>
        </a:p>
      </xdr:txBody>
    </xdr:sp>
    <xdr:clientData/>
  </xdr:twoCellAnchor>
  <xdr:twoCellAnchor>
    <xdr:from>
      <xdr:col>0</xdr:col>
      <xdr:colOff>54428</xdr:colOff>
      <xdr:row>2</xdr:row>
      <xdr:rowOff>45357</xdr:rowOff>
    </xdr:from>
    <xdr:to>
      <xdr:col>0</xdr:col>
      <xdr:colOff>511628</xdr:colOff>
      <xdr:row>2</xdr:row>
      <xdr:rowOff>507581</xdr:rowOff>
    </xdr:to>
    <xdr:sp macro="" textlink="">
      <xdr:nvSpPr>
        <xdr:cNvPr id="6" name="Google Shape;53;p1">
          <a:extLst>
            <a:ext uri="{FF2B5EF4-FFF2-40B4-BE49-F238E27FC236}">
              <a16:creationId xmlns:a16="http://schemas.microsoft.com/office/drawing/2014/main" id="{1E78E6AE-E5ED-44A2-B8C0-D2CD21B2862F}"/>
            </a:ext>
          </a:extLst>
        </xdr:cNvPr>
        <xdr:cNvSpPr/>
      </xdr:nvSpPr>
      <xdr:spPr>
        <a:xfrm>
          <a:off x="54428" y="400957"/>
          <a:ext cx="457200" cy="462224"/>
        </a:xfrm>
        <a:prstGeom prst="rect">
          <a:avLst/>
        </a:prstGeom>
        <a:blipFill rotWithShape="1">
          <a:blip xmlns:r="http://schemas.openxmlformats.org/officeDocument/2006/relationships" r:embed="rId1">
            <a:alphaModFix/>
          </a:blip>
          <a:stretch>
            <a:fillRect/>
          </a:stretch>
        </a:blipFill>
        <a:ln>
          <a:noFill/>
        </a:ln>
      </xdr:spPr>
      <xdr:txBody>
        <a:bodyPr spcFirstLastPara="1" wrap="square" lIns="0" tIns="0" rIns="0" bIns="0" anchor="t"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rtl="0">
            <a:spcBef>
              <a:spcPts val="0"/>
            </a:spcBef>
            <a:spcAft>
              <a:spcPts val="0"/>
            </a:spcAft>
            <a:buNone/>
          </a:pPr>
          <a:endParaRPr sz="1800">
            <a:solidFill>
              <a:schemeClr val="dk1"/>
            </a:solidFill>
            <a:latin typeface="Calibri"/>
            <a:ea typeface="Calibri"/>
            <a:cs typeface="Calibri"/>
            <a:sym typeface="Calibri"/>
          </a:endParaRPr>
        </a:p>
      </xdr:txBody>
    </xdr:sp>
    <xdr:clientData/>
  </xdr:twoCellAnchor>
  <xdr:twoCellAnchor>
    <xdr:from>
      <xdr:col>0</xdr:col>
      <xdr:colOff>609219</xdr:colOff>
      <xdr:row>2</xdr:row>
      <xdr:rowOff>58727</xdr:rowOff>
    </xdr:from>
    <xdr:to>
      <xdr:col>0</xdr:col>
      <xdr:colOff>1066419</xdr:colOff>
      <xdr:row>2</xdr:row>
      <xdr:rowOff>520951</xdr:rowOff>
    </xdr:to>
    <xdr:sp macro="" textlink="">
      <xdr:nvSpPr>
        <xdr:cNvPr id="7" name="Google Shape;54;p1">
          <a:extLst>
            <a:ext uri="{FF2B5EF4-FFF2-40B4-BE49-F238E27FC236}">
              <a16:creationId xmlns:a16="http://schemas.microsoft.com/office/drawing/2014/main" id="{DA11FBE2-4FC2-42E4-AF6C-E24CE3CF0F28}"/>
            </a:ext>
          </a:extLst>
        </xdr:cNvPr>
        <xdr:cNvSpPr/>
      </xdr:nvSpPr>
      <xdr:spPr>
        <a:xfrm>
          <a:off x="609219" y="414327"/>
          <a:ext cx="457200" cy="462224"/>
        </a:xfrm>
        <a:prstGeom prst="rect">
          <a:avLst/>
        </a:prstGeom>
        <a:blipFill rotWithShape="1">
          <a:blip xmlns:r="http://schemas.openxmlformats.org/officeDocument/2006/relationships" r:embed="rId2">
            <a:alphaModFix/>
          </a:blip>
          <a:stretch>
            <a:fillRect/>
          </a:stretch>
        </a:blipFill>
        <a:ln>
          <a:noFill/>
        </a:ln>
      </xdr:spPr>
      <xdr:txBody>
        <a:bodyPr spcFirstLastPara="1" wrap="square" lIns="0" tIns="0" rIns="0" bIns="0" anchor="t"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rtl="0">
            <a:spcBef>
              <a:spcPts val="0"/>
            </a:spcBef>
            <a:spcAft>
              <a:spcPts val="0"/>
            </a:spcAft>
            <a:buNone/>
          </a:pPr>
          <a:endParaRPr sz="1800">
            <a:solidFill>
              <a:schemeClr val="dk1"/>
            </a:solidFill>
            <a:latin typeface="Calibri"/>
            <a:ea typeface="Calibri"/>
            <a:cs typeface="Calibri"/>
            <a:sym typeface="Calibri"/>
          </a:endParaRPr>
        </a:p>
      </xdr:txBody>
    </xdr:sp>
    <xdr:clientData/>
  </xdr:twoCellAnchor>
  <xdr:twoCellAnchor editAs="oneCell">
    <xdr:from>
      <xdr:col>9</xdr:col>
      <xdr:colOff>1503045</xdr:colOff>
      <xdr:row>2</xdr:row>
      <xdr:rowOff>151039</xdr:rowOff>
    </xdr:from>
    <xdr:to>
      <xdr:col>10</xdr:col>
      <xdr:colOff>293326</xdr:colOff>
      <xdr:row>2</xdr:row>
      <xdr:rowOff>569373</xdr:rowOff>
    </xdr:to>
    <xdr:pic>
      <xdr:nvPicPr>
        <xdr:cNvPr id="8" name="Picture 7" descr="Internet for All">
          <a:extLst>
            <a:ext uri="{FF2B5EF4-FFF2-40B4-BE49-F238E27FC236}">
              <a16:creationId xmlns:a16="http://schemas.microsoft.com/office/drawing/2014/main" id="{87014268-6FF8-4E6F-B145-14E8CAEE883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372195" y="512989"/>
          <a:ext cx="1095331" cy="4183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376172</xdr:colOff>
      <xdr:row>2</xdr:row>
      <xdr:rowOff>201278</xdr:rowOff>
    </xdr:from>
    <xdr:to>
      <xdr:col>10</xdr:col>
      <xdr:colOff>2156460</xdr:colOff>
      <xdr:row>2</xdr:row>
      <xdr:rowOff>492720</xdr:rowOff>
    </xdr:to>
    <xdr:pic>
      <xdr:nvPicPr>
        <xdr:cNvPr id="9" name="Picture 8">
          <a:extLst>
            <a:ext uri="{FF2B5EF4-FFF2-40B4-BE49-F238E27FC236}">
              <a16:creationId xmlns:a16="http://schemas.microsoft.com/office/drawing/2014/main" id="{003B21BB-0C45-4650-BC54-CB4D9EB9B23C}"/>
            </a:ext>
            <a:ext uri="{147F2762-F138-4A5C-976F-8EAC2B608ADB}">
              <a16:predDERef xmlns:a16="http://schemas.microsoft.com/office/drawing/2014/main" pred="{4C0139BB-234D-4C05-B256-E3EAB74BC5EE}"/>
            </a:ext>
          </a:extLst>
        </xdr:cNvPr>
        <xdr:cNvPicPr>
          <a:picLocks noChangeAspect="1"/>
        </xdr:cNvPicPr>
      </xdr:nvPicPr>
      <xdr:blipFill>
        <a:blip xmlns:r="http://schemas.openxmlformats.org/officeDocument/2006/relationships" r:embed="rId4"/>
        <a:stretch>
          <a:fillRect/>
        </a:stretch>
      </xdr:blipFill>
      <xdr:spPr>
        <a:xfrm>
          <a:off x="22550372" y="563228"/>
          <a:ext cx="1780288" cy="29144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2351223</xdr:colOff>
      <xdr:row>0</xdr:row>
      <xdr:rowOff>80555</xdr:rowOff>
    </xdr:from>
    <xdr:to>
      <xdr:col>6</xdr:col>
      <xdr:colOff>4174883</xdr:colOff>
      <xdr:row>1</xdr:row>
      <xdr:rowOff>283641</xdr:rowOff>
    </xdr:to>
    <xdr:pic>
      <xdr:nvPicPr>
        <xdr:cNvPr id="3" name="Picture 1">
          <a:extLst>
            <a:ext uri="{FF2B5EF4-FFF2-40B4-BE49-F238E27FC236}">
              <a16:creationId xmlns:a16="http://schemas.microsoft.com/office/drawing/2014/main" id="{4C5BD1C0-8DED-493B-8BD0-F2F514159DB0}"/>
            </a:ext>
            <a:ext uri="{147F2762-F138-4A5C-976F-8EAC2B608ADB}">
              <a16:predDERef xmlns:a16="http://schemas.microsoft.com/office/drawing/2014/main" pred="{4C0139BB-234D-4C05-B256-E3EAB74BC5EE}"/>
            </a:ext>
          </a:extLst>
        </xdr:cNvPr>
        <xdr:cNvPicPr>
          <a:picLocks noChangeAspect="1"/>
        </xdr:cNvPicPr>
      </xdr:nvPicPr>
      <xdr:blipFill>
        <a:blip xmlns:r="http://schemas.openxmlformats.org/officeDocument/2006/relationships" r:embed="rId1"/>
        <a:stretch>
          <a:fillRect/>
        </a:stretch>
      </xdr:blipFill>
      <xdr:spPr>
        <a:xfrm>
          <a:off x="18397673" y="80555"/>
          <a:ext cx="1830645" cy="36437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9</xdr:col>
      <xdr:colOff>2444750</xdr:colOff>
      <xdr:row>0</xdr:row>
      <xdr:rowOff>66040</xdr:rowOff>
    </xdr:from>
    <xdr:to>
      <xdr:col>9</xdr:col>
      <xdr:colOff>4132609</xdr:colOff>
      <xdr:row>1</xdr:row>
      <xdr:rowOff>283187</xdr:rowOff>
    </xdr:to>
    <xdr:pic>
      <xdr:nvPicPr>
        <xdr:cNvPr id="3" name="Picture 1">
          <a:extLst>
            <a:ext uri="{FF2B5EF4-FFF2-40B4-BE49-F238E27FC236}">
              <a16:creationId xmlns:a16="http://schemas.microsoft.com/office/drawing/2014/main" id="{2860C045-82C9-47B2-96B8-B524D0059EB3}"/>
            </a:ext>
            <a:ext uri="{147F2762-F138-4A5C-976F-8EAC2B608ADB}">
              <a16:predDERef xmlns:a16="http://schemas.microsoft.com/office/drawing/2014/main" pred="{4C0139BB-234D-4C05-B256-E3EAB74BC5EE}"/>
            </a:ext>
          </a:extLst>
        </xdr:cNvPr>
        <xdr:cNvPicPr>
          <a:picLocks noChangeAspect="1"/>
        </xdr:cNvPicPr>
      </xdr:nvPicPr>
      <xdr:blipFill>
        <a:blip xmlns:r="http://schemas.openxmlformats.org/officeDocument/2006/relationships" r:embed="rId1"/>
        <a:stretch>
          <a:fillRect/>
        </a:stretch>
      </xdr:blipFill>
      <xdr:spPr>
        <a:xfrm>
          <a:off x="19450050" y="66040"/>
          <a:ext cx="1700559" cy="33716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oneCellAnchor>
    <xdr:from>
      <xdr:col>2</xdr:col>
      <xdr:colOff>374650</xdr:colOff>
      <xdr:row>11</xdr:row>
      <xdr:rowOff>0</xdr:rowOff>
    </xdr:from>
    <xdr:ext cx="184731" cy="264560"/>
    <xdr:sp macro="" textlink="">
      <xdr:nvSpPr>
        <xdr:cNvPr id="5" name="TextBox 4">
          <a:extLst>
            <a:ext uri="{FF2B5EF4-FFF2-40B4-BE49-F238E27FC236}">
              <a16:creationId xmlns:a16="http://schemas.microsoft.com/office/drawing/2014/main" id="{8575B39F-B3C3-038D-AD44-E001F74ACB05}"/>
            </a:ext>
          </a:extLst>
        </xdr:cNvPr>
        <xdr:cNvSpPr txBox="1"/>
      </xdr:nvSpPr>
      <xdr:spPr>
        <a:xfrm>
          <a:off x="3206750" y="9315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374650</xdr:colOff>
      <xdr:row>10</xdr:row>
      <xdr:rowOff>0</xdr:rowOff>
    </xdr:from>
    <xdr:ext cx="184731" cy="264560"/>
    <xdr:sp macro="" textlink="">
      <xdr:nvSpPr>
        <xdr:cNvPr id="2" name="TextBox 1">
          <a:extLst>
            <a:ext uri="{FF2B5EF4-FFF2-40B4-BE49-F238E27FC236}">
              <a16:creationId xmlns:a16="http://schemas.microsoft.com/office/drawing/2014/main" id="{B6CD9683-6A2F-4D33-8A90-A73587B5DE66}"/>
            </a:ext>
          </a:extLst>
        </xdr:cNvPr>
        <xdr:cNvSpPr txBox="1"/>
      </xdr:nvSpPr>
      <xdr:spPr>
        <a:xfrm>
          <a:off x="3206750" y="8597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editAs="oneCell">
    <xdr:from>
      <xdr:col>18</xdr:col>
      <xdr:colOff>2365170</xdr:colOff>
      <xdr:row>0</xdr:row>
      <xdr:rowOff>81326</xdr:rowOff>
    </xdr:from>
    <xdr:to>
      <xdr:col>18</xdr:col>
      <xdr:colOff>4150254</xdr:colOff>
      <xdr:row>1</xdr:row>
      <xdr:rowOff>250667</xdr:rowOff>
    </xdr:to>
    <xdr:pic>
      <xdr:nvPicPr>
        <xdr:cNvPr id="6" name="Picture 2">
          <a:extLst>
            <a:ext uri="{FF2B5EF4-FFF2-40B4-BE49-F238E27FC236}">
              <a16:creationId xmlns:a16="http://schemas.microsoft.com/office/drawing/2014/main" id="{47C8C43D-6490-4A6C-8E5C-3D590BFCB7AD}"/>
            </a:ext>
            <a:ext uri="{147F2762-F138-4A5C-976F-8EAC2B608ADB}">
              <a16:predDERef xmlns:a16="http://schemas.microsoft.com/office/drawing/2014/main" pred="{4C0139BB-234D-4C05-B256-E3EAB74BC5EE}"/>
            </a:ext>
          </a:extLst>
        </xdr:cNvPr>
        <xdr:cNvPicPr>
          <a:picLocks noChangeAspect="1"/>
        </xdr:cNvPicPr>
      </xdr:nvPicPr>
      <xdr:blipFill>
        <a:blip xmlns:r="http://schemas.openxmlformats.org/officeDocument/2006/relationships" r:embed="rId1"/>
        <a:stretch>
          <a:fillRect/>
        </a:stretch>
      </xdr:blipFill>
      <xdr:spPr>
        <a:xfrm>
          <a:off x="26171320" y="81326"/>
          <a:ext cx="1785084" cy="30904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708212</xdr:colOff>
      <xdr:row>0</xdr:row>
      <xdr:rowOff>67236</xdr:rowOff>
    </xdr:from>
    <xdr:to>
      <xdr:col>16</xdr:col>
      <xdr:colOff>3049236</xdr:colOff>
      <xdr:row>1</xdr:row>
      <xdr:rowOff>203647</xdr:rowOff>
    </xdr:to>
    <xdr:pic>
      <xdr:nvPicPr>
        <xdr:cNvPr id="4" name="Picture 1">
          <a:extLst>
            <a:ext uri="{FF2B5EF4-FFF2-40B4-BE49-F238E27FC236}">
              <a16:creationId xmlns:a16="http://schemas.microsoft.com/office/drawing/2014/main" id="{08F5180E-8544-44CA-A505-8D5F59DB01C6}"/>
            </a:ext>
            <a:ext uri="{147F2762-F138-4A5C-976F-8EAC2B608ADB}">
              <a16:predDERef xmlns:a16="http://schemas.microsoft.com/office/drawing/2014/main" pred="{4C0139BB-234D-4C05-B256-E3EAB74BC5EE}"/>
            </a:ext>
          </a:extLst>
        </xdr:cNvPr>
        <xdr:cNvPicPr>
          <a:picLocks noChangeAspect="1"/>
        </xdr:cNvPicPr>
      </xdr:nvPicPr>
      <xdr:blipFill>
        <a:blip xmlns:r="http://schemas.openxmlformats.org/officeDocument/2006/relationships" r:embed="rId1"/>
        <a:stretch>
          <a:fillRect/>
        </a:stretch>
      </xdr:blipFill>
      <xdr:spPr>
        <a:xfrm>
          <a:off x="27064447" y="67236"/>
          <a:ext cx="2341024" cy="29777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11</xdr:col>
      <xdr:colOff>2708456</xdr:colOff>
      <xdr:row>0</xdr:row>
      <xdr:rowOff>70394</xdr:rowOff>
    </xdr:from>
    <xdr:to>
      <xdr:col>11</xdr:col>
      <xdr:colOff>4193661</xdr:colOff>
      <xdr:row>1</xdr:row>
      <xdr:rowOff>225220</xdr:rowOff>
    </xdr:to>
    <xdr:pic>
      <xdr:nvPicPr>
        <xdr:cNvPr id="3" name="Picture 1">
          <a:extLst>
            <a:ext uri="{FF2B5EF4-FFF2-40B4-BE49-F238E27FC236}">
              <a16:creationId xmlns:a16="http://schemas.microsoft.com/office/drawing/2014/main" id="{AE189F26-5826-4158-B20A-271D2F5A1D8F}"/>
            </a:ext>
            <a:ext uri="{147F2762-F138-4A5C-976F-8EAC2B608ADB}">
              <a16:predDERef xmlns:a16="http://schemas.microsoft.com/office/drawing/2014/main" pred="{4C0139BB-234D-4C05-B256-E3EAB74BC5EE}"/>
            </a:ext>
          </a:extLst>
        </xdr:cNvPr>
        <xdr:cNvPicPr>
          <a:picLocks noChangeAspect="1"/>
        </xdr:cNvPicPr>
      </xdr:nvPicPr>
      <xdr:blipFill>
        <a:blip xmlns:r="http://schemas.openxmlformats.org/officeDocument/2006/relationships" r:embed="rId1"/>
        <a:stretch>
          <a:fillRect/>
        </a:stretch>
      </xdr:blipFill>
      <xdr:spPr>
        <a:xfrm>
          <a:off x="23396756" y="70394"/>
          <a:ext cx="1485205" cy="313576"/>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11</xdr:col>
      <xdr:colOff>2364196</xdr:colOff>
      <xdr:row>0</xdr:row>
      <xdr:rowOff>31388</xdr:rowOff>
    </xdr:from>
    <xdr:to>
      <xdr:col>12</xdr:col>
      <xdr:colOff>2571</xdr:colOff>
      <xdr:row>1</xdr:row>
      <xdr:rowOff>187484</xdr:rowOff>
    </xdr:to>
    <xdr:pic>
      <xdr:nvPicPr>
        <xdr:cNvPr id="4" name="Picture 1">
          <a:extLst>
            <a:ext uri="{FF2B5EF4-FFF2-40B4-BE49-F238E27FC236}">
              <a16:creationId xmlns:a16="http://schemas.microsoft.com/office/drawing/2014/main" id="{73259CE1-EED9-4036-9A6E-8111ECC2E5E4}"/>
            </a:ext>
            <a:ext uri="{147F2762-F138-4A5C-976F-8EAC2B608ADB}">
              <a16:predDERef xmlns:a16="http://schemas.microsoft.com/office/drawing/2014/main" pred="{4C0139BB-234D-4C05-B256-E3EAB74BC5EE}"/>
            </a:ext>
          </a:extLst>
        </xdr:cNvPr>
        <xdr:cNvPicPr>
          <a:picLocks noChangeAspect="1"/>
        </xdr:cNvPicPr>
      </xdr:nvPicPr>
      <xdr:blipFill>
        <a:blip xmlns:r="http://schemas.openxmlformats.org/officeDocument/2006/relationships" r:embed="rId1"/>
        <a:stretch>
          <a:fillRect/>
        </a:stretch>
      </xdr:blipFill>
      <xdr:spPr>
        <a:xfrm>
          <a:off x="16356421" y="31388"/>
          <a:ext cx="1826200" cy="31421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oneCellAnchor>
    <xdr:from>
      <xdr:col>8</xdr:col>
      <xdr:colOff>1070599</xdr:colOff>
      <xdr:row>0</xdr:row>
      <xdr:rowOff>44721</xdr:rowOff>
    </xdr:from>
    <xdr:ext cx="1834467" cy="337363"/>
    <xdr:pic>
      <xdr:nvPicPr>
        <xdr:cNvPr id="8" name="Picture 1">
          <a:extLst>
            <a:ext uri="{FF2B5EF4-FFF2-40B4-BE49-F238E27FC236}">
              <a16:creationId xmlns:a16="http://schemas.microsoft.com/office/drawing/2014/main" id="{4A5B8747-6FF5-4744-8968-742D53DCEEC6}"/>
            </a:ext>
            <a:ext uri="{147F2762-F138-4A5C-976F-8EAC2B608ADB}">
              <a16:predDERef xmlns:a16="http://schemas.microsoft.com/office/drawing/2014/main" pred="{4C0139BB-234D-4C05-B256-E3EAB74BC5EE}"/>
            </a:ext>
          </a:extLst>
        </xdr:cNvPr>
        <xdr:cNvPicPr>
          <a:picLocks noChangeAspect="1"/>
        </xdr:cNvPicPr>
      </xdr:nvPicPr>
      <xdr:blipFill>
        <a:blip xmlns:r="http://schemas.openxmlformats.org/officeDocument/2006/relationships" r:embed="rId1"/>
        <a:stretch>
          <a:fillRect/>
        </a:stretch>
      </xdr:blipFill>
      <xdr:spPr>
        <a:xfrm>
          <a:off x="22209375" y="44721"/>
          <a:ext cx="1834467" cy="337363"/>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twoCellAnchor editAs="oneCell">
    <xdr:from>
      <xdr:col>8</xdr:col>
      <xdr:colOff>2445113</xdr:colOff>
      <xdr:row>0</xdr:row>
      <xdr:rowOff>47715</xdr:rowOff>
    </xdr:from>
    <xdr:to>
      <xdr:col>9</xdr:col>
      <xdr:colOff>3478</xdr:colOff>
      <xdr:row>1</xdr:row>
      <xdr:rowOff>171426</xdr:rowOff>
    </xdr:to>
    <xdr:pic>
      <xdr:nvPicPr>
        <xdr:cNvPr id="3" name="Picture 1">
          <a:extLst>
            <a:ext uri="{FF2B5EF4-FFF2-40B4-BE49-F238E27FC236}">
              <a16:creationId xmlns:a16="http://schemas.microsoft.com/office/drawing/2014/main" id="{91A9E077-FE2E-41EF-9F20-00D7A31C6F50}"/>
            </a:ext>
            <a:ext uri="{147F2762-F138-4A5C-976F-8EAC2B608ADB}">
              <a16:predDERef xmlns:a16="http://schemas.microsoft.com/office/drawing/2014/main" pred="{4C0139BB-234D-4C05-B256-E3EAB74BC5EE}"/>
            </a:ext>
          </a:extLst>
        </xdr:cNvPr>
        <xdr:cNvPicPr>
          <a:picLocks noChangeAspect="1"/>
        </xdr:cNvPicPr>
      </xdr:nvPicPr>
      <xdr:blipFill>
        <a:blip xmlns:r="http://schemas.openxmlformats.org/officeDocument/2006/relationships" r:embed="rId1"/>
        <a:stretch>
          <a:fillRect/>
        </a:stretch>
      </xdr:blipFill>
      <xdr:spPr>
        <a:xfrm>
          <a:off x="13294088" y="47715"/>
          <a:ext cx="1715710" cy="288176"/>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8</xdr:col>
      <xdr:colOff>2370273</xdr:colOff>
      <xdr:row>0</xdr:row>
      <xdr:rowOff>29755</xdr:rowOff>
    </xdr:from>
    <xdr:to>
      <xdr:col>8</xdr:col>
      <xdr:colOff>4156468</xdr:colOff>
      <xdr:row>1</xdr:row>
      <xdr:rowOff>174421</xdr:rowOff>
    </xdr:to>
    <xdr:pic>
      <xdr:nvPicPr>
        <xdr:cNvPr id="3" name="Picture 1">
          <a:extLst>
            <a:ext uri="{FF2B5EF4-FFF2-40B4-BE49-F238E27FC236}">
              <a16:creationId xmlns:a16="http://schemas.microsoft.com/office/drawing/2014/main" id="{A510719E-5522-43A0-84E6-8F32829DDC4B}"/>
            </a:ext>
            <a:ext uri="{147F2762-F138-4A5C-976F-8EAC2B608ADB}">
              <a16:predDERef xmlns:a16="http://schemas.microsoft.com/office/drawing/2014/main" pred="{4C0139BB-234D-4C05-B256-E3EAB74BC5EE}"/>
            </a:ext>
          </a:extLst>
        </xdr:cNvPr>
        <xdr:cNvPicPr>
          <a:picLocks noChangeAspect="1"/>
        </xdr:cNvPicPr>
      </xdr:nvPicPr>
      <xdr:blipFill>
        <a:blip xmlns:r="http://schemas.openxmlformats.org/officeDocument/2006/relationships" r:embed="rId1"/>
        <a:stretch>
          <a:fillRect/>
        </a:stretch>
      </xdr:blipFill>
      <xdr:spPr>
        <a:xfrm>
          <a:off x="18416723" y="29755"/>
          <a:ext cx="1786195" cy="311036"/>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11</xdr:col>
      <xdr:colOff>2529840</xdr:colOff>
      <xdr:row>0</xdr:row>
      <xdr:rowOff>40640</xdr:rowOff>
    </xdr:from>
    <xdr:to>
      <xdr:col>11</xdr:col>
      <xdr:colOff>4173249</xdr:colOff>
      <xdr:row>1</xdr:row>
      <xdr:rowOff>212067</xdr:rowOff>
    </xdr:to>
    <xdr:pic>
      <xdr:nvPicPr>
        <xdr:cNvPr id="3" name="Picture 1">
          <a:extLst>
            <a:ext uri="{FF2B5EF4-FFF2-40B4-BE49-F238E27FC236}">
              <a16:creationId xmlns:a16="http://schemas.microsoft.com/office/drawing/2014/main" id="{0F2FD035-7F75-4A2C-BEC2-66A110C60270}"/>
            </a:ext>
            <a:ext uri="{147F2762-F138-4A5C-976F-8EAC2B608ADB}">
              <a16:predDERef xmlns:a16="http://schemas.microsoft.com/office/drawing/2014/main" pred="{4C0139BB-234D-4C05-B256-E3EAB74BC5EE}"/>
            </a:ext>
          </a:extLst>
        </xdr:cNvPr>
        <xdr:cNvPicPr>
          <a:picLocks noChangeAspect="1"/>
        </xdr:cNvPicPr>
      </xdr:nvPicPr>
      <xdr:blipFill>
        <a:blip xmlns:r="http://schemas.openxmlformats.org/officeDocument/2006/relationships" r:embed="rId1"/>
        <a:stretch>
          <a:fillRect/>
        </a:stretch>
      </xdr:blipFill>
      <xdr:spPr>
        <a:xfrm>
          <a:off x="19535140" y="40640"/>
          <a:ext cx="1631979" cy="3079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54428</xdr:colOff>
      <xdr:row>2</xdr:row>
      <xdr:rowOff>45357</xdr:rowOff>
    </xdr:from>
    <xdr:to>
      <xdr:col>0</xdr:col>
      <xdr:colOff>511628</xdr:colOff>
      <xdr:row>2</xdr:row>
      <xdr:rowOff>507581</xdr:rowOff>
    </xdr:to>
    <xdr:sp macro="" textlink="">
      <xdr:nvSpPr>
        <xdr:cNvPr id="2" name="Google Shape;53;p1">
          <a:extLst>
            <a:ext uri="{FF2B5EF4-FFF2-40B4-BE49-F238E27FC236}">
              <a16:creationId xmlns:a16="http://schemas.microsoft.com/office/drawing/2014/main" id="{968587B9-696F-4607-B760-A430CB685252}"/>
            </a:ext>
          </a:extLst>
        </xdr:cNvPr>
        <xdr:cNvSpPr/>
      </xdr:nvSpPr>
      <xdr:spPr>
        <a:xfrm>
          <a:off x="54428" y="400957"/>
          <a:ext cx="457200" cy="462224"/>
        </a:xfrm>
        <a:prstGeom prst="rect">
          <a:avLst/>
        </a:prstGeom>
        <a:blipFill rotWithShape="1">
          <a:blip xmlns:r="http://schemas.openxmlformats.org/officeDocument/2006/relationships" r:embed="rId1">
            <a:alphaModFix/>
          </a:blip>
          <a:stretch>
            <a:fillRect/>
          </a:stretch>
        </a:blipFill>
        <a:ln>
          <a:noFill/>
        </a:ln>
      </xdr:spPr>
      <xdr:txBody>
        <a:bodyPr spcFirstLastPara="1" wrap="square" lIns="0" tIns="0" rIns="0" bIns="0" anchor="t"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rtl="0">
            <a:spcBef>
              <a:spcPts val="0"/>
            </a:spcBef>
            <a:spcAft>
              <a:spcPts val="0"/>
            </a:spcAft>
            <a:buNone/>
          </a:pPr>
          <a:endParaRPr sz="1800">
            <a:solidFill>
              <a:schemeClr val="dk1"/>
            </a:solidFill>
            <a:latin typeface="Calibri"/>
            <a:ea typeface="Calibri"/>
            <a:cs typeface="Calibri"/>
            <a:sym typeface="Calibri"/>
          </a:endParaRPr>
        </a:p>
      </xdr:txBody>
    </xdr:sp>
    <xdr:clientData/>
  </xdr:twoCellAnchor>
  <xdr:twoCellAnchor>
    <xdr:from>
      <xdr:col>0</xdr:col>
      <xdr:colOff>609219</xdr:colOff>
      <xdr:row>2</xdr:row>
      <xdr:rowOff>58727</xdr:rowOff>
    </xdr:from>
    <xdr:to>
      <xdr:col>0</xdr:col>
      <xdr:colOff>1066419</xdr:colOff>
      <xdr:row>2</xdr:row>
      <xdr:rowOff>520951</xdr:rowOff>
    </xdr:to>
    <xdr:sp macro="" textlink="">
      <xdr:nvSpPr>
        <xdr:cNvPr id="3" name="Google Shape;54;p1">
          <a:extLst>
            <a:ext uri="{FF2B5EF4-FFF2-40B4-BE49-F238E27FC236}">
              <a16:creationId xmlns:a16="http://schemas.microsoft.com/office/drawing/2014/main" id="{CCF2362B-1841-4853-AE39-1EDE44EFAFFF}"/>
            </a:ext>
          </a:extLst>
        </xdr:cNvPr>
        <xdr:cNvSpPr/>
      </xdr:nvSpPr>
      <xdr:spPr>
        <a:xfrm>
          <a:off x="609219" y="414327"/>
          <a:ext cx="457200" cy="462224"/>
        </a:xfrm>
        <a:prstGeom prst="rect">
          <a:avLst/>
        </a:prstGeom>
        <a:blipFill rotWithShape="1">
          <a:blip xmlns:r="http://schemas.openxmlformats.org/officeDocument/2006/relationships" r:embed="rId2">
            <a:alphaModFix/>
          </a:blip>
          <a:stretch>
            <a:fillRect/>
          </a:stretch>
        </a:blipFill>
        <a:ln>
          <a:noFill/>
        </a:ln>
      </xdr:spPr>
      <xdr:txBody>
        <a:bodyPr spcFirstLastPara="1" wrap="square" lIns="0" tIns="0" rIns="0" bIns="0" anchor="t"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rtl="0">
            <a:spcBef>
              <a:spcPts val="0"/>
            </a:spcBef>
            <a:spcAft>
              <a:spcPts val="0"/>
            </a:spcAft>
            <a:buNone/>
          </a:pPr>
          <a:endParaRPr sz="1800">
            <a:solidFill>
              <a:schemeClr val="dk1"/>
            </a:solidFill>
            <a:latin typeface="Calibri"/>
            <a:ea typeface="Calibri"/>
            <a:cs typeface="Calibri"/>
            <a:sym typeface="Calibri"/>
          </a:endParaRPr>
        </a:p>
      </xdr:txBody>
    </xdr:sp>
    <xdr:clientData/>
  </xdr:twoCellAnchor>
  <xdr:twoCellAnchor>
    <xdr:from>
      <xdr:col>0</xdr:col>
      <xdr:colOff>54428</xdr:colOff>
      <xdr:row>2</xdr:row>
      <xdr:rowOff>45357</xdr:rowOff>
    </xdr:from>
    <xdr:to>
      <xdr:col>0</xdr:col>
      <xdr:colOff>511628</xdr:colOff>
      <xdr:row>2</xdr:row>
      <xdr:rowOff>507581</xdr:rowOff>
    </xdr:to>
    <xdr:sp macro="" textlink="">
      <xdr:nvSpPr>
        <xdr:cNvPr id="6" name="Google Shape;53;p1">
          <a:extLst>
            <a:ext uri="{FF2B5EF4-FFF2-40B4-BE49-F238E27FC236}">
              <a16:creationId xmlns:a16="http://schemas.microsoft.com/office/drawing/2014/main" id="{B51F1828-D478-47DF-B085-E5896A9F7376}"/>
            </a:ext>
          </a:extLst>
        </xdr:cNvPr>
        <xdr:cNvSpPr/>
      </xdr:nvSpPr>
      <xdr:spPr>
        <a:xfrm>
          <a:off x="54428" y="400957"/>
          <a:ext cx="457200" cy="462224"/>
        </a:xfrm>
        <a:prstGeom prst="rect">
          <a:avLst/>
        </a:prstGeom>
        <a:blipFill rotWithShape="1">
          <a:blip xmlns:r="http://schemas.openxmlformats.org/officeDocument/2006/relationships" r:embed="rId1">
            <a:alphaModFix/>
          </a:blip>
          <a:stretch>
            <a:fillRect/>
          </a:stretch>
        </a:blipFill>
        <a:ln>
          <a:noFill/>
        </a:ln>
      </xdr:spPr>
      <xdr:txBody>
        <a:bodyPr spcFirstLastPara="1" wrap="square" lIns="0" tIns="0" rIns="0" bIns="0" anchor="t"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rtl="0">
            <a:spcBef>
              <a:spcPts val="0"/>
            </a:spcBef>
            <a:spcAft>
              <a:spcPts val="0"/>
            </a:spcAft>
            <a:buNone/>
          </a:pPr>
          <a:endParaRPr sz="1800">
            <a:solidFill>
              <a:schemeClr val="dk1"/>
            </a:solidFill>
            <a:latin typeface="Calibri"/>
            <a:ea typeface="Calibri"/>
            <a:cs typeface="Calibri"/>
            <a:sym typeface="Calibri"/>
          </a:endParaRPr>
        </a:p>
      </xdr:txBody>
    </xdr:sp>
    <xdr:clientData/>
  </xdr:twoCellAnchor>
  <xdr:twoCellAnchor>
    <xdr:from>
      <xdr:col>0</xdr:col>
      <xdr:colOff>609219</xdr:colOff>
      <xdr:row>2</xdr:row>
      <xdr:rowOff>58727</xdr:rowOff>
    </xdr:from>
    <xdr:to>
      <xdr:col>0</xdr:col>
      <xdr:colOff>1066419</xdr:colOff>
      <xdr:row>2</xdr:row>
      <xdr:rowOff>520951</xdr:rowOff>
    </xdr:to>
    <xdr:sp macro="" textlink="">
      <xdr:nvSpPr>
        <xdr:cNvPr id="7" name="Google Shape;54;p1">
          <a:extLst>
            <a:ext uri="{FF2B5EF4-FFF2-40B4-BE49-F238E27FC236}">
              <a16:creationId xmlns:a16="http://schemas.microsoft.com/office/drawing/2014/main" id="{58B8D2C5-C8C8-4443-83B3-82294A818B1E}"/>
            </a:ext>
          </a:extLst>
        </xdr:cNvPr>
        <xdr:cNvSpPr/>
      </xdr:nvSpPr>
      <xdr:spPr>
        <a:xfrm>
          <a:off x="609219" y="414327"/>
          <a:ext cx="457200" cy="462224"/>
        </a:xfrm>
        <a:prstGeom prst="rect">
          <a:avLst/>
        </a:prstGeom>
        <a:blipFill rotWithShape="1">
          <a:blip xmlns:r="http://schemas.openxmlformats.org/officeDocument/2006/relationships" r:embed="rId2">
            <a:alphaModFix/>
          </a:blip>
          <a:stretch>
            <a:fillRect/>
          </a:stretch>
        </a:blipFill>
        <a:ln>
          <a:noFill/>
        </a:ln>
      </xdr:spPr>
      <xdr:txBody>
        <a:bodyPr spcFirstLastPara="1" wrap="square" lIns="0" tIns="0" rIns="0" bIns="0" anchor="t"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rtl="0">
            <a:spcBef>
              <a:spcPts val="0"/>
            </a:spcBef>
            <a:spcAft>
              <a:spcPts val="0"/>
            </a:spcAft>
            <a:buNone/>
          </a:pPr>
          <a:endParaRPr sz="1800">
            <a:solidFill>
              <a:schemeClr val="dk1"/>
            </a:solidFill>
            <a:latin typeface="Calibri"/>
            <a:ea typeface="Calibri"/>
            <a:cs typeface="Calibri"/>
            <a:sym typeface="Calibri"/>
          </a:endParaRPr>
        </a:p>
      </xdr:txBody>
    </xdr:sp>
    <xdr:clientData/>
  </xdr:twoCellAnchor>
  <xdr:twoCellAnchor>
    <xdr:from>
      <xdr:col>0</xdr:col>
      <xdr:colOff>54428</xdr:colOff>
      <xdr:row>2</xdr:row>
      <xdr:rowOff>45357</xdr:rowOff>
    </xdr:from>
    <xdr:to>
      <xdr:col>0</xdr:col>
      <xdr:colOff>511628</xdr:colOff>
      <xdr:row>2</xdr:row>
      <xdr:rowOff>507581</xdr:rowOff>
    </xdr:to>
    <xdr:sp macro="" textlink="">
      <xdr:nvSpPr>
        <xdr:cNvPr id="10" name="Google Shape;53;p1">
          <a:extLst>
            <a:ext uri="{FF2B5EF4-FFF2-40B4-BE49-F238E27FC236}">
              <a16:creationId xmlns:a16="http://schemas.microsoft.com/office/drawing/2014/main" id="{5B9DD183-A705-44DC-B3DC-9D9BB693E888}"/>
            </a:ext>
          </a:extLst>
        </xdr:cNvPr>
        <xdr:cNvSpPr/>
      </xdr:nvSpPr>
      <xdr:spPr>
        <a:xfrm>
          <a:off x="54428" y="400957"/>
          <a:ext cx="457200" cy="462224"/>
        </a:xfrm>
        <a:prstGeom prst="rect">
          <a:avLst/>
        </a:prstGeom>
        <a:blipFill rotWithShape="1">
          <a:blip xmlns:r="http://schemas.openxmlformats.org/officeDocument/2006/relationships" r:embed="rId1">
            <a:alphaModFix/>
          </a:blip>
          <a:stretch>
            <a:fillRect/>
          </a:stretch>
        </a:blipFill>
        <a:ln>
          <a:noFill/>
        </a:ln>
      </xdr:spPr>
      <xdr:txBody>
        <a:bodyPr spcFirstLastPara="1" wrap="square" lIns="0" tIns="0" rIns="0" bIns="0" anchor="t"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rtl="0">
            <a:spcBef>
              <a:spcPts val="0"/>
            </a:spcBef>
            <a:spcAft>
              <a:spcPts val="0"/>
            </a:spcAft>
            <a:buNone/>
          </a:pPr>
          <a:endParaRPr sz="1800">
            <a:solidFill>
              <a:schemeClr val="dk1"/>
            </a:solidFill>
            <a:latin typeface="Calibri"/>
            <a:ea typeface="Calibri"/>
            <a:cs typeface="Calibri"/>
            <a:sym typeface="Calibri"/>
          </a:endParaRPr>
        </a:p>
      </xdr:txBody>
    </xdr:sp>
    <xdr:clientData/>
  </xdr:twoCellAnchor>
  <xdr:twoCellAnchor>
    <xdr:from>
      <xdr:col>0</xdr:col>
      <xdr:colOff>609219</xdr:colOff>
      <xdr:row>2</xdr:row>
      <xdr:rowOff>58727</xdr:rowOff>
    </xdr:from>
    <xdr:to>
      <xdr:col>0</xdr:col>
      <xdr:colOff>1066419</xdr:colOff>
      <xdr:row>2</xdr:row>
      <xdr:rowOff>520951</xdr:rowOff>
    </xdr:to>
    <xdr:sp macro="" textlink="">
      <xdr:nvSpPr>
        <xdr:cNvPr id="11" name="Google Shape;54;p1">
          <a:extLst>
            <a:ext uri="{FF2B5EF4-FFF2-40B4-BE49-F238E27FC236}">
              <a16:creationId xmlns:a16="http://schemas.microsoft.com/office/drawing/2014/main" id="{1626A522-B531-49DE-9332-9847E9F97B68}"/>
            </a:ext>
          </a:extLst>
        </xdr:cNvPr>
        <xdr:cNvSpPr/>
      </xdr:nvSpPr>
      <xdr:spPr>
        <a:xfrm>
          <a:off x="609219" y="414327"/>
          <a:ext cx="457200" cy="462224"/>
        </a:xfrm>
        <a:prstGeom prst="rect">
          <a:avLst/>
        </a:prstGeom>
        <a:blipFill rotWithShape="1">
          <a:blip xmlns:r="http://schemas.openxmlformats.org/officeDocument/2006/relationships" r:embed="rId2">
            <a:alphaModFix/>
          </a:blip>
          <a:stretch>
            <a:fillRect/>
          </a:stretch>
        </a:blipFill>
        <a:ln>
          <a:noFill/>
        </a:ln>
      </xdr:spPr>
      <xdr:txBody>
        <a:bodyPr spcFirstLastPara="1" wrap="square" lIns="0" tIns="0" rIns="0" bIns="0" anchor="t"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rtl="0">
            <a:spcBef>
              <a:spcPts val="0"/>
            </a:spcBef>
            <a:spcAft>
              <a:spcPts val="0"/>
            </a:spcAft>
            <a:buNone/>
          </a:pPr>
          <a:endParaRPr sz="1800">
            <a:solidFill>
              <a:schemeClr val="dk1"/>
            </a:solidFill>
            <a:latin typeface="Calibri"/>
            <a:ea typeface="Calibri"/>
            <a:cs typeface="Calibri"/>
            <a:sym typeface="Calibri"/>
          </a:endParaRPr>
        </a:p>
      </xdr:txBody>
    </xdr:sp>
    <xdr:clientData/>
  </xdr:twoCellAnchor>
  <xdr:twoCellAnchor editAs="oneCell">
    <xdr:from>
      <xdr:col>9</xdr:col>
      <xdr:colOff>1478973</xdr:colOff>
      <xdr:row>2</xdr:row>
      <xdr:rowOff>164176</xdr:rowOff>
    </xdr:from>
    <xdr:to>
      <xdr:col>10</xdr:col>
      <xdr:colOff>270639</xdr:colOff>
      <xdr:row>2</xdr:row>
      <xdr:rowOff>582510</xdr:rowOff>
    </xdr:to>
    <xdr:pic>
      <xdr:nvPicPr>
        <xdr:cNvPr id="4" name="Picture 3" descr="Internet for All">
          <a:extLst>
            <a:ext uri="{FF2B5EF4-FFF2-40B4-BE49-F238E27FC236}">
              <a16:creationId xmlns:a16="http://schemas.microsoft.com/office/drawing/2014/main" id="{4CF1BE10-3BDA-4CDD-A42E-AF817DD2D55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401809" y="524394"/>
          <a:ext cx="1091521" cy="4183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353485</xdr:colOff>
      <xdr:row>2</xdr:row>
      <xdr:rowOff>214415</xdr:rowOff>
    </xdr:from>
    <xdr:to>
      <xdr:col>10</xdr:col>
      <xdr:colOff>2138622</xdr:colOff>
      <xdr:row>2</xdr:row>
      <xdr:rowOff>505857</xdr:rowOff>
    </xdr:to>
    <xdr:pic>
      <xdr:nvPicPr>
        <xdr:cNvPr id="5" name="Picture 4">
          <a:extLst>
            <a:ext uri="{FF2B5EF4-FFF2-40B4-BE49-F238E27FC236}">
              <a16:creationId xmlns:a16="http://schemas.microsoft.com/office/drawing/2014/main" id="{932274AD-4617-42BC-97C7-01A3EC34F24D}"/>
            </a:ext>
            <a:ext uri="{147F2762-F138-4A5C-976F-8EAC2B608ADB}">
              <a16:predDERef xmlns:a16="http://schemas.microsoft.com/office/drawing/2014/main" pred="{4C0139BB-234D-4C05-B256-E3EAB74BC5EE}"/>
            </a:ext>
          </a:extLst>
        </xdr:cNvPr>
        <xdr:cNvPicPr>
          <a:picLocks noChangeAspect="1"/>
        </xdr:cNvPicPr>
      </xdr:nvPicPr>
      <xdr:blipFill>
        <a:blip xmlns:r="http://schemas.openxmlformats.org/officeDocument/2006/relationships" r:embed="rId4"/>
        <a:stretch>
          <a:fillRect/>
        </a:stretch>
      </xdr:blipFill>
      <xdr:spPr>
        <a:xfrm>
          <a:off x="22576176" y="574633"/>
          <a:ext cx="1785137" cy="29144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54428</xdr:colOff>
      <xdr:row>2</xdr:row>
      <xdr:rowOff>45357</xdr:rowOff>
    </xdr:from>
    <xdr:to>
      <xdr:col>0</xdr:col>
      <xdr:colOff>511628</xdr:colOff>
      <xdr:row>2</xdr:row>
      <xdr:rowOff>507581</xdr:rowOff>
    </xdr:to>
    <xdr:sp macro="" textlink="">
      <xdr:nvSpPr>
        <xdr:cNvPr id="2" name="Google Shape;53;p1">
          <a:extLst>
            <a:ext uri="{FF2B5EF4-FFF2-40B4-BE49-F238E27FC236}">
              <a16:creationId xmlns:a16="http://schemas.microsoft.com/office/drawing/2014/main" id="{50F5BF8E-A7DB-4CA5-9FEF-77A8016F19D4}"/>
            </a:ext>
          </a:extLst>
        </xdr:cNvPr>
        <xdr:cNvSpPr/>
      </xdr:nvSpPr>
      <xdr:spPr>
        <a:xfrm>
          <a:off x="54428" y="45357"/>
          <a:ext cx="457200" cy="462224"/>
        </a:xfrm>
        <a:prstGeom prst="rect">
          <a:avLst/>
        </a:prstGeom>
        <a:blipFill rotWithShape="1">
          <a:blip xmlns:r="http://schemas.openxmlformats.org/officeDocument/2006/relationships" r:embed="rId1">
            <a:alphaModFix/>
          </a:blip>
          <a:stretch>
            <a:fillRect/>
          </a:stretch>
        </a:blipFill>
        <a:ln>
          <a:noFill/>
        </a:ln>
      </xdr:spPr>
      <xdr:txBody>
        <a:bodyPr spcFirstLastPara="1" wrap="square" lIns="0" tIns="0" rIns="0" bIns="0" anchor="t"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rtl="0">
            <a:spcBef>
              <a:spcPts val="0"/>
            </a:spcBef>
            <a:spcAft>
              <a:spcPts val="0"/>
            </a:spcAft>
            <a:buNone/>
          </a:pPr>
          <a:endParaRPr sz="1800">
            <a:solidFill>
              <a:schemeClr val="dk1"/>
            </a:solidFill>
            <a:latin typeface="Calibri"/>
            <a:ea typeface="Calibri"/>
            <a:cs typeface="Calibri"/>
            <a:sym typeface="Calibri"/>
          </a:endParaRPr>
        </a:p>
      </xdr:txBody>
    </xdr:sp>
    <xdr:clientData/>
  </xdr:twoCellAnchor>
  <xdr:twoCellAnchor>
    <xdr:from>
      <xdr:col>0</xdr:col>
      <xdr:colOff>609219</xdr:colOff>
      <xdr:row>2</xdr:row>
      <xdr:rowOff>58727</xdr:rowOff>
    </xdr:from>
    <xdr:to>
      <xdr:col>0</xdr:col>
      <xdr:colOff>1066419</xdr:colOff>
      <xdr:row>2</xdr:row>
      <xdr:rowOff>520951</xdr:rowOff>
    </xdr:to>
    <xdr:sp macro="" textlink="">
      <xdr:nvSpPr>
        <xdr:cNvPr id="3" name="Google Shape;54;p1">
          <a:extLst>
            <a:ext uri="{FF2B5EF4-FFF2-40B4-BE49-F238E27FC236}">
              <a16:creationId xmlns:a16="http://schemas.microsoft.com/office/drawing/2014/main" id="{52FC2F03-93ED-4CE4-9F74-C6642BAC97D2}"/>
            </a:ext>
          </a:extLst>
        </xdr:cNvPr>
        <xdr:cNvSpPr/>
      </xdr:nvSpPr>
      <xdr:spPr>
        <a:xfrm>
          <a:off x="609219" y="58727"/>
          <a:ext cx="457200" cy="462224"/>
        </a:xfrm>
        <a:prstGeom prst="rect">
          <a:avLst/>
        </a:prstGeom>
        <a:blipFill rotWithShape="1">
          <a:blip xmlns:r="http://schemas.openxmlformats.org/officeDocument/2006/relationships" r:embed="rId2">
            <a:alphaModFix/>
          </a:blip>
          <a:stretch>
            <a:fillRect/>
          </a:stretch>
        </a:blipFill>
        <a:ln>
          <a:noFill/>
        </a:ln>
      </xdr:spPr>
      <xdr:txBody>
        <a:bodyPr spcFirstLastPara="1" wrap="square" lIns="0" tIns="0" rIns="0" bIns="0" anchor="t"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rtl="0">
            <a:spcBef>
              <a:spcPts val="0"/>
            </a:spcBef>
            <a:spcAft>
              <a:spcPts val="0"/>
            </a:spcAft>
            <a:buNone/>
          </a:pPr>
          <a:endParaRPr sz="1800">
            <a:solidFill>
              <a:schemeClr val="dk1"/>
            </a:solidFill>
            <a:latin typeface="Calibri"/>
            <a:ea typeface="Calibri"/>
            <a:cs typeface="Calibri"/>
            <a:sym typeface="Calibri"/>
          </a:endParaRPr>
        </a:p>
      </xdr:txBody>
    </xdr:sp>
    <xdr:clientData/>
  </xdr:twoCellAnchor>
  <xdr:twoCellAnchor>
    <xdr:from>
      <xdr:col>0</xdr:col>
      <xdr:colOff>54428</xdr:colOff>
      <xdr:row>2</xdr:row>
      <xdr:rowOff>45357</xdr:rowOff>
    </xdr:from>
    <xdr:to>
      <xdr:col>0</xdr:col>
      <xdr:colOff>511628</xdr:colOff>
      <xdr:row>2</xdr:row>
      <xdr:rowOff>507581</xdr:rowOff>
    </xdr:to>
    <xdr:sp macro="" textlink="">
      <xdr:nvSpPr>
        <xdr:cNvPr id="4" name="Google Shape;53;p1">
          <a:extLst>
            <a:ext uri="{FF2B5EF4-FFF2-40B4-BE49-F238E27FC236}">
              <a16:creationId xmlns:a16="http://schemas.microsoft.com/office/drawing/2014/main" id="{F04CAB9B-2CD0-429C-8B76-6E53FB1977D8}"/>
            </a:ext>
          </a:extLst>
        </xdr:cNvPr>
        <xdr:cNvSpPr/>
      </xdr:nvSpPr>
      <xdr:spPr>
        <a:xfrm>
          <a:off x="54428" y="400957"/>
          <a:ext cx="457200" cy="462224"/>
        </a:xfrm>
        <a:prstGeom prst="rect">
          <a:avLst/>
        </a:prstGeom>
        <a:blipFill rotWithShape="1">
          <a:blip xmlns:r="http://schemas.openxmlformats.org/officeDocument/2006/relationships" r:embed="rId1">
            <a:alphaModFix/>
          </a:blip>
          <a:stretch>
            <a:fillRect/>
          </a:stretch>
        </a:blipFill>
        <a:ln>
          <a:noFill/>
        </a:ln>
      </xdr:spPr>
      <xdr:txBody>
        <a:bodyPr spcFirstLastPara="1" wrap="square" lIns="0" tIns="0" rIns="0" bIns="0" anchor="t"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rtl="0">
            <a:spcBef>
              <a:spcPts val="0"/>
            </a:spcBef>
            <a:spcAft>
              <a:spcPts val="0"/>
            </a:spcAft>
            <a:buNone/>
          </a:pPr>
          <a:endParaRPr sz="1800">
            <a:solidFill>
              <a:schemeClr val="dk1"/>
            </a:solidFill>
            <a:latin typeface="Calibri"/>
            <a:ea typeface="Calibri"/>
            <a:cs typeface="Calibri"/>
            <a:sym typeface="Calibri"/>
          </a:endParaRPr>
        </a:p>
      </xdr:txBody>
    </xdr:sp>
    <xdr:clientData/>
  </xdr:twoCellAnchor>
  <xdr:twoCellAnchor>
    <xdr:from>
      <xdr:col>0</xdr:col>
      <xdr:colOff>609219</xdr:colOff>
      <xdr:row>2</xdr:row>
      <xdr:rowOff>58727</xdr:rowOff>
    </xdr:from>
    <xdr:to>
      <xdr:col>0</xdr:col>
      <xdr:colOff>1066419</xdr:colOff>
      <xdr:row>2</xdr:row>
      <xdr:rowOff>520951</xdr:rowOff>
    </xdr:to>
    <xdr:sp macro="" textlink="">
      <xdr:nvSpPr>
        <xdr:cNvPr id="5" name="Google Shape;54;p1">
          <a:extLst>
            <a:ext uri="{FF2B5EF4-FFF2-40B4-BE49-F238E27FC236}">
              <a16:creationId xmlns:a16="http://schemas.microsoft.com/office/drawing/2014/main" id="{D93FD632-64DB-43A3-8AFF-6328BA320015}"/>
            </a:ext>
          </a:extLst>
        </xdr:cNvPr>
        <xdr:cNvSpPr/>
      </xdr:nvSpPr>
      <xdr:spPr>
        <a:xfrm>
          <a:off x="609219" y="414327"/>
          <a:ext cx="457200" cy="462224"/>
        </a:xfrm>
        <a:prstGeom prst="rect">
          <a:avLst/>
        </a:prstGeom>
        <a:blipFill rotWithShape="1">
          <a:blip xmlns:r="http://schemas.openxmlformats.org/officeDocument/2006/relationships" r:embed="rId2">
            <a:alphaModFix/>
          </a:blip>
          <a:stretch>
            <a:fillRect/>
          </a:stretch>
        </a:blipFill>
        <a:ln>
          <a:noFill/>
        </a:ln>
      </xdr:spPr>
      <xdr:txBody>
        <a:bodyPr spcFirstLastPara="1" wrap="square" lIns="0" tIns="0" rIns="0" bIns="0" anchor="t"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rtl="0">
            <a:spcBef>
              <a:spcPts val="0"/>
            </a:spcBef>
            <a:spcAft>
              <a:spcPts val="0"/>
            </a:spcAft>
            <a:buNone/>
          </a:pPr>
          <a:endParaRPr sz="1800">
            <a:solidFill>
              <a:schemeClr val="dk1"/>
            </a:solidFill>
            <a:latin typeface="Calibri"/>
            <a:ea typeface="Calibri"/>
            <a:cs typeface="Calibri"/>
            <a:sym typeface="Calibri"/>
          </a:endParaRPr>
        </a:p>
      </xdr:txBody>
    </xdr:sp>
    <xdr:clientData/>
  </xdr:twoCellAnchor>
  <xdr:twoCellAnchor editAs="oneCell">
    <xdr:from>
      <xdr:col>14</xdr:col>
      <xdr:colOff>512618</xdr:colOff>
      <xdr:row>2</xdr:row>
      <xdr:rowOff>124691</xdr:rowOff>
    </xdr:from>
    <xdr:to>
      <xdr:col>15</xdr:col>
      <xdr:colOff>246394</xdr:colOff>
      <xdr:row>2</xdr:row>
      <xdr:rowOff>543025</xdr:rowOff>
    </xdr:to>
    <xdr:pic>
      <xdr:nvPicPr>
        <xdr:cNvPr id="8" name="Picture 7" descr="Internet for All">
          <a:extLst>
            <a:ext uri="{FF2B5EF4-FFF2-40B4-BE49-F238E27FC236}">
              <a16:creationId xmlns:a16="http://schemas.microsoft.com/office/drawing/2014/main" id="{3BBBAB72-00FC-4B37-8220-37A13060AE3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070291" y="484909"/>
          <a:ext cx="1091521" cy="4183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329240</xdr:colOff>
      <xdr:row>2</xdr:row>
      <xdr:rowOff>174930</xdr:rowOff>
    </xdr:from>
    <xdr:to>
      <xdr:col>15</xdr:col>
      <xdr:colOff>2114377</xdr:colOff>
      <xdr:row>2</xdr:row>
      <xdr:rowOff>466372</xdr:rowOff>
    </xdr:to>
    <xdr:pic>
      <xdr:nvPicPr>
        <xdr:cNvPr id="9" name="Picture 8">
          <a:extLst>
            <a:ext uri="{FF2B5EF4-FFF2-40B4-BE49-F238E27FC236}">
              <a16:creationId xmlns:a16="http://schemas.microsoft.com/office/drawing/2014/main" id="{C344F01C-5F19-4D2F-AA51-B9707CD4BDC0}"/>
            </a:ext>
            <a:ext uri="{147F2762-F138-4A5C-976F-8EAC2B608ADB}">
              <a16:predDERef xmlns:a16="http://schemas.microsoft.com/office/drawing/2014/main" pred="{4C0139BB-234D-4C05-B256-E3EAB74BC5EE}"/>
            </a:ext>
          </a:extLst>
        </xdr:cNvPr>
        <xdr:cNvPicPr>
          <a:picLocks noChangeAspect="1"/>
        </xdr:cNvPicPr>
      </xdr:nvPicPr>
      <xdr:blipFill>
        <a:blip xmlns:r="http://schemas.openxmlformats.org/officeDocument/2006/relationships" r:embed="rId4"/>
        <a:stretch>
          <a:fillRect/>
        </a:stretch>
      </xdr:blipFill>
      <xdr:spPr>
        <a:xfrm>
          <a:off x="23244658" y="535148"/>
          <a:ext cx="1785137" cy="29144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54428</xdr:colOff>
      <xdr:row>2</xdr:row>
      <xdr:rowOff>45357</xdr:rowOff>
    </xdr:from>
    <xdr:to>
      <xdr:col>0</xdr:col>
      <xdr:colOff>511628</xdr:colOff>
      <xdr:row>2</xdr:row>
      <xdr:rowOff>507581</xdr:rowOff>
    </xdr:to>
    <xdr:sp macro="" textlink="">
      <xdr:nvSpPr>
        <xdr:cNvPr id="2" name="Google Shape;53;p1">
          <a:extLst>
            <a:ext uri="{FF2B5EF4-FFF2-40B4-BE49-F238E27FC236}">
              <a16:creationId xmlns:a16="http://schemas.microsoft.com/office/drawing/2014/main" id="{F79C4CA4-2FD0-4EFB-9CD1-3E08E5460BF2}"/>
            </a:ext>
          </a:extLst>
        </xdr:cNvPr>
        <xdr:cNvSpPr/>
      </xdr:nvSpPr>
      <xdr:spPr>
        <a:xfrm>
          <a:off x="54428" y="400957"/>
          <a:ext cx="457200" cy="462224"/>
        </a:xfrm>
        <a:prstGeom prst="rect">
          <a:avLst/>
        </a:prstGeom>
        <a:blipFill rotWithShape="1">
          <a:blip xmlns:r="http://schemas.openxmlformats.org/officeDocument/2006/relationships" r:embed="rId1">
            <a:alphaModFix/>
          </a:blip>
          <a:stretch>
            <a:fillRect/>
          </a:stretch>
        </a:blipFill>
        <a:ln>
          <a:noFill/>
        </a:ln>
      </xdr:spPr>
      <xdr:txBody>
        <a:bodyPr spcFirstLastPara="1" wrap="square" lIns="0" tIns="0" rIns="0" bIns="0" anchor="t"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rtl="0">
            <a:spcBef>
              <a:spcPts val="0"/>
            </a:spcBef>
            <a:spcAft>
              <a:spcPts val="0"/>
            </a:spcAft>
            <a:buNone/>
          </a:pPr>
          <a:endParaRPr sz="1800">
            <a:solidFill>
              <a:schemeClr val="dk1"/>
            </a:solidFill>
            <a:latin typeface="Calibri"/>
            <a:ea typeface="Calibri"/>
            <a:cs typeface="Calibri"/>
            <a:sym typeface="Calibri"/>
          </a:endParaRPr>
        </a:p>
      </xdr:txBody>
    </xdr:sp>
    <xdr:clientData/>
  </xdr:twoCellAnchor>
  <xdr:twoCellAnchor>
    <xdr:from>
      <xdr:col>0</xdr:col>
      <xdr:colOff>609219</xdr:colOff>
      <xdr:row>2</xdr:row>
      <xdr:rowOff>58727</xdr:rowOff>
    </xdr:from>
    <xdr:to>
      <xdr:col>0</xdr:col>
      <xdr:colOff>1066419</xdr:colOff>
      <xdr:row>2</xdr:row>
      <xdr:rowOff>520951</xdr:rowOff>
    </xdr:to>
    <xdr:sp macro="" textlink="">
      <xdr:nvSpPr>
        <xdr:cNvPr id="3" name="Google Shape;54;p1">
          <a:extLst>
            <a:ext uri="{FF2B5EF4-FFF2-40B4-BE49-F238E27FC236}">
              <a16:creationId xmlns:a16="http://schemas.microsoft.com/office/drawing/2014/main" id="{09020F94-B1ED-402B-9A26-7A707E78C247}"/>
            </a:ext>
          </a:extLst>
        </xdr:cNvPr>
        <xdr:cNvSpPr/>
      </xdr:nvSpPr>
      <xdr:spPr>
        <a:xfrm>
          <a:off x="609219" y="414327"/>
          <a:ext cx="457200" cy="462224"/>
        </a:xfrm>
        <a:prstGeom prst="rect">
          <a:avLst/>
        </a:prstGeom>
        <a:blipFill rotWithShape="1">
          <a:blip xmlns:r="http://schemas.openxmlformats.org/officeDocument/2006/relationships" r:embed="rId2">
            <a:alphaModFix/>
          </a:blip>
          <a:stretch>
            <a:fillRect/>
          </a:stretch>
        </a:blipFill>
        <a:ln>
          <a:noFill/>
        </a:ln>
      </xdr:spPr>
      <xdr:txBody>
        <a:bodyPr spcFirstLastPara="1" wrap="square" lIns="0" tIns="0" rIns="0" bIns="0" anchor="t"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rtl="0">
            <a:spcBef>
              <a:spcPts val="0"/>
            </a:spcBef>
            <a:spcAft>
              <a:spcPts val="0"/>
            </a:spcAft>
            <a:buNone/>
          </a:pPr>
          <a:endParaRPr sz="1800">
            <a:solidFill>
              <a:schemeClr val="dk1"/>
            </a:solidFill>
            <a:latin typeface="Calibri"/>
            <a:ea typeface="Calibri"/>
            <a:cs typeface="Calibri"/>
            <a:sym typeface="Calibri"/>
          </a:endParaRPr>
        </a:p>
      </xdr:txBody>
    </xdr:sp>
    <xdr:clientData/>
  </xdr:twoCellAnchor>
  <xdr:twoCellAnchor>
    <xdr:from>
      <xdr:col>0</xdr:col>
      <xdr:colOff>54428</xdr:colOff>
      <xdr:row>2</xdr:row>
      <xdr:rowOff>45357</xdr:rowOff>
    </xdr:from>
    <xdr:to>
      <xdr:col>0</xdr:col>
      <xdr:colOff>511628</xdr:colOff>
      <xdr:row>2</xdr:row>
      <xdr:rowOff>507581</xdr:rowOff>
    </xdr:to>
    <xdr:sp macro="" textlink="">
      <xdr:nvSpPr>
        <xdr:cNvPr id="4" name="Google Shape;53;p1">
          <a:extLst>
            <a:ext uri="{FF2B5EF4-FFF2-40B4-BE49-F238E27FC236}">
              <a16:creationId xmlns:a16="http://schemas.microsoft.com/office/drawing/2014/main" id="{F522405C-7C22-42AD-A688-780716146DAB}"/>
            </a:ext>
          </a:extLst>
        </xdr:cNvPr>
        <xdr:cNvSpPr/>
      </xdr:nvSpPr>
      <xdr:spPr>
        <a:xfrm>
          <a:off x="54428" y="400957"/>
          <a:ext cx="457200" cy="462224"/>
        </a:xfrm>
        <a:prstGeom prst="rect">
          <a:avLst/>
        </a:prstGeom>
        <a:blipFill rotWithShape="1">
          <a:blip xmlns:r="http://schemas.openxmlformats.org/officeDocument/2006/relationships" r:embed="rId1">
            <a:alphaModFix/>
          </a:blip>
          <a:stretch>
            <a:fillRect/>
          </a:stretch>
        </a:blipFill>
        <a:ln>
          <a:noFill/>
        </a:ln>
      </xdr:spPr>
      <xdr:txBody>
        <a:bodyPr spcFirstLastPara="1" wrap="square" lIns="0" tIns="0" rIns="0" bIns="0" anchor="t"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rtl="0">
            <a:spcBef>
              <a:spcPts val="0"/>
            </a:spcBef>
            <a:spcAft>
              <a:spcPts val="0"/>
            </a:spcAft>
            <a:buNone/>
          </a:pPr>
          <a:endParaRPr sz="1800">
            <a:solidFill>
              <a:schemeClr val="dk1"/>
            </a:solidFill>
            <a:latin typeface="Calibri"/>
            <a:ea typeface="Calibri"/>
            <a:cs typeface="Calibri"/>
            <a:sym typeface="Calibri"/>
          </a:endParaRPr>
        </a:p>
      </xdr:txBody>
    </xdr:sp>
    <xdr:clientData/>
  </xdr:twoCellAnchor>
  <xdr:twoCellAnchor>
    <xdr:from>
      <xdr:col>0</xdr:col>
      <xdr:colOff>609219</xdr:colOff>
      <xdr:row>2</xdr:row>
      <xdr:rowOff>58727</xdr:rowOff>
    </xdr:from>
    <xdr:to>
      <xdr:col>0</xdr:col>
      <xdr:colOff>1066419</xdr:colOff>
      <xdr:row>2</xdr:row>
      <xdr:rowOff>520951</xdr:rowOff>
    </xdr:to>
    <xdr:sp macro="" textlink="">
      <xdr:nvSpPr>
        <xdr:cNvPr id="5" name="Google Shape;54;p1">
          <a:extLst>
            <a:ext uri="{FF2B5EF4-FFF2-40B4-BE49-F238E27FC236}">
              <a16:creationId xmlns:a16="http://schemas.microsoft.com/office/drawing/2014/main" id="{A7A2BF64-2838-4169-A0BF-13098D6DD1B9}"/>
            </a:ext>
          </a:extLst>
        </xdr:cNvPr>
        <xdr:cNvSpPr/>
      </xdr:nvSpPr>
      <xdr:spPr>
        <a:xfrm>
          <a:off x="609219" y="414327"/>
          <a:ext cx="457200" cy="462224"/>
        </a:xfrm>
        <a:prstGeom prst="rect">
          <a:avLst/>
        </a:prstGeom>
        <a:blipFill rotWithShape="1">
          <a:blip xmlns:r="http://schemas.openxmlformats.org/officeDocument/2006/relationships" r:embed="rId2">
            <a:alphaModFix/>
          </a:blip>
          <a:stretch>
            <a:fillRect/>
          </a:stretch>
        </a:blipFill>
        <a:ln>
          <a:noFill/>
        </a:ln>
      </xdr:spPr>
      <xdr:txBody>
        <a:bodyPr spcFirstLastPara="1" wrap="square" lIns="0" tIns="0" rIns="0" bIns="0" anchor="t"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rtl="0">
            <a:spcBef>
              <a:spcPts val="0"/>
            </a:spcBef>
            <a:spcAft>
              <a:spcPts val="0"/>
            </a:spcAft>
            <a:buNone/>
          </a:pPr>
          <a:endParaRPr sz="1800">
            <a:solidFill>
              <a:schemeClr val="dk1"/>
            </a:solidFill>
            <a:latin typeface="Calibri"/>
            <a:ea typeface="Calibri"/>
            <a:cs typeface="Calibri"/>
            <a:sym typeface="Calibri"/>
          </a:endParaRPr>
        </a:p>
      </xdr:txBody>
    </xdr:sp>
    <xdr:clientData/>
  </xdr:twoCellAnchor>
  <xdr:twoCellAnchor editAs="oneCell">
    <xdr:from>
      <xdr:col>4</xdr:col>
      <xdr:colOff>697617</xdr:colOff>
      <xdr:row>2</xdr:row>
      <xdr:rowOff>79867</xdr:rowOff>
    </xdr:from>
    <xdr:to>
      <xdr:col>4</xdr:col>
      <xdr:colOff>1792399</xdr:colOff>
      <xdr:row>2</xdr:row>
      <xdr:rowOff>494126</xdr:rowOff>
    </xdr:to>
    <xdr:pic>
      <xdr:nvPicPr>
        <xdr:cNvPr id="6" name="Picture 5" descr="Internet for All">
          <a:extLst>
            <a:ext uri="{FF2B5EF4-FFF2-40B4-BE49-F238E27FC236}">
              <a16:creationId xmlns:a16="http://schemas.microsoft.com/office/drawing/2014/main" id="{03F84849-41D0-4523-AB5A-CB8E9A880D8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17181" y="440085"/>
          <a:ext cx="1094782" cy="4142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1875245</xdr:colOff>
      <xdr:row>2</xdr:row>
      <xdr:rowOff>130106</xdr:rowOff>
    </xdr:from>
    <xdr:to>
      <xdr:col>4</xdr:col>
      <xdr:colOff>3660382</xdr:colOff>
      <xdr:row>2</xdr:row>
      <xdr:rowOff>417473</xdr:rowOff>
    </xdr:to>
    <xdr:pic>
      <xdr:nvPicPr>
        <xdr:cNvPr id="7" name="Picture 6">
          <a:extLst>
            <a:ext uri="{FF2B5EF4-FFF2-40B4-BE49-F238E27FC236}">
              <a16:creationId xmlns:a16="http://schemas.microsoft.com/office/drawing/2014/main" id="{9DA84344-8FD2-45AF-A1F9-A1459A9C2983}"/>
            </a:ext>
            <a:ext uri="{147F2762-F138-4A5C-976F-8EAC2B608ADB}">
              <a16:predDERef xmlns:a16="http://schemas.microsoft.com/office/drawing/2014/main" pred="{4C0139BB-234D-4C05-B256-E3EAB74BC5EE}"/>
            </a:ext>
          </a:extLst>
        </xdr:cNvPr>
        <xdr:cNvPicPr>
          <a:picLocks noChangeAspect="1"/>
        </xdr:cNvPicPr>
      </xdr:nvPicPr>
      <xdr:blipFill>
        <a:blip xmlns:r="http://schemas.openxmlformats.org/officeDocument/2006/relationships" r:embed="rId4"/>
        <a:stretch>
          <a:fillRect/>
        </a:stretch>
      </xdr:blipFill>
      <xdr:spPr>
        <a:xfrm>
          <a:off x="16394809" y="490324"/>
          <a:ext cx="1785137" cy="28736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14</xdr:col>
      <xdr:colOff>2333420</xdr:colOff>
      <xdr:row>0</xdr:row>
      <xdr:rowOff>19096</xdr:rowOff>
    </xdr:from>
    <xdr:to>
      <xdr:col>14</xdr:col>
      <xdr:colOff>4188354</xdr:colOff>
      <xdr:row>1</xdr:row>
      <xdr:rowOff>155417</xdr:rowOff>
    </xdr:to>
    <xdr:pic>
      <xdr:nvPicPr>
        <xdr:cNvPr id="4" name="Picture 2">
          <a:extLst>
            <a:ext uri="{FF2B5EF4-FFF2-40B4-BE49-F238E27FC236}">
              <a16:creationId xmlns:a16="http://schemas.microsoft.com/office/drawing/2014/main" id="{B78E2AFD-AECB-4113-81C8-AF51F5F1F4E3}"/>
            </a:ext>
            <a:ext uri="{147F2762-F138-4A5C-976F-8EAC2B608ADB}">
              <a16:predDERef xmlns:a16="http://schemas.microsoft.com/office/drawing/2014/main" pred="{4C0139BB-234D-4C05-B256-E3EAB74BC5EE}"/>
            </a:ext>
          </a:extLst>
        </xdr:cNvPr>
        <xdr:cNvPicPr>
          <a:picLocks noChangeAspect="1"/>
        </xdr:cNvPicPr>
      </xdr:nvPicPr>
      <xdr:blipFill>
        <a:blip xmlns:r="http://schemas.openxmlformats.org/officeDocument/2006/relationships" r:embed="rId1"/>
        <a:stretch>
          <a:fillRect/>
        </a:stretch>
      </xdr:blipFill>
      <xdr:spPr>
        <a:xfrm>
          <a:off x="26139570" y="19096"/>
          <a:ext cx="1848584" cy="28237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14</xdr:col>
      <xdr:colOff>266700</xdr:colOff>
      <xdr:row>0</xdr:row>
      <xdr:rowOff>0</xdr:rowOff>
    </xdr:from>
    <xdr:to>
      <xdr:col>15</xdr:col>
      <xdr:colOff>938</xdr:colOff>
      <xdr:row>1</xdr:row>
      <xdr:rowOff>161176</xdr:rowOff>
    </xdr:to>
    <xdr:pic>
      <xdr:nvPicPr>
        <xdr:cNvPr id="2" name="Picture 1">
          <a:extLst>
            <a:ext uri="{FF2B5EF4-FFF2-40B4-BE49-F238E27FC236}">
              <a16:creationId xmlns:a16="http://schemas.microsoft.com/office/drawing/2014/main" id="{73C48299-0F5A-41C4-9830-04919C013634}"/>
            </a:ext>
            <a:ext uri="{147F2762-F138-4A5C-976F-8EAC2B608ADB}">
              <a16:predDERef xmlns:a16="http://schemas.microsoft.com/office/drawing/2014/main" pred="{4C0139BB-234D-4C05-B256-E3EAB74BC5EE}"/>
            </a:ext>
          </a:extLst>
        </xdr:cNvPr>
        <xdr:cNvPicPr>
          <a:picLocks noChangeAspect="1"/>
        </xdr:cNvPicPr>
      </xdr:nvPicPr>
      <xdr:blipFill>
        <a:blip xmlns:r="http://schemas.openxmlformats.org/officeDocument/2006/relationships" r:embed="rId1"/>
        <a:stretch>
          <a:fillRect/>
        </a:stretch>
      </xdr:blipFill>
      <xdr:spPr>
        <a:xfrm>
          <a:off x="24818340" y="0"/>
          <a:ext cx="2309798" cy="32119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2358390</xdr:colOff>
      <xdr:row>0</xdr:row>
      <xdr:rowOff>93980</xdr:rowOff>
    </xdr:from>
    <xdr:to>
      <xdr:col>9</xdr:col>
      <xdr:colOff>4112200</xdr:colOff>
      <xdr:row>1</xdr:row>
      <xdr:rowOff>248806</xdr:rowOff>
    </xdr:to>
    <xdr:pic>
      <xdr:nvPicPr>
        <xdr:cNvPr id="3" name="Picture 2">
          <a:extLst>
            <a:ext uri="{FF2B5EF4-FFF2-40B4-BE49-F238E27FC236}">
              <a16:creationId xmlns:a16="http://schemas.microsoft.com/office/drawing/2014/main" id="{3E174184-5F63-41C2-9471-9272513A9007}"/>
            </a:ext>
            <a:ext uri="{147F2762-F138-4A5C-976F-8EAC2B608ADB}">
              <a16:predDERef xmlns:a16="http://schemas.microsoft.com/office/drawing/2014/main" pred="{4C0139BB-234D-4C05-B256-E3EAB74BC5EE}"/>
            </a:ext>
          </a:extLst>
        </xdr:cNvPr>
        <xdr:cNvPicPr>
          <a:picLocks noChangeAspect="1"/>
        </xdr:cNvPicPr>
      </xdr:nvPicPr>
      <xdr:blipFill>
        <a:blip xmlns:r="http://schemas.openxmlformats.org/officeDocument/2006/relationships" r:embed="rId1"/>
        <a:stretch>
          <a:fillRect/>
        </a:stretch>
      </xdr:blipFill>
      <xdr:spPr>
        <a:xfrm>
          <a:off x="23046690" y="93980"/>
          <a:ext cx="1753810" cy="30595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2215606</xdr:colOff>
      <xdr:row>0</xdr:row>
      <xdr:rowOff>41548</xdr:rowOff>
    </xdr:from>
    <xdr:to>
      <xdr:col>9</xdr:col>
      <xdr:colOff>4155471</xdr:colOff>
      <xdr:row>1</xdr:row>
      <xdr:rowOff>245269</xdr:rowOff>
    </xdr:to>
    <xdr:pic>
      <xdr:nvPicPr>
        <xdr:cNvPr id="2" name="Picture 1">
          <a:extLst>
            <a:ext uri="{FF2B5EF4-FFF2-40B4-BE49-F238E27FC236}">
              <a16:creationId xmlns:a16="http://schemas.microsoft.com/office/drawing/2014/main" id="{F4075874-8BF9-481E-9DA5-7E5B38115018}"/>
            </a:ext>
            <a:ext uri="{147F2762-F138-4A5C-976F-8EAC2B608ADB}">
              <a16:predDERef xmlns:a16="http://schemas.microsoft.com/office/drawing/2014/main" pred="{4C0139BB-234D-4C05-B256-E3EAB74BC5EE}"/>
            </a:ext>
          </a:extLst>
        </xdr:cNvPr>
        <xdr:cNvPicPr>
          <a:picLocks noChangeAspect="1"/>
        </xdr:cNvPicPr>
      </xdr:nvPicPr>
      <xdr:blipFill>
        <a:blip xmlns:r="http://schemas.openxmlformats.org/officeDocument/2006/relationships" r:embed="rId1"/>
        <a:stretch>
          <a:fillRect/>
        </a:stretch>
      </xdr:blipFill>
      <xdr:spPr>
        <a:xfrm>
          <a:off x="24656506" y="41548"/>
          <a:ext cx="1939865" cy="35548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6</xdr:col>
      <xdr:colOff>1241152</xdr:colOff>
      <xdr:row>0</xdr:row>
      <xdr:rowOff>60960</xdr:rowOff>
    </xdr:from>
    <xdr:ext cx="1834467" cy="337363"/>
    <xdr:pic>
      <xdr:nvPicPr>
        <xdr:cNvPr id="2" name="Picture 1">
          <a:extLst>
            <a:ext uri="{FF2B5EF4-FFF2-40B4-BE49-F238E27FC236}">
              <a16:creationId xmlns:a16="http://schemas.microsoft.com/office/drawing/2014/main" id="{7FE982BE-A11A-42A6-856F-05D04C9B1433}"/>
            </a:ext>
            <a:ext uri="{147F2762-F138-4A5C-976F-8EAC2B608ADB}">
              <a16:predDERef xmlns:a16="http://schemas.microsoft.com/office/drawing/2014/main" pred="{4C0139BB-234D-4C05-B256-E3EAB74BC5EE}"/>
            </a:ext>
          </a:extLst>
        </xdr:cNvPr>
        <xdr:cNvPicPr>
          <a:picLocks noChangeAspect="1"/>
        </xdr:cNvPicPr>
      </xdr:nvPicPr>
      <xdr:blipFill>
        <a:blip xmlns:r="http://schemas.openxmlformats.org/officeDocument/2006/relationships" r:embed="rId1"/>
        <a:stretch>
          <a:fillRect/>
        </a:stretch>
      </xdr:blipFill>
      <xdr:spPr>
        <a:xfrm>
          <a:off x="19179902" y="60960"/>
          <a:ext cx="1834467" cy="337363"/>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924C8BB-01CC-486D-B9CD-9BEA2735105F}" name="Table82" displayName="Table82" ref="A7:O19" totalsRowShown="0" headerRowDxfId="133" headerRowBorderDxfId="132" tableBorderDxfId="131">
  <tableColumns count="15">
    <tableColumn id="1" xr3:uid="{4620F747-E151-4999-B69D-56F3A818C467}" name="Position Title" dataDxfId="130"/>
    <tableColumn id="9" xr3:uid="{8935A26F-679D-4D50-B31D-CC7C74DCEE32}" name="Key Personnel" dataDxfId="129"/>
    <tableColumn id="2" xr3:uid="{36F453A6-3615-4159-BDBE-8141618E7700}" name="Level of Effort" dataDxfId="128"/>
    <tableColumn id="3" xr3:uid="{F6520395-96D3-4867-ADCA-78B83DA3ACEF}" name="Unit" dataDxfId="127"/>
    <tableColumn id="4" xr3:uid="{F0ED93E9-A0D0-43A5-B6FD-3A21C8014C38}" name="Unit Cost" dataDxfId="126"/>
    <tableColumn id="5" xr3:uid="{D100875A-A6F8-4DC3-BB39-9CEE64D5707E}" name="Subtotal Salary" dataDxfId="125">
      <calculatedColumnFormula>C8*E8</calculatedColumnFormula>
    </tableColumn>
    <tableColumn id="6" xr3:uid="{C15E5241-8CD6-4DBF-932F-3380026B3FC8}" name="Fringe Benefits" dataDxfId="124">
      <calculatedColumnFormula>Table82[[#This Row],[Fringe Rate]]*Table82[[#This Row],[Subtotal Salary]]</calculatedColumnFormula>
    </tableColumn>
    <tableColumn id="10" xr3:uid="{2DB4730E-7F2C-4B38-9033-55D5A9BBD37D}" name="Fringe Rate" dataDxfId="123">
      <calculatedColumnFormula>Table82[[#This Row],[Fringe Benefits]]*Table82[[#This Row],[Subtotal Salary]]</calculatedColumnFormula>
    </tableColumn>
    <tableColumn id="18" xr3:uid="{3896FEA8-F478-4F84-9C7C-2CFDB88E8EFF}" name="% of Time Spent on Administrative Costs" dataDxfId="122"/>
    <tableColumn id="17" xr3:uid="{FAE81C35-D124-4A2D-82CB-CB931E4BCC6D}" name="$ Value of Administrative Costs_x000a_(Cap of 3% of Total Grant)" dataDxfId="121">
      <calculatedColumnFormula>Table82[[#This Row],[% of Time Spent on Administrative Costs]]*Table82[[#This Row],[Subtotal Salary]]</calculatedColumnFormula>
    </tableColumn>
    <tableColumn id="16" xr3:uid="{722B01B0-76FF-422A-9342-906442252B73}" name="% of Time Spent on Evaluation of Subgrants Costs" dataDxfId="120"/>
    <tableColumn id="15" xr3:uid="{C499F277-CC4D-4A0B-9169-E243C06AA5E2}" name="$ Value of Evaluation of Subgrants Costs _x000a_(Cap of 5% of Total Grant)" dataDxfId="119">
      <calculatedColumnFormula>Table82[[#This Row],[% of Time Spent on Evaluation of Subgrants Costs]]*Table82[[#This Row],[Subtotal Salary]]</calculatedColumnFormula>
    </tableColumn>
    <tableColumn id="7" xr3:uid="{7E8BBB29-9D9B-4476-ACB5-007C562E4158}" name="Total " dataDxfId="118">
      <calculatedColumnFormula>SUM(Table82[[#This Row],[Subtotal Salary]],Table82[[#This Row],[Fringe Benefits]])</calculatedColumnFormula>
    </tableColumn>
    <tableColumn id="8" xr3:uid="{53F9A46C-E9FA-4ADD-ACF9-CE34A35F3016}" name="Justification of Need" dataDxfId="117"/>
    <tableColumn id="11" xr3:uid="{575D0BE9-3E01-49C3-9324-5BCB012CC75E}" name="Calculations" dataDxfId="116"/>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8ED3696-FD6D-48F3-9928-53746BD7C81E}" name="Table126" displayName="Table126" ref="A5:N16" totalsRowShown="0" headerRowDxfId="115" dataDxfId="113" headerRowBorderDxfId="114" tableBorderDxfId="112" headerRowCellStyle="Currency" dataCellStyle="Currency">
  <tableColumns count="14">
    <tableColumn id="1" xr3:uid="{C7F1024F-9BA4-4F10-B89C-12B240793EC7}" name="Purpose of Travel/Justification of Need" dataDxfId="111"/>
    <tableColumn id="2" xr3:uid="{5E9BE10F-063D-4678-9117-92B506DB829C}" name="No. of Days" dataDxfId="110"/>
    <tableColumn id="3" xr3:uid="{6C8DD3BB-CA10-4443-AA03-83CF5A54E22F}" name="No. of Travelers" dataDxfId="109"/>
    <tableColumn id="4" xr3:uid="{A18E41AB-07E7-44F8-B4D2-69F761532685}" name="Lodging per Traveler/per night" dataDxfId="108" dataCellStyle="Currency"/>
    <tableColumn id="5" xr3:uid="{B5AB50F9-8820-4F98-B9D9-0990A3DE312C}" name="Flight per Traveler" dataDxfId="107" dataCellStyle="Currency"/>
    <tableColumn id="6" xr3:uid="{4208F08D-A841-439E-AAA4-693845C3EBA4}" name="Vehicle Cost per Traveler" dataDxfId="106" dataCellStyle="Currency"/>
    <tableColumn id="7" xr3:uid="{AC2F4262-C6BB-43C9-A00F-C88E312D61FA}" name="Per Diem Per Traveler" dataDxfId="105" dataCellStyle="Currency"/>
    <tableColumn id="11" xr3:uid="{A51FD544-A9F8-44BC-9709-A40CB809ECCA}" name="Per Diem Per Traveler (first and last day)" dataDxfId="104" dataCellStyle="Currency">
      <calculatedColumnFormula>Table126[[#This Row],[Per Diem Per Traveler]]*0.75</calculatedColumnFormula>
    </tableColumn>
    <tableColumn id="8" xr3:uid="{7D251268-9323-461E-B224-155F878DE49E}" name="Mileage Cost" dataDxfId="103" dataCellStyle="Currency"/>
    <tableColumn id="12" xr3:uid="{FEBF5121-727D-4F97-AB18-29CE25E0C642}" name="Miscellaneous" dataDxfId="102" dataCellStyle="Currency"/>
    <tableColumn id="9" xr3:uid="{332C6210-A81E-45E7-965C-1BB2E711DB6E}" name="Cost per Trip" dataDxfId="101">
      <calculatedColumnFormula>IF((((B6-1)*D6)*C6)+(C6*E6)+(C6*F6)+((C6*G6)*B6-2)+(H6*2*C6)+I6+J6&lt;0, 0, (((B6-1)*D6)*C6)+(C6*E6)+(C6*F6)+((C6*G6)*B6-2)+(H6*2*C6)+I6+J6)</calculatedColumnFormula>
    </tableColumn>
    <tableColumn id="13" xr3:uid="{CC8DC453-A031-4145-B526-A3F7145319CA}" name="$ Value of Administrative Costs (Cap of 3% of Total Grant)" dataDxfId="100"/>
    <tableColumn id="14" xr3:uid="{6AC9823A-B55F-4BDF-ADA9-A4E68E6848D3}" name="$ Value of Evaluation of Subgrants Costs_x000a_(Cap of 5% of Total Grant)" dataDxfId="99"/>
    <tableColumn id="10" xr3:uid="{99784E98-5176-4DE2-938E-1A4698C314BC}" name="Calculations" dataDxfId="98"/>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7186946-B426-46DE-90AB-B196CAEE2A3B}" name="Table47" displayName="Table47" ref="A5:J16" totalsRowShown="0" headerRowDxfId="97" headerRowBorderDxfId="96" tableBorderDxfId="95">
  <tableColumns count="10">
    <tableColumn id="1" xr3:uid="{388B73A8-9423-4C22-BC95-C639E391567A}" name="Category" dataDxfId="94"/>
    <tableColumn id="8" xr3:uid="{F41D4447-CA86-4DD9-9477-AD9801530050}" name="Equipment Item" dataDxfId="93"/>
    <tableColumn id="2" xr3:uid="{4E09E99C-2D75-4FA8-82C7-03C928549077}" name="Qty" dataDxfId="92"/>
    <tableColumn id="3" xr3:uid="{966AB935-0208-4DD4-91EB-8477C8CFF638}" name="Unit Cost" dataDxfId="91"/>
    <tableColumn id="4" xr3:uid="{D50AAC38-5392-4657-AEA9-F37A048841AF}" name="Total Cost             " dataDxfId="90">
      <calculatedColumnFormula>Table47[[#This Row],[Unit Cost]]*Table47[[#This Row],[Qty]]</calculatedColumnFormula>
    </tableColumn>
    <tableColumn id="11" xr3:uid="{F5BC6BCF-69D0-47CD-862F-BAF3F4AAC88F}" name="$ Value of Administrative Costs _x000a_(Cap of 3% of Total Grant)" dataDxfId="89"/>
    <tableColumn id="10" xr3:uid="{61612E78-CAED-4E7F-BB33-ECC1F3FB39A7}" name="$ Value of Evaluation of Subgrants Costs_x000a_(Cap of 5% of Total Grant)" dataDxfId="88"/>
    <tableColumn id="5" xr3:uid="{33DDF5E3-A3F5-47B6-868A-BF910058B08E}" name="Basis of Cost" dataDxfId="87"/>
    <tableColumn id="6" xr3:uid="{2D42F5C6-7C76-4DA5-8206-FB3D46441B77}" name="Justification of need" dataDxfId="86"/>
    <tableColumn id="7" xr3:uid="{8B05C291-65ED-41B7-B213-89E2BD842763}" name="Calculations" dataDxfId="85"/>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524FD59-6B0B-4187-A8E1-11C721359046}" name="Table38" displayName="Table38" ref="A5:J14" totalsRowShown="0" headerRowDxfId="84" headerRowBorderDxfId="83" tableBorderDxfId="82">
  <tableColumns count="10">
    <tableColumn id="1" xr3:uid="{13A60D08-EE49-4495-892B-AB0B9E7349B1}" name="Category" dataDxfId="81"/>
    <tableColumn id="9" xr3:uid="{8E549A02-4CB6-44F1-B1A2-4FCE455F30A9}" name="Supply Item" dataDxfId="80"/>
    <tableColumn id="2" xr3:uid="{498307FD-ECC3-47A9-8716-AC25F27E4EE6}" name="Qty" dataDxfId="79"/>
    <tableColumn id="3" xr3:uid="{23A3E9F9-8588-440A-A449-C7E39AD1068E}" name="Unit Cost         " dataDxfId="78"/>
    <tableColumn id="4" xr3:uid="{295D9940-9170-40EF-9C7C-80E02669CAAA}" name="Total Cost             " dataDxfId="77">
      <calculatedColumnFormula>C6*D6</calculatedColumnFormula>
    </tableColumn>
    <tableColumn id="11" xr3:uid="{71038419-4BB0-4BEE-A71C-80328BFE386B}" name="$ Value of Administrative Costs _x000a_(Cap of 3% of Total Grant)" dataDxfId="76"/>
    <tableColumn id="10" xr3:uid="{32D9443B-2FF5-44E6-BBB8-1F7178AA788C}" name="$ Value of Evaluation of Subgrants Costs_x000a_(Cap of 5% of Total Grant)" dataDxfId="75"/>
    <tableColumn id="5" xr3:uid="{1B348FB7-47D9-49E5-ABAA-7A83843F2921}" name="Basis of Cost" dataDxfId="74"/>
    <tableColumn id="6" xr3:uid="{E8B28A73-E4F0-4CA7-A9E0-F1FCB6ED419F}" name="Justification of need" dataDxfId="73"/>
    <tableColumn id="7" xr3:uid="{636BBE4F-93E2-430D-940C-73599AAF26F3}" name="Calculations" dataDxfId="72"/>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5849EE09-0D5B-4BF6-9F3B-8AC8FA0BBFA4}" name="Table8" displayName="Table8" ref="A7:S22" totalsRowShown="0" headerRowDxfId="71" headerRowBorderDxfId="70" tableBorderDxfId="69">
  <tableColumns count="19">
    <tableColumn id="1" xr3:uid="{AB7FAA1B-EF4B-4A19-9AAB-F2A3FBADA9D6}" name="Position Title" dataDxfId="68"/>
    <tableColumn id="9" xr3:uid="{0BE40FCC-D90D-4A14-9E31-3CB7D29DD002}" name="Key Personnel" dataDxfId="67"/>
    <tableColumn id="2" xr3:uid="{BA657D83-0B44-4F2E-AE48-A5DF676CDD0C}" name="Level of Effort" dataDxfId="66"/>
    <tableColumn id="3" xr3:uid="{77F7A60B-562E-48AF-AE44-5BAE619C5C44}" name="Unit" dataDxfId="65"/>
    <tableColumn id="4" xr3:uid="{D7D901A4-C2A2-4FAF-8047-21EECBFB8667}" name="Unit Cost" dataDxfId="64"/>
    <tableColumn id="5" xr3:uid="{DC515119-ACB0-460A-8670-C3C43FB0DFCA}" name="Subtotal Salary" dataDxfId="63">
      <calculatedColumnFormula>C8*E8</calculatedColumnFormula>
    </tableColumn>
    <tableColumn id="6" xr3:uid="{64AFCDEC-47BA-4B6B-983E-A0BA1D31D230}" name="Fringe Benefits" dataDxfId="62"/>
    <tableColumn id="10" xr3:uid="{C8EECDD7-054A-4CFE-BB86-686467641810}" name="Fringe Rate" dataDxfId="61">
      <calculatedColumnFormula>Table8[[#This Row],[Fringe Benefits]]/Table8[[#This Row],[Subtotal Salary]]</calculatedColumnFormula>
    </tableColumn>
    <tableColumn id="18" xr3:uid="{548E1AA4-6542-410A-9E4F-A3DFCAB337B4}" name="% of Time Spent on Administrative Costs" dataDxfId="60"/>
    <tableColumn id="17" xr3:uid="{4B27D80F-941E-4C83-8CF6-D67E3353659B}" name="$ Value of Administrative Costs_x000a_(Cap of 3% of Total Grant)" dataDxfId="59">
      <calculatedColumnFormula>Table8[[#This Row],[% of Time Spent on Administrative Costs]]*Table8[[#This Row],[Subtotal Salary]]</calculatedColumnFormula>
    </tableColumn>
    <tableColumn id="16" xr3:uid="{3F96BA90-5E78-4610-9FA5-C87C30A0BB4E}" name="% of Time Spent on Evaluation of Subgrants Costs" dataDxfId="58"/>
    <tableColumn id="15" xr3:uid="{EFEE975D-D922-46A3-B49F-04367D885C19}" name="$ Value of Evaluation of Subgrants Costs _x000a_(Cap of 5% of Total Grant)" dataDxfId="57">
      <calculatedColumnFormula>Table8[[#This Row],[Subtotal Salary]]*Table8[[#This Row],[% of Time Spent on Evaluation of Subgrants Costs]]</calculatedColumnFormula>
    </tableColumn>
    <tableColumn id="14" xr3:uid="{66423F21-8531-42CB-9505-C08BA47EC4A8}" name="% of Time Spent on Expenses Related to Affordable Broadband Program Costs" dataDxfId="56"/>
    <tableColumn id="13" xr3:uid="{9B1BD8D6-4726-491F-8F35-CB716A496055}" name="$ Value of Expenses Related to Affordable Broadband Program Costs_x000a_(Cap of 10% of Capacity Grant)" dataDxfId="55">
      <calculatedColumnFormula>Table8[[#This Row],[Subtotal Salary]]*Table8[[#This Row],[% of Time Spent on Expenses Related to Affordable Broadband Program Costs]]</calculatedColumnFormula>
    </tableColumn>
    <tableColumn id="12" xr3:uid="{70D453F6-3B51-4995-AC04-7AC395B759E7}" name="% of Time Spent on Expenses Related to DE Plan Updates and Maintenance" dataDxfId="54">
      <calculatedColumnFormula>0</calculatedColumnFormula>
    </tableColumn>
    <tableColumn id="19" xr3:uid="{89DFD9A4-6EEA-4A3C-AE66-219AED3B7E1C}" name="$ Value of Expenses Related to DE Plan Updates and Maintenance Costs _x000a_(20% of Capacity Grant)" dataDxfId="53">
      <calculatedColumnFormula>Table8[[#This Row],[% of Time Spent on Expenses Related to DE Plan Updates and Maintenance]]*Table8[[#This Row],[Subtotal Salary]]</calculatedColumnFormula>
    </tableColumn>
    <tableColumn id="7" xr3:uid="{127E88EF-4138-408A-8379-A4DA01E186CB}" name="Total " dataDxfId="52">
      <calculatedColumnFormula>SUM(F8:G8)</calculatedColumnFormula>
    </tableColumn>
    <tableColumn id="8" xr3:uid="{D7EADFD7-C82A-4879-80E9-82790DBF05AB}" name="Justification of Need" dataDxfId="51"/>
    <tableColumn id="11" xr3:uid="{FBE92801-0FD9-43E8-906D-4CA26574FF02}" name="Calculations" dataDxfId="50"/>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E7F3B8D-4C54-4E58-90CA-9CBC97ED61B8}" name="Table12" displayName="Table12" ref="A5:P16" totalsRowShown="0" headerRowDxfId="49" dataDxfId="47" headerRowBorderDxfId="48" tableBorderDxfId="46" headerRowCellStyle="Currency" dataCellStyle="Currency">
  <tableColumns count="16">
    <tableColumn id="1" xr3:uid="{33555A67-FFA5-4C7B-9CCE-0FBE57A35FE0}" name="Purpose of Travel/Justification of Need" dataDxfId="45"/>
    <tableColumn id="2" xr3:uid="{3A602EEA-271A-48B3-B5E9-A6C648C9B04C}" name="No. of Days" dataDxfId="44"/>
    <tableColumn id="3" xr3:uid="{21E74C95-8F7D-45AB-9060-B780C0E489F3}" name="No. of Travelers" dataDxfId="43"/>
    <tableColumn id="4" xr3:uid="{EBCD884C-912D-4A9F-9660-E9AF54C6C3A5}" name="Lodging per Traveler/per night" dataDxfId="42" dataCellStyle="Currency"/>
    <tableColumn id="5" xr3:uid="{F29502B5-F08C-48B0-A248-60417CEB5BE9}" name="Flight per Traveler" dataDxfId="41" dataCellStyle="Currency"/>
    <tableColumn id="6" xr3:uid="{A362BAF4-196A-48F6-B25C-0DE4349C055E}" name="Vehicle Cost per Traveler" dataDxfId="40" dataCellStyle="Currency"/>
    <tableColumn id="7" xr3:uid="{E4AB1091-C4F7-4D4D-8359-98B739258570}" name="Per Diem Per Traveler" dataDxfId="39" dataCellStyle="Currency"/>
    <tableColumn id="11" xr3:uid="{C632AFAA-CAC9-4D0C-A482-01B0A4A9F5E8}" name="Per Diem Per Traveler (first and last day)" dataDxfId="38" dataCellStyle="Currency">
      <calculatedColumnFormula>Table12[[#This Row],[Per Diem Per Traveler]]*0.75</calculatedColumnFormula>
    </tableColumn>
    <tableColumn id="8" xr3:uid="{EC7A1D01-3966-486B-88D6-E07AAF57A78F}" name="Mileage Cost" dataDxfId="37" dataCellStyle="Currency"/>
    <tableColumn id="12" xr3:uid="{D61C93C1-34E4-4396-AC67-7FF56B4C864F}" name="Miscellaneous" dataDxfId="36" dataCellStyle="Currency"/>
    <tableColumn id="9" xr3:uid="{7AC01E26-9C35-496D-B51B-6DFA646F9409}" name="Cost per Trip" dataDxfId="35">
      <calculatedColumnFormula>IF((((B6-1)*D6)*C6)+(C6*E6)+(C6*F6)+((C6*G6)*B6-2)+(H6*2*C6)+I6+J6&lt;0, 0, (((B6-1)*D6)*C6)+(C6*E6)+(C6*F6)+((C6*G6)*B6-2)+(H6*2*C6)+I6+J6)</calculatedColumnFormula>
    </tableColumn>
    <tableColumn id="13" xr3:uid="{58900BB7-6B3D-4D4D-BCE7-5D42D614A9B2}" name="$ Value of Administrative Costs (Cap of 3% of Total Grant)" dataDxfId="34"/>
    <tableColumn id="14" xr3:uid="{6C380A0E-E009-4673-A743-FCE0BA57710A}" name="$ Value of Evaluation of Subgrants Costs_x000a_(Cap of 5% of Total Grant)" dataDxfId="33"/>
    <tableColumn id="15" xr3:uid="{9CEC1DDB-EAAD-4E5E-A74A-0B7A5DC649A1}" name="$ Value of Expenses Related to Affordable Broadband Costs_x000a_(Cap of 10% of Capacity Grant)" dataDxfId="32"/>
    <tableColumn id="16" xr3:uid="{E8939A1F-BC68-4E54-B272-704C43CE9353}" name="$ Value of Expenses Related to DE Plan Updates and Maintenance Costs (Cap of 20% of Capacity Grant)" dataDxfId="31"/>
    <tableColumn id="10" xr3:uid="{F29E9D7A-2BAD-4B0A-8516-436B8427CBD2}" name="Calculations" dataDxfId="30"/>
  </tableColumns>
  <tableStyleInfo name="TableStyleMedium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FF65033-AF39-495F-8214-5BC3A126FCF5}" name="Table4" displayName="Table4" ref="A5:L16" totalsRowShown="0" headerRowDxfId="29" headerRowBorderDxfId="28" tableBorderDxfId="27">
  <tableColumns count="12">
    <tableColumn id="1" xr3:uid="{B491870C-EE1E-4068-BE1F-C0C71A33F2A9}" name="Category" dataDxfId="26"/>
    <tableColumn id="8" xr3:uid="{10C2AEC0-F964-4511-A339-1CBD9CB4D498}" name="Equipment Item" dataDxfId="25"/>
    <tableColumn id="2" xr3:uid="{529ED462-CA94-4D6F-B976-C586B8CAAE56}" name="Qty" dataDxfId="24"/>
    <tableColumn id="3" xr3:uid="{CA6676A9-75CB-49DB-9C56-838D7E830042}" name="Unit Cost         " dataDxfId="23"/>
    <tableColumn id="4" xr3:uid="{D72EB506-360C-4945-8B2E-0F02921CE284}" name="Total Cost             " dataDxfId="22">
      <calculatedColumnFormula>C6*D6</calculatedColumnFormula>
    </tableColumn>
    <tableColumn id="11" xr3:uid="{B9B8ACDA-4633-4447-B3B8-6354521BE47A}" name="$ Value of Administrative Costs _x000a_(Cap of 3% of Total Grant)" dataDxfId="21"/>
    <tableColumn id="10" xr3:uid="{E4066763-1F18-4395-A8BB-893344639F72}" name="$ Value of Evaluation of Subgrants Costs_x000a_(Cap of 5% of Total Grant)" dataDxfId="20"/>
    <tableColumn id="9" xr3:uid="{5BB5AE84-4DF7-46C2-8E85-B8F4986B7603}" name="$ Value of Expenses Related to Affordable Broadband Costs_x000a_(Cap of 10% of Capacity Grant)" dataDxfId="19"/>
    <tableColumn id="12" xr3:uid="{6ED147B6-DEE8-4981-B2AD-9A0DA4398354}" name="$ Value of Expenses Related to DE Plan Updates and Maintenance Costs _x000a_(Cap of 20% of Capacity Grant)" dataDxfId="18"/>
    <tableColumn id="5" xr3:uid="{8E8AF507-3689-4B4E-AD00-0022A8C71C85}" name="Basis of Cost" dataDxfId="17"/>
    <tableColumn id="6" xr3:uid="{9CD9C448-F6E7-45CF-8AC4-78D6455D9537}" name="Justification of need" dataDxfId="16"/>
    <tableColumn id="7" xr3:uid="{CD171705-5BE2-445B-8817-79AAA16C3ADD}" name="Calculations" dataDxfId="15"/>
  </tableColumns>
  <tableStyleInfo name="TableStyleMedium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635E181-152E-41D5-800E-8B4CBC75E9A7}" name="Table3" displayName="Table3" ref="A5:L15" totalsRowShown="0" headerRowDxfId="14" headerRowBorderDxfId="13" tableBorderDxfId="12">
  <tableColumns count="12">
    <tableColumn id="1" xr3:uid="{437E9620-E9A3-43CE-A503-4AFAEEE1553C}" name="Category" dataDxfId="11"/>
    <tableColumn id="9" xr3:uid="{5EE3BE04-A1E2-4411-AED5-A6472A30B220}" name="Supply Item" dataDxfId="10"/>
    <tableColumn id="2" xr3:uid="{F850B101-343C-4131-B164-52AAA16D0785}" name="Qty" dataDxfId="9"/>
    <tableColumn id="3" xr3:uid="{655CADB6-D5BF-4ED0-AEA2-4AC13C9D90D4}" name="Unit Cost         " dataDxfId="8"/>
    <tableColumn id="4" xr3:uid="{874C1C23-1C38-489F-8E4A-6D18753A112C}" name="Total Cost             " dataDxfId="7">
      <calculatedColumnFormula>C6*D6</calculatedColumnFormula>
    </tableColumn>
    <tableColumn id="11" xr3:uid="{6AC587A9-12EC-47D2-B892-67CEDC6E781C}" name="$ Value of Administrative Costs _x000a_(Cap of 3% of Total Grant)" dataDxfId="6"/>
    <tableColumn id="10" xr3:uid="{82CF999F-416D-487E-81F8-3BE5202A0478}" name="$ Value of Evaluation of Subgrants Costs_x000a_(Cap of 5% of Total Grant)" dataDxfId="5"/>
    <tableColumn id="8" xr3:uid="{06B77669-2994-4ADD-A574-498309666489}" name="$ Value of Expenses Related to Affordable Broadband Costs_x000a_(Cap of 10% of Capacity Grant)" dataDxfId="4"/>
    <tableColumn id="12" xr3:uid="{481B208F-4C95-4889-9218-2D6A10339429}" name="$ Value of Expenses Related to DE Plan Updates and Maintenance Costs_x000a_(Cap of 20% of Capacity Grant)" dataDxfId="3"/>
    <tableColumn id="5" xr3:uid="{A4D02730-CFFB-412E-83A8-FC01DC451094}" name="Basis of Cost" dataDxfId="2"/>
    <tableColumn id="6" xr3:uid="{9F5C996A-8541-4C35-AC93-652F1BD51850}" name="Justification of need" dataDxfId="1"/>
    <tableColumn id="7" xr3:uid="{0273560B-984E-4598-92CE-77EDFE3BD2C5}" name="Calculations" dataDxfId="0"/>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hyperlink" Target="https://www.gsa.gov/travel/plan-a-trip/per-diem-rates/mie-breakdowns" TargetMode="External"/><Relationship Id="rId4" Type="http://schemas.openxmlformats.org/officeDocument/2006/relationships/table" Target="../tables/table6.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gsa.gov/travel/plan-a-trip/per-diem-rates/mie-breakdowns" TargetMode="External"/><Relationship Id="rId4" Type="http://schemas.openxmlformats.org/officeDocument/2006/relationships/table" Target="../tables/table2.xml"/></Relationships>
</file>

<file path=xl/worksheets/_rels/sheet7.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017C7-0221-400D-8EAA-0A0A0BFA70C8}">
  <sheetPr>
    <tabColor theme="1" tint="4.9989318521683403E-2"/>
    <pageSetUpPr fitToPage="1"/>
  </sheetPr>
  <dimension ref="A1:N13"/>
  <sheetViews>
    <sheetView showGridLines="0" tabSelected="1" zoomScaleNormal="100" workbookViewId="0">
      <selection sqref="A1:M1"/>
    </sheetView>
  </sheetViews>
  <sheetFormatPr defaultColWidth="9.21875" defaultRowHeight="13.2" x14ac:dyDescent="0.25"/>
  <cols>
    <col min="1" max="1" width="50.21875" style="358" bestFit="1" customWidth="1"/>
    <col min="2" max="6" width="31.44140625" style="358" customWidth="1"/>
    <col min="7" max="7" width="29.44140625" style="358" customWidth="1"/>
    <col min="8" max="8" width="19.5546875" style="357" customWidth="1"/>
    <col min="9" max="10" width="33.5546875" style="357" customWidth="1"/>
    <col min="11" max="11" width="32.77734375" style="357" customWidth="1"/>
    <col min="12" max="16" width="9.21875" style="357" customWidth="1"/>
    <col min="17" max="17" width="13.21875" style="357" customWidth="1"/>
    <col min="18" max="18" width="9.21875" style="357"/>
    <col min="19" max="19" width="9.21875" style="357" customWidth="1"/>
    <col min="20" max="16384" width="9.21875" style="357"/>
  </cols>
  <sheetData>
    <row r="1" spans="1:14" ht="15.6" customHeight="1" x14ac:dyDescent="0.25">
      <c r="A1" s="668"/>
      <c r="B1" s="668"/>
      <c r="C1" s="668"/>
      <c r="D1" s="668"/>
      <c r="E1" s="668"/>
      <c r="F1" s="668"/>
      <c r="G1" s="668"/>
      <c r="H1" s="668"/>
      <c r="I1" s="668"/>
      <c r="J1" s="668"/>
      <c r="K1" s="668"/>
      <c r="L1" s="668"/>
      <c r="M1" s="668"/>
    </row>
    <row r="3" spans="1:14" ht="57" customHeight="1" x14ac:dyDescent="0.25">
      <c r="A3" s="16"/>
      <c r="B3" s="202"/>
      <c r="C3" s="202"/>
      <c r="D3" s="202"/>
      <c r="E3" s="202"/>
      <c r="F3" s="202"/>
      <c r="G3" s="16"/>
      <c r="H3" s="4"/>
      <c r="I3" s="4"/>
      <c r="J3" s="4"/>
    </row>
    <row r="4" spans="1:14" ht="38.1" customHeight="1" x14ac:dyDescent="0.25">
      <c r="A4" s="669" t="s">
        <v>229</v>
      </c>
      <c r="B4" s="669"/>
      <c r="C4" s="669"/>
      <c r="D4" s="669"/>
      <c r="E4" s="669"/>
      <c r="F4" s="669"/>
      <c r="G4" s="669"/>
      <c r="H4" s="669"/>
      <c r="I4" s="669"/>
      <c r="J4" s="455"/>
    </row>
    <row r="5" spans="1:14" ht="11.25" customHeight="1" x14ac:dyDescent="0.25">
      <c r="A5" s="15"/>
      <c r="B5" s="14"/>
      <c r="C5" s="14"/>
      <c r="D5" s="14"/>
      <c r="E5" s="14"/>
      <c r="F5" s="14"/>
      <c r="G5" s="14"/>
      <c r="H5" s="455"/>
      <c r="I5" s="4"/>
      <c r="J5" s="4"/>
    </row>
    <row r="6" spans="1:14" s="190" customFormat="1" ht="48.75" customHeight="1" x14ac:dyDescent="0.25">
      <c r="A6" s="670" t="s">
        <v>266</v>
      </c>
      <c r="B6" s="671"/>
      <c r="C6" s="671"/>
      <c r="D6" s="671"/>
      <c r="E6" s="671"/>
      <c r="F6" s="671"/>
      <c r="G6" s="671"/>
      <c r="H6" s="671"/>
      <c r="I6" s="671"/>
      <c r="J6" s="456"/>
    </row>
    <row r="7" spans="1:14" s="190" customFormat="1" ht="60" customHeight="1" x14ac:dyDescent="0.25">
      <c r="A7" s="671"/>
      <c r="B7" s="671"/>
      <c r="C7" s="671"/>
      <c r="D7" s="671"/>
      <c r="E7" s="671"/>
      <c r="F7" s="671"/>
      <c r="G7" s="671"/>
      <c r="H7" s="671"/>
      <c r="I7" s="671"/>
      <c r="J7" s="456"/>
    </row>
    <row r="8" spans="1:14" s="190" customFormat="1" ht="3.6" customHeight="1" thickBot="1" x14ac:dyDescent="0.3">
      <c r="A8" s="189"/>
      <c r="B8" s="191"/>
      <c r="C8" s="191"/>
      <c r="D8" s="191"/>
      <c r="E8" s="191"/>
      <c r="F8" s="191"/>
      <c r="G8" s="191"/>
      <c r="H8" s="189"/>
    </row>
    <row r="9" spans="1:14" ht="31.5" customHeight="1" thickBot="1" x14ac:dyDescent="0.3">
      <c r="A9" s="672" t="s">
        <v>213</v>
      </c>
      <c r="B9" s="673"/>
      <c r="C9" s="673"/>
      <c r="D9" s="673"/>
      <c r="E9" s="673"/>
      <c r="F9" s="673"/>
      <c r="G9" s="673"/>
      <c r="H9" s="673"/>
      <c r="I9" s="673"/>
      <c r="J9" s="673"/>
      <c r="K9" s="674"/>
    </row>
    <row r="10" spans="1:14" ht="409.5" customHeight="1" x14ac:dyDescent="0.25">
      <c r="A10" s="675" t="s">
        <v>265</v>
      </c>
      <c r="B10" s="676"/>
      <c r="C10" s="676"/>
      <c r="D10" s="676"/>
      <c r="E10" s="676"/>
      <c r="F10" s="676"/>
      <c r="G10" s="676"/>
      <c r="H10" s="676"/>
      <c r="I10" s="676"/>
      <c r="J10" s="676"/>
      <c r="K10" s="677"/>
      <c r="L10" s="190"/>
      <c r="M10" s="190"/>
      <c r="N10" s="190"/>
    </row>
    <row r="11" spans="1:14" ht="389.4" customHeight="1" thickBot="1" x14ac:dyDescent="0.3">
      <c r="A11" s="678"/>
      <c r="B11" s="679"/>
      <c r="C11" s="679"/>
      <c r="D11" s="679"/>
      <c r="E11" s="679"/>
      <c r="F11" s="679"/>
      <c r="G11" s="679"/>
      <c r="H11" s="679"/>
      <c r="I11" s="679"/>
      <c r="J11" s="679"/>
      <c r="K11" s="680"/>
    </row>
    <row r="13" spans="1:14" x14ac:dyDescent="0.25">
      <c r="A13" s="194"/>
      <c r="B13" s="194"/>
      <c r="C13" s="194"/>
      <c r="D13" s="194"/>
      <c r="E13" s="194"/>
      <c r="F13" s="194"/>
      <c r="G13" s="194"/>
    </row>
  </sheetData>
  <sheetProtection formatCells="0" formatColumns="0" formatRows="0"/>
  <mergeCells count="5">
    <mergeCell ref="A1:M1"/>
    <mergeCell ref="A4:I4"/>
    <mergeCell ref="A6:I7"/>
    <mergeCell ref="A9:K9"/>
    <mergeCell ref="A10:K11"/>
  </mergeCells>
  <printOptions horizontalCentered="1"/>
  <pageMargins left="0.5" right="0.5" top="0.25" bottom="0.25" header="0.5" footer="0.5"/>
  <pageSetup scale="70" orientation="landscape"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11D44-7CFB-4245-90FE-E8CE7456915E}">
  <sheetPr>
    <tabColor theme="6" tint="0.39997558519241921"/>
  </sheetPr>
  <dimension ref="A1:I18"/>
  <sheetViews>
    <sheetView zoomScaleNormal="100" workbookViewId="0">
      <selection sqref="A1:B1"/>
    </sheetView>
  </sheetViews>
  <sheetFormatPr defaultColWidth="9.21875" defaultRowHeight="13.2" x14ac:dyDescent="0.25"/>
  <cols>
    <col min="1" max="1" width="56" style="2" customWidth="1"/>
    <col min="2" max="2" width="17.44140625" style="2" customWidth="1"/>
    <col min="3" max="4" width="22.77734375" style="2" customWidth="1"/>
    <col min="5" max="5" width="30.77734375" style="170" customWidth="1"/>
    <col min="6" max="6" width="61.5546875" style="32" customWidth="1"/>
    <col min="7" max="7" width="61.5546875" style="2" customWidth="1"/>
    <col min="8" max="16384" width="9.21875" style="663"/>
  </cols>
  <sheetData>
    <row r="1" spans="1:9" s="354" customFormat="1" ht="12.75" customHeight="1" x14ac:dyDescent="0.25">
      <c r="A1" s="766"/>
      <c r="B1" s="766"/>
      <c r="C1" s="350"/>
      <c r="D1" s="350"/>
      <c r="E1" s="350"/>
      <c r="F1" s="350"/>
    </row>
    <row r="2" spans="1:9" s="662" customFormat="1" ht="28.8" customHeight="1" thickBot="1" x14ac:dyDescent="0.3">
      <c r="A2" s="803" t="s">
        <v>11</v>
      </c>
      <c r="B2" s="803"/>
      <c r="C2" s="804"/>
      <c r="D2" s="804"/>
      <c r="E2" s="803"/>
      <c r="F2" s="803"/>
      <c r="G2" s="803"/>
      <c r="H2" s="658"/>
      <c r="I2" s="658"/>
    </row>
    <row r="3" spans="1:9" ht="190.5" customHeight="1" thickBot="1" x14ac:dyDescent="0.3">
      <c r="A3" s="759" t="s">
        <v>272</v>
      </c>
      <c r="B3" s="765"/>
      <c r="C3" s="765"/>
      <c r="D3" s="765"/>
      <c r="E3" s="765"/>
      <c r="F3" s="765"/>
      <c r="G3" s="761"/>
      <c r="H3" s="660"/>
      <c r="I3" s="660"/>
    </row>
    <row r="4" spans="1:9" ht="6.75" customHeight="1" thickBot="1" x14ac:dyDescent="0.3">
      <c r="A4" s="96"/>
      <c r="B4" s="129"/>
      <c r="C4" s="129"/>
      <c r="D4" s="129"/>
      <c r="E4" s="168"/>
      <c r="F4" s="131"/>
      <c r="G4" s="72"/>
      <c r="H4" s="660"/>
      <c r="I4" s="660"/>
    </row>
    <row r="5" spans="1:9" s="657" customFormat="1" ht="77.55" customHeight="1" thickBot="1" x14ac:dyDescent="0.3">
      <c r="A5" s="445" t="s">
        <v>104</v>
      </c>
      <c r="B5" s="446" t="s">
        <v>111</v>
      </c>
      <c r="C5" s="446" t="s">
        <v>168</v>
      </c>
      <c r="D5" s="446" t="s">
        <v>258</v>
      </c>
      <c r="E5" s="447" t="s">
        <v>72</v>
      </c>
      <c r="F5" s="448" t="s">
        <v>73</v>
      </c>
      <c r="G5" s="448" t="s">
        <v>39</v>
      </c>
    </row>
    <row r="6" spans="1:9" ht="125.25" customHeight="1" thickBot="1" x14ac:dyDescent="0.3">
      <c r="A6" s="421" t="s">
        <v>198</v>
      </c>
      <c r="B6" s="507">
        <v>4000</v>
      </c>
      <c r="C6" s="507">
        <v>0</v>
      </c>
      <c r="D6" s="507">
        <v>0</v>
      </c>
      <c r="E6" s="436" t="s">
        <v>248</v>
      </c>
      <c r="F6" s="451" t="s">
        <v>199</v>
      </c>
      <c r="G6" s="451" t="s">
        <v>200</v>
      </c>
      <c r="H6" s="660"/>
      <c r="I6" s="660"/>
    </row>
    <row r="7" spans="1:9" x14ac:dyDescent="0.25">
      <c r="A7" s="181"/>
      <c r="B7" s="86"/>
      <c r="C7" s="86"/>
      <c r="D7" s="86"/>
      <c r="E7" s="87"/>
      <c r="F7" s="106"/>
      <c r="G7" s="106"/>
      <c r="H7" s="660"/>
      <c r="I7" s="660"/>
    </row>
    <row r="8" spans="1:9" x14ac:dyDescent="0.25">
      <c r="A8" s="107"/>
      <c r="B8" s="52"/>
      <c r="C8" s="86"/>
      <c r="D8" s="86"/>
      <c r="E8" s="182"/>
      <c r="F8" s="183"/>
      <c r="G8" s="183"/>
      <c r="H8" s="660"/>
      <c r="I8" s="660"/>
    </row>
    <row r="9" spans="1:9" ht="39" customHeight="1" x14ac:dyDescent="0.25">
      <c r="A9" s="107"/>
      <c r="B9" s="52"/>
      <c r="C9" s="52"/>
      <c r="D9" s="52"/>
      <c r="E9" s="108"/>
      <c r="F9" s="106"/>
      <c r="G9" s="106"/>
      <c r="H9" s="660"/>
      <c r="I9" s="660"/>
    </row>
    <row r="10" spans="1:9" ht="39" customHeight="1" x14ac:dyDescent="0.25">
      <c r="A10" s="107"/>
      <c r="B10" s="52"/>
      <c r="C10" s="52"/>
      <c r="D10" s="52"/>
      <c r="E10" s="108"/>
      <c r="F10" s="106"/>
      <c r="G10" s="106"/>
      <c r="H10" s="660"/>
      <c r="I10" s="660"/>
    </row>
    <row r="11" spans="1:9" ht="39" customHeight="1" x14ac:dyDescent="0.25">
      <c r="A11" s="109"/>
      <c r="B11" s="88"/>
      <c r="C11" s="88"/>
      <c r="D11" s="88"/>
      <c r="E11" s="110"/>
      <c r="F11" s="106"/>
      <c r="G11" s="106"/>
      <c r="H11" s="660"/>
      <c r="I11" s="660"/>
    </row>
    <row r="12" spans="1:9" ht="39" customHeight="1" x14ac:dyDescent="0.25">
      <c r="A12" s="109"/>
      <c r="B12" s="88"/>
      <c r="C12" s="88"/>
      <c r="D12" s="88"/>
      <c r="E12" s="110"/>
      <c r="F12" s="104"/>
      <c r="G12" s="104"/>
      <c r="H12" s="660"/>
      <c r="I12" s="660"/>
    </row>
    <row r="13" spans="1:9" ht="39" customHeight="1" x14ac:dyDescent="0.25">
      <c r="A13" s="109"/>
      <c r="B13" s="88"/>
      <c r="C13" s="88"/>
      <c r="D13" s="88"/>
      <c r="E13" s="110"/>
      <c r="F13" s="104"/>
      <c r="G13" s="104"/>
      <c r="H13" s="660"/>
      <c r="I13" s="660"/>
    </row>
    <row r="14" spans="1:9" ht="39" customHeight="1" thickBot="1" x14ac:dyDescent="0.3">
      <c r="A14" s="109"/>
      <c r="B14" s="88"/>
      <c r="C14" s="88"/>
      <c r="D14" s="88"/>
      <c r="E14" s="110"/>
      <c r="F14" s="111"/>
      <c r="G14" s="111"/>
      <c r="H14" s="660"/>
      <c r="I14" s="660"/>
    </row>
    <row r="15" spans="1:9" s="657" customFormat="1" ht="14.4" thickBot="1" x14ac:dyDescent="0.3">
      <c r="A15" s="330" t="s">
        <v>115</v>
      </c>
      <c r="B15" s="517">
        <f>SUM(B7:B14)</f>
        <v>0</v>
      </c>
      <c r="C15" s="488">
        <f>SUM(C7:C14)</f>
        <v>0</v>
      </c>
      <c r="D15" s="488">
        <f>SUM(D7:D14)</f>
        <v>0</v>
      </c>
      <c r="E15" s="267"/>
      <c r="F15" s="268"/>
      <c r="G15" s="268"/>
    </row>
    <row r="16" spans="1:9" ht="13.8" thickBot="1" x14ac:dyDescent="0.3">
      <c r="A16" s="72"/>
      <c r="B16" s="72"/>
      <c r="C16" s="72"/>
      <c r="D16" s="72"/>
      <c r="E16" s="169"/>
      <c r="F16" s="105"/>
      <c r="G16" s="72"/>
      <c r="H16" s="660"/>
      <c r="I16" s="660"/>
    </row>
    <row r="17" spans="1:9" ht="11.25" customHeight="1" x14ac:dyDescent="0.25">
      <c r="A17" s="805" t="s">
        <v>190</v>
      </c>
      <c r="B17" s="779"/>
      <c r="C17" s="779"/>
      <c r="D17" s="779"/>
      <c r="E17" s="779"/>
      <c r="F17" s="779"/>
      <c r="G17" s="780"/>
      <c r="H17" s="660"/>
      <c r="I17" s="660"/>
    </row>
    <row r="18" spans="1:9" ht="48.6" customHeight="1" thickBot="1" x14ac:dyDescent="0.3">
      <c r="A18" s="781"/>
      <c r="B18" s="782"/>
      <c r="C18" s="782"/>
      <c r="D18" s="782"/>
      <c r="E18" s="782"/>
      <c r="F18" s="782"/>
      <c r="G18" s="783"/>
      <c r="H18" s="660"/>
      <c r="I18" s="660"/>
    </row>
  </sheetData>
  <mergeCells count="4">
    <mergeCell ref="A1:B1"/>
    <mergeCell ref="A2:G2"/>
    <mergeCell ref="A3:G3"/>
    <mergeCell ref="A17:G18"/>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75C0C-34D2-45F5-95D3-8E4F0C7DC17C}">
  <sheetPr>
    <tabColor theme="6" tint="0.39997558519241921"/>
  </sheetPr>
  <dimension ref="A1:J81"/>
  <sheetViews>
    <sheetView zoomScaleNormal="100" workbookViewId="0">
      <selection sqref="A1:D1"/>
    </sheetView>
  </sheetViews>
  <sheetFormatPr defaultColWidth="9.21875" defaultRowHeight="13.2" x14ac:dyDescent="0.25"/>
  <cols>
    <col min="1" max="1" width="39.77734375" style="35" bestFit="1" customWidth="1"/>
    <col min="2" max="2" width="23.5546875" style="35" customWidth="1"/>
    <col min="3" max="3" width="22.44140625" style="35" bestFit="1" customWidth="1"/>
    <col min="4" max="4" width="23.21875" style="58" bestFit="1" customWidth="1"/>
    <col min="5" max="6" width="23.21875" style="58" customWidth="1"/>
    <col min="7" max="7" width="24.21875" style="179" customWidth="1"/>
    <col min="8" max="8" width="38.44140625" style="179" customWidth="1"/>
    <col min="9" max="9" width="6.5546875" style="35" customWidth="1"/>
    <col min="10" max="10" width="61.5546875" style="35" customWidth="1"/>
    <col min="11" max="16384" width="9.21875" style="667"/>
  </cols>
  <sheetData>
    <row r="1" spans="1:10" s="356" customFormat="1" ht="10.5" customHeight="1" x14ac:dyDescent="0.2">
      <c r="A1" s="766"/>
      <c r="B1" s="766"/>
      <c r="C1" s="766"/>
      <c r="D1" s="766"/>
      <c r="E1" s="350"/>
      <c r="F1" s="350"/>
      <c r="G1" s="355"/>
      <c r="H1" s="350"/>
    </row>
    <row r="2" spans="1:10" s="666" customFormat="1" ht="27.6" customHeight="1" thickBot="1" x14ac:dyDescent="0.3">
      <c r="A2" s="806" t="s">
        <v>116</v>
      </c>
      <c r="B2" s="806"/>
      <c r="C2" s="806"/>
      <c r="D2" s="806"/>
      <c r="E2" s="807"/>
      <c r="F2" s="807"/>
      <c r="G2" s="806"/>
      <c r="H2" s="806"/>
      <c r="I2" s="806"/>
      <c r="J2" s="806"/>
    </row>
    <row r="3" spans="1:10" s="659" customFormat="1" ht="358.8" customHeight="1" thickBot="1" x14ac:dyDescent="0.3">
      <c r="A3" s="759" t="s">
        <v>273</v>
      </c>
      <c r="B3" s="760"/>
      <c r="C3" s="760"/>
      <c r="D3" s="760"/>
      <c r="E3" s="765"/>
      <c r="F3" s="765"/>
      <c r="G3" s="760"/>
      <c r="H3" s="760"/>
      <c r="I3" s="760"/>
      <c r="J3" s="761"/>
    </row>
    <row r="4" spans="1:10" s="666" customFormat="1" ht="6.75" customHeight="1" thickBot="1" x14ac:dyDescent="0.3">
      <c r="A4" s="123"/>
      <c r="B4" s="123"/>
      <c r="C4" s="123"/>
      <c r="D4" s="123"/>
      <c r="E4" s="123"/>
      <c r="F4" s="123"/>
      <c r="G4" s="174"/>
      <c r="H4" s="175"/>
      <c r="I4" s="112"/>
      <c r="J4" s="112"/>
    </row>
    <row r="5" spans="1:10" s="666" customFormat="1" ht="79.8" customHeight="1" thickBot="1" x14ac:dyDescent="0.3">
      <c r="A5" s="327" t="s">
        <v>117</v>
      </c>
      <c r="B5" s="269" t="s">
        <v>118</v>
      </c>
      <c r="C5" s="270" t="s">
        <v>119</v>
      </c>
      <c r="D5" s="336" t="s">
        <v>120</v>
      </c>
      <c r="E5" s="336" t="s">
        <v>168</v>
      </c>
      <c r="F5" s="336" t="s">
        <v>258</v>
      </c>
      <c r="G5" s="808" t="s">
        <v>121</v>
      </c>
      <c r="H5" s="809"/>
      <c r="I5" s="808" t="s">
        <v>39</v>
      </c>
      <c r="J5" s="809"/>
    </row>
    <row r="6" spans="1:10" s="666" customFormat="1" ht="173.55" customHeight="1" thickBot="1" x14ac:dyDescent="0.3">
      <c r="A6" s="124" t="s">
        <v>249</v>
      </c>
      <c r="B6" s="541">
        <v>1112700</v>
      </c>
      <c r="C6" s="125">
        <v>0.1</v>
      </c>
      <c r="D6" s="543">
        <f>B6*C6</f>
        <v>111270</v>
      </c>
      <c r="E6" s="545">
        <v>0</v>
      </c>
      <c r="F6" s="545">
        <v>0</v>
      </c>
      <c r="G6" s="812" t="s">
        <v>250</v>
      </c>
      <c r="H6" s="813"/>
      <c r="I6" s="812" t="s">
        <v>203</v>
      </c>
      <c r="J6" s="813"/>
    </row>
    <row r="7" spans="1:10" s="666" customFormat="1" ht="133.5" customHeight="1" x14ac:dyDescent="0.25">
      <c r="A7" s="407"/>
      <c r="B7" s="184"/>
      <c r="C7" s="56"/>
      <c r="D7" s="544">
        <f>B7*C7</f>
        <v>0</v>
      </c>
      <c r="E7" s="546"/>
      <c r="F7" s="546"/>
      <c r="G7" s="814"/>
      <c r="H7" s="815"/>
      <c r="I7" s="814"/>
      <c r="J7" s="815"/>
    </row>
    <row r="8" spans="1:10" s="666" customFormat="1" ht="15" customHeight="1" x14ac:dyDescent="0.25">
      <c r="A8" s="40"/>
      <c r="B8" s="542"/>
      <c r="C8" s="56"/>
      <c r="D8" s="544">
        <f>B8*C8</f>
        <v>0</v>
      </c>
      <c r="E8" s="547"/>
      <c r="F8" s="547"/>
      <c r="G8" s="810"/>
      <c r="H8" s="811"/>
      <c r="I8" s="810"/>
      <c r="J8" s="811"/>
    </row>
    <row r="9" spans="1:10" s="666" customFormat="1" ht="13.8" x14ac:dyDescent="0.25">
      <c r="A9" s="40"/>
      <c r="B9" s="542"/>
      <c r="C9" s="56"/>
      <c r="D9" s="544">
        <f t="shared" ref="D9:D17" si="0">B9*C9</f>
        <v>0</v>
      </c>
      <c r="E9" s="547"/>
      <c r="F9" s="547"/>
      <c r="G9" s="810"/>
      <c r="H9" s="811"/>
      <c r="I9" s="810"/>
      <c r="J9" s="811"/>
    </row>
    <row r="10" spans="1:10" s="666" customFormat="1" ht="15" customHeight="1" x14ac:dyDescent="0.25">
      <c r="A10" s="40"/>
      <c r="B10" s="542"/>
      <c r="C10" s="56"/>
      <c r="D10" s="544">
        <f t="shared" si="0"/>
        <v>0</v>
      </c>
      <c r="E10" s="547"/>
      <c r="F10" s="547"/>
      <c r="G10" s="810"/>
      <c r="H10" s="811"/>
      <c r="I10" s="810"/>
      <c r="J10" s="811"/>
    </row>
    <row r="11" spans="1:10" s="666" customFormat="1" ht="15" customHeight="1" x14ac:dyDescent="0.25">
      <c r="A11" s="40"/>
      <c r="B11" s="542"/>
      <c r="C11" s="56"/>
      <c r="D11" s="544">
        <f t="shared" si="0"/>
        <v>0</v>
      </c>
      <c r="E11" s="547"/>
      <c r="F11" s="547"/>
      <c r="G11" s="810"/>
      <c r="H11" s="811"/>
      <c r="I11" s="810"/>
      <c r="J11" s="811"/>
    </row>
    <row r="12" spans="1:10" s="666" customFormat="1" ht="15" customHeight="1" x14ac:dyDescent="0.25">
      <c r="A12" s="40"/>
      <c r="B12" s="542"/>
      <c r="C12" s="56"/>
      <c r="D12" s="544">
        <f t="shared" si="0"/>
        <v>0</v>
      </c>
      <c r="E12" s="547"/>
      <c r="F12" s="547"/>
      <c r="G12" s="810"/>
      <c r="H12" s="811"/>
      <c r="I12" s="810"/>
      <c r="J12" s="811"/>
    </row>
    <row r="13" spans="1:10" s="666" customFormat="1" ht="15" customHeight="1" x14ac:dyDescent="0.25">
      <c r="A13" s="40"/>
      <c r="B13" s="542"/>
      <c r="C13" s="56"/>
      <c r="D13" s="544">
        <f t="shared" si="0"/>
        <v>0</v>
      </c>
      <c r="E13" s="547"/>
      <c r="F13" s="547"/>
      <c r="G13" s="810"/>
      <c r="H13" s="811"/>
      <c r="I13" s="810"/>
      <c r="J13" s="811"/>
    </row>
    <row r="14" spans="1:10" s="666" customFormat="1" ht="15" customHeight="1" x14ac:dyDescent="0.25">
      <c r="A14" s="40"/>
      <c r="B14" s="542"/>
      <c r="C14" s="56"/>
      <c r="D14" s="544">
        <f t="shared" si="0"/>
        <v>0</v>
      </c>
      <c r="E14" s="547"/>
      <c r="F14" s="547"/>
      <c r="G14" s="810"/>
      <c r="H14" s="811"/>
      <c r="I14" s="810"/>
      <c r="J14" s="811"/>
    </row>
    <row r="15" spans="1:10" s="666" customFormat="1" ht="15" customHeight="1" x14ac:dyDescent="0.25">
      <c r="A15" s="40"/>
      <c r="B15" s="542"/>
      <c r="C15" s="56"/>
      <c r="D15" s="544">
        <f t="shared" si="0"/>
        <v>0</v>
      </c>
      <c r="E15" s="547"/>
      <c r="F15" s="547"/>
      <c r="G15" s="810"/>
      <c r="H15" s="811"/>
      <c r="I15" s="810"/>
      <c r="J15" s="811"/>
    </row>
    <row r="16" spans="1:10" s="666" customFormat="1" ht="15" customHeight="1" x14ac:dyDescent="0.25">
      <c r="A16" s="40"/>
      <c r="B16" s="542"/>
      <c r="C16" s="56"/>
      <c r="D16" s="544">
        <f t="shared" si="0"/>
        <v>0</v>
      </c>
      <c r="E16" s="547"/>
      <c r="F16" s="547"/>
      <c r="G16" s="810"/>
      <c r="H16" s="811"/>
      <c r="I16" s="810"/>
      <c r="J16" s="811"/>
    </row>
    <row r="17" spans="1:10" s="666" customFormat="1" ht="15" customHeight="1" thickBot="1" x14ac:dyDescent="0.3">
      <c r="A17" s="40"/>
      <c r="B17" s="542"/>
      <c r="C17" s="56"/>
      <c r="D17" s="544">
        <f t="shared" si="0"/>
        <v>0</v>
      </c>
      <c r="E17" s="547"/>
      <c r="F17" s="547"/>
      <c r="G17" s="818"/>
      <c r="H17" s="819"/>
      <c r="I17" s="818"/>
      <c r="J17" s="819"/>
    </row>
    <row r="18" spans="1:10" s="666" customFormat="1" ht="16.350000000000001" customHeight="1" thickBot="1" x14ac:dyDescent="0.3">
      <c r="A18" s="816" t="s">
        <v>126</v>
      </c>
      <c r="B18" s="817"/>
      <c r="C18" s="817"/>
      <c r="D18" s="562">
        <f>SUM(D7:D17)</f>
        <v>0</v>
      </c>
      <c r="E18" s="562">
        <f>SUM(E7:E17)</f>
        <v>0</v>
      </c>
      <c r="F18" s="562">
        <f>SUM(F7:F17)</f>
        <v>0</v>
      </c>
      <c r="G18" s="272"/>
      <c r="H18" s="273"/>
      <c r="I18" s="272"/>
      <c r="J18" s="273"/>
    </row>
    <row r="19" spans="1:10" s="666" customFormat="1" ht="6" customHeight="1" x14ac:dyDescent="0.25">
      <c r="A19" s="36"/>
      <c r="B19" s="37"/>
      <c r="C19" s="37"/>
      <c r="D19" s="37"/>
      <c r="E19" s="37"/>
      <c r="F19" s="37"/>
      <c r="G19" s="176"/>
      <c r="H19" s="177"/>
      <c r="I19" s="112"/>
      <c r="J19" s="112"/>
    </row>
    <row r="20" spans="1:10" s="666" customFormat="1" ht="7.5" customHeight="1" thickBot="1" x14ac:dyDescent="0.3">
      <c r="A20" s="3"/>
      <c r="B20" s="3"/>
      <c r="C20" s="3"/>
      <c r="D20" s="57"/>
      <c r="E20" s="57"/>
      <c r="F20" s="57"/>
      <c r="G20" s="3"/>
      <c r="H20" s="3"/>
      <c r="I20" s="3"/>
      <c r="J20" s="112"/>
    </row>
    <row r="21" spans="1:10" s="666" customFormat="1" ht="13.05" customHeight="1" x14ac:dyDescent="0.25">
      <c r="A21" s="764" t="s">
        <v>16</v>
      </c>
      <c r="B21" s="753"/>
      <c r="C21" s="753"/>
      <c r="D21" s="753"/>
      <c r="E21" s="753"/>
      <c r="F21" s="753"/>
      <c r="G21" s="753"/>
      <c r="H21" s="753"/>
      <c r="I21" s="753"/>
      <c r="J21" s="754"/>
    </row>
    <row r="22" spans="1:10" s="666" customFormat="1" ht="42" customHeight="1" thickBot="1" x14ac:dyDescent="0.3">
      <c r="A22" s="755"/>
      <c r="B22" s="756"/>
      <c r="C22" s="756"/>
      <c r="D22" s="756"/>
      <c r="E22" s="756"/>
      <c r="F22" s="756"/>
      <c r="G22" s="756"/>
      <c r="H22" s="756"/>
      <c r="I22" s="756"/>
      <c r="J22" s="757"/>
    </row>
    <row r="23" spans="1:10" s="666" customFormat="1" x14ac:dyDescent="0.25">
      <c r="A23" s="112"/>
      <c r="B23" s="112"/>
      <c r="C23" s="112"/>
      <c r="D23" s="113"/>
      <c r="E23" s="113"/>
      <c r="F23" s="113"/>
      <c r="G23" s="178"/>
      <c r="H23" s="178"/>
      <c r="I23" s="112"/>
      <c r="J23" s="112"/>
    </row>
    <row r="24" spans="1:10" s="666" customFormat="1" x14ac:dyDescent="0.25">
      <c r="A24" s="112"/>
      <c r="B24" s="112"/>
      <c r="C24" s="112"/>
      <c r="D24" s="113"/>
      <c r="E24" s="113"/>
      <c r="F24" s="113"/>
      <c r="G24" s="178"/>
      <c r="H24" s="178"/>
      <c r="I24" s="112"/>
      <c r="J24" s="112"/>
    </row>
    <row r="25" spans="1:10" s="666" customFormat="1" x14ac:dyDescent="0.25">
      <c r="A25" s="112"/>
      <c r="B25" s="112"/>
      <c r="C25" s="112"/>
      <c r="D25" s="113"/>
      <c r="E25" s="113"/>
      <c r="F25" s="113"/>
      <c r="G25" s="178"/>
      <c r="H25" s="178"/>
      <c r="I25" s="112"/>
      <c r="J25" s="112"/>
    </row>
    <row r="26" spans="1:10" s="666" customFormat="1" x14ac:dyDescent="0.25">
      <c r="A26" s="112"/>
      <c r="B26" s="112"/>
      <c r="C26" s="112"/>
      <c r="D26" s="113"/>
      <c r="E26" s="113"/>
      <c r="F26" s="113"/>
      <c r="G26" s="178"/>
      <c r="H26" s="178"/>
      <c r="I26" s="112"/>
      <c r="J26" s="112"/>
    </row>
    <row r="27" spans="1:10" s="666" customFormat="1" x14ac:dyDescent="0.25">
      <c r="A27" s="112"/>
      <c r="B27" s="112"/>
      <c r="C27" s="112"/>
      <c r="D27" s="113"/>
      <c r="E27" s="113"/>
      <c r="F27" s="113"/>
      <c r="G27" s="178"/>
      <c r="H27" s="178"/>
      <c r="I27" s="112"/>
      <c r="J27" s="112"/>
    </row>
    <row r="28" spans="1:10" s="666" customFormat="1" x14ac:dyDescent="0.25">
      <c r="A28" s="112"/>
      <c r="B28" s="112"/>
      <c r="C28" s="112"/>
      <c r="D28" s="113"/>
      <c r="E28" s="113"/>
      <c r="F28" s="113"/>
      <c r="G28" s="178"/>
      <c r="H28" s="178"/>
      <c r="I28" s="112"/>
      <c r="J28" s="112"/>
    </row>
    <row r="29" spans="1:10" s="666" customFormat="1" x14ac:dyDescent="0.25">
      <c r="A29" s="112"/>
      <c r="B29" s="112"/>
      <c r="C29" s="112"/>
      <c r="D29" s="113"/>
      <c r="E29" s="113"/>
      <c r="F29" s="113"/>
      <c r="G29" s="178"/>
      <c r="H29" s="178"/>
      <c r="I29" s="112"/>
      <c r="J29" s="112"/>
    </row>
    <row r="30" spans="1:10" s="666" customFormat="1" x14ac:dyDescent="0.25">
      <c r="A30" s="112"/>
      <c r="B30" s="112"/>
      <c r="C30" s="112"/>
      <c r="D30" s="113"/>
      <c r="E30" s="113"/>
      <c r="F30" s="113"/>
      <c r="G30" s="178"/>
      <c r="H30" s="178"/>
      <c r="I30" s="112"/>
      <c r="J30" s="112"/>
    </row>
    <row r="31" spans="1:10" s="666" customFormat="1" x14ac:dyDescent="0.25">
      <c r="A31" s="112"/>
      <c r="B31" s="112"/>
      <c r="C31" s="112"/>
      <c r="D31" s="113"/>
      <c r="E31" s="113"/>
      <c r="F31" s="113"/>
      <c r="G31" s="178"/>
      <c r="H31" s="178"/>
      <c r="I31" s="112"/>
      <c r="J31" s="112"/>
    </row>
    <row r="32" spans="1:10" s="666" customFormat="1" x14ac:dyDescent="0.25">
      <c r="A32" s="34"/>
      <c r="B32" s="34"/>
      <c r="C32" s="34"/>
      <c r="D32" s="113"/>
      <c r="E32" s="113"/>
      <c r="F32" s="113"/>
      <c r="G32" s="178"/>
      <c r="H32" s="178"/>
      <c r="I32" s="34"/>
      <c r="J32" s="34"/>
    </row>
    <row r="33" spans="1:10" s="666" customFormat="1" x14ac:dyDescent="0.25">
      <c r="A33" s="34"/>
      <c r="B33" s="34"/>
      <c r="C33" s="34"/>
      <c r="D33" s="113"/>
      <c r="E33" s="113"/>
      <c r="F33" s="113"/>
      <c r="G33" s="178"/>
      <c r="H33" s="178"/>
      <c r="I33" s="34"/>
      <c r="J33" s="34"/>
    </row>
    <row r="34" spans="1:10" s="666" customFormat="1" x14ac:dyDescent="0.25">
      <c r="A34" s="34"/>
      <c r="B34" s="34"/>
      <c r="C34" s="34"/>
      <c r="D34" s="113"/>
      <c r="E34" s="113"/>
      <c r="F34" s="113"/>
      <c r="G34" s="178"/>
      <c r="H34" s="178"/>
      <c r="I34" s="34"/>
      <c r="J34" s="34"/>
    </row>
    <row r="35" spans="1:10" s="666" customFormat="1" x14ac:dyDescent="0.25">
      <c r="A35" s="34"/>
      <c r="B35" s="34"/>
      <c r="C35" s="34"/>
      <c r="D35" s="113"/>
      <c r="E35" s="113"/>
      <c r="F35" s="113"/>
      <c r="G35" s="178"/>
      <c r="H35" s="178"/>
      <c r="I35" s="34"/>
      <c r="J35" s="34"/>
    </row>
    <row r="36" spans="1:10" s="666" customFormat="1" x14ac:dyDescent="0.25">
      <c r="A36" s="34"/>
      <c r="B36" s="34"/>
      <c r="C36" s="34"/>
      <c r="D36" s="113"/>
      <c r="E36" s="113"/>
      <c r="F36" s="113"/>
      <c r="G36" s="178"/>
      <c r="H36" s="178"/>
      <c r="I36" s="34"/>
      <c r="J36" s="34"/>
    </row>
    <row r="37" spans="1:10" s="666" customFormat="1" x14ac:dyDescent="0.25">
      <c r="A37" s="34"/>
      <c r="B37" s="34"/>
      <c r="C37" s="34"/>
      <c r="D37" s="113"/>
      <c r="E37" s="113"/>
      <c r="F37" s="113"/>
      <c r="G37" s="178"/>
      <c r="H37" s="178"/>
      <c r="I37" s="34"/>
      <c r="J37" s="34"/>
    </row>
    <row r="38" spans="1:10" s="666" customFormat="1" x14ac:dyDescent="0.25">
      <c r="A38" s="34"/>
      <c r="B38" s="34"/>
      <c r="C38" s="34"/>
      <c r="D38" s="113"/>
      <c r="E38" s="113"/>
      <c r="F38" s="113"/>
      <c r="G38" s="178"/>
      <c r="H38" s="178"/>
      <c r="I38" s="34"/>
      <c r="J38" s="34"/>
    </row>
    <row r="39" spans="1:10" s="666" customFormat="1" x14ac:dyDescent="0.25">
      <c r="A39" s="34"/>
      <c r="B39" s="34"/>
      <c r="C39" s="34"/>
      <c r="D39" s="113"/>
      <c r="E39" s="113"/>
      <c r="F39" s="113"/>
      <c r="G39" s="178"/>
      <c r="H39" s="178"/>
      <c r="I39" s="34"/>
      <c r="J39" s="34"/>
    </row>
    <row r="40" spans="1:10" s="666" customFormat="1" x14ac:dyDescent="0.25">
      <c r="A40" s="34"/>
      <c r="B40" s="34"/>
      <c r="C40" s="34"/>
      <c r="D40" s="113"/>
      <c r="E40" s="113"/>
      <c r="F40" s="113"/>
      <c r="G40" s="178"/>
      <c r="H40" s="178"/>
      <c r="I40" s="34"/>
      <c r="J40" s="34"/>
    </row>
    <row r="41" spans="1:10" s="666" customFormat="1" x14ac:dyDescent="0.25">
      <c r="A41" s="34"/>
      <c r="B41" s="34"/>
      <c r="C41" s="34"/>
      <c r="D41" s="113"/>
      <c r="E41" s="113"/>
      <c r="F41" s="113"/>
      <c r="G41" s="178"/>
      <c r="H41" s="178"/>
      <c r="I41" s="34"/>
      <c r="J41" s="34"/>
    </row>
    <row r="42" spans="1:10" s="666" customFormat="1" x14ac:dyDescent="0.25">
      <c r="A42" s="34"/>
      <c r="B42" s="34"/>
      <c r="C42" s="34"/>
      <c r="D42" s="113"/>
      <c r="E42" s="113"/>
      <c r="F42" s="113"/>
      <c r="G42" s="178"/>
      <c r="H42" s="178"/>
      <c r="I42" s="34"/>
      <c r="J42" s="34"/>
    </row>
    <row r="43" spans="1:10" s="666" customFormat="1" x14ac:dyDescent="0.25">
      <c r="A43" s="34"/>
      <c r="B43" s="34"/>
      <c r="C43" s="34"/>
      <c r="D43" s="113"/>
      <c r="E43" s="113"/>
      <c r="F43" s="113"/>
      <c r="G43" s="178"/>
      <c r="H43" s="178"/>
      <c r="I43" s="34"/>
      <c r="J43" s="34"/>
    </row>
    <row r="44" spans="1:10" s="666" customFormat="1" x14ac:dyDescent="0.25">
      <c r="A44" s="34"/>
      <c r="B44" s="34"/>
      <c r="C44" s="34"/>
      <c r="D44" s="113"/>
      <c r="E44" s="113"/>
      <c r="F44" s="113"/>
      <c r="G44" s="178"/>
      <c r="H44" s="178"/>
      <c r="I44" s="34"/>
      <c r="J44" s="34"/>
    </row>
    <row r="45" spans="1:10" s="666" customFormat="1" x14ac:dyDescent="0.25">
      <c r="A45" s="34"/>
      <c r="B45" s="34"/>
      <c r="C45" s="34"/>
      <c r="D45" s="113"/>
      <c r="E45" s="113"/>
      <c r="F45" s="113"/>
      <c r="G45" s="178"/>
      <c r="H45" s="178"/>
      <c r="I45" s="34"/>
      <c r="J45" s="34"/>
    </row>
    <row r="46" spans="1:10" s="666" customFormat="1" x14ac:dyDescent="0.25">
      <c r="A46" s="34"/>
      <c r="B46" s="34"/>
      <c r="C46" s="34"/>
      <c r="D46" s="113"/>
      <c r="E46" s="113"/>
      <c r="F46" s="113"/>
      <c r="G46" s="178"/>
      <c r="H46" s="178"/>
      <c r="I46" s="34"/>
      <c r="J46" s="34"/>
    </row>
    <row r="47" spans="1:10" s="666" customFormat="1" x14ac:dyDescent="0.25">
      <c r="A47" s="34"/>
      <c r="B47" s="34"/>
      <c r="C47" s="34"/>
      <c r="D47" s="113"/>
      <c r="E47" s="113"/>
      <c r="F47" s="113"/>
      <c r="G47" s="178"/>
      <c r="H47" s="178"/>
      <c r="I47" s="34"/>
      <c r="J47" s="34"/>
    </row>
    <row r="48" spans="1:10" s="666" customFormat="1" x14ac:dyDescent="0.25">
      <c r="A48" s="34"/>
      <c r="B48" s="34"/>
      <c r="C48" s="34"/>
      <c r="D48" s="113"/>
      <c r="E48" s="113"/>
      <c r="F48" s="113"/>
      <c r="G48" s="178"/>
      <c r="H48" s="178"/>
      <c r="I48" s="34"/>
      <c r="J48" s="34"/>
    </row>
    <row r="49" spans="1:10" s="666" customFormat="1" x14ac:dyDescent="0.25">
      <c r="A49" s="34"/>
      <c r="B49" s="34"/>
      <c r="C49" s="34"/>
      <c r="D49" s="113"/>
      <c r="E49" s="113"/>
      <c r="F49" s="113"/>
      <c r="G49" s="178"/>
      <c r="H49" s="178"/>
      <c r="I49" s="34"/>
      <c r="J49" s="34"/>
    </row>
    <row r="50" spans="1:10" s="666" customFormat="1" x14ac:dyDescent="0.25">
      <c r="A50" s="34"/>
      <c r="B50" s="34"/>
      <c r="C50" s="34"/>
      <c r="D50" s="113"/>
      <c r="E50" s="113"/>
      <c r="F50" s="113"/>
      <c r="G50" s="178"/>
      <c r="H50" s="178"/>
      <c r="I50" s="34"/>
      <c r="J50" s="34"/>
    </row>
    <row r="51" spans="1:10" s="666" customFormat="1" x14ac:dyDescent="0.25">
      <c r="A51" s="34"/>
      <c r="B51" s="34"/>
      <c r="C51" s="34"/>
      <c r="D51" s="113"/>
      <c r="E51" s="113"/>
      <c r="F51" s="113"/>
      <c r="G51" s="178"/>
      <c r="H51" s="178"/>
      <c r="I51" s="34"/>
      <c r="J51" s="34"/>
    </row>
    <row r="52" spans="1:10" s="666" customFormat="1" x14ac:dyDescent="0.25">
      <c r="A52" s="34"/>
      <c r="B52" s="34"/>
      <c r="C52" s="34"/>
      <c r="D52" s="113"/>
      <c r="E52" s="113"/>
      <c r="F52" s="113"/>
      <c r="G52" s="178"/>
      <c r="H52" s="178"/>
      <c r="I52" s="34"/>
      <c r="J52" s="34"/>
    </row>
    <row r="53" spans="1:10" s="666" customFormat="1" x14ac:dyDescent="0.25">
      <c r="A53" s="34"/>
      <c r="B53" s="34"/>
      <c r="C53" s="34"/>
      <c r="D53" s="113"/>
      <c r="E53" s="113"/>
      <c r="F53" s="113"/>
      <c r="G53" s="178"/>
      <c r="H53" s="178"/>
      <c r="I53" s="34"/>
      <c r="J53" s="34"/>
    </row>
    <row r="54" spans="1:10" s="666" customFormat="1" x14ac:dyDescent="0.25">
      <c r="A54" s="34"/>
      <c r="B54" s="34"/>
      <c r="C54" s="34"/>
      <c r="D54" s="113"/>
      <c r="E54" s="113"/>
      <c r="F54" s="113"/>
      <c r="G54" s="178"/>
      <c r="H54" s="178"/>
      <c r="I54" s="34"/>
      <c r="J54" s="34"/>
    </row>
    <row r="55" spans="1:10" s="666" customFormat="1" x14ac:dyDescent="0.25">
      <c r="A55" s="34"/>
      <c r="B55" s="34"/>
      <c r="C55" s="34"/>
      <c r="D55" s="113"/>
      <c r="E55" s="113"/>
      <c r="F55" s="113"/>
      <c r="G55" s="178"/>
      <c r="H55" s="178"/>
      <c r="I55" s="34"/>
      <c r="J55" s="34"/>
    </row>
    <row r="56" spans="1:10" s="666" customFormat="1" x14ac:dyDescent="0.25">
      <c r="A56" s="34"/>
      <c r="B56" s="34"/>
      <c r="C56" s="34"/>
      <c r="D56" s="113"/>
      <c r="E56" s="113"/>
      <c r="F56" s="113"/>
      <c r="G56" s="178"/>
      <c r="H56" s="178"/>
      <c r="I56" s="34"/>
      <c r="J56" s="34"/>
    </row>
    <row r="57" spans="1:10" s="666" customFormat="1" x14ac:dyDescent="0.25">
      <c r="A57" s="34"/>
      <c r="B57" s="34"/>
      <c r="C57" s="34"/>
      <c r="D57" s="113"/>
      <c r="E57" s="113"/>
      <c r="F57" s="113"/>
      <c r="G57" s="178"/>
      <c r="H57" s="178"/>
      <c r="I57" s="34"/>
      <c r="J57" s="34"/>
    </row>
    <row r="58" spans="1:10" s="666" customFormat="1" x14ac:dyDescent="0.25">
      <c r="A58" s="34"/>
      <c r="B58" s="34"/>
      <c r="C58" s="34"/>
      <c r="D58" s="113"/>
      <c r="E58" s="113"/>
      <c r="F58" s="113"/>
      <c r="G58" s="178"/>
      <c r="H58" s="178"/>
      <c r="I58" s="34"/>
      <c r="J58" s="34"/>
    </row>
    <row r="59" spans="1:10" s="666" customFormat="1" x14ac:dyDescent="0.25">
      <c r="A59" s="34"/>
      <c r="B59" s="34"/>
      <c r="C59" s="34"/>
      <c r="D59" s="113"/>
      <c r="E59" s="113"/>
      <c r="F59" s="113"/>
      <c r="G59" s="178"/>
      <c r="H59" s="178"/>
      <c r="I59" s="34"/>
      <c r="J59" s="34"/>
    </row>
    <row r="60" spans="1:10" s="666" customFormat="1" x14ac:dyDescent="0.25">
      <c r="A60" s="34"/>
      <c r="B60" s="34"/>
      <c r="C60" s="34"/>
      <c r="D60" s="113"/>
      <c r="E60" s="113"/>
      <c r="F60" s="113"/>
      <c r="G60" s="178"/>
      <c r="H60" s="178"/>
      <c r="I60" s="34"/>
      <c r="J60" s="34"/>
    </row>
    <row r="61" spans="1:10" s="666" customFormat="1" x14ac:dyDescent="0.25">
      <c r="A61" s="34"/>
      <c r="B61" s="34"/>
      <c r="C61" s="34"/>
      <c r="D61" s="113"/>
      <c r="E61" s="113"/>
      <c r="F61" s="113"/>
      <c r="G61" s="178"/>
      <c r="H61" s="178"/>
      <c r="I61" s="34"/>
      <c r="J61" s="34"/>
    </row>
    <row r="62" spans="1:10" s="666" customFormat="1" x14ac:dyDescent="0.25">
      <c r="A62" s="34"/>
      <c r="B62" s="34"/>
      <c r="C62" s="34"/>
      <c r="D62" s="113"/>
      <c r="E62" s="113"/>
      <c r="F62" s="113"/>
      <c r="G62" s="178"/>
      <c r="H62" s="178"/>
      <c r="I62" s="34"/>
      <c r="J62" s="34"/>
    </row>
    <row r="63" spans="1:10" s="666" customFormat="1" x14ac:dyDescent="0.25">
      <c r="A63" s="34"/>
      <c r="B63" s="34"/>
      <c r="C63" s="34"/>
      <c r="D63" s="113"/>
      <c r="E63" s="113"/>
      <c r="F63" s="113"/>
      <c r="G63" s="178"/>
      <c r="H63" s="178"/>
      <c r="I63" s="34"/>
      <c r="J63" s="34"/>
    </row>
    <row r="64" spans="1:10" s="666" customFormat="1" x14ac:dyDescent="0.25">
      <c r="A64" s="34"/>
      <c r="B64" s="34"/>
      <c r="C64" s="34"/>
      <c r="D64" s="113"/>
      <c r="E64" s="113"/>
      <c r="F64" s="113"/>
      <c r="G64" s="178"/>
      <c r="H64" s="178"/>
      <c r="I64" s="112"/>
      <c r="J64" s="34"/>
    </row>
    <row r="65" spans="1:10" s="666" customFormat="1" x14ac:dyDescent="0.25">
      <c r="A65" s="34"/>
      <c r="B65" s="34"/>
      <c r="C65" s="34"/>
      <c r="D65" s="113"/>
      <c r="E65" s="113"/>
      <c r="F65" s="113"/>
      <c r="G65" s="178"/>
      <c r="H65" s="178"/>
      <c r="I65" s="112"/>
      <c r="J65" s="34"/>
    </row>
    <row r="66" spans="1:10" s="666" customFormat="1" x14ac:dyDescent="0.25">
      <c r="A66" s="34"/>
      <c r="B66" s="34"/>
      <c r="C66" s="34"/>
      <c r="D66" s="113"/>
      <c r="E66" s="113"/>
      <c r="F66" s="113"/>
      <c r="G66" s="178"/>
      <c r="H66" s="178"/>
      <c r="I66" s="112"/>
      <c r="J66" s="34"/>
    </row>
    <row r="67" spans="1:10" s="666" customFormat="1" x14ac:dyDescent="0.25">
      <c r="A67" s="34"/>
      <c r="B67" s="34"/>
      <c r="C67" s="34"/>
      <c r="D67" s="113"/>
      <c r="E67" s="113"/>
      <c r="F67" s="113"/>
      <c r="G67" s="178"/>
      <c r="H67" s="178"/>
      <c r="I67" s="112"/>
      <c r="J67" s="34"/>
    </row>
    <row r="68" spans="1:10" s="666" customFormat="1" x14ac:dyDescent="0.25">
      <c r="A68" s="34"/>
      <c r="B68" s="34"/>
      <c r="C68" s="34"/>
      <c r="D68" s="113"/>
      <c r="E68" s="113"/>
      <c r="F68" s="113"/>
      <c r="G68" s="178"/>
      <c r="H68" s="178"/>
      <c r="I68" s="112"/>
      <c r="J68" s="34"/>
    </row>
    <row r="69" spans="1:10" s="666" customFormat="1" x14ac:dyDescent="0.25">
      <c r="A69" s="34"/>
      <c r="B69" s="34"/>
      <c r="C69" s="34"/>
      <c r="D69" s="113"/>
      <c r="E69" s="113"/>
      <c r="F69" s="113"/>
      <c r="G69" s="178"/>
      <c r="H69" s="178"/>
      <c r="I69" s="112"/>
      <c r="J69" s="34"/>
    </row>
    <row r="70" spans="1:10" s="666" customFormat="1" x14ac:dyDescent="0.25">
      <c r="A70" s="34"/>
      <c r="B70" s="34"/>
      <c r="C70" s="34"/>
      <c r="D70" s="113"/>
      <c r="E70" s="113"/>
      <c r="F70" s="113"/>
      <c r="G70" s="178"/>
      <c r="H70" s="178"/>
      <c r="I70" s="112"/>
      <c r="J70" s="34"/>
    </row>
    <row r="71" spans="1:10" s="666" customFormat="1" x14ac:dyDescent="0.25">
      <c r="A71" s="34"/>
      <c r="B71" s="34"/>
      <c r="C71" s="34"/>
      <c r="D71" s="113"/>
      <c r="E71" s="113"/>
      <c r="F71" s="113"/>
      <c r="G71" s="178"/>
      <c r="H71" s="178"/>
      <c r="I71" s="112"/>
      <c r="J71" s="34"/>
    </row>
    <row r="72" spans="1:10" s="666" customFormat="1" x14ac:dyDescent="0.25">
      <c r="A72" s="34"/>
      <c r="B72" s="34"/>
      <c r="C72" s="34"/>
      <c r="D72" s="113"/>
      <c r="E72" s="113"/>
      <c r="F72" s="113"/>
      <c r="G72" s="178"/>
      <c r="H72" s="178"/>
      <c r="I72" s="112"/>
      <c r="J72" s="34"/>
    </row>
    <row r="73" spans="1:10" s="666" customFormat="1" x14ac:dyDescent="0.25">
      <c r="A73" s="34"/>
      <c r="B73" s="34"/>
      <c r="C73" s="34"/>
      <c r="D73" s="113"/>
      <c r="E73" s="113"/>
      <c r="F73" s="113"/>
      <c r="G73" s="178"/>
      <c r="H73" s="178"/>
      <c r="I73" s="112"/>
      <c r="J73" s="34"/>
    </row>
    <row r="74" spans="1:10" s="666" customFormat="1" x14ac:dyDescent="0.25">
      <c r="A74" s="34"/>
      <c r="B74" s="34"/>
      <c r="C74" s="34"/>
      <c r="D74" s="113"/>
      <c r="E74" s="113"/>
      <c r="F74" s="113"/>
      <c r="G74" s="178"/>
      <c r="H74" s="178"/>
      <c r="I74" s="112"/>
      <c r="J74" s="34"/>
    </row>
    <row r="75" spans="1:10" s="666" customFormat="1" x14ac:dyDescent="0.25">
      <c r="A75" s="34"/>
      <c r="B75" s="34"/>
      <c r="C75" s="34"/>
      <c r="D75" s="113"/>
      <c r="E75" s="113"/>
      <c r="F75" s="113"/>
      <c r="G75" s="178"/>
      <c r="H75" s="178"/>
      <c r="I75" s="112"/>
      <c r="J75" s="34"/>
    </row>
    <row r="76" spans="1:10" x14ac:dyDescent="0.25">
      <c r="I76" s="112"/>
    </row>
    <row r="77" spans="1:10" x14ac:dyDescent="0.25">
      <c r="I77" s="112"/>
    </row>
    <row r="78" spans="1:10" x14ac:dyDescent="0.25">
      <c r="I78" s="112"/>
    </row>
    <row r="79" spans="1:10" x14ac:dyDescent="0.25">
      <c r="I79" s="112"/>
    </row>
    <row r="80" spans="1:10" x14ac:dyDescent="0.25">
      <c r="I80" s="112"/>
    </row>
    <row r="81" spans="9:9" x14ac:dyDescent="0.25">
      <c r="I81" s="112"/>
    </row>
  </sheetData>
  <mergeCells count="31">
    <mergeCell ref="A21:J22"/>
    <mergeCell ref="G12:H12"/>
    <mergeCell ref="I12:J12"/>
    <mergeCell ref="G13:H13"/>
    <mergeCell ref="I13:J13"/>
    <mergeCell ref="G14:H14"/>
    <mergeCell ref="I14:J14"/>
    <mergeCell ref="A18:C18"/>
    <mergeCell ref="G15:H15"/>
    <mergeCell ref="I15:J15"/>
    <mergeCell ref="G16:H16"/>
    <mergeCell ref="I16:J16"/>
    <mergeCell ref="G17:H17"/>
    <mergeCell ref="I17:J17"/>
    <mergeCell ref="G10:H10"/>
    <mergeCell ref="I10:J10"/>
    <mergeCell ref="G11:H11"/>
    <mergeCell ref="I11:J11"/>
    <mergeCell ref="G6:H6"/>
    <mergeCell ref="I6:J6"/>
    <mergeCell ref="G7:H7"/>
    <mergeCell ref="I7:J7"/>
    <mergeCell ref="G8:H8"/>
    <mergeCell ref="I8:J8"/>
    <mergeCell ref="G9:H9"/>
    <mergeCell ref="I9:J9"/>
    <mergeCell ref="A1:D1"/>
    <mergeCell ref="A2:J2"/>
    <mergeCell ref="A3:J3"/>
    <mergeCell ref="G5:H5"/>
    <mergeCell ref="I5:J5"/>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1A4B1-4A0D-497F-94B9-F2E9E99FC9A6}">
  <sheetPr>
    <tabColor theme="7" tint="0.39997558519241921"/>
    <pageSetUpPr fitToPage="1"/>
  </sheetPr>
  <dimension ref="A1:S26"/>
  <sheetViews>
    <sheetView showGridLines="0" zoomScaleNormal="100" workbookViewId="0"/>
  </sheetViews>
  <sheetFormatPr defaultColWidth="9.21875" defaultRowHeight="13.2" x14ac:dyDescent="0.25"/>
  <cols>
    <col min="1" max="1" width="27.21875" style="5" customWidth="1"/>
    <col min="2" max="2" width="13.21875" style="5" customWidth="1"/>
    <col min="3" max="3" width="16.77734375" style="39" customWidth="1"/>
    <col min="4" max="4" width="9.44140625" style="12" customWidth="1"/>
    <col min="5" max="5" width="13.77734375" style="12" customWidth="1"/>
    <col min="6" max="6" width="17.44140625" style="12" customWidth="1"/>
    <col min="7" max="7" width="17.77734375" style="11" customWidth="1"/>
    <col min="8" max="8" width="12.21875" style="122" bestFit="1" customWidth="1"/>
    <col min="9" max="13" width="22.5546875" style="122" customWidth="1"/>
    <col min="14" max="16" width="32.21875" style="122" customWidth="1"/>
    <col min="17" max="17" width="12" style="11" customWidth="1"/>
    <col min="18" max="18" width="61.5546875" style="13" customWidth="1"/>
    <col min="19" max="19" width="61.44140625" style="5" customWidth="1"/>
    <col min="20" max="16384" width="9.21875" style="5"/>
  </cols>
  <sheetData>
    <row r="1" spans="1:19" s="17" customFormat="1" ht="11.25" customHeight="1" x14ac:dyDescent="0.25">
      <c r="A1" s="154"/>
      <c r="B1" s="154"/>
      <c r="C1" s="155"/>
      <c r="D1" s="156"/>
      <c r="E1" s="156"/>
      <c r="F1" s="156"/>
      <c r="G1" s="156"/>
      <c r="H1" s="157"/>
      <c r="I1" s="157"/>
      <c r="J1" s="157"/>
      <c r="K1" s="157"/>
      <c r="L1" s="157"/>
      <c r="M1" s="157"/>
      <c r="N1" s="157"/>
      <c r="O1" s="157"/>
      <c r="P1" s="157"/>
      <c r="Q1" s="158"/>
      <c r="R1" s="159"/>
    </row>
    <row r="2" spans="1:19" s="1" customFormat="1" ht="26.55" customHeight="1" thickBot="1" x14ac:dyDescent="0.3">
      <c r="A2" s="820" t="s">
        <v>27</v>
      </c>
      <c r="B2" s="820"/>
      <c r="C2" s="820"/>
      <c r="D2" s="820"/>
      <c r="E2" s="820"/>
      <c r="F2" s="820"/>
      <c r="G2" s="820"/>
      <c r="H2" s="820"/>
      <c r="I2" s="820"/>
      <c r="J2" s="820"/>
      <c r="K2" s="820"/>
      <c r="L2" s="820"/>
      <c r="M2" s="820"/>
      <c r="N2" s="820"/>
      <c r="O2" s="820"/>
      <c r="P2" s="820"/>
      <c r="Q2" s="820"/>
      <c r="R2" s="820"/>
      <c r="S2" s="820"/>
    </row>
    <row r="3" spans="1:19" s="6" customFormat="1" ht="14.25" customHeight="1" x14ac:dyDescent="0.25">
      <c r="A3" s="743" t="s">
        <v>274</v>
      </c>
      <c r="B3" s="823"/>
      <c r="C3" s="823"/>
      <c r="D3" s="823"/>
      <c r="E3" s="823"/>
      <c r="F3" s="823"/>
      <c r="G3" s="823"/>
      <c r="H3" s="823"/>
      <c r="I3" s="823"/>
      <c r="J3" s="823"/>
      <c r="K3" s="823"/>
      <c r="L3" s="823"/>
      <c r="M3" s="823"/>
      <c r="N3" s="823"/>
      <c r="O3" s="823"/>
      <c r="P3" s="823"/>
      <c r="Q3" s="823"/>
      <c r="R3" s="823"/>
      <c r="S3" s="824"/>
    </row>
    <row r="4" spans="1:19" ht="261.45" customHeight="1" thickBot="1" x14ac:dyDescent="0.3">
      <c r="A4" s="825"/>
      <c r="B4" s="826"/>
      <c r="C4" s="826"/>
      <c r="D4" s="826"/>
      <c r="E4" s="826"/>
      <c r="F4" s="826"/>
      <c r="G4" s="826"/>
      <c r="H4" s="826"/>
      <c r="I4" s="826"/>
      <c r="J4" s="826"/>
      <c r="K4" s="826"/>
      <c r="L4" s="826"/>
      <c r="M4" s="826"/>
      <c r="N4" s="826"/>
      <c r="O4" s="826"/>
      <c r="P4" s="826"/>
      <c r="Q4" s="826"/>
      <c r="R4" s="826"/>
      <c r="S4" s="827"/>
    </row>
    <row r="5" spans="1:19" ht="7.5" customHeight="1" thickBot="1" x14ac:dyDescent="0.3">
      <c r="A5" s="195"/>
      <c r="B5" s="195"/>
      <c r="C5" s="196"/>
      <c r="D5" s="195"/>
      <c r="E5" s="195"/>
      <c r="F5" s="195"/>
      <c r="G5" s="195"/>
      <c r="H5" s="197"/>
      <c r="I5" s="197"/>
      <c r="J5" s="197"/>
      <c r="K5" s="197"/>
      <c r="L5" s="197"/>
      <c r="M5" s="197"/>
      <c r="N5" s="197"/>
      <c r="O5" s="197"/>
      <c r="P5" s="197"/>
      <c r="Q5" s="198"/>
      <c r="R5" s="7"/>
      <c r="S5" s="71"/>
    </row>
    <row r="6" spans="1:19" ht="19.5" customHeight="1" thickBot="1" x14ac:dyDescent="0.3">
      <c r="A6" s="747" t="s">
        <v>28</v>
      </c>
      <c r="B6" s="821"/>
      <c r="C6" s="821"/>
      <c r="D6" s="821"/>
      <c r="E6" s="821"/>
      <c r="F6" s="821"/>
      <c r="G6" s="821"/>
      <c r="H6" s="821"/>
      <c r="I6" s="821"/>
      <c r="J6" s="821"/>
      <c r="K6" s="821"/>
      <c r="L6" s="821"/>
      <c r="M6" s="821"/>
      <c r="N6" s="821"/>
      <c r="O6" s="821"/>
      <c r="P6" s="821"/>
      <c r="Q6" s="821"/>
      <c r="R6" s="821"/>
      <c r="S6" s="822"/>
    </row>
    <row r="7" spans="1:19" s="8" customFormat="1" ht="85.5" customHeight="1" thickBot="1" x14ac:dyDescent="0.3">
      <c r="A7" s="216" t="s">
        <v>29</v>
      </c>
      <c r="B7" s="217" t="s">
        <v>30</v>
      </c>
      <c r="C7" s="232" t="s">
        <v>31</v>
      </c>
      <c r="D7" s="218" t="s">
        <v>32</v>
      </c>
      <c r="E7" s="215" t="s">
        <v>33</v>
      </c>
      <c r="F7" s="215" t="s">
        <v>34</v>
      </c>
      <c r="G7" s="215" t="s">
        <v>35</v>
      </c>
      <c r="H7" s="219" t="s">
        <v>36</v>
      </c>
      <c r="I7" s="219" t="s">
        <v>155</v>
      </c>
      <c r="J7" s="219" t="s">
        <v>164</v>
      </c>
      <c r="K7" s="219" t="s">
        <v>259</v>
      </c>
      <c r="L7" s="219" t="s">
        <v>256</v>
      </c>
      <c r="M7" s="219" t="s">
        <v>156</v>
      </c>
      <c r="N7" s="219" t="s">
        <v>165</v>
      </c>
      <c r="O7" s="219" t="s">
        <v>216</v>
      </c>
      <c r="P7" s="219" t="s">
        <v>189</v>
      </c>
      <c r="Q7" s="220" t="s">
        <v>37</v>
      </c>
      <c r="R7" s="215" t="s">
        <v>38</v>
      </c>
      <c r="S7" s="215" t="s">
        <v>39</v>
      </c>
    </row>
    <row r="8" spans="1:19" s="10" customFormat="1" ht="188.1" customHeight="1" x14ac:dyDescent="0.25">
      <c r="A8" s="274" t="s">
        <v>40</v>
      </c>
      <c r="B8" s="289" t="s">
        <v>41</v>
      </c>
      <c r="C8" s="290">
        <v>4</v>
      </c>
      <c r="D8" s="291" t="s">
        <v>42</v>
      </c>
      <c r="E8" s="292">
        <v>80000</v>
      </c>
      <c r="F8" s="292">
        <f t="shared" ref="F8:F9" si="0">C8*E8</f>
        <v>320000</v>
      </c>
      <c r="G8" s="307">
        <v>112000</v>
      </c>
      <c r="H8" s="293">
        <v>0.35</v>
      </c>
      <c r="I8" s="306">
        <v>0.1</v>
      </c>
      <c r="J8" s="308">
        <f>Table8[[#This Row],[Subtotal Salary]]*Table8[[#This Row],[% of Time Spent on Administrative Costs]]</f>
        <v>32000</v>
      </c>
      <c r="K8" s="306">
        <v>0.1</v>
      </c>
      <c r="L8" s="307">
        <f>Table8[[#This Row],[Subtotal Salary]]*Table8[[#This Row],[% of Time Spent on Evaluation of Subgrants Costs]]</f>
        <v>32000</v>
      </c>
      <c r="M8" s="306">
        <v>0.1</v>
      </c>
      <c r="N8" s="307">
        <f>Table8[[#This Row],[Subtotal Salary]]*Table8[[#This Row],[% of Time Spent on Expenses Related to Affordable Broadband Program Costs]]</f>
        <v>32000</v>
      </c>
      <c r="O8" s="466">
        <v>0.05</v>
      </c>
      <c r="P8" s="307">
        <f>Table8[[#This Row],[% of Time Spent on Expenses Related to DE Plan Updates and Maintenance]]*Table8[[#This Row],[Subtotal Salary]]</f>
        <v>16000</v>
      </c>
      <c r="Q8" s="292">
        <f t="shared" ref="Q8:Q10" si="1">SUM(F8:G8)</f>
        <v>432000</v>
      </c>
      <c r="R8" s="289" t="s">
        <v>43</v>
      </c>
      <c r="S8" s="275" t="s">
        <v>44</v>
      </c>
    </row>
    <row r="9" spans="1:19" s="10" customFormat="1" ht="118.35" customHeight="1" x14ac:dyDescent="0.25">
      <c r="A9" s="224" t="s">
        <v>45</v>
      </c>
      <c r="B9" s="186" t="s">
        <v>46</v>
      </c>
      <c r="C9" s="222">
        <v>200</v>
      </c>
      <c r="D9" s="187" t="s">
        <v>47</v>
      </c>
      <c r="E9" s="188">
        <v>150</v>
      </c>
      <c r="F9" s="188">
        <f t="shared" si="0"/>
        <v>30000</v>
      </c>
      <c r="G9" s="188">
        <f>Table8[[#This Row],[Fringe Rate]]*Table8[[#This Row],[Subtotal Salary]]</f>
        <v>0</v>
      </c>
      <c r="H9" s="223">
        <v>0</v>
      </c>
      <c r="I9" s="223">
        <v>0.1</v>
      </c>
      <c r="J9" s="188">
        <f>Table8[[#This Row],[Subtotal Salary]]*Table8[[#This Row],[% of Time Spent on Administrative Costs]]</f>
        <v>3000</v>
      </c>
      <c r="K9" s="223">
        <v>0.1</v>
      </c>
      <c r="L9" s="188">
        <f>Table8[[#This Row],[Subtotal Salary]]*Table8[[#This Row],[% of Time Spent on Evaluation of Subgrants Costs]]</f>
        <v>3000</v>
      </c>
      <c r="M9" s="223">
        <v>0.1</v>
      </c>
      <c r="N9" s="188">
        <f>Table8[[#This Row],[Subtotal Salary]]*Table8[[#This Row],[% of Time Spent on Expenses Related to Affordable Broadband Program Costs]]</f>
        <v>3000</v>
      </c>
      <c r="O9" s="467">
        <f>0</f>
        <v>0</v>
      </c>
      <c r="P9" s="188">
        <f>Table8[[#This Row],[% of Time Spent on Expenses Related to DE Plan Updates and Maintenance]]*Table8[[#This Row],[Subtotal Salary]]</f>
        <v>0</v>
      </c>
      <c r="Q9" s="188">
        <f t="shared" si="1"/>
        <v>30000</v>
      </c>
      <c r="R9" s="186" t="s">
        <v>48</v>
      </c>
      <c r="S9" s="225" t="s">
        <v>49</v>
      </c>
    </row>
    <row r="10" spans="1:19" s="9" customFormat="1" ht="120.6" customHeight="1" thickBot="1" x14ac:dyDescent="0.3">
      <c r="A10" s="226" t="s">
        <v>50</v>
      </c>
      <c r="B10" s="227" t="s">
        <v>46</v>
      </c>
      <c r="C10" s="228">
        <v>300</v>
      </c>
      <c r="D10" s="418" t="s">
        <v>47</v>
      </c>
      <c r="E10" s="229">
        <v>300</v>
      </c>
      <c r="F10" s="229">
        <f>C10*E10</f>
        <v>90000</v>
      </c>
      <c r="G10" s="229">
        <f>Table8[[#This Row],[Fringe Rate]]*Table8[[#This Row],[Subtotal Salary]]</f>
        <v>0</v>
      </c>
      <c r="H10" s="230">
        <v>0</v>
      </c>
      <c r="I10" s="230">
        <v>0.1</v>
      </c>
      <c r="J10" s="229">
        <f>Table8[[#This Row],[Subtotal Salary]]*Table8[[#This Row],[% of Time Spent on Administrative Costs]]</f>
        <v>9000</v>
      </c>
      <c r="K10" s="230">
        <v>0.1</v>
      </c>
      <c r="L10" s="229">
        <f>Table8[[#This Row],[Subtotal Salary]]*Table8[[#This Row],[% of Time Spent on Evaluation of Subgrants Costs]]</f>
        <v>9000</v>
      </c>
      <c r="M10" s="230">
        <v>0.1</v>
      </c>
      <c r="N10" s="229">
        <f>Table8[[#This Row],[Subtotal Salary]]*Table8[[#This Row],[% of Time Spent on Expenses Related to Affordable Broadband Program Costs]]</f>
        <v>9000</v>
      </c>
      <c r="O10" s="230">
        <f>0</f>
        <v>0</v>
      </c>
      <c r="P10" s="229">
        <f>Table8[[#This Row],[% of Time Spent on Expenses Related to DE Plan Updates and Maintenance]]*Table8[[#This Row],[Subtotal Salary]]</f>
        <v>0</v>
      </c>
      <c r="Q10" s="229">
        <f t="shared" si="1"/>
        <v>90000</v>
      </c>
      <c r="R10" s="419" t="s">
        <v>51</v>
      </c>
      <c r="S10" s="231" t="s">
        <v>52</v>
      </c>
    </row>
    <row r="11" spans="1:19" s="9" customFormat="1" x14ac:dyDescent="0.25">
      <c r="A11" s="61"/>
      <c r="B11" s="221"/>
      <c r="C11" s="114"/>
      <c r="D11" s="161"/>
      <c r="E11" s="42"/>
      <c r="F11" s="309">
        <f>C11*E11</f>
        <v>0</v>
      </c>
      <c r="G11" s="309">
        <f>Table8[[#This Row],[Fringe Rate]]*Table8[[#This Row],[Subtotal Salary]]</f>
        <v>0</v>
      </c>
      <c r="H11" s="453"/>
      <c r="I11" s="453"/>
      <c r="J11" s="309">
        <f>Table8[[#This Row],[Subtotal Salary]]*Table8[[#This Row],[% of Time Spent on Administrative Costs]]</f>
        <v>0</v>
      </c>
      <c r="K11" s="453"/>
      <c r="L11" s="309">
        <f>Table8[[#This Row],[Subtotal Salary]]*Table8[[#This Row],[% of Time Spent on Evaluation of Subgrants Costs]]</f>
        <v>0</v>
      </c>
      <c r="M11" s="453"/>
      <c r="N11" s="309">
        <f>Table8[[#This Row],[Subtotal Salary]]*Table8[[#This Row],[% of Time Spent on Expenses Related to Affordable Broadband Program Costs]]</f>
        <v>0</v>
      </c>
      <c r="O11" s="306">
        <f>0</f>
        <v>0</v>
      </c>
      <c r="P11" s="309">
        <f>Table8[[#This Row],[% of Time Spent on Expenses Related to DE Plan Updates and Maintenance]]*Table8[[#This Row],[Subtotal Salary]]</f>
        <v>0</v>
      </c>
      <c r="Q11" s="309">
        <f>SUM(F11:G11)</f>
        <v>0</v>
      </c>
      <c r="R11" s="221"/>
      <c r="S11" s="221"/>
    </row>
    <row r="12" spans="1:19" s="9" customFormat="1" x14ac:dyDescent="0.25">
      <c r="A12" s="61"/>
      <c r="B12" s="162"/>
      <c r="C12" s="114"/>
      <c r="D12" s="161"/>
      <c r="E12" s="42"/>
      <c r="F12" s="417">
        <f>C12*E12</f>
        <v>0</v>
      </c>
      <c r="G12" s="417">
        <f>Table8[[#This Row],[Fringe Rate]]*Table8[[#This Row],[Subtotal Salary]]</f>
        <v>0</v>
      </c>
      <c r="H12" s="454"/>
      <c r="I12" s="454"/>
      <c r="J12" s="417">
        <f>Table8[[#This Row],[Subtotal Salary]]*Table8[[#This Row],[% of Time Spent on Administrative Costs]]</f>
        <v>0</v>
      </c>
      <c r="K12" s="454"/>
      <c r="L12" s="417">
        <f>Table8[[#This Row],[Subtotal Salary]]*Table8[[#This Row],[% of Time Spent on Evaluation of Subgrants Costs]]</f>
        <v>0</v>
      </c>
      <c r="M12" s="454"/>
      <c r="N12" s="417">
        <f>Table8[[#This Row],[Subtotal Salary]]*Table8[[#This Row],[% of Time Spent on Expenses Related to Affordable Broadband Program Costs]]</f>
        <v>0</v>
      </c>
      <c r="O12" s="468">
        <f>0</f>
        <v>0</v>
      </c>
      <c r="P12" s="417">
        <f>Table8[[#This Row],[% of Time Spent on Expenses Related to DE Plan Updates and Maintenance]]*Table8[[#This Row],[Subtotal Salary]]</f>
        <v>0</v>
      </c>
      <c r="Q12" s="417">
        <f>SUM(F12:G12)</f>
        <v>0</v>
      </c>
      <c r="R12" s="162"/>
      <c r="S12" s="162"/>
    </row>
    <row r="13" spans="1:19" s="10" customFormat="1" x14ac:dyDescent="0.25">
      <c r="A13" s="62"/>
      <c r="B13" s="162"/>
      <c r="C13" s="115"/>
      <c r="D13" s="161"/>
      <c r="E13" s="43"/>
      <c r="F13" s="417">
        <f t="shared" ref="F13:F21" si="2">C13*E13</f>
        <v>0</v>
      </c>
      <c r="G13" s="417">
        <f>Table8[[#This Row],[Fringe Rate]]*Table8[[#This Row],[Subtotal Salary]]</f>
        <v>0</v>
      </c>
      <c r="H13" s="454"/>
      <c r="I13" s="454"/>
      <c r="J13" s="417">
        <f>Table8[[#This Row],[Subtotal Salary]]*Table8[[#This Row],[% of Time Spent on Administrative Costs]]</f>
        <v>0</v>
      </c>
      <c r="K13" s="454"/>
      <c r="L13" s="417">
        <f>Table8[[#This Row],[Subtotal Salary]]*Table8[[#This Row],[% of Time Spent on Evaluation of Subgrants Costs]]</f>
        <v>0</v>
      </c>
      <c r="M13" s="454"/>
      <c r="N13" s="417">
        <f>Table8[[#This Row],[Subtotal Salary]]*Table8[[#This Row],[% of Time Spent on Expenses Related to Affordable Broadband Program Costs]]</f>
        <v>0</v>
      </c>
      <c r="O13" s="467">
        <f>0</f>
        <v>0</v>
      </c>
      <c r="P13" s="417">
        <f>Table8[[#This Row],[% of Time Spent on Expenses Related to DE Plan Updates and Maintenance]]*Table8[[#This Row],[Subtotal Salary]]</f>
        <v>0</v>
      </c>
      <c r="Q13" s="417">
        <f t="shared" ref="Q13:Q21" si="3">SUM(F13:G13)</f>
        <v>0</v>
      </c>
      <c r="R13" s="162"/>
      <c r="S13" s="162"/>
    </row>
    <row r="14" spans="1:19" s="10" customFormat="1" x14ac:dyDescent="0.25">
      <c r="A14" s="62"/>
      <c r="B14" s="162"/>
      <c r="C14" s="116"/>
      <c r="D14" s="161"/>
      <c r="E14" s="43"/>
      <c r="F14" s="417">
        <f t="shared" si="2"/>
        <v>0</v>
      </c>
      <c r="G14" s="417">
        <f>Table8[[#This Row],[Fringe Rate]]*Table8[[#This Row],[Subtotal Salary]]</f>
        <v>0</v>
      </c>
      <c r="H14" s="454"/>
      <c r="I14" s="454"/>
      <c r="J14" s="417">
        <f>Table8[[#This Row],[Subtotal Salary]]*Table8[[#This Row],[% of Time Spent on Administrative Costs]]</f>
        <v>0</v>
      </c>
      <c r="K14" s="454"/>
      <c r="L14" s="417">
        <f>Table8[[#This Row],[Subtotal Salary]]*Table8[[#This Row],[% of Time Spent on Evaluation of Subgrants Costs]]</f>
        <v>0</v>
      </c>
      <c r="M14" s="454"/>
      <c r="N14" s="417">
        <f>Table8[[#This Row],[Subtotal Salary]]*Table8[[#This Row],[% of Time Spent on Expenses Related to Affordable Broadband Program Costs]]</f>
        <v>0</v>
      </c>
      <c r="O14" s="467">
        <f>0</f>
        <v>0</v>
      </c>
      <c r="P14" s="417">
        <f>Table8[[#This Row],[% of Time Spent on Expenses Related to DE Plan Updates and Maintenance]]*Table8[[#This Row],[Subtotal Salary]]</f>
        <v>0</v>
      </c>
      <c r="Q14" s="417">
        <f t="shared" si="3"/>
        <v>0</v>
      </c>
      <c r="R14" s="162"/>
      <c r="S14" s="162"/>
    </row>
    <row r="15" spans="1:19" s="9" customFormat="1" x14ac:dyDescent="0.25">
      <c r="A15" s="63"/>
      <c r="B15" s="162"/>
      <c r="C15" s="116"/>
      <c r="D15" s="161"/>
      <c r="E15" s="43"/>
      <c r="F15" s="417">
        <f t="shared" si="2"/>
        <v>0</v>
      </c>
      <c r="G15" s="417">
        <f>Table8[[#This Row],[Fringe Rate]]*Table8[[#This Row],[Subtotal Salary]]</f>
        <v>0</v>
      </c>
      <c r="H15" s="454"/>
      <c r="I15" s="454"/>
      <c r="J15" s="417">
        <f>Table8[[#This Row],[Subtotal Salary]]*Table8[[#This Row],[% of Time Spent on Administrative Costs]]</f>
        <v>0</v>
      </c>
      <c r="K15" s="454"/>
      <c r="L15" s="417">
        <f>Table8[[#This Row],[Subtotal Salary]]*Table8[[#This Row],[% of Time Spent on Evaluation of Subgrants Costs]]</f>
        <v>0</v>
      </c>
      <c r="M15" s="454"/>
      <c r="N15" s="417">
        <f>Table8[[#This Row],[Subtotal Salary]]*Table8[[#This Row],[% of Time Spent on Expenses Related to Affordable Broadband Program Costs]]</f>
        <v>0</v>
      </c>
      <c r="O15" s="467">
        <f>0</f>
        <v>0</v>
      </c>
      <c r="P15" s="417">
        <f>Table8[[#This Row],[% of Time Spent on Expenses Related to DE Plan Updates and Maintenance]]*Table8[[#This Row],[Subtotal Salary]]</f>
        <v>0</v>
      </c>
      <c r="Q15" s="417">
        <f t="shared" si="3"/>
        <v>0</v>
      </c>
      <c r="R15" s="162"/>
      <c r="S15" s="162"/>
    </row>
    <row r="16" spans="1:19" s="9" customFormat="1" x14ac:dyDescent="0.25">
      <c r="A16" s="63"/>
      <c r="B16" s="162"/>
      <c r="C16" s="116"/>
      <c r="D16" s="161"/>
      <c r="E16" s="43"/>
      <c r="F16" s="417">
        <f t="shared" si="2"/>
        <v>0</v>
      </c>
      <c r="G16" s="417">
        <f>Table8[[#This Row],[Fringe Rate]]*Table8[[#This Row],[Subtotal Salary]]</f>
        <v>0</v>
      </c>
      <c r="H16" s="454"/>
      <c r="I16" s="454"/>
      <c r="J16" s="417">
        <f>Table8[[#This Row],[Subtotal Salary]]*Table8[[#This Row],[% of Time Spent on Administrative Costs]]</f>
        <v>0</v>
      </c>
      <c r="K16" s="454"/>
      <c r="L16" s="417">
        <f>Table8[[#This Row],[Subtotal Salary]]*Table8[[#This Row],[% of Time Spent on Evaluation of Subgrants Costs]]</f>
        <v>0</v>
      </c>
      <c r="M16" s="454"/>
      <c r="N16" s="417">
        <f>Table8[[#This Row],[Subtotal Salary]]*Table8[[#This Row],[% of Time Spent on Expenses Related to Affordable Broadband Program Costs]]</f>
        <v>0</v>
      </c>
      <c r="O16" s="467">
        <f>0</f>
        <v>0</v>
      </c>
      <c r="P16" s="417">
        <f>Table8[[#This Row],[% of Time Spent on Expenses Related to DE Plan Updates and Maintenance]]*Table8[[#This Row],[Subtotal Salary]]</f>
        <v>0</v>
      </c>
      <c r="Q16" s="417">
        <f t="shared" si="3"/>
        <v>0</v>
      </c>
      <c r="R16" s="162"/>
      <c r="S16" s="162"/>
    </row>
    <row r="17" spans="1:19" s="9" customFormat="1" x14ac:dyDescent="0.25">
      <c r="A17" s="63"/>
      <c r="B17" s="162"/>
      <c r="C17" s="116"/>
      <c r="D17" s="161"/>
      <c r="E17" s="43"/>
      <c r="F17" s="417">
        <f t="shared" si="2"/>
        <v>0</v>
      </c>
      <c r="G17" s="417">
        <f>Table8[[#This Row],[Fringe Rate]]*Table8[[#This Row],[Subtotal Salary]]</f>
        <v>0</v>
      </c>
      <c r="H17" s="454"/>
      <c r="I17" s="454"/>
      <c r="J17" s="417">
        <f>Table8[[#This Row],[Subtotal Salary]]*Table8[[#This Row],[% of Time Spent on Administrative Costs]]</f>
        <v>0</v>
      </c>
      <c r="K17" s="454"/>
      <c r="L17" s="417">
        <f>Table8[[#This Row],[Subtotal Salary]]*Table8[[#This Row],[% of Time Spent on Evaluation of Subgrants Costs]]</f>
        <v>0</v>
      </c>
      <c r="M17" s="454"/>
      <c r="N17" s="417">
        <f>Table8[[#This Row],[Subtotal Salary]]*Table8[[#This Row],[% of Time Spent on Expenses Related to Affordable Broadband Program Costs]]</f>
        <v>0</v>
      </c>
      <c r="O17" s="467">
        <f>0</f>
        <v>0</v>
      </c>
      <c r="P17" s="417">
        <f>Table8[[#This Row],[% of Time Spent on Expenses Related to DE Plan Updates and Maintenance]]*Table8[[#This Row],[Subtotal Salary]]</f>
        <v>0</v>
      </c>
      <c r="Q17" s="417">
        <f t="shared" si="3"/>
        <v>0</v>
      </c>
      <c r="R17" s="162"/>
      <c r="S17" s="162"/>
    </row>
    <row r="18" spans="1:19" s="9" customFormat="1" x14ac:dyDescent="0.25">
      <c r="A18" s="63"/>
      <c r="B18" s="162"/>
      <c r="C18" s="116"/>
      <c r="D18" s="161"/>
      <c r="E18" s="43"/>
      <c r="F18" s="417">
        <f t="shared" si="2"/>
        <v>0</v>
      </c>
      <c r="G18" s="417">
        <f>Table8[[#This Row],[Fringe Rate]]*Table8[[#This Row],[Subtotal Salary]]</f>
        <v>0</v>
      </c>
      <c r="H18" s="454"/>
      <c r="I18" s="454"/>
      <c r="J18" s="417">
        <f>Table8[[#This Row],[Subtotal Salary]]*Table8[[#This Row],[% of Time Spent on Administrative Costs]]</f>
        <v>0</v>
      </c>
      <c r="K18" s="454"/>
      <c r="L18" s="417">
        <f>Table8[[#This Row],[Subtotal Salary]]*Table8[[#This Row],[% of Time Spent on Evaluation of Subgrants Costs]]</f>
        <v>0</v>
      </c>
      <c r="M18" s="454"/>
      <c r="N18" s="417">
        <f>Table8[[#This Row],[Subtotal Salary]]*Table8[[#This Row],[% of Time Spent on Expenses Related to Affordable Broadband Program Costs]]</f>
        <v>0</v>
      </c>
      <c r="O18" s="467">
        <f>0</f>
        <v>0</v>
      </c>
      <c r="P18" s="417">
        <f>Table8[[#This Row],[% of Time Spent on Expenses Related to DE Plan Updates and Maintenance]]*Table8[[#This Row],[Subtotal Salary]]</f>
        <v>0</v>
      </c>
      <c r="Q18" s="417">
        <f t="shared" si="3"/>
        <v>0</v>
      </c>
      <c r="R18" s="162"/>
      <c r="S18" s="162"/>
    </row>
    <row r="19" spans="1:19" s="9" customFormat="1" x14ac:dyDescent="0.25">
      <c r="A19" s="63"/>
      <c r="B19" s="162"/>
      <c r="C19" s="116"/>
      <c r="D19" s="161"/>
      <c r="E19" s="43"/>
      <c r="F19" s="417">
        <f t="shared" si="2"/>
        <v>0</v>
      </c>
      <c r="G19" s="417">
        <f>Table8[[#This Row],[Fringe Rate]]*Table8[[#This Row],[Subtotal Salary]]</f>
        <v>0</v>
      </c>
      <c r="H19" s="454"/>
      <c r="I19" s="454"/>
      <c r="J19" s="417">
        <f>Table8[[#This Row],[Subtotal Salary]]*Table8[[#This Row],[% of Time Spent on Administrative Costs]]</f>
        <v>0</v>
      </c>
      <c r="K19" s="454"/>
      <c r="L19" s="417">
        <f>Table8[[#This Row],[Subtotal Salary]]*Table8[[#This Row],[% of Time Spent on Evaluation of Subgrants Costs]]</f>
        <v>0</v>
      </c>
      <c r="M19" s="454"/>
      <c r="N19" s="417">
        <f>Table8[[#This Row],[Subtotal Salary]]*Table8[[#This Row],[% of Time Spent on Expenses Related to Affordable Broadband Program Costs]]</f>
        <v>0</v>
      </c>
      <c r="O19" s="467">
        <f>0</f>
        <v>0</v>
      </c>
      <c r="P19" s="417">
        <f>Table8[[#This Row],[% of Time Spent on Expenses Related to DE Plan Updates and Maintenance]]*Table8[[#This Row],[Subtotal Salary]]</f>
        <v>0</v>
      </c>
      <c r="Q19" s="417">
        <f t="shared" si="3"/>
        <v>0</v>
      </c>
      <c r="R19" s="162"/>
      <c r="S19" s="162"/>
    </row>
    <row r="20" spans="1:19" s="10" customFormat="1" x14ac:dyDescent="0.25">
      <c r="A20" s="62"/>
      <c r="B20" s="162"/>
      <c r="C20" s="116"/>
      <c r="D20" s="161"/>
      <c r="E20" s="43"/>
      <c r="F20" s="417">
        <f t="shared" si="2"/>
        <v>0</v>
      </c>
      <c r="G20" s="417">
        <f>Table8[[#This Row],[Fringe Rate]]*Table8[[#This Row],[Subtotal Salary]]</f>
        <v>0</v>
      </c>
      <c r="H20" s="454"/>
      <c r="I20" s="454"/>
      <c r="J20" s="417">
        <f>Table8[[#This Row],[Subtotal Salary]]*Table8[[#This Row],[% of Time Spent on Administrative Costs]]</f>
        <v>0</v>
      </c>
      <c r="K20" s="454"/>
      <c r="L20" s="417">
        <f>Table8[[#This Row],[Subtotal Salary]]*Table8[[#This Row],[% of Time Spent on Evaluation of Subgrants Costs]]</f>
        <v>0</v>
      </c>
      <c r="M20" s="454"/>
      <c r="N20" s="417">
        <f>Table8[[#This Row],[Subtotal Salary]]*Table8[[#This Row],[% of Time Spent on Expenses Related to Affordable Broadband Program Costs]]</f>
        <v>0</v>
      </c>
      <c r="O20" s="223">
        <f>0</f>
        <v>0</v>
      </c>
      <c r="P20" s="417">
        <f>Table8[[#This Row],[% of Time Spent on Expenses Related to DE Plan Updates and Maintenance]]*Table8[[#This Row],[Subtotal Salary]]</f>
        <v>0</v>
      </c>
      <c r="Q20" s="417">
        <f t="shared" si="3"/>
        <v>0</v>
      </c>
      <c r="R20" s="162"/>
      <c r="S20" s="162"/>
    </row>
    <row r="21" spans="1:19" s="10" customFormat="1" ht="15.6" customHeight="1" x14ac:dyDescent="0.25">
      <c r="A21" s="62"/>
      <c r="B21" s="162"/>
      <c r="C21" s="116"/>
      <c r="D21" s="161"/>
      <c r="E21" s="43"/>
      <c r="F21" s="417">
        <f t="shared" si="2"/>
        <v>0</v>
      </c>
      <c r="G21" s="417">
        <f>Table8[[#This Row],[Fringe Rate]]*Table8[[#This Row],[Subtotal Salary]]</f>
        <v>0</v>
      </c>
      <c r="H21" s="454"/>
      <c r="I21" s="454"/>
      <c r="J21" s="417">
        <f>Table8[[#This Row],[Subtotal Salary]]*Table8[[#This Row],[% of Time Spent on Administrative Costs]]</f>
        <v>0</v>
      </c>
      <c r="K21" s="454"/>
      <c r="L21" s="417">
        <f>Table8[[#This Row],[Subtotal Salary]]*Table8[[#This Row],[% of Time Spent on Evaluation of Subgrants Costs]]</f>
        <v>0</v>
      </c>
      <c r="M21" s="454"/>
      <c r="N21" s="417">
        <f>Table8[[#This Row],[Subtotal Salary]]*Table8[[#This Row],[% of Time Spent on Expenses Related to Affordable Broadband Program Costs]]</f>
        <v>0</v>
      </c>
      <c r="O21" s="468">
        <f>0</f>
        <v>0</v>
      </c>
      <c r="P21" s="417">
        <f>Table8[[#This Row],[% of Time Spent on Expenses Related to DE Plan Updates and Maintenance]]*Table8[[#This Row],[Subtotal Salary]]</f>
        <v>0</v>
      </c>
      <c r="Q21" s="417">
        <f t="shared" si="3"/>
        <v>0</v>
      </c>
      <c r="R21" s="162"/>
      <c r="S21" s="162"/>
    </row>
    <row r="22" spans="1:19" s="9" customFormat="1" ht="30.6" customHeight="1" thickBot="1" x14ac:dyDescent="0.3">
      <c r="A22" s="460"/>
      <c r="B22" s="62"/>
      <c r="C22" s="461"/>
      <c r="D22" s="462"/>
      <c r="E22" s="44"/>
      <c r="F22" s="563">
        <f>C22*E22</f>
        <v>0</v>
      </c>
      <c r="G22" s="564"/>
      <c r="H22" s="463" t="e">
        <f>Table8[[#This Row],[Fringe Benefits]]/Table8[[#This Row],[Subtotal Salary]]</f>
        <v>#DIV/0!</v>
      </c>
      <c r="I22" s="464"/>
      <c r="J22" s="555">
        <f>Table8[[#This Row],[% of Time Spent on Administrative Costs]]*Table8[[#This Row],[Subtotal Salary]]</f>
        <v>0</v>
      </c>
      <c r="K22" s="464"/>
      <c r="L22" s="555">
        <f>Table8[[#This Row],[Subtotal Salary]]*Table8[[#This Row],[% of Time Spent on Evaluation of Subgrants Costs]]</f>
        <v>0</v>
      </c>
      <c r="M22" s="464"/>
      <c r="N22" s="555">
        <f>Table8[[#This Row],[Subtotal Salary]]*Table8[[#This Row],[% of Time Spent on Expenses Related to Affordable Broadband Program Costs]]</f>
        <v>0</v>
      </c>
      <c r="O22" s="223"/>
      <c r="P22" s="555">
        <f>Table8[[#This Row],[% of Time Spent on Expenses Related to DE Plan Updates and Maintenance]]*Table8[[#This Row],[Subtotal Salary]]</f>
        <v>0</v>
      </c>
      <c r="Q22" s="567">
        <f>SUM(F22:G22)</f>
        <v>0</v>
      </c>
      <c r="R22" s="465"/>
      <c r="S22" s="465"/>
    </row>
    <row r="23" spans="1:19" s="9" customFormat="1" ht="19.350000000000001" customHeight="1" thickBot="1" x14ac:dyDescent="0.3">
      <c r="A23" s="749" t="s">
        <v>53</v>
      </c>
      <c r="B23" s="750"/>
      <c r="C23" s="750"/>
      <c r="D23" s="750"/>
      <c r="E23" s="751"/>
      <c r="F23" s="499">
        <f>SUM(F11:F21)</f>
        <v>0</v>
      </c>
      <c r="G23" s="499">
        <f>SUM(G11:G21)</f>
        <v>0</v>
      </c>
      <c r="H23" s="554"/>
      <c r="I23" s="557"/>
      <c r="J23" s="499">
        <f>SUM(J11:J21)</f>
        <v>0</v>
      </c>
      <c r="K23" s="565"/>
      <c r="L23" s="499">
        <f>SUM(L11:L21)</f>
        <v>0</v>
      </c>
      <c r="M23" s="565"/>
      <c r="N23" s="499">
        <f>SUM(N11:N21)</f>
        <v>0</v>
      </c>
      <c r="O23" s="566"/>
      <c r="P23" s="499">
        <f>SUM(P11:P21)</f>
        <v>0</v>
      </c>
      <c r="Q23" s="499">
        <f>SUM(Q11:Q21)</f>
        <v>0</v>
      </c>
      <c r="R23" s="559"/>
      <c r="S23" s="69"/>
    </row>
    <row r="24" spans="1:19" ht="12.6" customHeight="1" thickBot="1" x14ac:dyDescent="0.3">
      <c r="A24" s="401"/>
      <c r="B24" s="402"/>
      <c r="C24" s="402"/>
      <c r="D24" s="402"/>
      <c r="E24" s="402"/>
      <c r="F24" s="341"/>
      <c r="G24" s="341"/>
      <c r="H24" s="403"/>
      <c r="I24" s="403"/>
      <c r="J24" s="404"/>
      <c r="K24" s="403"/>
      <c r="L24" s="404"/>
      <c r="M24" s="403"/>
      <c r="N24" s="404"/>
      <c r="O24" s="404"/>
      <c r="P24" s="404"/>
      <c r="Q24" s="341"/>
      <c r="R24" s="341"/>
      <c r="S24" s="405"/>
    </row>
    <row r="25" spans="1:19" ht="35.85" customHeight="1" x14ac:dyDescent="0.25">
      <c r="A25" s="752" t="s">
        <v>16</v>
      </c>
      <c r="B25" s="753"/>
      <c r="C25" s="753"/>
      <c r="D25" s="753"/>
      <c r="E25" s="753"/>
      <c r="F25" s="753"/>
      <c r="G25" s="753"/>
      <c r="H25" s="753"/>
      <c r="I25" s="753"/>
      <c r="J25" s="753"/>
      <c r="K25" s="753"/>
      <c r="L25" s="753"/>
      <c r="M25" s="753"/>
      <c r="N25" s="753"/>
      <c r="O25" s="753"/>
      <c r="P25" s="753"/>
      <c r="Q25" s="753"/>
      <c r="R25" s="753"/>
      <c r="S25" s="754"/>
    </row>
    <row r="26" spans="1:19" ht="13.8" thickBot="1" x14ac:dyDescent="0.3">
      <c r="A26" s="755"/>
      <c r="B26" s="756"/>
      <c r="C26" s="756"/>
      <c r="D26" s="756"/>
      <c r="E26" s="756"/>
      <c r="F26" s="756"/>
      <c r="G26" s="756"/>
      <c r="H26" s="756"/>
      <c r="I26" s="756"/>
      <c r="J26" s="756"/>
      <c r="K26" s="756"/>
      <c r="L26" s="756"/>
      <c r="M26" s="756"/>
      <c r="N26" s="756"/>
      <c r="O26" s="756"/>
      <c r="P26" s="756"/>
      <c r="Q26" s="756"/>
      <c r="R26" s="756"/>
      <c r="S26" s="757"/>
    </row>
  </sheetData>
  <sheetProtection formatCells="0" formatColumns="0" formatRows="0" insertRows="0" deleteRows="0"/>
  <mergeCells count="5">
    <mergeCell ref="A2:S2"/>
    <mergeCell ref="A23:E23"/>
    <mergeCell ref="A6:S6"/>
    <mergeCell ref="A3:S4"/>
    <mergeCell ref="A25:S26"/>
  </mergeCells>
  <printOptions horizontalCentered="1"/>
  <pageMargins left="0.5" right="0.5" top="0.25" bottom="0.25" header="0.5" footer="0.5"/>
  <pageSetup scale="64" orientation="landscape" horizontalDpi="300" verticalDpi="300" r:id="rId1"/>
  <headerFooter alignWithMargins="0"/>
  <drawing r:id="rId2"/>
  <tableParts count="1">
    <tablePart r:id="rId3"/>
  </tableParts>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31584716-D711-4FC3-9C53-E65CE7A62B38}">
          <x14:formula1>
            <xm:f>List!$A$1:$A$11</xm:f>
          </x14:formula1>
          <xm:sqref>D8</xm:sqref>
        </x14:dataValidation>
        <x14:dataValidation type="list" allowBlank="1" showInputMessage="1" showErrorMessage="1" xr:uid="{B052EAD1-DD47-47E8-A706-AD0D8F5EA907}">
          <x14:formula1>
            <xm:f>List!$A$1:$A$4</xm:f>
          </x14:formula1>
          <xm:sqref>D9:D22</xm:sqref>
        </x14:dataValidation>
        <x14:dataValidation type="list" allowBlank="1" showInputMessage="1" showErrorMessage="1" xr:uid="{6C866DE4-8C97-4DEE-A0A7-6A1550767358}">
          <x14:formula1>
            <xm:f>List!$G$1:$G$3</xm:f>
          </x14:formula1>
          <xm:sqref>B8:B22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7" tint="0.39997558519241921"/>
    <pageSetUpPr fitToPage="1"/>
  </sheetPr>
  <dimension ref="A1:R22"/>
  <sheetViews>
    <sheetView showGridLines="0" zoomScaleNormal="100" workbookViewId="0">
      <selection sqref="A1:P2"/>
    </sheetView>
  </sheetViews>
  <sheetFormatPr defaultColWidth="9.21875" defaultRowHeight="13.2" x14ac:dyDescent="0.25"/>
  <cols>
    <col min="1" max="1" width="52.44140625" style="72" customWidth="1"/>
    <col min="2" max="2" width="12.5546875" style="72" customWidth="1"/>
    <col min="3" max="3" width="13.33203125" style="73" customWidth="1"/>
    <col min="4" max="4" width="16.88671875" style="73" customWidth="1"/>
    <col min="5" max="6" width="12" style="74" customWidth="1"/>
    <col min="7" max="7" width="14.5546875" style="74" customWidth="1"/>
    <col min="8" max="8" width="15.21875" style="74" customWidth="1"/>
    <col min="9" max="9" width="15" style="74" customWidth="1"/>
    <col min="10" max="10" width="18" style="74" customWidth="1"/>
    <col min="11" max="11" width="61.5546875" style="75" customWidth="1"/>
    <col min="12" max="15" width="22.5546875" style="75" customWidth="1"/>
    <col min="16" max="16" width="50.33203125" style="72" customWidth="1"/>
    <col min="17" max="17" width="45.21875" style="72" customWidth="1"/>
    <col min="18" max="16384" width="9.21875" style="72"/>
  </cols>
  <sheetData>
    <row r="1" spans="1:18" s="21" customFormat="1" ht="12.75" customHeight="1" x14ac:dyDescent="0.25">
      <c r="A1" s="758" t="s">
        <v>6</v>
      </c>
      <c r="B1" s="758"/>
      <c r="C1" s="758"/>
      <c r="D1" s="758"/>
      <c r="E1" s="758"/>
      <c r="F1" s="758"/>
      <c r="G1" s="758"/>
      <c r="H1" s="758"/>
      <c r="I1" s="758"/>
      <c r="J1" s="758"/>
      <c r="K1" s="758"/>
      <c r="L1" s="758"/>
      <c r="M1" s="758"/>
      <c r="N1" s="758"/>
      <c r="O1" s="758"/>
      <c r="P1" s="758"/>
    </row>
    <row r="2" spans="1:18" s="23" customFormat="1" ht="24" customHeight="1" thickBot="1" x14ac:dyDescent="0.3">
      <c r="A2" s="758"/>
      <c r="B2" s="758"/>
      <c r="C2" s="758"/>
      <c r="D2" s="758"/>
      <c r="E2" s="758"/>
      <c r="F2" s="758"/>
      <c r="G2" s="758"/>
      <c r="H2" s="758"/>
      <c r="I2" s="758"/>
      <c r="J2" s="758"/>
      <c r="K2" s="758"/>
      <c r="L2" s="758"/>
      <c r="M2" s="758"/>
      <c r="N2" s="758"/>
      <c r="O2" s="758"/>
      <c r="P2" s="758"/>
      <c r="Q2" s="22"/>
      <c r="R2" s="22"/>
    </row>
    <row r="3" spans="1:18" ht="401.55" customHeight="1" thickBot="1" x14ac:dyDescent="0.3">
      <c r="A3" s="759" t="s">
        <v>275</v>
      </c>
      <c r="B3" s="828"/>
      <c r="C3" s="828"/>
      <c r="D3" s="828"/>
      <c r="E3" s="828"/>
      <c r="F3" s="828"/>
      <c r="G3" s="828"/>
      <c r="H3" s="828"/>
      <c r="I3" s="828"/>
      <c r="J3" s="828"/>
      <c r="K3" s="828"/>
      <c r="L3" s="828"/>
      <c r="M3" s="828"/>
      <c r="N3" s="828"/>
      <c r="O3" s="829"/>
      <c r="P3" s="828"/>
      <c r="Q3" s="830"/>
    </row>
    <row r="4" spans="1:18" ht="9" customHeight="1" thickBot="1" x14ac:dyDescent="0.3">
      <c r="A4" s="96"/>
      <c r="B4" s="129"/>
      <c r="C4" s="143"/>
      <c r="D4" s="143"/>
      <c r="E4" s="153"/>
      <c r="F4" s="153"/>
      <c r="G4" s="153"/>
      <c r="H4" s="153"/>
      <c r="I4" s="153"/>
      <c r="J4" s="153"/>
      <c r="K4" s="130"/>
      <c r="L4" s="130"/>
      <c r="M4" s="130"/>
      <c r="N4" s="130"/>
      <c r="O4" s="130"/>
    </row>
    <row r="5" spans="1:18" s="21" customFormat="1" ht="100.2" customHeight="1" thickBot="1" x14ac:dyDescent="0.3">
      <c r="A5" s="245" t="s">
        <v>54</v>
      </c>
      <c r="B5" s="218" t="s">
        <v>55</v>
      </c>
      <c r="C5" s="218" t="s">
        <v>56</v>
      </c>
      <c r="D5" s="246" t="s">
        <v>57</v>
      </c>
      <c r="E5" s="246" t="s">
        <v>58</v>
      </c>
      <c r="F5" s="246" t="s">
        <v>160</v>
      </c>
      <c r="G5" s="246" t="s">
        <v>59</v>
      </c>
      <c r="H5" s="246" t="s">
        <v>60</v>
      </c>
      <c r="I5" s="246" t="s">
        <v>161</v>
      </c>
      <c r="J5" s="246" t="s">
        <v>61</v>
      </c>
      <c r="K5" s="247" t="s">
        <v>62</v>
      </c>
      <c r="L5" s="322" t="s">
        <v>162</v>
      </c>
      <c r="M5" s="322" t="s">
        <v>257</v>
      </c>
      <c r="N5" s="322" t="s">
        <v>163</v>
      </c>
      <c r="O5" s="322" t="s">
        <v>217</v>
      </c>
      <c r="P5" s="241" t="s">
        <v>39</v>
      </c>
      <c r="Q5" s="315" t="s">
        <v>63</v>
      </c>
    </row>
    <row r="6" spans="1:18" s="26" customFormat="1" ht="396.6" thickBot="1" x14ac:dyDescent="0.3">
      <c r="A6" s="251" t="s">
        <v>64</v>
      </c>
      <c r="B6" s="276">
        <v>4</v>
      </c>
      <c r="C6" s="276">
        <v>2</v>
      </c>
      <c r="D6" s="548">
        <v>180</v>
      </c>
      <c r="E6" s="548">
        <v>500</v>
      </c>
      <c r="F6" s="548">
        <v>100</v>
      </c>
      <c r="G6" s="548">
        <v>79</v>
      </c>
      <c r="H6" s="548">
        <f>Table12[[#This Row],[Per Diem Per Traveler]]*0.75</f>
        <v>59.25</v>
      </c>
      <c r="I6" s="548">
        <v>59</v>
      </c>
      <c r="J6" s="548">
        <v>60</v>
      </c>
      <c r="K6" s="551">
        <f t="shared" ref="K6:K16" si="0">IF((((B6-1)*D6)*C6)+(C6*E6)+(C6*F6)+((C6*G6)*B6-2)+(H6*2*C6)+I6+J6&lt;0, 0, (((B6-1)*D6)*C6)+(C6*E6)+(C6*F6)+((C6*G6)*B6-2)+(H6*2*C6)+I6+J6)</f>
        <v>3266</v>
      </c>
      <c r="L6" s="551">
        <v>0</v>
      </c>
      <c r="M6" s="551">
        <v>0</v>
      </c>
      <c r="N6" s="551">
        <v>0</v>
      </c>
      <c r="O6" s="551">
        <v>500</v>
      </c>
      <c r="P6" s="277" t="s">
        <v>65</v>
      </c>
      <c r="Q6" s="259" t="s">
        <v>66</v>
      </c>
    </row>
    <row r="7" spans="1:18" s="26" customFormat="1" ht="100.5" customHeight="1" x14ac:dyDescent="0.25">
      <c r="A7" s="45"/>
      <c r="B7" s="248"/>
      <c r="C7" s="248"/>
      <c r="D7" s="502"/>
      <c r="E7" s="502"/>
      <c r="F7" s="502"/>
      <c r="G7" s="502"/>
      <c r="H7" s="505">
        <f>Table12[[#This Row],[Per Diem Per Traveler]]*0.75</f>
        <v>0</v>
      </c>
      <c r="I7" s="502"/>
      <c r="J7" s="502"/>
      <c r="K7" s="508">
        <f t="shared" si="0"/>
        <v>0</v>
      </c>
      <c r="L7" s="513"/>
      <c r="M7" s="513"/>
      <c r="N7" s="513"/>
      <c r="O7" s="513"/>
      <c r="P7" s="249"/>
      <c r="Q7" s="250"/>
    </row>
    <row r="8" spans="1:18" x14ac:dyDescent="0.25">
      <c r="A8" s="46"/>
      <c r="B8" s="47"/>
      <c r="C8" s="47"/>
      <c r="D8" s="503"/>
      <c r="E8" s="503"/>
      <c r="F8" s="503"/>
      <c r="G8" s="503"/>
      <c r="H8" s="549">
        <f>Table12[[#This Row],[Per Diem Per Traveler]]*0.75</f>
        <v>0</v>
      </c>
      <c r="I8" s="503"/>
      <c r="J8" s="503"/>
      <c r="K8" s="510">
        <f t="shared" si="0"/>
        <v>0</v>
      </c>
      <c r="L8" s="514"/>
      <c r="M8" s="514"/>
      <c r="N8" s="514"/>
      <c r="O8" s="514"/>
      <c r="P8" s="49"/>
      <c r="Q8" s="239"/>
    </row>
    <row r="9" spans="1:18" x14ac:dyDescent="0.25">
      <c r="A9" s="46"/>
      <c r="B9" s="47"/>
      <c r="C9" s="47"/>
      <c r="D9" s="503"/>
      <c r="E9" s="503"/>
      <c r="F9" s="503"/>
      <c r="G9" s="503"/>
      <c r="H9" s="549">
        <f>Table12[[#This Row],[Per Diem Per Traveler]]*0.75</f>
        <v>0</v>
      </c>
      <c r="I9" s="503"/>
      <c r="J9" s="503"/>
      <c r="K9" s="510">
        <f t="shared" si="0"/>
        <v>0</v>
      </c>
      <c r="L9" s="514"/>
      <c r="M9" s="514"/>
      <c r="N9" s="514"/>
      <c r="O9" s="514"/>
      <c r="P9" s="49"/>
      <c r="Q9" s="239"/>
    </row>
    <row r="10" spans="1:18" x14ac:dyDescent="0.25">
      <c r="A10" s="46"/>
      <c r="B10" s="47"/>
      <c r="C10" s="47"/>
      <c r="D10" s="503"/>
      <c r="E10" s="503"/>
      <c r="F10" s="503"/>
      <c r="G10" s="503"/>
      <c r="H10" s="549">
        <f>Table12[[#This Row],[Per Diem Per Traveler]]*0.75</f>
        <v>0</v>
      </c>
      <c r="I10" s="503"/>
      <c r="J10" s="503"/>
      <c r="K10" s="510">
        <f t="shared" si="0"/>
        <v>0</v>
      </c>
      <c r="L10" s="514"/>
      <c r="M10" s="514"/>
      <c r="N10" s="514"/>
      <c r="O10" s="514"/>
      <c r="P10" s="49"/>
      <c r="Q10" s="239"/>
    </row>
    <row r="11" spans="1:18" x14ac:dyDescent="0.25">
      <c r="A11" s="46"/>
      <c r="B11" s="47"/>
      <c r="C11" s="47"/>
      <c r="D11" s="503"/>
      <c r="E11" s="503"/>
      <c r="F11" s="503"/>
      <c r="G11" s="503"/>
      <c r="H11" s="549">
        <f>Table12[[#This Row],[Per Diem Per Traveler]]*0.75</f>
        <v>0</v>
      </c>
      <c r="I11" s="503"/>
      <c r="J11" s="503"/>
      <c r="K11" s="510">
        <f t="shared" si="0"/>
        <v>0</v>
      </c>
      <c r="L11" s="514"/>
      <c r="M11" s="514"/>
      <c r="N11" s="514"/>
      <c r="O11" s="514"/>
      <c r="P11" s="49"/>
      <c r="Q11" s="239"/>
    </row>
    <row r="12" spans="1:18" x14ac:dyDescent="0.25">
      <c r="A12" s="46"/>
      <c r="B12" s="47"/>
      <c r="C12" s="47"/>
      <c r="D12" s="503"/>
      <c r="E12" s="503"/>
      <c r="F12" s="503"/>
      <c r="G12" s="503"/>
      <c r="H12" s="549">
        <f>Table12[[#This Row],[Per Diem Per Traveler]]*0.75</f>
        <v>0</v>
      </c>
      <c r="I12" s="503"/>
      <c r="J12" s="503"/>
      <c r="K12" s="510">
        <f t="shared" si="0"/>
        <v>0</v>
      </c>
      <c r="L12" s="514"/>
      <c r="M12" s="514"/>
      <c r="N12" s="514"/>
      <c r="O12" s="514"/>
      <c r="P12" s="49"/>
      <c r="Q12" s="239"/>
    </row>
    <row r="13" spans="1:18" x14ac:dyDescent="0.25">
      <c r="A13" s="46"/>
      <c r="B13" s="47"/>
      <c r="C13" s="47"/>
      <c r="D13" s="503"/>
      <c r="E13" s="503"/>
      <c r="F13" s="503"/>
      <c r="G13" s="503"/>
      <c r="H13" s="549">
        <f>Table12[[#This Row],[Per Diem Per Traveler]]*0.75</f>
        <v>0</v>
      </c>
      <c r="I13" s="503"/>
      <c r="J13" s="503"/>
      <c r="K13" s="510">
        <f t="shared" si="0"/>
        <v>0</v>
      </c>
      <c r="L13" s="514"/>
      <c r="M13" s="514"/>
      <c r="N13" s="514"/>
      <c r="O13" s="514"/>
      <c r="P13" s="49"/>
      <c r="Q13" s="239"/>
    </row>
    <row r="14" spans="1:18" x14ac:dyDescent="0.25">
      <c r="A14" s="46"/>
      <c r="B14" s="47"/>
      <c r="C14" s="47"/>
      <c r="D14" s="503"/>
      <c r="E14" s="503"/>
      <c r="F14" s="503"/>
      <c r="G14" s="503"/>
      <c r="H14" s="549">
        <f>Table12[[#This Row],[Per Diem Per Traveler]]*0.75</f>
        <v>0</v>
      </c>
      <c r="I14" s="503"/>
      <c r="J14" s="503"/>
      <c r="K14" s="510">
        <f t="shared" si="0"/>
        <v>0</v>
      </c>
      <c r="L14" s="514"/>
      <c r="M14" s="514"/>
      <c r="N14" s="514"/>
      <c r="O14" s="514"/>
      <c r="P14" s="49"/>
      <c r="Q14" s="239"/>
    </row>
    <row r="15" spans="1:18" x14ac:dyDescent="0.25">
      <c r="A15" s="18"/>
      <c r="B15" s="47"/>
      <c r="C15" s="47"/>
      <c r="D15" s="503"/>
      <c r="E15" s="503"/>
      <c r="F15" s="503"/>
      <c r="G15" s="503"/>
      <c r="H15" s="549">
        <f>Table12[[#This Row],[Per Diem Per Traveler]]*0.75</f>
        <v>0</v>
      </c>
      <c r="I15" s="503"/>
      <c r="J15" s="503"/>
      <c r="K15" s="510">
        <f t="shared" si="0"/>
        <v>0</v>
      </c>
      <c r="L15" s="514"/>
      <c r="M15" s="514"/>
      <c r="N15" s="514"/>
      <c r="O15" s="514"/>
      <c r="P15" s="49"/>
      <c r="Q15" s="239"/>
    </row>
    <row r="16" spans="1:18" ht="13.8" thickBot="1" x14ac:dyDescent="0.3">
      <c r="A16" s="235"/>
      <c r="B16" s="236"/>
      <c r="C16" s="236"/>
      <c r="D16" s="504"/>
      <c r="E16" s="504"/>
      <c r="F16" s="504"/>
      <c r="G16" s="504"/>
      <c r="H16" s="550">
        <f>Table12[[#This Row],[Per Diem Per Traveler]]*0.75</f>
        <v>0</v>
      </c>
      <c r="I16" s="504"/>
      <c r="J16" s="504"/>
      <c r="K16" s="511">
        <f t="shared" si="0"/>
        <v>0</v>
      </c>
      <c r="L16" s="515"/>
      <c r="M16" s="515"/>
      <c r="N16" s="515"/>
      <c r="O16" s="515"/>
      <c r="P16" s="49"/>
      <c r="Q16" s="240"/>
    </row>
    <row r="17" spans="1:17" ht="13.8" thickBot="1" x14ac:dyDescent="0.3">
      <c r="A17" s="316"/>
      <c r="B17" s="317"/>
      <c r="C17" s="317"/>
      <c r="D17" s="318"/>
      <c r="E17" s="318"/>
      <c r="F17" s="318"/>
      <c r="G17" s="318"/>
      <c r="H17" s="318"/>
      <c r="I17" s="318"/>
      <c r="J17" s="319"/>
      <c r="K17" s="516"/>
      <c r="L17" s="516"/>
      <c r="M17" s="516"/>
      <c r="N17" s="516"/>
      <c r="O17" s="552"/>
      <c r="P17" s="408"/>
    </row>
    <row r="18" spans="1:17" ht="14.4" thickBot="1" x14ac:dyDescent="0.3">
      <c r="A18" s="762" t="s">
        <v>67</v>
      </c>
      <c r="B18" s="762"/>
      <c r="C18" s="762"/>
      <c r="D18" s="762"/>
      <c r="E18" s="762"/>
      <c r="F18" s="762"/>
      <c r="G18" s="762"/>
      <c r="H18" s="777"/>
      <c r="I18" s="477"/>
      <c r="J18" s="338"/>
      <c r="K18" s="489">
        <f>SUM(K7:K16)</f>
        <v>0</v>
      </c>
      <c r="L18" s="489">
        <f>SUM(L7:L16)</f>
        <v>0</v>
      </c>
      <c r="M18" s="489">
        <f>SUM(M7:M16)</f>
        <v>0</v>
      </c>
      <c r="N18" s="489">
        <f>SUM(N7:N16)</f>
        <v>0</v>
      </c>
      <c r="O18" s="489">
        <f>SUM(O7:O16)</f>
        <v>0</v>
      </c>
      <c r="P18" s="409"/>
    </row>
    <row r="19" spans="1:17" s="21" customFormat="1" ht="16.5" customHeight="1" thickBot="1" x14ac:dyDescent="0.3">
      <c r="A19" s="72"/>
      <c r="B19" s="73"/>
      <c r="C19" s="73"/>
      <c r="D19" s="74"/>
      <c r="E19" s="74"/>
      <c r="F19" s="74"/>
      <c r="G19" s="74"/>
      <c r="H19" s="74"/>
      <c r="I19" s="74"/>
      <c r="J19" s="75"/>
      <c r="K19" s="79"/>
      <c r="L19" s="79"/>
      <c r="M19" s="79"/>
      <c r="N19" s="79"/>
      <c r="O19" s="79"/>
      <c r="P19" s="79"/>
    </row>
    <row r="20" spans="1:17" ht="15" customHeight="1" x14ac:dyDescent="0.25">
      <c r="A20" s="764" t="s">
        <v>16</v>
      </c>
      <c r="B20" s="753"/>
      <c r="C20" s="753"/>
      <c r="D20" s="753"/>
      <c r="E20" s="753"/>
      <c r="F20" s="753"/>
      <c r="G20" s="753"/>
      <c r="H20" s="753"/>
      <c r="I20" s="753"/>
      <c r="J20" s="753"/>
      <c r="K20" s="753"/>
      <c r="L20" s="753"/>
      <c r="M20" s="753"/>
      <c r="N20" s="753"/>
      <c r="O20" s="753"/>
      <c r="P20" s="753"/>
      <c r="Q20" s="754"/>
    </row>
    <row r="21" spans="1:17" ht="30.6" customHeight="1" thickBot="1" x14ac:dyDescent="0.3">
      <c r="A21" s="755"/>
      <c r="B21" s="756"/>
      <c r="C21" s="756"/>
      <c r="D21" s="756"/>
      <c r="E21" s="756"/>
      <c r="F21" s="756"/>
      <c r="G21" s="756"/>
      <c r="H21" s="756"/>
      <c r="I21" s="756"/>
      <c r="J21" s="756"/>
      <c r="K21" s="756"/>
      <c r="L21" s="756"/>
      <c r="M21" s="756"/>
      <c r="N21" s="756"/>
      <c r="O21" s="756"/>
      <c r="P21" s="756"/>
      <c r="Q21" s="757"/>
    </row>
    <row r="22" spans="1:17" ht="11.25" customHeight="1" x14ac:dyDescent="0.25"/>
  </sheetData>
  <sheetProtection formatCells="0" formatColumns="0" formatRows="0" insertRows="0" deleteRows="0"/>
  <mergeCells count="4">
    <mergeCell ref="A18:H18"/>
    <mergeCell ref="A1:P2"/>
    <mergeCell ref="A3:Q3"/>
    <mergeCell ref="A20:Q21"/>
  </mergeCells>
  <phoneticPr fontId="4" type="noConversion"/>
  <hyperlinks>
    <hyperlink ref="Q6" r:id="rId1" xr:uid="{A9309D2F-F89D-45EC-8BEF-77386072EDF6}"/>
  </hyperlinks>
  <printOptions horizontalCentered="1"/>
  <pageMargins left="0.5" right="0.5" top="0.25" bottom="0.25" header="0.5" footer="0.5"/>
  <pageSetup scale="62" orientation="landscape" horizontalDpi="300" verticalDpi="300" r:id="rId2"/>
  <headerFooter alignWithMargins="0"/>
  <drawing r:id="rId3"/>
  <tableParts count="1">
    <tablePart r:id="rId4"/>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7" tint="0.39997558519241921"/>
    <pageSetUpPr fitToPage="1"/>
  </sheetPr>
  <dimension ref="A1:Q21"/>
  <sheetViews>
    <sheetView showGridLines="0" zoomScaleNormal="100" workbookViewId="0">
      <selection sqref="A1:L2"/>
    </sheetView>
  </sheetViews>
  <sheetFormatPr defaultColWidth="9.21875" defaultRowHeight="13.2" x14ac:dyDescent="0.25"/>
  <cols>
    <col min="1" max="2" width="37.21875" style="2" customWidth="1"/>
    <col min="3" max="3" width="8" style="2" customWidth="1"/>
    <col min="4" max="4" width="23.77734375" style="2" customWidth="1"/>
    <col min="5" max="9" width="23.77734375" style="29" customWidth="1"/>
    <col min="10" max="10" width="38.77734375" style="25" customWidth="1"/>
    <col min="11" max="11" width="61.44140625" style="25" customWidth="1"/>
    <col min="12" max="12" width="61.44140625" style="2" customWidth="1"/>
    <col min="13" max="16384" width="9.21875" style="2"/>
  </cols>
  <sheetData>
    <row r="1" spans="1:17" s="27" customFormat="1" ht="12.75" customHeight="1" x14ac:dyDescent="0.25">
      <c r="A1" s="758" t="s">
        <v>7</v>
      </c>
      <c r="B1" s="758"/>
      <c r="C1" s="758"/>
      <c r="D1" s="758"/>
      <c r="E1" s="758"/>
      <c r="F1" s="758"/>
      <c r="G1" s="758"/>
      <c r="H1" s="758"/>
      <c r="I1" s="758"/>
      <c r="J1" s="758"/>
      <c r="K1" s="758"/>
      <c r="L1" s="758"/>
      <c r="M1" s="213"/>
      <c r="N1" s="213"/>
    </row>
    <row r="2" spans="1:17" s="28" customFormat="1" ht="22.8" customHeight="1" thickBot="1" x14ac:dyDescent="0.3">
      <c r="A2" s="758"/>
      <c r="B2" s="758"/>
      <c r="C2" s="758"/>
      <c r="D2" s="758"/>
      <c r="E2" s="758"/>
      <c r="F2" s="758"/>
      <c r="G2" s="758"/>
      <c r="H2" s="758"/>
      <c r="I2" s="758"/>
      <c r="J2" s="758"/>
      <c r="K2" s="758"/>
      <c r="L2" s="758"/>
      <c r="M2" s="22"/>
      <c r="N2" s="22"/>
      <c r="O2" s="22"/>
      <c r="P2" s="22"/>
      <c r="Q2" s="22"/>
    </row>
    <row r="3" spans="1:17" ht="265.95" customHeight="1" thickBot="1" x14ac:dyDescent="0.3">
      <c r="A3" s="831" t="s">
        <v>276</v>
      </c>
      <c r="B3" s="829"/>
      <c r="C3" s="829"/>
      <c r="D3" s="829"/>
      <c r="E3" s="829"/>
      <c r="F3" s="828"/>
      <c r="G3" s="828"/>
      <c r="H3" s="828"/>
      <c r="I3" s="829"/>
      <c r="J3" s="829"/>
      <c r="K3" s="829"/>
      <c r="L3" s="830"/>
      <c r="M3" s="72"/>
      <c r="N3" s="72"/>
      <c r="O3" s="72"/>
      <c r="P3" s="72"/>
      <c r="Q3" s="72"/>
    </row>
    <row r="4" spans="1:17" ht="3.75" customHeight="1" x14ac:dyDescent="0.25">
      <c r="A4" s="96"/>
      <c r="B4" s="96"/>
      <c r="C4" s="96"/>
      <c r="D4" s="129"/>
      <c r="E4" s="141"/>
      <c r="F4" s="141"/>
      <c r="G4" s="141"/>
      <c r="H4" s="141"/>
      <c r="I4" s="141"/>
      <c r="J4" s="130"/>
      <c r="K4" s="130"/>
      <c r="L4" s="72"/>
      <c r="M4" s="72"/>
      <c r="N4" s="72"/>
      <c r="O4" s="72"/>
      <c r="P4" s="72"/>
      <c r="Q4" s="72"/>
    </row>
    <row r="5" spans="1:17" s="21" customFormat="1" ht="85.8" customHeight="1" thickBot="1" x14ac:dyDescent="0.3">
      <c r="A5" s="144" t="s">
        <v>1</v>
      </c>
      <c r="B5" s="144" t="s">
        <v>68</v>
      </c>
      <c r="C5" s="145" t="s">
        <v>69</v>
      </c>
      <c r="D5" s="146" t="s">
        <v>70</v>
      </c>
      <c r="E5" s="146" t="s">
        <v>71</v>
      </c>
      <c r="F5" s="146" t="s">
        <v>166</v>
      </c>
      <c r="G5" s="146" t="s">
        <v>257</v>
      </c>
      <c r="H5" s="146" t="s">
        <v>163</v>
      </c>
      <c r="I5" s="146" t="s">
        <v>218</v>
      </c>
      <c r="J5" s="59" t="s">
        <v>72</v>
      </c>
      <c r="K5" s="145" t="s">
        <v>73</v>
      </c>
      <c r="L5" s="145" t="s">
        <v>39</v>
      </c>
    </row>
    <row r="6" spans="1:17" ht="153" customHeight="1" thickBot="1" x14ac:dyDescent="0.3">
      <c r="A6" s="149" t="s">
        <v>233</v>
      </c>
      <c r="B6" s="149" t="s">
        <v>234</v>
      </c>
      <c r="C6" s="150">
        <v>2</v>
      </c>
      <c r="D6" s="553">
        <v>6297</v>
      </c>
      <c r="E6" s="553">
        <f>C6*D6</f>
        <v>12594</v>
      </c>
      <c r="F6" s="553">
        <v>4198</v>
      </c>
      <c r="G6" s="553">
        <v>2099</v>
      </c>
      <c r="H6" s="553">
        <v>0</v>
      </c>
      <c r="I6" s="553">
        <v>0</v>
      </c>
      <c r="J6" s="151" t="s">
        <v>74</v>
      </c>
      <c r="K6" s="152" t="s">
        <v>235</v>
      </c>
      <c r="L6" s="152" t="s">
        <v>236</v>
      </c>
      <c r="M6" s="72"/>
      <c r="N6" s="72"/>
      <c r="O6" s="72"/>
      <c r="P6" s="72"/>
      <c r="Q6" s="72"/>
    </row>
    <row r="7" spans="1:17" x14ac:dyDescent="0.25">
      <c r="A7" s="45"/>
      <c r="B7" s="45"/>
      <c r="C7" s="80"/>
      <c r="D7" s="86"/>
      <c r="E7" s="518">
        <f t="shared" ref="E7:E16" si="0">C7*D7</f>
        <v>0</v>
      </c>
      <c r="F7" s="521"/>
      <c r="G7" s="521"/>
      <c r="H7" s="521"/>
      <c r="I7" s="521"/>
      <c r="J7" s="180"/>
      <c r="K7" s="49"/>
      <c r="L7" s="49"/>
      <c r="M7" s="72"/>
      <c r="N7" s="72"/>
      <c r="O7" s="72"/>
      <c r="P7" s="72"/>
      <c r="Q7" s="72"/>
    </row>
    <row r="8" spans="1:17" x14ac:dyDescent="0.25">
      <c r="A8" s="46"/>
      <c r="B8" s="46"/>
      <c r="C8" s="51"/>
      <c r="D8" s="52"/>
      <c r="E8" s="518">
        <f t="shared" si="0"/>
        <v>0</v>
      </c>
      <c r="F8" s="522"/>
      <c r="G8" s="522"/>
      <c r="H8" s="522"/>
      <c r="I8" s="522"/>
      <c r="J8" s="54"/>
      <c r="K8" s="49"/>
      <c r="L8" s="49"/>
      <c r="M8" s="72"/>
      <c r="N8" s="72"/>
      <c r="O8" s="72"/>
      <c r="P8" s="72"/>
      <c r="Q8" s="72"/>
    </row>
    <row r="9" spans="1:17" x14ac:dyDescent="0.25">
      <c r="A9" s="46"/>
      <c r="B9" s="46"/>
      <c r="C9" s="51"/>
      <c r="D9" s="52"/>
      <c r="E9" s="518">
        <f>C9*D9</f>
        <v>0</v>
      </c>
      <c r="F9" s="522"/>
      <c r="G9" s="522"/>
      <c r="H9" s="522"/>
      <c r="I9" s="522"/>
      <c r="J9" s="54"/>
      <c r="K9" s="49"/>
      <c r="L9" s="49"/>
      <c r="M9" s="72"/>
      <c r="N9" s="72"/>
      <c r="O9" s="72"/>
      <c r="P9" s="72"/>
      <c r="Q9" s="72"/>
    </row>
    <row r="10" spans="1:17" x14ac:dyDescent="0.25">
      <c r="A10" s="46"/>
      <c r="B10" s="46"/>
      <c r="C10" s="51"/>
      <c r="D10" s="52"/>
      <c r="E10" s="518">
        <f t="shared" si="0"/>
        <v>0</v>
      </c>
      <c r="F10" s="522"/>
      <c r="G10" s="522"/>
      <c r="H10" s="522"/>
      <c r="I10" s="522"/>
      <c r="J10" s="54"/>
      <c r="K10" s="49"/>
      <c r="L10" s="49"/>
      <c r="M10" s="72"/>
      <c r="N10" s="72"/>
      <c r="O10" s="72"/>
      <c r="P10" s="72"/>
      <c r="Q10" s="72"/>
    </row>
    <row r="11" spans="1:17" x14ac:dyDescent="0.25">
      <c r="A11" s="46"/>
      <c r="B11" s="46"/>
      <c r="C11" s="51"/>
      <c r="D11" s="52"/>
      <c r="E11" s="518">
        <f t="shared" si="0"/>
        <v>0</v>
      </c>
      <c r="F11" s="522"/>
      <c r="G11" s="522"/>
      <c r="H11" s="522"/>
      <c r="I11" s="522"/>
      <c r="J11" s="54"/>
      <c r="K11" s="49"/>
      <c r="L11" s="49"/>
      <c r="M11" s="72"/>
      <c r="N11" s="72"/>
      <c r="O11" s="72"/>
      <c r="P11" s="72"/>
      <c r="Q11" s="72"/>
    </row>
    <row r="12" spans="1:17" x14ac:dyDescent="0.25">
      <c r="A12" s="46"/>
      <c r="B12" s="46"/>
      <c r="C12" s="51"/>
      <c r="D12" s="52"/>
      <c r="E12" s="518">
        <f>C12*D12</f>
        <v>0</v>
      </c>
      <c r="F12" s="522"/>
      <c r="G12" s="522"/>
      <c r="H12" s="522"/>
      <c r="I12" s="522"/>
      <c r="J12" s="54"/>
      <c r="K12" s="49"/>
      <c r="L12" s="49"/>
      <c r="M12" s="72"/>
      <c r="N12" s="72"/>
      <c r="O12" s="72"/>
      <c r="P12" s="72"/>
      <c r="Q12" s="72"/>
    </row>
    <row r="13" spans="1:17" x14ac:dyDescent="0.25">
      <c r="A13" s="46"/>
      <c r="B13" s="46"/>
      <c r="C13" s="51"/>
      <c r="D13" s="52"/>
      <c r="E13" s="518">
        <f t="shared" si="0"/>
        <v>0</v>
      </c>
      <c r="F13" s="522"/>
      <c r="G13" s="522"/>
      <c r="H13" s="522"/>
      <c r="I13" s="522"/>
      <c r="J13" s="54"/>
      <c r="K13" s="49"/>
      <c r="L13" s="49"/>
      <c r="M13" s="72"/>
      <c r="N13" s="72"/>
      <c r="O13" s="72"/>
      <c r="P13" s="72"/>
      <c r="Q13" s="72"/>
    </row>
    <row r="14" spans="1:17" x14ac:dyDescent="0.25">
      <c r="A14" s="46"/>
      <c r="B14" s="46"/>
      <c r="C14" s="51"/>
      <c r="D14" s="52"/>
      <c r="E14" s="518">
        <f t="shared" si="0"/>
        <v>0</v>
      </c>
      <c r="F14" s="522"/>
      <c r="G14" s="522"/>
      <c r="H14" s="522"/>
      <c r="I14" s="522"/>
      <c r="J14" s="54"/>
      <c r="K14" s="49"/>
      <c r="L14" s="49"/>
      <c r="M14" s="72"/>
      <c r="N14" s="72"/>
      <c r="O14" s="72"/>
      <c r="P14" s="72"/>
      <c r="Q14" s="72"/>
    </row>
    <row r="15" spans="1:17" x14ac:dyDescent="0.25">
      <c r="A15" s="46"/>
      <c r="B15" s="46"/>
      <c r="C15" s="51"/>
      <c r="D15" s="52"/>
      <c r="E15" s="518">
        <f t="shared" si="0"/>
        <v>0</v>
      </c>
      <c r="F15" s="522"/>
      <c r="G15" s="522"/>
      <c r="H15" s="522"/>
      <c r="I15" s="522"/>
      <c r="J15" s="54"/>
      <c r="K15" s="49"/>
      <c r="L15" s="49"/>
      <c r="M15" s="72"/>
      <c r="N15" s="72"/>
      <c r="O15" s="72"/>
      <c r="P15" s="72"/>
      <c r="Q15" s="72"/>
    </row>
    <row r="16" spans="1:17" x14ac:dyDescent="0.25">
      <c r="A16" s="76"/>
      <c r="B16" s="76"/>
      <c r="C16" s="81"/>
      <c r="D16" s="88"/>
      <c r="E16" s="519">
        <f t="shared" si="0"/>
        <v>0</v>
      </c>
      <c r="F16" s="523"/>
      <c r="G16" s="523"/>
      <c r="H16" s="523"/>
      <c r="I16" s="523"/>
      <c r="J16" s="82"/>
      <c r="K16" s="78"/>
      <c r="L16" s="78"/>
      <c r="M16" s="72"/>
      <c r="N16" s="72"/>
      <c r="O16" s="72"/>
      <c r="P16" s="72"/>
      <c r="Q16" s="72"/>
    </row>
    <row r="17" spans="1:12" ht="8.5500000000000007" customHeight="1" thickBot="1" x14ac:dyDescent="0.3">
      <c r="A17" s="83"/>
      <c r="B17" s="310"/>
      <c r="C17" s="253"/>
      <c r="D17" s="252"/>
      <c r="E17" s="458"/>
      <c r="F17" s="458"/>
      <c r="G17" s="458"/>
      <c r="H17" s="458"/>
      <c r="I17" s="458"/>
      <c r="J17" s="254"/>
      <c r="K17" s="255"/>
      <c r="L17" s="72"/>
    </row>
    <row r="18" spans="1:12" ht="18.600000000000001" customHeight="1" thickBot="1" x14ac:dyDescent="0.3">
      <c r="A18" s="258" t="s">
        <v>75</v>
      </c>
      <c r="B18" s="260"/>
      <c r="C18" s="260"/>
      <c r="D18" s="457"/>
      <c r="E18" s="540">
        <f>SUM(E7:E16)</f>
        <v>0</v>
      </c>
      <c r="F18" s="540">
        <f>SUM(F7:F16)</f>
        <v>0</v>
      </c>
      <c r="G18" s="540">
        <f>SUM(G7:G16)</f>
        <v>0</v>
      </c>
      <c r="H18" s="540">
        <f>SUM(H7:H16)</f>
        <v>0</v>
      </c>
      <c r="I18" s="540">
        <f>SUM(I7:I16)</f>
        <v>0</v>
      </c>
      <c r="J18" s="278"/>
      <c r="K18" s="278"/>
      <c r="L18" s="278"/>
    </row>
    <row r="19" spans="1:12" ht="13.8" thickBot="1" x14ac:dyDescent="0.3">
      <c r="A19" s="72"/>
      <c r="B19" s="72"/>
      <c r="C19" s="72"/>
      <c r="D19" s="72"/>
      <c r="E19" s="84"/>
      <c r="F19" s="84"/>
      <c r="G19" s="84"/>
      <c r="H19" s="84"/>
      <c r="I19" s="84"/>
      <c r="J19" s="75"/>
      <c r="K19" s="75"/>
      <c r="L19" s="72"/>
    </row>
    <row r="20" spans="1:12" ht="16.8" customHeight="1" x14ac:dyDescent="0.25">
      <c r="A20" s="691" t="s">
        <v>16</v>
      </c>
      <c r="B20" s="692"/>
      <c r="C20" s="692"/>
      <c r="D20" s="692"/>
      <c r="E20" s="692"/>
      <c r="F20" s="692"/>
      <c r="G20" s="692"/>
      <c r="H20" s="692"/>
      <c r="I20" s="692"/>
      <c r="J20" s="692"/>
      <c r="K20" s="692"/>
      <c r="L20" s="693"/>
    </row>
    <row r="21" spans="1:12" ht="30" customHeight="1" thickBot="1" x14ac:dyDescent="0.3">
      <c r="A21" s="694"/>
      <c r="B21" s="737"/>
      <c r="C21" s="737"/>
      <c r="D21" s="737"/>
      <c r="E21" s="737"/>
      <c r="F21" s="737"/>
      <c r="G21" s="737"/>
      <c r="H21" s="737"/>
      <c r="I21" s="737"/>
      <c r="J21" s="737"/>
      <c r="K21" s="737"/>
      <c r="L21" s="696"/>
    </row>
  </sheetData>
  <sheetProtection formatCells="0" formatColumns="0" formatRows="0" insertRows="0" deleteRows="0"/>
  <mergeCells count="3">
    <mergeCell ref="A3:L3"/>
    <mergeCell ref="A1:L2"/>
    <mergeCell ref="A20:L21"/>
  </mergeCells>
  <phoneticPr fontId="4" type="noConversion"/>
  <printOptions horizontalCentered="1"/>
  <pageMargins left="0.5" right="0.5" top="0.25" bottom="0.25" header="0.5" footer="0.5"/>
  <pageSetup scale="75" orientation="landscape" horizontalDpi="300" verticalDpi="300" r:id="rId1"/>
  <headerFooter alignWithMargins="0"/>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7" tint="0.39997558519241921"/>
    <pageSetUpPr fitToPage="1"/>
  </sheetPr>
  <dimension ref="A1:Q49"/>
  <sheetViews>
    <sheetView showGridLines="0" zoomScaleNormal="100" workbookViewId="0">
      <selection sqref="A1:C1"/>
    </sheetView>
  </sheetViews>
  <sheetFormatPr defaultColWidth="9.21875" defaultRowHeight="13.2" x14ac:dyDescent="0.25"/>
  <cols>
    <col min="1" max="2" width="55.21875" style="2" customWidth="1"/>
    <col min="3" max="3" width="11.77734375" style="2" customWidth="1"/>
    <col min="4" max="4" width="18.21875" style="29" customWidth="1"/>
    <col min="5" max="5" width="19.77734375" style="30" customWidth="1"/>
    <col min="6" max="6" width="22.5546875" style="30" customWidth="1"/>
    <col min="7" max="7" width="24.77734375" style="30" customWidth="1"/>
    <col min="8" max="9" width="22.5546875" style="30" customWidth="1"/>
    <col min="10" max="10" width="37.44140625" style="25" customWidth="1"/>
    <col min="11" max="11" width="61.5546875" style="24" customWidth="1"/>
    <col min="12" max="12" width="61.5546875" style="2" customWidth="1"/>
    <col min="13" max="16384" width="9.21875" style="2"/>
  </cols>
  <sheetData>
    <row r="1" spans="1:17" s="27" customFormat="1" ht="12.75" customHeight="1" x14ac:dyDescent="0.25">
      <c r="A1" s="832"/>
      <c r="B1" s="832"/>
      <c r="C1" s="832"/>
      <c r="D1" s="128"/>
      <c r="E1" s="128"/>
      <c r="F1" s="128"/>
      <c r="G1" s="128"/>
      <c r="H1" s="128"/>
      <c r="I1" s="128"/>
      <c r="J1" s="128"/>
      <c r="K1" s="257"/>
      <c r="L1" s="213"/>
      <c r="M1" s="213"/>
      <c r="N1" s="213"/>
    </row>
    <row r="2" spans="1:17" s="28" customFormat="1" ht="18" thickBot="1" x14ac:dyDescent="0.3">
      <c r="A2" s="758" t="s">
        <v>8</v>
      </c>
      <c r="B2" s="758"/>
      <c r="C2" s="758"/>
      <c r="D2" s="758"/>
      <c r="E2" s="758"/>
      <c r="F2" s="758"/>
      <c r="G2" s="758"/>
      <c r="H2" s="758"/>
      <c r="I2" s="758"/>
      <c r="J2" s="758"/>
      <c r="K2" s="758"/>
      <c r="L2" s="758"/>
      <c r="M2" s="22"/>
      <c r="N2" s="22"/>
      <c r="O2" s="22"/>
      <c r="P2" s="22"/>
      <c r="Q2" s="22"/>
    </row>
    <row r="3" spans="1:17" ht="262.05" customHeight="1" thickBot="1" x14ac:dyDescent="0.3">
      <c r="A3" s="759" t="s">
        <v>277</v>
      </c>
      <c r="B3" s="765"/>
      <c r="C3" s="765"/>
      <c r="D3" s="765"/>
      <c r="E3" s="765"/>
      <c r="F3" s="760"/>
      <c r="G3" s="760"/>
      <c r="H3" s="760"/>
      <c r="I3" s="765"/>
      <c r="J3" s="765"/>
      <c r="K3" s="765"/>
      <c r="L3" s="761"/>
      <c r="M3" s="72"/>
      <c r="N3" s="72"/>
      <c r="O3" s="72"/>
      <c r="P3" s="72"/>
      <c r="Q3" s="72"/>
    </row>
    <row r="4" spans="1:17" x14ac:dyDescent="0.25">
      <c r="A4" s="96"/>
      <c r="B4" s="96"/>
      <c r="C4" s="129"/>
      <c r="D4" s="141"/>
      <c r="E4" s="142"/>
      <c r="F4" s="142"/>
      <c r="G4" s="142"/>
      <c r="H4" s="142"/>
      <c r="I4" s="142"/>
      <c r="J4" s="130"/>
      <c r="K4" s="143"/>
      <c r="L4" s="72"/>
      <c r="M4" s="72"/>
      <c r="N4" s="72"/>
      <c r="O4" s="72"/>
      <c r="P4" s="72"/>
      <c r="Q4" s="72"/>
    </row>
    <row r="5" spans="1:17" s="21" customFormat="1" ht="120" customHeight="1" thickBot="1" x14ac:dyDescent="0.3">
      <c r="A5" s="144" t="s">
        <v>1</v>
      </c>
      <c r="B5" s="144" t="s">
        <v>157</v>
      </c>
      <c r="C5" s="145" t="s">
        <v>69</v>
      </c>
      <c r="D5" s="60" t="s">
        <v>70</v>
      </c>
      <c r="E5" s="146" t="s">
        <v>71</v>
      </c>
      <c r="F5" s="146" t="s">
        <v>166</v>
      </c>
      <c r="G5" s="146" t="s">
        <v>257</v>
      </c>
      <c r="H5" s="146" t="s">
        <v>163</v>
      </c>
      <c r="I5" s="146" t="s">
        <v>219</v>
      </c>
      <c r="J5" s="59" t="s">
        <v>72</v>
      </c>
      <c r="K5" s="147" t="s">
        <v>73</v>
      </c>
      <c r="L5" s="145" t="s">
        <v>39</v>
      </c>
    </row>
    <row r="6" spans="1:17" s="21" customFormat="1" ht="96" customHeight="1" x14ac:dyDescent="0.25">
      <c r="A6" s="294" t="s">
        <v>158</v>
      </c>
      <c r="B6" s="294" t="s">
        <v>76</v>
      </c>
      <c r="C6" s="295">
        <v>2</v>
      </c>
      <c r="D6" s="568">
        <v>1000</v>
      </c>
      <c r="E6" s="568">
        <f t="shared" ref="E6:E7" si="0">C6*D6</f>
        <v>2000</v>
      </c>
      <c r="F6" s="571">
        <v>1000</v>
      </c>
      <c r="G6" s="571">
        <v>0</v>
      </c>
      <c r="H6" s="574">
        <v>0</v>
      </c>
      <c r="I6" s="571">
        <v>0</v>
      </c>
      <c r="J6" s="296" t="s">
        <v>77</v>
      </c>
      <c r="K6" s="296" t="s">
        <v>78</v>
      </c>
      <c r="L6" s="296" t="s">
        <v>79</v>
      </c>
    </row>
    <row r="7" spans="1:17" s="21" customFormat="1" ht="105.6" customHeight="1" thickBot="1" x14ac:dyDescent="0.3">
      <c r="A7" s="314" t="s">
        <v>159</v>
      </c>
      <c r="B7" s="166" t="s">
        <v>80</v>
      </c>
      <c r="C7" s="214">
        <v>36</v>
      </c>
      <c r="D7" s="569">
        <v>150</v>
      </c>
      <c r="E7" s="570">
        <f t="shared" si="0"/>
        <v>5400</v>
      </c>
      <c r="F7" s="572">
        <v>1000</v>
      </c>
      <c r="G7" s="572">
        <v>0</v>
      </c>
      <c r="H7" s="575">
        <v>0</v>
      </c>
      <c r="I7" s="570">
        <v>0</v>
      </c>
      <c r="J7" s="469" t="s">
        <v>81</v>
      </c>
      <c r="K7" s="148" t="s">
        <v>82</v>
      </c>
      <c r="L7" s="148" t="s">
        <v>83</v>
      </c>
    </row>
    <row r="8" spans="1:17" x14ac:dyDescent="0.25">
      <c r="A8" s="45"/>
      <c r="B8" s="45"/>
      <c r="C8" s="80"/>
      <c r="D8" s="86"/>
      <c r="E8" s="525">
        <f t="shared" ref="E8:E10" si="1">C8*D8</f>
        <v>0</v>
      </c>
      <c r="F8" s="573"/>
      <c r="G8" s="573"/>
      <c r="H8" s="573"/>
      <c r="I8" s="576"/>
      <c r="J8" s="87"/>
      <c r="K8" s="70"/>
      <c r="L8" s="70"/>
      <c r="M8" s="72"/>
      <c r="N8" s="72"/>
      <c r="O8" s="72"/>
      <c r="P8" s="72"/>
      <c r="Q8" s="72"/>
    </row>
    <row r="9" spans="1:17" x14ac:dyDescent="0.25">
      <c r="A9" s="46"/>
      <c r="B9" s="46"/>
      <c r="C9" s="51"/>
      <c r="D9" s="52"/>
      <c r="E9" s="508">
        <f t="shared" si="1"/>
        <v>0</v>
      </c>
      <c r="F9" s="521"/>
      <c r="G9" s="521"/>
      <c r="H9" s="521"/>
      <c r="I9" s="521"/>
      <c r="J9" s="87"/>
      <c r="K9" s="70"/>
      <c r="L9" s="70"/>
      <c r="M9" s="72"/>
      <c r="N9" s="72"/>
      <c r="O9" s="72"/>
      <c r="P9" s="72"/>
      <c r="Q9" s="72"/>
    </row>
    <row r="10" spans="1:17" x14ac:dyDescent="0.25">
      <c r="A10" s="181"/>
      <c r="B10" s="94"/>
      <c r="C10" s="51"/>
      <c r="D10" s="52"/>
      <c r="E10" s="508">
        <f t="shared" si="1"/>
        <v>0</v>
      </c>
      <c r="F10" s="521"/>
      <c r="G10" s="521"/>
      <c r="H10" s="521"/>
      <c r="I10" s="521"/>
      <c r="J10" s="182"/>
      <c r="K10" s="234"/>
      <c r="L10" s="237"/>
      <c r="M10" s="72"/>
      <c r="N10" s="72"/>
      <c r="O10" s="72"/>
      <c r="P10" s="72"/>
      <c r="Q10" s="72"/>
    </row>
    <row r="11" spans="1:17" x14ac:dyDescent="0.25">
      <c r="A11" s="46"/>
      <c r="B11" s="46"/>
      <c r="C11" s="51"/>
      <c r="D11" s="52"/>
      <c r="E11" s="508">
        <f t="shared" ref="E11:E15" si="2">C11*D11</f>
        <v>0</v>
      </c>
      <c r="F11" s="521"/>
      <c r="G11" s="521"/>
      <c r="H11" s="521"/>
      <c r="I11" s="521"/>
      <c r="J11" s="54"/>
      <c r="K11" s="70"/>
      <c r="L11" s="70"/>
      <c r="M11" s="72"/>
      <c r="N11" s="72"/>
      <c r="O11" s="72"/>
      <c r="P11" s="72"/>
      <c r="Q11" s="72"/>
    </row>
    <row r="12" spans="1:17" x14ac:dyDescent="0.25">
      <c r="A12" s="46"/>
      <c r="B12" s="46"/>
      <c r="C12" s="51"/>
      <c r="D12" s="52"/>
      <c r="E12" s="508">
        <f>C12*D12</f>
        <v>0</v>
      </c>
      <c r="F12" s="521"/>
      <c r="G12" s="521"/>
      <c r="H12" s="521"/>
      <c r="I12" s="521"/>
      <c r="J12" s="54"/>
      <c r="K12" s="70"/>
      <c r="L12" s="70"/>
      <c r="M12" s="72"/>
      <c r="N12" s="72"/>
      <c r="O12" s="72"/>
      <c r="P12" s="72"/>
      <c r="Q12" s="72"/>
    </row>
    <row r="13" spans="1:17" x14ac:dyDescent="0.25">
      <c r="A13" s="46"/>
      <c r="B13" s="46"/>
      <c r="C13" s="51"/>
      <c r="D13" s="52"/>
      <c r="E13" s="508">
        <f t="shared" si="2"/>
        <v>0</v>
      </c>
      <c r="F13" s="521"/>
      <c r="G13" s="521"/>
      <c r="H13" s="521"/>
      <c r="I13" s="521"/>
      <c r="J13" s="54"/>
      <c r="K13" s="70"/>
      <c r="L13" s="70"/>
      <c r="M13" s="72"/>
      <c r="N13" s="72"/>
      <c r="O13" s="72"/>
      <c r="P13" s="72"/>
      <c r="Q13" s="72"/>
    </row>
    <row r="14" spans="1:17" x14ac:dyDescent="0.25">
      <c r="A14" s="46"/>
      <c r="B14" s="46"/>
      <c r="C14" s="51"/>
      <c r="D14" s="52"/>
      <c r="E14" s="508">
        <f t="shared" si="2"/>
        <v>0</v>
      </c>
      <c r="F14" s="521"/>
      <c r="G14" s="521"/>
      <c r="H14" s="521"/>
      <c r="I14" s="521"/>
      <c r="J14" s="54"/>
      <c r="K14" s="49"/>
      <c r="L14" s="49"/>
      <c r="M14" s="72"/>
      <c r="N14" s="72"/>
      <c r="O14" s="72"/>
      <c r="P14" s="72"/>
      <c r="Q14" s="72"/>
    </row>
    <row r="15" spans="1:17" ht="13.8" thickBot="1" x14ac:dyDescent="0.3">
      <c r="A15" s="76"/>
      <c r="B15" s="76"/>
      <c r="C15" s="81"/>
      <c r="D15" s="88"/>
      <c r="E15" s="526">
        <f t="shared" si="2"/>
        <v>0</v>
      </c>
      <c r="F15" s="528"/>
      <c r="G15" s="528"/>
      <c r="H15" s="528"/>
      <c r="I15" s="528"/>
      <c r="J15" s="82"/>
      <c r="K15" s="78"/>
      <c r="L15" s="78"/>
      <c r="M15" s="72"/>
      <c r="N15" s="72"/>
      <c r="O15" s="72"/>
      <c r="P15" s="72"/>
      <c r="Q15" s="72"/>
    </row>
    <row r="16" spans="1:17" ht="13.8" hidden="1" thickBot="1" x14ac:dyDescent="0.3">
      <c r="A16" s="767" t="s">
        <v>84</v>
      </c>
      <c r="B16" s="768"/>
      <c r="C16" s="769"/>
      <c r="D16" s="89"/>
      <c r="E16" s="90"/>
      <c r="F16" s="90"/>
      <c r="G16" s="90"/>
      <c r="H16" s="90"/>
      <c r="I16" s="90"/>
      <c r="J16" s="50">
        <f>ROUND(SUM(E8:E15),0)</f>
        <v>0</v>
      </c>
      <c r="K16" s="91"/>
      <c r="L16" s="72"/>
      <c r="M16" s="72"/>
      <c r="N16" s="72"/>
      <c r="O16" s="72"/>
      <c r="P16" s="72"/>
      <c r="Q16" s="72"/>
    </row>
    <row r="17" spans="1:17" s="21" customFormat="1" ht="14.4" hidden="1" thickBot="1" x14ac:dyDescent="0.3">
      <c r="A17" s="770" t="s">
        <v>85</v>
      </c>
      <c r="B17" s="771"/>
      <c r="C17" s="771"/>
      <c r="D17" s="771"/>
      <c r="E17" s="771"/>
      <c r="F17" s="772"/>
      <c r="G17" s="772"/>
      <c r="H17" s="772"/>
      <c r="I17" s="771"/>
      <c r="J17" s="771"/>
      <c r="K17" s="771"/>
    </row>
    <row r="18" spans="1:17" ht="13.8" hidden="1" thickBot="1" x14ac:dyDescent="0.3">
      <c r="A18" s="92"/>
      <c r="B18" s="311"/>
      <c r="C18" s="19"/>
      <c r="D18" s="80"/>
      <c r="E18" s="86"/>
      <c r="F18" s="86"/>
      <c r="G18" s="86"/>
      <c r="H18" s="86"/>
      <c r="I18" s="86"/>
      <c r="J18" s="53">
        <f>D18*E18</f>
        <v>0</v>
      </c>
      <c r="K18" s="87"/>
      <c r="L18" s="72"/>
      <c r="M18" s="72"/>
      <c r="N18" s="72"/>
      <c r="O18" s="72"/>
      <c r="P18" s="72"/>
      <c r="Q18" s="72"/>
    </row>
    <row r="19" spans="1:17" ht="13.8" hidden="1" thickBot="1" x14ac:dyDescent="0.3">
      <c r="A19" s="93"/>
      <c r="B19" s="311"/>
      <c r="C19" s="94"/>
      <c r="D19" s="80"/>
      <c r="E19" s="86"/>
      <c r="F19" s="86"/>
      <c r="G19" s="86"/>
      <c r="H19" s="86"/>
      <c r="I19" s="86"/>
      <c r="J19" s="53">
        <f>D19*E19</f>
        <v>0</v>
      </c>
      <c r="K19" s="87"/>
      <c r="L19" s="72"/>
      <c r="M19" s="72"/>
      <c r="N19" s="72"/>
      <c r="O19" s="72"/>
      <c r="P19" s="72"/>
      <c r="Q19" s="72"/>
    </row>
    <row r="20" spans="1:17" ht="13.8" hidden="1" thickBot="1" x14ac:dyDescent="0.3">
      <c r="A20" s="93"/>
      <c r="B20" s="312"/>
      <c r="C20" s="95"/>
      <c r="D20" s="51"/>
      <c r="E20" s="52"/>
      <c r="F20" s="52"/>
      <c r="G20" s="52"/>
      <c r="H20" s="52"/>
      <c r="I20" s="52"/>
      <c r="J20" s="48">
        <f t="shared" ref="J20:J25" si="3">D20*E20</f>
        <v>0</v>
      </c>
      <c r="K20" s="54"/>
      <c r="L20" s="72"/>
      <c r="M20" s="72"/>
      <c r="N20" s="72"/>
      <c r="O20" s="72"/>
      <c r="P20" s="72"/>
      <c r="Q20" s="96"/>
    </row>
    <row r="21" spans="1:17" ht="13.8" hidden="1" thickBot="1" x14ac:dyDescent="0.3">
      <c r="A21" s="93"/>
      <c r="B21" s="312"/>
      <c r="C21" s="95"/>
      <c r="D21" s="51"/>
      <c r="E21" s="52"/>
      <c r="F21" s="52"/>
      <c r="G21" s="52"/>
      <c r="H21" s="52"/>
      <c r="I21" s="52"/>
      <c r="J21" s="48">
        <f t="shared" si="3"/>
        <v>0</v>
      </c>
      <c r="K21" s="54"/>
      <c r="L21" s="72"/>
      <c r="M21" s="72"/>
      <c r="N21" s="72"/>
      <c r="O21" s="72"/>
      <c r="P21" s="72"/>
      <c r="Q21" s="72"/>
    </row>
    <row r="22" spans="1:17" ht="13.8" hidden="1" thickBot="1" x14ac:dyDescent="0.3">
      <c r="A22" s="93"/>
      <c r="B22" s="312"/>
      <c r="C22" s="95"/>
      <c r="D22" s="51"/>
      <c r="E22" s="52"/>
      <c r="F22" s="52"/>
      <c r="G22" s="52"/>
      <c r="H22" s="52"/>
      <c r="I22" s="52"/>
      <c r="J22" s="48">
        <f t="shared" si="3"/>
        <v>0</v>
      </c>
      <c r="K22" s="54"/>
      <c r="L22" s="72"/>
      <c r="M22" s="72"/>
      <c r="N22" s="72"/>
      <c r="O22" s="72"/>
      <c r="P22" s="72"/>
      <c r="Q22" s="72"/>
    </row>
    <row r="23" spans="1:17" ht="13.8" hidden="1" thickBot="1" x14ac:dyDescent="0.3">
      <c r="A23" s="93"/>
      <c r="B23" s="312"/>
      <c r="C23" s="95"/>
      <c r="D23" s="51"/>
      <c r="E23" s="52"/>
      <c r="F23" s="52"/>
      <c r="G23" s="52"/>
      <c r="H23" s="52"/>
      <c r="I23" s="52"/>
      <c r="J23" s="48">
        <f t="shared" si="3"/>
        <v>0</v>
      </c>
      <c r="K23" s="54"/>
      <c r="L23" s="72"/>
      <c r="M23" s="72"/>
      <c r="N23" s="72"/>
      <c r="O23" s="72"/>
      <c r="P23" s="72"/>
      <c r="Q23" s="72"/>
    </row>
    <row r="24" spans="1:17" ht="13.8" hidden="1" thickBot="1" x14ac:dyDescent="0.3">
      <c r="A24" s="93"/>
      <c r="B24" s="312"/>
      <c r="C24" s="95"/>
      <c r="D24" s="51"/>
      <c r="E24" s="52"/>
      <c r="F24" s="52"/>
      <c r="G24" s="52"/>
      <c r="H24" s="52"/>
      <c r="I24" s="52"/>
      <c r="J24" s="48">
        <f t="shared" si="3"/>
        <v>0</v>
      </c>
      <c r="K24" s="54"/>
      <c r="L24" s="72"/>
      <c r="M24" s="72"/>
      <c r="N24" s="72"/>
      <c r="O24" s="72"/>
      <c r="P24" s="72"/>
      <c r="Q24" s="72"/>
    </row>
    <row r="25" spans="1:17" ht="13.8" hidden="1" thickBot="1" x14ac:dyDescent="0.3">
      <c r="A25" s="97"/>
      <c r="B25" s="313"/>
      <c r="C25" s="98"/>
      <c r="D25" s="81"/>
      <c r="E25" s="88"/>
      <c r="F25" s="88"/>
      <c r="G25" s="88"/>
      <c r="H25" s="88"/>
      <c r="I25" s="88"/>
      <c r="J25" s="77">
        <f t="shared" si="3"/>
        <v>0</v>
      </c>
      <c r="K25" s="82"/>
      <c r="L25" s="72"/>
      <c r="M25" s="72"/>
      <c r="N25" s="72"/>
      <c r="O25" s="72"/>
      <c r="P25" s="72"/>
      <c r="Q25" s="72"/>
    </row>
    <row r="26" spans="1:17" ht="13.8" hidden="1" thickBot="1" x14ac:dyDescent="0.3">
      <c r="A26" s="773" t="s">
        <v>86</v>
      </c>
      <c r="B26" s="774"/>
      <c r="C26" s="775"/>
      <c r="D26" s="279"/>
      <c r="E26" s="280"/>
      <c r="F26" s="280"/>
      <c r="G26" s="280"/>
      <c r="H26" s="280"/>
      <c r="I26" s="280"/>
      <c r="J26" s="281">
        <f>ROUND(SUM(J18:J25),0)</f>
        <v>0</v>
      </c>
      <c r="K26" s="282"/>
      <c r="L26" s="72"/>
      <c r="M26" s="72"/>
      <c r="N26" s="72"/>
      <c r="O26" s="72"/>
      <c r="P26" s="72"/>
      <c r="Q26" s="72"/>
    </row>
    <row r="27" spans="1:17" s="21" customFormat="1" ht="14.4" hidden="1" thickBot="1" x14ac:dyDescent="0.3">
      <c r="A27" s="770" t="s">
        <v>87</v>
      </c>
      <c r="B27" s="771"/>
      <c r="C27" s="771"/>
      <c r="D27" s="771"/>
      <c r="E27" s="771"/>
      <c r="F27" s="772"/>
      <c r="G27" s="772"/>
      <c r="H27" s="772"/>
      <c r="I27" s="771"/>
      <c r="J27" s="771"/>
      <c r="K27" s="771"/>
    </row>
    <row r="28" spans="1:17" ht="13.8" hidden="1" thickBot="1" x14ac:dyDescent="0.3">
      <c r="A28" s="92"/>
      <c r="B28" s="311"/>
      <c r="C28" s="20"/>
      <c r="D28" s="80"/>
      <c r="E28" s="86"/>
      <c r="F28" s="86"/>
      <c r="G28" s="86"/>
      <c r="H28" s="86"/>
      <c r="I28" s="86"/>
      <c r="J28" s="53">
        <f>D28*E28</f>
        <v>0</v>
      </c>
      <c r="K28" s="87"/>
      <c r="L28" s="72"/>
      <c r="M28" s="72"/>
      <c r="N28" s="72"/>
      <c r="O28" s="72"/>
      <c r="P28" s="72"/>
      <c r="Q28" s="72"/>
    </row>
    <row r="29" spans="1:17" ht="13.8" hidden="1" thickBot="1" x14ac:dyDescent="0.3">
      <c r="A29" s="93"/>
      <c r="B29" s="311"/>
      <c r="C29" s="45"/>
      <c r="D29" s="80"/>
      <c r="E29" s="86"/>
      <c r="F29" s="86"/>
      <c r="G29" s="86"/>
      <c r="H29" s="86"/>
      <c r="I29" s="86"/>
      <c r="J29" s="53">
        <f>D29*E29</f>
        <v>0</v>
      </c>
      <c r="K29" s="87"/>
      <c r="L29" s="72"/>
      <c r="M29" s="72"/>
      <c r="N29" s="72"/>
      <c r="O29" s="72"/>
      <c r="P29" s="72"/>
      <c r="Q29" s="72"/>
    </row>
    <row r="30" spans="1:17" ht="13.8" hidden="1" thickBot="1" x14ac:dyDescent="0.3">
      <c r="A30" s="93"/>
      <c r="B30" s="312"/>
      <c r="C30" s="46"/>
      <c r="D30" s="51"/>
      <c r="E30" s="52"/>
      <c r="F30" s="52"/>
      <c r="G30" s="52"/>
      <c r="H30" s="52"/>
      <c r="I30" s="52"/>
      <c r="J30" s="48">
        <f t="shared" ref="J30:J35" si="4">D30*E30</f>
        <v>0</v>
      </c>
      <c r="K30" s="54"/>
      <c r="L30" s="72"/>
      <c r="M30" s="72"/>
      <c r="N30" s="72"/>
      <c r="O30" s="72"/>
      <c r="P30" s="72"/>
      <c r="Q30" s="72"/>
    </row>
    <row r="31" spans="1:17" ht="13.8" hidden="1" thickBot="1" x14ac:dyDescent="0.3">
      <c r="A31" s="93"/>
      <c r="B31" s="312"/>
      <c r="C31" s="46"/>
      <c r="D31" s="51"/>
      <c r="E31" s="52"/>
      <c r="F31" s="52"/>
      <c r="G31" s="52"/>
      <c r="H31" s="52"/>
      <c r="I31" s="52"/>
      <c r="J31" s="48">
        <f t="shared" si="4"/>
        <v>0</v>
      </c>
      <c r="K31" s="54"/>
      <c r="L31" s="72"/>
      <c r="M31" s="72"/>
      <c r="N31" s="72"/>
      <c r="O31" s="72"/>
      <c r="P31" s="72"/>
      <c r="Q31" s="72"/>
    </row>
    <row r="32" spans="1:17" ht="13.8" hidden="1" thickBot="1" x14ac:dyDescent="0.3">
      <c r="A32" s="93"/>
      <c r="B32" s="312"/>
      <c r="C32" s="46"/>
      <c r="D32" s="51"/>
      <c r="E32" s="52"/>
      <c r="F32" s="52"/>
      <c r="G32" s="52"/>
      <c r="H32" s="52"/>
      <c r="I32" s="52"/>
      <c r="J32" s="48">
        <f t="shared" si="4"/>
        <v>0</v>
      </c>
      <c r="K32" s="54"/>
      <c r="L32" s="72"/>
      <c r="M32" s="72"/>
      <c r="N32" s="72"/>
      <c r="O32" s="72"/>
      <c r="P32" s="72"/>
      <c r="Q32" s="72"/>
    </row>
    <row r="33" spans="1:12" ht="13.8" hidden="1" thickBot="1" x14ac:dyDescent="0.3">
      <c r="A33" s="93"/>
      <c r="B33" s="312"/>
      <c r="C33" s="46"/>
      <c r="D33" s="51"/>
      <c r="E33" s="52"/>
      <c r="F33" s="52"/>
      <c r="G33" s="52"/>
      <c r="H33" s="52"/>
      <c r="I33" s="52"/>
      <c r="J33" s="48">
        <f t="shared" si="4"/>
        <v>0</v>
      </c>
      <c r="K33" s="54"/>
      <c r="L33" s="72"/>
    </row>
    <row r="34" spans="1:12" ht="13.8" hidden="1" thickBot="1" x14ac:dyDescent="0.3">
      <c r="A34" s="93"/>
      <c r="B34" s="312"/>
      <c r="C34" s="46"/>
      <c r="D34" s="51"/>
      <c r="E34" s="52"/>
      <c r="F34" s="52"/>
      <c r="G34" s="52"/>
      <c r="H34" s="52"/>
      <c r="I34" s="52"/>
      <c r="J34" s="48">
        <f t="shared" si="4"/>
        <v>0</v>
      </c>
      <c r="K34" s="54"/>
      <c r="L34" s="72"/>
    </row>
    <row r="35" spans="1:12" ht="13.8" hidden="1" thickBot="1" x14ac:dyDescent="0.3">
      <c r="A35" s="97"/>
      <c r="B35" s="313"/>
      <c r="C35" s="76"/>
      <c r="D35" s="81"/>
      <c r="E35" s="88"/>
      <c r="F35" s="88"/>
      <c r="G35" s="88"/>
      <c r="H35" s="88"/>
      <c r="I35" s="88"/>
      <c r="J35" s="77">
        <f t="shared" si="4"/>
        <v>0</v>
      </c>
      <c r="K35" s="82"/>
      <c r="L35" s="72"/>
    </row>
    <row r="36" spans="1:12" ht="13.8" hidden="1" thickBot="1" x14ac:dyDescent="0.3">
      <c r="A36" s="773" t="s">
        <v>88</v>
      </c>
      <c r="B36" s="774"/>
      <c r="C36" s="775"/>
      <c r="D36" s="279"/>
      <c r="E36" s="280"/>
      <c r="F36" s="280"/>
      <c r="G36" s="280"/>
      <c r="H36" s="280"/>
      <c r="I36" s="280"/>
      <c r="J36" s="281">
        <f>ROUND(SUM(J28:J35),0)</f>
        <v>0</v>
      </c>
      <c r="K36" s="282"/>
      <c r="L36" s="72"/>
    </row>
    <row r="37" spans="1:12" ht="7.5" customHeight="1" thickBot="1" x14ac:dyDescent="0.3">
      <c r="A37" s="99"/>
      <c r="B37" s="283"/>
      <c r="C37" s="263"/>
      <c r="D37" s="283"/>
      <c r="E37" s="284"/>
      <c r="F37" s="324"/>
      <c r="G37" s="324"/>
      <c r="H37" s="324"/>
      <c r="I37" s="284"/>
      <c r="J37" s="264"/>
      <c r="K37" s="285"/>
      <c r="L37" s="72"/>
    </row>
    <row r="38" spans="1:12" s="21" customFormat="1" ht="14.4" thickBot="1" x14ac:dyDescent="0.3">
      <c r="A38" s="776" t="s">
        <v>89</v>
      </c>
      <c r="B38" s="777"/>
      <c r="C38" s="777"/>
      <c r="D38" s="777"/>
      <c r="E38" s="489">
        <f>SUM(E8:E15)</f>
        <v>0</v>
      </c>
      <c r="F38" s="489">
        <f>SUM(F8:F15)</f>
        <v>0</v>
      </c>
      <c r="G38" s="489">
        <f>SUM(G8:G15)</f>
        <v>0</v>
      </c>
      <c r="H38" s="489">
        <f>SUM(H8:H15)</f>
        <v>0</v>
      </c>
      <c r="I38" s="489">
        <f>SUM(I8:I15)</f>
        <v>0</v>
      </c>
      <c r="J38" s="266"/>
      <c r="K38" s="286"/>
      <c r="L38" s="238"/>
    </row>
    <row r="39" spans="1:12" ht="13.8" thickBot="1" x14ac:dyDescent="0.3">
      <c r="A39" s="72"/>
      <c r="B39" s="72"/>
      <c r="C39" s="72"/>
      <c r="D39" s="84"/>
      <c r="E39" s="85"/>
      <c r="F39" s="85"/>
      <c r="G39" s="85"/>
      <c r="H39" s="85"/>
      <c r="I39" s="85"/>
      <c r="J39" s="75"/>
      <c r="K39" s="73"/>
      <c r="L39" s="72"/>
    </row>
    <row r="40" spans="1:12" ht="17.55" customHeight="1" x14ac:dyDescent="0.25">
      <c r="A40" s="778" t="s">
        <v>16</v>
      </c>
      <c r="B40" s="779"/>
      <c r="C40" s="779"/>
      <c r="D40" s="779"/>
      <c r="E40" s="779"/>
      <c r="F40" s="779"/>
      <c r="G40" s="779"/>
      <c r="H40" s="779"/>
      <c r="I40" s="779"/>
      <c r="J40" s="779"/>
      <c r="K40" s="779"/>
      <c r="L40" s="780"/>
    </row>
    <row r="41" spans="1:12" ht="31.35" customHeight="1" thickBot="1" x14ac:dyDescent="0.3">
      <c r="A41" s="781"/>
      <c r="B41" s="782"/>
      <c r="C41" s="782"/>
      <c r="D41" s="782"/>
      <c r="E41" s="782"/>
      <c r="F41" s="782"/>
      <c r="G41" s="782"/>
      <c r="H41" s="782"/>
      <c r="I41" s="782"/>
      <c r="J41" s="782"/>
      <c r="K41" s="782"/>
      <c r="L41" s="783"/>
    </row>
    <row r="49" spans="5:9" x14ac:dyDescent="0.25">
      <c r="E49" s="100"/>
      <c r="F49" s="100"/>
      <c r="G49" s="100"/>
      <c r="H49" s="100"/>
      <c r="I49" s="100"/>
    </row>
  </sheetData>
  <sheetProtection formatCells="0" formatColumns="0" formatRows="0" insertRows="0" deleteRows="0"/>
  <mergeCells count="10">
    <mergeCell ref="A38:D38"/>
    <mergeCell ref="A3:L3"/>
    <mergeCell ref="A2:L2"/>
    <mergeCell ref="A40:L41"/>
    <mergeCell ref="A1:C1"/>
    <mergeCell ref="A17:K17"/>
    <mergeCell ref="A27:K27"/>
    <mergeCell ref="A36:C36"/>
    <mergeCell ref="A26:C26"/>
    <mergeCell ref="A16:C16"/>
  </mergeCells>
  <phoneticPr fontId="4" type="noConversion"/>
  <printOptions horizontalCentered="1"/>
  <pageMargins left="0.5" right="0.5" top="0.25" bottom="0.25" header="0.5" footer="0.5"/>
  <pageSetup scale="68" orientation="landscape" horizontalDpi="300" verticalDpi="300" r:id="rId1"/>
  <headerFooter alignWithMargins="0"/>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7" tint="0.39997558519241921"/>
    <pageSetUpPr fitToPage="1"/>
  </sheetPr>
  <dimension ref="A1:J44"/>
  <sheetViews>
    <sheetView showGridLines="0" zoomScaleNormal="100" workbookViewId="0"/>
  </sheetViews>
  <sheetFormatPr defaultColWidth="9.21875" defaultRowHeight="13.2" x14ac:dyDescent="0.25"/>
  <cols>
    <col min="1" max="2" width="26.44140625" style="2" customWidth="1"/>
    <col min="3" max="3" width="61.44140625" style="2" customWidth="1"/>
    <col min="4" max="5" width="61.5546875" style="2" customWidth="1"/>
    <col min="6" max="6" width="25.6640625" style="29" customWidth="1"/>
    <col min="7" max="9" width="22.5546875" style="304" customWidth="1"/>
    <col min="10" max="10" width="20.5546875" style="2" customWidth="1"/>
    <col min="11" max="16384" width="9.21875" style="2"/>
  </cols>
  <sheetData>
    <row r="1" spans="1:10" s="27" customFormat="1" ht="12.75" customHeight="1" x14ac:dyDescent="0.25">
      <c r="A1" s="257"/>
      <c r="B1" s="257"/>
      <c r="C1" s="257"/>
      <c r="D1" s="257"/>
      <c r="E1" s="257"/>
      <c r="F1" s="133"/>
      <c r="G1" s="133"/>
      <c r="H1" s="133"/>
      <c r="I1" s="133"/>
    </row>
    <row r="2" spans="1:10" s="23" customFormat="1" ht="25.35" customHeight="1" thickBot="1" x14ac:dyDescent="0.3">
      <c r="A2" s="833" t="s">
        <v>9</v>
      </c>
      <c r="B2" s="833"/>
      <c r="C2" s="833"/>
      <c r="D2" s="833"/>
      <c r="E2" s="833"/>
      <c r="F2" s="833"/>
      <c r="G2" s="304"/>
      <c r="H2" s="304"/>
      <c r="I2" s="304"/>
    </row>
    <row r="3" spans="1:10" ht="307.8" customHeight="1" thickBot="1" x14ac:dyDescent="0.3">
      <c r="A3" s="745" t="s">
        <v>278</v>
      </c>
      <c r="B3" s="795"/>
      <c r="C3" s="795"/>
      <c r="D3" s="795"/>
      <c r="E3" s="795"/>
      <c r="F3" s="795"/>
      <c r="G3" s="795"/>
      <c r="H3" s="795"/>
      <c r="I3" s="795"/>
      <c r="J3" s="796"/>
    </row>
    <row r="4" spans="1:10" ht="7.5" customHeight="1" thickBot="1" x14ac:dyDescent="0.3">
      <c r="A4" s="96"/>
      <c r="B4" s="96"/>
      <c r="C4" s="134"/>
      <c r="D4" s="134"/>
      <c r="E4" s="134"/>
      <c r="F4" s="135"/>
      <c r="G4" s="135"/>
      <c r="H4" s="135"/>
      <c r="I4" s="135"/>
    </row>
    <row r="5" spans="1:10" ht="21.75" customHeight="1" x14ac:dyDescent="0.25">
      <c r="A5" s="797" t="s">
        <v>243</v>
      </c>
      <c r="B5" s="797" t="s">
        <v>230</v>
      </c>
      <c r="C5" s="797" t="s">
        <v>38</v>
      </c>
      <c r="D5" s="797" t="s">
        <v>90</v>
      </c>
      <c r="E5" s="300"/>
      <c r="F5" s="799" t="s">
        <v>242</v>
      </c>
      <c r="G5" s="801" t="s">
        <v>168</v>
      </c>
      <c r="H5" s="801" t="s">
        <v>258</v>
      </c>
      <c r="I5" s="801" t="s">
        <v>170</v>
      </c>
      <c r="J5" s="801" t="s">
        <v>220</v>
      </c>
    </row>
    <row r="6" spans="1:10" ht="86.4" customHeight="1" thickBot="1" x14ac:dyDescent="0.3">
      <c r="A6" s="836"/>
      <c r="B6" s="836"/>
      <c r="C6" s="836"/>
      <c r="D6" s="836"/>
      <c r="E6" s="299" t="s">
        <v>39</v>
      </c>
      <c r="F6" s="802"/>
      <c r="G6" s="802"/>
      <c r="H6" s="802"/>
      <c r="I6" s="802"/>
      <c r="J6" s="802"/>
    </row>
    <row r="7" spans="1:10" ht="145.5" customHeight="1" thickBot="1" x14ac:dyDescent="0.3">
      <c r="A7" s="470" t="s">
        <v>244</v>
      </c>
      <c r="B7" s="136" t="s">
        <v>91</v>
      </c>
      <c r="C7" s="137" t="s">
        <v>92</v>
      </c>
      <c r="D7" s="167" t="s">
        <v>93</v>
      </c>
      <c r="E7" s="167" t="s">
        <v>94</v>
      </c>
      <c r="F7" s="577">
        <v>2000000</v>
      </c>
      <c r="G7" s="578">
        <v>0</v>
      </c>
      <c r="H7" s="578">
        <v>0</v>
      </c>
      <c r="I7" s="578">
        <v>500000</v>
      </c>
      <c r="J7" s="578">
        <v>0</v>
      </c>
    </row>
    <row r="8" spans="1:10" x14ac:dyDescent="0.25">
      <c r="A8" s="55"/>
      <c r="B8" s="55"/>
      <c r="C8" s="101"/>
      <c r="D8" s="117"/>
      <c r="E8" s="117"/>
      <c r="F8" s="530"/>
      <c r="G8" s="533"/>
      <c r="H8" s="533"/>
      <c r="I8" s="533"/>
      <c r="J8" s="533"/>
    </row>
    <row r="9" spans="1:10" x14ac:dyDescent="0.25">
      <c r="A9" s="55"/>
      <c r="B9" s="55"/>
      <c r="C9" s="101"/>
      <c r="D9" s="117"/>
      <c r="E9" s="117"/>
      <c r="F9" s="530"/>
      <c r="G9" s="533"/>
      <c r="H9" s="533"/>
      <c r="I9" s="533"/>
      <c r="J9" s="533"/>
    </row>
    <row r="10" spans="1:10" x14ac:dyDescent="0.25">
      <c r="A10" s="55"/>
      <c r="B10" s="55"/>
      <c r="C10" s="101"/>
      <c r="D10" s="117"/>
      <c r="E10" s="117"/>
      <c r="F10" s="530"/>
      <c r="G10" s="533"/>
      <c r="H10" s="533"/>
      <c r="I10" s="533"/>
      <c r="J10" s="533"/>
    </row>
    <row r="11" spans="1:10" x14ac:dyDescent="0.25">
      <c r="A11" s="55"/>
      <c r="B11" s="55"/>
      <c r="C11" s="101"/>
      <c r="D11" s="117"/>
      <c r="E11" s="117"/>
      <c r="F11" s="530"/>
      <c r="G11" s="533"/>
      <c r="H11" s="533"/>
      <c r="I11" s="533"/>
      <c r="J11" s="533"/>
    </row>
    <row r="12" spans="1:10" x14ac:dyDescent="0.25">
      <c r="A12" s="55"/>
      <c r="B12" s="55"/>
      <c r="C12" s="101"/>
      <c r="D12" s="117"/>
      <c r="E12" s="117"/>
      <c r="F12" s="530"/>
      <c r="G12" s="533"/>
      <c r="H12" s="533"/>
      <c r="I12" s="533"/>
      <c r="J12" s="533"/>
    </row>
    <row r="13" spans="1:10" x14ac:dyDescent="0.25">
      <c r="A13" s="55"/>
      <c r="B13" s="55"/>
      <c r="C13" s="101"/>
      <c r="D13" s="117"/>
      <c r="E13" s="117"/>
      <c r="F13" s="530"/>
      <c r="G13" s="533"/>
      <c r="H13" s="533"/>
      <c r="I13" s="533"/>
      <c r="J13" s="533"/>
    </row>
    <row r="14" spans="1:10" x14ac:dyDescent="0.25">
      <c r="A14" s="55"/>
      <c r="B14" s="55"/>
      <c r="C14" s="101"/>
      <c r="D14" s="117"/>
      <c r="E14" s="117"/>
      <c r="F14" s="530"/>
      <c r="G14" s="533"/>
      <c r="H14" s="533"/>
      <c r="I14" s="533"/>
      <c r="J14" s="533"/>
    </row>
    <row r="15" spans="1:10" x14ac:dyDescent="0.25">
      <c r="A15" s="55"/>
      <c r="B15" s="55"/>
      <c r="C15" s="101"/>
      <c r="D15" s="117"/>
      <c r="E15" s="117"/>
      <c r="F15" s="530"/>
      <c r="G15" s="533"/>
      <c r="H15" s="533"/>
      <c r="I15" s="533"/>
      <c r="J15" s="533"/>
    </row>
    <row r="16" spans="1:10" x14ac:dyDescent="0.25">
      <c r="A16" s="55"/>
      <c r="B16" s="55"/>
      <c r="C16" s="101"/>
      <c r="D16" s="117"/>
      <c r="E16" s="117"/>
      <c r="F16" s="530"/>
      <c r="G16" s="533"/>
      <c r="H16" s="533"/>
      <c r="I16" s="533"/>
      <c r="J16" s="533"/>
    </row>
    <row r="17" spans="1:10" x14ac:dyDescent="0.25">
      <c r="A17" s="55"/>
      <c r="B17" s="55"/>
      <c r="C17" s="101"/>
      <c r="D17" s="117"/>
      <c r="E17" s="117"/>
      <c r="F17" s="530"/>
      <c r="G17" s="533"/>
      <c r="H17" s="533"/>
      <c r="I17" s="533"/>
      <c r="J17" s="533"/>
    </row>
    <row r="18" spans="1:10" x14ac:dyDescent="0.25">
      <c r="A18" s="55"/>
      <c r="B18" s="55"/>
      <c r="C18" s="101"/>
      <c r="D18" s="117"/>
      <c r="E18" s="117"/>
      <c r="F18" s="530"/>
      <c r="G18" s="533"/>
      <c r="H18" s="533"/>
      <c r="I18" s="533"/>
      <c r="J18" s="533"/>
    </row>
    <row r="19" spans="1:10" x14ac:dyDescent="0.25">
      <c r="A19" s="55"/>
      <c r="B19" s="55"/>
      <c r="C19" s="101"/>
      <c r="D19" s="117"/>
      <c r="E19" s="117"/>
      <c r="F19" s="530"/>
      <c r="G19" s="533"/>
      <c r="H19" s="533"/>
      <c r="I19" s="533"/>
      <c r="J19" s="533"/>
    </row>
    <row r="20" spans="1:10" x14ac:dyDescent="0.25">
      <c r="A20" s="102"/>
      <c r="B20" s="102"/>
      <c r="C20" s="103"/>
      <c r="D20" s="117"/>
      <c r="E20" s="117"/>
      <c r="F20" s="530"/>
      <c r="G20" s="533"/>
      <c r="H20" s="533"/>
      <c r="I20" s="533"/>
      <c r="J20" s="533"/>
    </row>
    <row r="21" spans="1:10" x14ac:dyDescent="0.25">
      <c r="A21" s="102"/>
      <c r="B21" s="102"/>
      <c r="C21" s="103"/>
      <c r="D21" s="117"/>
      <c r="E21" s="117"/>
      <c r="F21" s="530"/>
      <c r="G21" s="533"/>
      <c r="H21" s="533"/>
      <c r="I21" s="533"/>
      <c r="J21" s="533"/>
    </row>
    <row r="22" spans="1:10" x14ac:dyDescent="0.25">
      <c r="A22" s="102"/>
      <c r="B22" s="102"/>
      <c r="C22" s="103"/>
      <c r="D22" s="117"/>
      <c r="E22" s="117"/>
      <c r="F22" s="530"/>
      <c r="G22" s="533"/>
      <c r="H22" s="533"/>
      <c r="I22" s="533"/>
      <c r="J22" s="533"/>
    </row>
    <row r="23" spans="1:10" ht="13.8" thickBot="1" x14ac:dyDescent="0.3">
      <c r="A23" s="165"/>
      <c r="B23" s="165"/>
      <c r="C23" s="165"/>
      <c r="D23" s="165"/>
      <c r="E23" s="165"/>
      <c r="F23" s="531"/>
      <c r="G23" s="534"/>
      <c r="H23" s="534"/>
      <c r="I23" s="534"/>
      <c r="J23" s="534"/>
    </row>
    <row r="24" spans="1:10" s="21" customFormat="1" ht="13.8" thickBot="1" x14ac:dyDescent="0.3">
      <c r="A24" s="790" t="s">
        <v>95</v>
      </c>
      <c r="B24" s="791"/>
      <c r="C24" s="791"/>
      <c r="D24" s="791"/>
      <c r="E24" s="298"/>
      <c r="F24" s="532">
        <f>SUM(F8:F23)</f>
        <v>0</v>
      </c>
      <c r="G24" s="532">
        <f>SUM(G8:G23)</f>
        <v>0</v>
      </c>
      <c r="H24" s="532">
        <f>SUM(H8:H23)</f>
        <v>0</v>
      </c>
      <c r="I24" s="532">
        <f>SUM(I8:I23)</f>
        <v>0</v>
      </c>
      <c r="J24" s="532">
        <f>SUM(J8:J23)</f>
        <v>0</v>
      </c>
    </row>
    <row r="25" spans="1:10" ht="8.1" customHeight="1" thickBot="1" x14ac:dyDescent="0.3">
      <c r="A25" s="96"/>
      <c r="B25" s="96"/>
      <c r="C25" s="96"/>
      <c r="D25" s="96"/>
      <c r="E25" s="96"/>
      <c r="F25" s="41"/>
      <c r="G25" s="41"/>
      <c r="H25" s="41"/>
      <c r="I25" s="41"/>
      <c r="J25" s="41"/>
    </row>
    <row r="26" spans="1:10" ht="109.8" customHeight="1" thickBot="1" x14ac:dyDescent="0.3">
      <c r="A26" s="199" t="s">
        <v>243</v>
      </c>
      <c r="B26" s="199" t="s">
        <v>96</v>
      </c>
      <c r="C26" s="200" t="s">
        <v>38</v>
      </c>
      <c r="D26" s="287" t="s">
        <v>90</v>
      </c>
      <c r="E26" s="287" t="s">
        <v>39</v>
      </c>
      <c r="F26" s="297" t="s">
        <v>97</v>
      </c>
      <c r="G26" s="297" t="s">
        <v>168</v>
      </c>
      <c r="H26" s="297" t="s">
        <v>169</v>
      </c>
      <c r="I26" s="297" t="s">
        <v>170</v>
      </c>
      <c r="J26" s="297" t="s">
        <v>221</v>
      </c>
    </row>
    <row r="27" spans="1:10" ht="73.5" customHeight="1" thickBot="1" x14ac:dyDescent="0.3">
      <c r="A27" s="470" t="s">
        <v>245</v>
      </c>
      <c r="B27" s="288" t="s">
        <v>98</v>
      </c>
      <c r="C27" s="137" t="s">
        <v>99</v>
      </c>
      <c r="D27" s="201" t="s">
        <v>100</v>
      </c>
      <c r="E27" s="201" t="s">
        <v>101</v>
      </c>
      <c r="F27" s="579">
        <v>500000</v>
      </c>
      <c r="G27" s="580">
        <v>0</v>
      </c>
      <c r="H27" s="580">
        <v>0</v>
      </c>
      <c r="I27" s="580">
        <v>0</v>
      </c>
      <c r="J27" s="580">
        <v>0</v>
      </c>
    </row>
    <row r="28" spans="1:10" x14ac:dyDescent="0.25">
      <c r="A28" s="301"/>
      <c r="B28" s="119"/>
      <c r="C28" s="103"/>
      <c r="D28" s="117"/>
      <c r="E28" s="117"/>
      <c r="F28" s="536"/>
      <c r="G28" s="538"/>
      <c r="H28" s="538"/>
      <c r="I28" s="538"/>
      <c r="J28" s="538"/>
    </row>
    <row r="29" spans="1:10" x14ac:dyDescent="0.25">
      <c r="A29" s="119"/>
      <c r="B29" s="119"/>
      <c r="C29" s="103"/>
      <c r="D29" s="185"/>
      <c r="E29" s="244"/>
      <c r="F29" s="536"/>
      <c r="G29" s="538"/>
      <c r="H29" s="538"/>
      <c r="I29" s="538"/>
      <c r="J29" s="538"/>
    </row>
    <row r="30" spans="1:10" x14ac:dyDescent="0.25">
      <c r="A30" s="119"/>
      <c r="B30" s="119"/>
      <c r="C30" s="103"/>
      <c r="D30" s="117"/>
      <c r="E30" s="117"/>
      <c r="F30" s="536"/>
      <c r="G30" s="538"/>
      <c r="H30" s="538"/>
      <c r="I30" s="538"/>
      <c r="J30" s="538"/>
    </row>
    <row r="31" spans="1:10" x14ac:dyDescent="0.25">
      <c r="A31" s="119"/>
      <c r="B31" s="119"/>
      <c r="C31" s="103"/>
      <c r="D31" s="117"/>
      <c r="E31" s="117"/>
      <c r="F31" s="536"/>
      <c r="G31" s="538"/>
      <c r="H31" s="538"/>
      <c r="I31" s="538"/>
      <c r="J31" s="538"/>
    </row>
    <row r="32" spans="1:10" x14ac:dyDescent="0.25">
      <c r="A32" s="119"/>
      <c r="B32" s="119"/>
      <c r="C32" s="103"/>
      <c r="D32" s="117"/>
      <c r="E32" s="117"/>
      <c r="F32" s="536"/>
      <c r="G32" s="538"/>
      <c r="H32" s="538"/>
      <c r="I32" s="538"/>
      <c r="J32" s="538"/>
    </row>
    <row r="33" spans="1:10" x14ac:dyDescent="0.25">
      <c r="A33" s="119"/>
      <c r="B33" s="119"/>
      <c r="C33" s="103"/>
      <c r="D33" s="117"/>
      <c r="E33" s="117"/>
      <c r="F33" s="536"/>
      <c r="G33" s="538"/>
      <c r="H33" s="538"/>
      <c r="I33" s="538"/>
      <c r="J33" s="538"/>
    </row>
    <row r="34" spans="1:10" x14ac:dyDescent="0.25">
      <c r="A34" s="119"/>
      <c r="B34" s="119"/>
      <c r="C34" s="103"/>
      <c r="D34" s="117"/>
      <c r="E34" s="117"/>
      <c r="F34" s="536"/>
      <c r="G34" s="538"/>
      <c r="H34" s="538"/>
      <c r="I34" s="538"/>
      <c r="J34" s="538"/>
    </row>
    <row r="35" spans="1:10" x14ac:dyDescent="0.25">
      <c r="A35" s="120"/>
      <c r="B35" s="120"/>
      <c r="C35" s="103"/>
      <c r="D35" s="117"/>
      <c r="E35" s="117"/>
      <c r="F35" s="536"/>
      <c r="G35" s="538"/>
      <c r="H35" s="538"/>
      <c r="I35" s="538"/>
      <c r="J35" s="538"/>
    </row>
    <row r="36" spans="1:10" x14ac:dyDescent="0.25">
      <c r="A36" s="120"/>
      <c r="B36" s="120"/>
      <c r="C36" s="103"/>
      <c r="D36" s="117"/>
      <c r="E36" s="117"/>
      <c r="F36" s="536"/>
      <c r="G36" s="538"/>
      <c r="H36" s="538"/>
      <c r="I36" s="538"/>
      <c r="J36" s="538"/>
    </row>
    <row r="37" spans="1:10" ht="13.8" thickBot="1" x14ac:dyDescent="0.3">
      <c r="A37" s="121"/>
      <c r="B37" s="121"/>
      <c r="C37" s="165"/>
      <c r="D37" s="118"/>
      <c r="E37" s="118"/>
      <c r="F37" s="537"/>
      <c r="G37" s="539"/>
      <c r="H37" s="539"/>
      <c r="I37" s="539"/>
      <c r="J37" s="539"/>
    </row>
    <row r="38" spans="1:10" s="21" customFormat="1" ht="13.8" thickBot="1" x14ac:dyDescent="0.3">
      <c r="A38" s="790" t="s">
        <v>102</v>
      </c>
      <c r="B38" s="792"/>
      <c r="C38" s="792"/>
      <c r="D38" s="792"/>
      <c r="E38" s="302"/>
      <c r="F38" s="532">
        <f>SUM(F28:F37)</f>
        <v>0</v>
      </c>
      <c r="G38" s="532">
        <f>SUM(G28:G37)</f>
        <v>0</v>
      </c>
      <c r="H38" s="532">
        <f>SUM(H28:H37)</f>
        <v>0</v>
      </c>
      <c r="I38" s="532">
        <f>SUM(I28:I37)</f>
        <v>0</v>
      </c>
      <c r="J38" s="532">
        <f>SUM(J28:J37)</f>
        <v>0</v>
      </c>
    </row>
    <row r="39" spans="1:10" s="31" customFormat="1" ht="7.5" customHeight="1" x14ac:dyDescent="0.25">
      <c r="A39" s="138"/>
      <c r="B39" s="138"/>
      <c r="C39" s="139"/>
      <c r="D39" s="139"/>
      <c r="E39" s="139"/>
      <c r="F39" s="138"/>
      <c r="G39" s="138"/>
      <c r="H39" s="138"/>
      <c r="I39" s="138"/>
    </row>
    <row r="40" spans="1:10" ht="9.75" customHeight="1" thickBot="1" x14ac:dyDescent="0.3">
      <c r="A40" s="140"/>
      <c r="B40" s="140"/>
      <c r="C40" s="96"/>
      <c r="D40" s="96"/>
      <c r="E40" s="96"/>
      <c r="F40" s="140"/>
      <c r="G40" s="337"/>
      <c r="H40" s="337"/>
      <c r="I40" s="337"/>
      <c r="J40" s="138"/>
    </row>
    <row r="41" spans="1:10" s="21" customFormat="1" ht="15.75" customHeight="1" thickBot="1" x14ac:dyDescent="0.3">
      <c r="A41" s="776" t="s">
        <v>103</v>
      </c>
      <c r="B41" s="762"/>
      <c r="C41" s="762"/>
      <c r="D41" s="793"/>
      <c r="E41" s="303"/>
      <c r="F41" s="540">
        <f>F24+F38</f>
        <v>0</v>
      </c>
      <c r="G41" s="540">
        <f>SUM(G38,G24)</f>
        <v>0</v>
      </c>
      <c r="H41" s="540">
        <f>SUM(H38,H24)</f>
        <v>0</v>
      </c>
      <c r="I41" s="540">
        <f>SUM(I38,I24)</f>
        <v>0</v>
      </c>
      <c r="J41" s="540">
        <f>SUM(J38,J24)</f>
        <v>0</v>
      </c>
    </row>
    <row r="42" spans="1:10" ht="13.8" thickBot="1" x14ac:dyDescent="0.3">
      <c r="A42" s="305"/>
      <c r="B42" s="305"/>
      <c r="C42" s="305"/>
      <c r="D42" s="305"/>
      <c r="E42" s="305"/>
      <c r="F42" s="304"/>
    </row>
    <row r="43" spans="1:10" ht="11.25" customHeight="1" x14ac:dyDescent="0.25">
      <c r="A43" s="834" t="s">
        <v>16</v>
      </c>
      <c r="B43" s="785"/>
      <c r="C43" s="785"/>
      <c r="D43" s="785"/>
      <c r="E43" s="785"/>
      <c r="F43" s="785"/>
      <c r="G43" s="785"/>
      <c r="H43" s="785"/>
      <c r="I43" s="785"/>
      <c r="J43" s="786"/>
    </row>
    <row r="44" spans="1:10" ht="36.6" customHeight="1" thickBot="1" x14ac:dyDescent="0.3">
      <c r="A44" s="835"/>
      <c r="B44" s="788"/>
      <c r="C44" s="788"/>
      <c r="D44" s="788"/>
      <c r="E44" s="788"/>
      <c r="F44" s="788"/>
      <c r="G44" s="788"/>
      <c r="H44" s="788"/>
      <c r="I44" s="788"/>
      <c r="J44" s="789"/>
    </row>
  </sheetData>
  <sheetProtection formatCells="0" formatColumns="0" formatRows="0" insertRows="0" deleteRows="0"/>
  <mergeCells count="15">
    <mergeCell ref="A2:F2"/>
    <mergeCell ref="J5:J6"/>
    <mergeCell ref="A3:J3"/>
    <mergeCell ref="A43:J44"/>
    <mergeCell ref="A24:D24"/>
    <mergeCell ref="A38:D38"/>
    <mergeCell ref="A41:D41"/>
    <mergeCell ref="A5:A6"/>
    <mergeCell ref="C5:C6"/>
    <mergeCell ref="D5:D6"/>
    <mergeCell ref="F5:F6"/>
    <mergeCell ref="B5:B6"/>
    <mergeCell ref="G5:G6"/>
    <mergeCell ref="H5:H6"/>
    <mergeCell ref="I5:I6"/>
  </mergeCells>
  <phoneticPr fontId="4" type="noConversion"/>
  <printOptions horizontalCentered="1"/>
  <pageMargins left="0.5" right="0.5" top="0.25" bottom="0.25" header="0.5" footer="0.5"/>
  <pageSetup scale="38" orientation="landscape" horizontalDpi="300" verticalDpi="30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1DE9B-EED5-4A86-994A-D917D47C81DB}">
  <sheetPr>
    <tabColor theme="7" tint="0.39997558519241921"/>
    <pageSetUpPr fitToPage="1"/>
  </sheetPr>
  <dimension ref="A1:N24"/>
  <sheetViews>
    <sheetView showGridLines="0" zoomScaleNormal="100" workbookViewId="0">
      <selection sqref="A1:B1"/>
    </sheetView>
  </sheetViews>
  <sheetFormatPr defaultColWidth="9.21875" defaultRowHeight="13.2" x14ac:dyDescent="0.25"/>
  <cols>
    <col min="1" max="1" width="50.5546875" style="72" customWidth="1"/>
    <col min="2" max="6" width="16" style="72" customWidth="1"/>
    <col min="7" max="7" width="52.77734375" style="75" customWidth="1"/>
    <col min="8" max="8" width="46.21875" style="212" customWidth="1"/>
    <col min="9" max="9" width="61.44140625" style="72" customWidth="1"/>
    <col min="10" max="16384" width="9.21875" style="72"/>
  </cols>
  <sheetData>
    <row r="1" spans="1:14" s="27" customFormat="1" ht="12.75" customHeight="1" x14ac:dyDescent="0.25">
      <c r="A1" s="832"/>
      <c r="B1" s="832"/>
      <c r="C1" s="478"/>
      <c r="D1" s="478"/>
      <c r="E1" s="478"/>
      <c r="F1" s="478"/>
      <c r="G1" s="203"/>
      <c r="H1" s="128"/>
      <c r="I1" s="213"/>
      <c r="J1" s="213"/>
      <c r="K1" s="213"/>
    </row>
    <row r="2" spans="1:14" s="23" customFormat="1" ht="18" thickBot="1" x14ac:dyDescent="0.3">
      <c r="A2" s="837" t="s">
        <v>10</v>
      </c>
      <c r="B2" s="837"/>
      <c r="C2" s="838"/>
      <c r="D2" s="838"/>
      <c r="E2" s="838"/>
      <c r="F2" s="838"/>
      <c r="G2" s="837"/>
      <c r="H2" s="837"/>
      <c r="I2" s="837"/>
      <c r="J2" s="204"/>
      <c r="K2" s="204"/>
      <c r="L2" s="22"/>
      <c r="M2" s="22"/>
      <c r="N2" s="22"/>
    </row>
    <row r="3" spans="1:14" ht="264" customHeight="1" thickBot="1" x14ac:dyDescent="0.3">
      <c r="A3" s="759" t="s">
        <v>279</v>
      </c>
      <c r="B3" s="765"/>
      <c r="C3" s="765"/>
      <c r="D3" s="765"/>
      <c r="E3" s="765"/>
      <c r="F3" s="765"/>
      <c r="G3" s="765"/>
      <c r="H3" s="765"/>
      <c r="I3" s="761"/>
    </row>
    <row r="4" spans="1:14" ht="13.8" thickBot="1" x14ac:dyDescent="0.3">
      <c r="A4" s="96"/>
      <c r="B4" s="129"/>
      <c r="C4" s="129"/>
      <c r="D4" s="129"/>
      <c r="E4" s="129"/>
      <c r="F4" s="129"/>
      <c r="G4" s="130"/>
      <c r="H4" s="205"/>
    </row>
    <row r="5" spans="1:14" s="21" customFormat="1" ht="124.8" thickBot="1" x14ac:dyDescent="0.3">
      <c r="A5" s="132" t="s">
        <v>104</v>
      </c>
      <c r="B5" s="261" t="s">
        <v>105</v>
      </c>
      <c r="C5" s="261" t="s">
        <v>168</v>
      </c>
      <c r="D5" s="261" t="s">
        <v>258</v>
      </c>
      <c r="E5" s="261" t="s">
        <v>170</v>
      </c>
      <c r="F5" s="261" t="s">
        <v>222</v>
      </c>
      <c r="G5" s="262" t="s">
        <v>72</v>
      </c>
      <c r="H5" s="597" t="s">
        <v>73</v>
      </c>
      <c r="I5" s="598" t="s">
        <v>39</v>
      </c>
    </row>
    <row r="6" spans="1:14" ht="157.35" customHeight="1" thickBot="1" x14ac:dyDescent="0.3">
      <c r="A6" s="596" t="s">
        <v>106</v>
      </c>
      <c r="B6" s="595">
        <v>100000</v>
      </c>
      <c r="C6" s="595"/>
      <c r="D6" s="595"/>
      <c r="E6" s="594"/>
      <c r="F6" s="593"/>
      <c r="G6" s="592" t="s">
        <v>107</v>
      </c>
      <c r="H6" s="591" t="s">
        <v>108</v>
      </c>
      <c r="I6" s="592" t="s">
        <v>109</v>
      </c>
      <c r="J6" s="599"/>
    </row>
    <row r="7" spans="1:14" ht="33.6" customHeight="1" x14ac:dyDescent="0.25">
      <c r="A7" s="206"/>
      <c r="B7" s="86"/>
      <c r="C7" s="86"/>
      <c r="D7" s="86"/>
      <c r="E7" s="86"/>
      <c r="F7" s="86"/>
      <c r="G7" s="207"/>
      <c r="H7" s="583"/>
      <c r="I7" s="584"/>
    </row>
    <row r="8" spans="1:14" ht="33.6" customHeight="1" x14ac:dyDescent="0.25">
      <c r="A8" s="206"/>
      <c r="B8" s="86"/>
      <c r="C8" s="86"/>
      <c r="D8" s="86"/>
      <c r="E8" s="86"/>
      <c r="F8" s="86"/>
      <c r="G8" s="207"/>
      <c r="H8" s="585"/>
      <c r="I8" s="208"/>
    </row>
    <row r="9" spans="1:14" ht="33.6" customHeight="1" x14ac:dyDescent="0.25">
      <c r="A9" s="206"/>
      <c r="B9" s="86"/>
      <c r="C9" s="86"/>
      <c r="D9" s="86"/>
      <c r="E9" s="86"/>
      <c r="F9" s="86"/>
      <c r="G9" s="207"/>
      <c r="H9" s="585"/>
      <c r="I9" s="208"/>
    </row>
    <row r="10" spans="1:14" ht="33.6" customHeight="1" x14ac:dyDescent="0.25">
      <c r="A10" s="206"/>
      <c r="B10" s="86"/>
      <c r="C10" s="86"/>
      <c r="D10" s="86"/>
      <c r="E10" s="86"/>
      <c r="F10" s="86"/>
      <c r="G10" s="207"/>
      <c r="H10" s="587"/>
      <c r="I10" s="586"/>
    </row>
    <row r="11" spans="1:14" ht="33.6" customHeight="1" x14ac:dyDescent="0.25">
      <c r="A11" s="206"/>
      <c r="B11" s="86"/>
      <c r="C11" s="86"/>
      <c r="D11" s="86"/>
      <c r="E11" s="86"/>
      <c r="F11" s="86"/>
      <c r="G11" s="207"/>
      <c r="H11" s="585"/>
      <c r="I11" s="208"/>
    </row>
    <row r="12" spans="1:14" ht="33.6" customHeight="1" x14ac:dyDescent="0.25">
      <c r="A12" s="206"/>
      <c r="B12" s="86"/>
      <c r="C12" s="86"/>
      <c r="D12" s="86"/>
      <c r="E12" s="86"/>
      <c r="F12" s="86"/>
      <c r="G12" s="207"/>
      <c r="H12" s="585"/>
      <c r="I12" s="208"/>
    </row>
    <row r="13" spans="1:14" ht="33.6" customHeight="1" x14ac:dyDescent="0.25">
      <c r="A13" s="206"/>
      <c r="B13" s="86"/>
      <c r="C13" s="86"/>
      <c r="D13" s="86"/>
      <c r="E13" s="86"/>
      <c r="F13" s="86"/>
      <c r="G13" s="207"/>
      <c r="H13" s="49"/>
      <c r="I13" s="104"/>
    </row>
    <row r="14" spans="1:14" ht="33.6" customHeight="1" x14ac:dyDescent="0.25">
      <c r="A14" s="206"/>
      <c r="B14" s="86"/>
      <c r="C14" s="86"/>
      <c r="D14" s="86"/>
      <c r="E14" s="86"/>
      <c r="F14" s="86"/>
      <c r="G14" s="207"/>
      <c r="H14" s="49"/>
      <c r="I14" s="104"/>
    </row>
    <row r="15" spans="1:14" ht="33.6" customHeight="1" x14ac:dyDescent="0.25">
      <c r="A15" s="206"/>
      <c r="B15" s="86"/>
      <c r="C15" s="86"/>
      <c r="D15" s="86"/>
      <c r="E15" s="86"/>
      <c r="F15" s="86"/>
      <c r="G15" s="207"/>
      <c r="H15" s="234"/>
      <c r="I15" s="588"/>
    </row>
    <row r="16" spans="1:14" ht="33.6" customHeight="1" x14ac:dyDescent="0.25">
      <c r="A16" s="206"/>
      <c r="B16" s="86"/>
      <c r="C16" s="86"/>
      <c r="D16" s="86"/>
      <c r="E16" s="86"/>
      <c r="F16" s="86"/>
      <c r="G16" s="207"/>
      <c r="H16" s="234"/>
      <c r="I16" s="588"/>
    </row>
    <row r="17" spans="1:9" ht="33.6" customHeight="1" x14ac:dyDescent="0.25">
      <c r="A17" s="206"/>
      <c r="B17" s="86"/>
      <c r="C17" s="86"/>
      <c r="D17" s="86"/>
      <c r="E17" s="86"/>
      <c r="F17" s="86"/>
      <c r="G17" s="207"/>
      <c r="H17" s="49"/>
      <c r="I17" s="104"/>
    </row>
    <row r="18" spans="1:9" ht="33.6" customHeight="1" x14ac:dyDescent="0.25">
      <c r="A18" s="206"/>
      <c r="B18" s="86"/>
      <c r="C18" s="86"/>
      <c r="D18" s="86"/>
      <c r="E18" s="86"/>
      <c r="F18" s="86"/>
      <c r="G18" s="207"/>
      <c r="H18" s="49"/>
      <c r="I18" s="104"/>
    </row>
    <row r="19" spans="1:9" ht="33.6" customHeight="1" thickBot="1" x14ac:dyDescent="0.3">
      <c r="A19" s="209"/>
      <c r="B19" s="487"/>
      <c r="C19" s="487"/>
      <c r="D19" s="487"/>
      <c r="E19" s="487"/>
      <c r="F19" s="487"/>
      <c r="G19" s="210"/>
      <c r="H19" s="589"/>
      <c r="I19" s="211"/>
    </row>
    <row r="20" spans="1:9" ht="7.5" customHeight="1" thickBot="1" x14ac:dyDescent="0.3">
      <c r="A20" s="99"/>
      <c r="B20" s="263"/>
      <c r="C20" s="263"/>
      <c r="D20" s="263"/>
      <c r="E20" s="263"/>
      <c r="F20" s="263"/>
      <c r="G20" s="264"/>
      <c r="H20" s="265"/>
    </row>
    <row r="21" spans="1:9" s="21" customFormat="1" ht="14.4" thickBot="1" x14ac:dyDescent="0.3">
      <c r="A21" s="258" t="s">
        <v>110</v>
      </c>
      <c r="B21" s="489">
        <f>SUM(B7:B19)</f>
        <v>0</v>
      </c>
      <c r="C21" s="489">
        <f>SUM(C7:C19)</f>
        <v>0</v>
      </c>
      <c r="D21" s="489">
        <f>SUM(D7:D19)</f>
        <v>0</v>
      </c>
      <c r="E21" s="489">
        <f>SUM(E7:E19)</f>
        <v>0</v>
      </c>
      <c r="F21" s="489">
        <f>SUM(F7:F19)</f>
        <v>0</v>
      </c>
      <c r="G21" s="266"/>
      <c r="H21" s="590"/>
      <c r="I21" s="600"/>
    </row>
    <row r="22" spans="1:9" ht="13.8" thickBot="1" x14ac:dyDescent="0.3"/>
    <row r="23" spans="1:9" ht="14.55" customHeight="1" x14ac:dyDescent="0.25">
      <c r="A23" s="778" t="s">
        <v>16</v>
      </c>
      <c r="B23" s="779"/>
      <c r="C23" s="779"/>
      <c r="D23" s="779"/>
      <c r="E23" s="779"/>
      <c r="F23" s="779"/>
      <c r="G23" s="779"/>
      <c r="H23" s="779"/>
      <c r="I23" s="780"/>
    </row>
    <row r="24" spans="1:9" ht="19.350000000000001" customHeight="1" thickBot="1" x14ac:dyDescent="0.3">
      <c r="A24" s="781"/>
      <c r="B24" s="782"/>
      <c r="C24" s="839"/>
      <c r="D24" s="839"/>
      <c r="E24" s="839"/>
      <c r="F24" s="839"/>
      <c r="G24" s="782"/>
      <c r="H24" s="782"/>
      <c r="I24" s="783"/>
    </row>
  </sheetData>
  <sheetProtection formatCells="0" formatColumns="0" formatRows="0" insertRows="0" deleteRows="0"/>
  <mergeCells count="4">
    <mergeCell ref="A1:B1"/>
    <mergeCell ref="A3:I3"/>
    <mergeCell ref="A2:I2"/>
    <mergeCell ref="A23:I24"/>
  </mergeCells>
  <printOptions horizontalCentered="1"/>
  <pageMargins left="0.5" right="0.5" top="0.25" bottom="0.25" header="0.5" footer="0.5"/>
  <pageSetup scale="83" orientation="landscape" horizontalDpi="300" verticalDpi="300"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7" tint="0.39997558519241921"/>
    <pageSetUpPr fitToPage="1"/>
  </sheetPr>
  <dimension ref="A1:K18"/>
  <sheetViews>
    <sheetView showGridLines="0" zoomScaleNormal="100" workbookViewId="0">
      <selection sqref="A1:B1"/>
    </sheetView>
  </sheetViews>
  <sheetFormatPr defaultColWidth="9.21875" defaultRowHeight="13.2" x14ac:dyDescent="0.25"/>
  <cols>
    <col min="1" max="1" width="56" style="2" customWidth="1"/>
    <col min="2" max="2" width="17.44140625" style="2" customWidth="1"/>
    <col min="3" max="4" width="22.77734375" style="2" customWidth="1"/>
    <col min="5" max="6" width="22.5546875" style="2" customWidth="1"/>
    <col min="7" max="7" width="30.77734375" style="170" customWidth="1"/>
    <col min="8" max="8" width="61.5546875" style="32" customWidth="1"/>
    <col min="9" max="9" width="61.5546875" style="2" customWidth="1"/>
    <col min="10" max="16384" width="9.21875" style="2"/>
  </cols>
  <sheetData>
    <row r="1" spans="1:11" s="27" customFormat="1" ht="12.75" customHeight="1" x14ac:dyDescent="0.25">
      <c r="A1" s="832"/>
      <c r="B1" s="832"/>
      <c r="C1" s="320"/>
      <c r="D1" s="320"/>
      <c r="E1" s="320"/>
      <c r="F1" s="395"/>
      <c r="G1" s="257"/>
      <c r="H1" s="257"/>
    </row>
    <row r="2" spans="1:11" s="28" customFormat="1" ht="18" thickBot="1" x14ac:dyDescent="0.3">
      <c r="A2" s="840" t="s">
        <v>11</v>
      </c>
      <c r="B2" s="840"/>
      <c r="C2" s="841"/>
      <c r="D2" s="841"/>
      <c r="E2" s="841"/>
      <c r="F2" s="841"/>
      <c r="G2" s="840"/>
      <c r="H2" s="840"/>
      <c r="I2" s="840"/>
      <c r="J2" s="22"/>
      <c r="K2" s="22"/>
    </row>
    <row r="3" spans="1:11" ht="224.55" customHeight="1" thickBot="1" x14ac:dyDescent="0.3">
      <c r="A3" s="759" t="s">
        <v>280</v>
      </c>
      <c r="B3" s="765"/>
      <c r="C3" s="765"/>
      <c r="D3" s="765"/>
      <c r="E3" s="765"/>
      <c r="F3" s="765"/>
      <c r="G3" s="765"/>
      <c r="H3" s="765"/>
      <c r="I3" s="761"/>
      <c r="J3" s="72"/>
      <c r="K3" s="72"/>
    </row>
    <row r="4" spans="1:11" ht="6.75" customHeight="1" thickBot="1" x14ac:dyDescent="0.3">
      <c r="A4" s="96"/>
      <c r="B4" s="129"/>
      <c r="C4" s="129"/>
      <c r="D4" s="129"/>
      <c r="E4" s="129"/>
      <c r="F4" s="129"/>
      <c r="G4" s="168"/>
      <c r="H4" s="131"/>
      <c r="I4" s="72"/>
      <c r="J4" s="72"/>
      <c r="K4" s="72"/>
    </row>
    <row r="5" spans="1:11" s="21" customFormat="1" ht="83.4" thickBot="1" x14ac:dyDescent="0.3">
      <c r="A5" s="132" t="s">
        <v>104</v>
      </c>
      <c r="B5" s="261" t="s">
        <v>111</v>
      </c>
      <c r="C5" s="261" t="s">
        <v>168</v>
      </c>
      <c r="D5" s="261" t="s">
        <v>258</v>
      </c>
      <c r="E5" s="261" t="s">
        <v>170</v>
      </c>
      <c r="F5" s="261" t="s">
        <v>222</v>
      </c>
      <c r="G5" s="262" t="s">
        <v>72</v>
      </c>
      <c r="H5" s="597" t="s">
        <v>73</v>
      </c>
      <c r="I5" s="598" t="s">
        <v>39</v>
      </c>
    </row>
    <row r="6" spans="1:11" ht="125.25" customHeight="1" thickBot="1" x14ac:dyDescent="0.3">
      <c r="A6" s="171" t="s">
        <v>112</v>
      </c>
      <c r="B6" s="553">
        <v>7200</v>
      </c>
      <c r="C6" s="553">
        <v>7200</v>
      </c>
      <c r="D6" s="553">
        <v>0</v>
      </c>
      <c r="E6" s="553">
        <v>0</v>
      </c>
      <c r="F6" s="553">
        <v>0</v>
      </c>
      <c r="G6" s="172" t="s">
        <v>77</v>
      </c>
      <c r="H6" s="152" t="s">
        <v>113</v>
      </c>
      <c r="I6" s="451" t="s">
        <v>114</v>
      </c>
      <c r="J6" s="72"/>
      <c r="K6" s="72"/>
    </row>
    <row r="7" spans="1:11" x14ac:dyDescent="0.25">
      <c r="A7" s="181"/>
      <c r="B7" s="86"/>
      <c r="C7" s="86"/>
      <c r="D7" s="86"/>
      <c r="E7" s="86"/>
      <c r="F7" s="86"/>
      <c r="G7" s="87"/>
      <c r="H7" s="70"/>
      <c r="I7" s="604"/>
      <c r="J7" s="72"/>
      <c r="K7" s="72"/>
    </row>
    <row r="8" spans="1:11" x14ac:dyDescent="0.25">
      <c r="A8" s="107"/>
      <c r="B8" s="52"/>
      <c r="C8" s="86"/>
      <c r="D8" s="86"/>
      <c r="E8" s="86"/>
      <c r="F8" s="86"/>
      <c r="G8" s="182"/>
      <c r="H8" s="602"/>
      <c r="I8" s="603"/>
      <c r="J8" s="72"/>
      <c r="K8" s="72"/>
    </row>
    <row r="9" spans="1:11" ht="39" customHeight="1" x14ac:dyDescent="0.25">
      <c r="A9" s="107"/>
      <c r="B9" s="52"/>
      <c r="C9" s="52"/>
      <c r="D9" s="52"/>
      <c r="E9" s="52"/>
      <c r="F9" s="52"/>
      <c r="G9" s="108"/>
      <c r="H9" s="234"/>
      <c r="I9" s="237"/>
      <c r="J9" s="72"/>
      <c r="K9" s="72"/>
    </row>
    <row r="10" spans="1:11" ht="39" customHeight="1" x14ac:dyDescent="0.25">
      <c r="A10" s="107"/>
      <c r="B10" s="52"/>
      <c r="C10" s="52"/>
      <c r="D10" s="52"/>
      <c r="E10" s="52"/>
      <c r="F10" s="52"/>
      <c r="G10" s="108"/>
      <c r="H10" s="70"/>
      <c r="I10" s="104"/>
      <c r="J10" s="72"/>
      <c r="K10" s="72"/>
    </row>
    <row r="11" spans="1:11" ht="39" customHeight="1" x14ac:dyDescent="0.25">
      <c r="A11" s="109"/>
      <c r="B11" s="88"/>
      <c r="C11" s="88"/>
      <c r="D11" s="88"/>
      <c r="E11" s="88"/>
      <c r="F11" s="88"/>
      <c r="G11" s="110"/>
      <c r="H11" s="234"/>
      <c r="I11" s="237"/>
      <c r="J11" s="72"/>
      <c r="K11" s="72"/>
    </row>
    <row r="12" spans="1:11" ht="39" customHeight="1" x14ac:dyDescent="0.25">
      <c r="A12" s="109"/>
      <c r="B12" s="88"/>
      <c r="C12" s="88"/>
      <c r="D12" s="88"/>
      <c r="E12" s="88"/>
      <c r="F12" s="88"/>
      <c r="G12" s="110"/>
      <c r="H12" s="49"/>
      <c r="I12" s="104"/>
      <c r="J12" s="72"/>
      <c r="K12" s="72"/>
    </row>
    <row r="13" spans="1:11" ht="39" customHeight="1" x14ac:dyDescent="0.25">
      <c r="A13" s="109"/>
      <c r="B13" s="88"/>
      <c r="C13" s="88"/>
      <c r="D13" s="88"/>
      <c r="E13" s="88"/>
      <c r="F13" s="88"/>
      <c r="G13" s="110"/>
      <c r="H13" s="49"/>
      <c r="I13" s="104"/>
      <c r="J13" s="72"/>
      <c r="K13" s="72"/>
    </row>
    <row r="14" spans="1:11" ht="39" customHeight="1" thickBot="1" x14ac:dyDescent="0.3">
      <c r="A14" s="109"/>
      <c r="B14" s="88"/>
      <c r="C14" s="88"/>
      <c r="D14" s="88"/>
      <c r="E14" s="88"/>
      <c r="F14" s="88"/>
      <c r="G14" s="110"/>
      <c r="H14" s="78"/>
      <c r="I14" s="211"/>
      <c r="J14" s="72"/>
      <c r="K14" s="72"/>
    </row>
    <row r="15" spans="1:11" s="21" customFormat="1" ht="14.4" thickBot="1" x14ac:dyDescent="0.3">
      <c r="A15" s="258" t="s">
        <v>115</v>
      </c>
      <c r="B15" s="489">
        <f>SUM(B7:B14)</f>
        <v>0</v>
      </c>
      <c r="C15" s="489">
        <f>SUM(C7:C14)</f>
        <v>0</v>
      </c>
      <c r="D15" s="489">
        <f>SUM(D7:D14)</f>
        <v>0</v>
      </c>
      <c r="E15" s="489">
        <f>SUM(E7:E14)</f>
        <v>0</v>
      </c>
      <c r="F15" s="489">
        <f>SUM(F7:F14)</f>
        <v>0</v>
      </c>
      <c r="G15" s="267"/>
      <c r="H15" s="601"/>
      <c r="I15" s="268"/>
    </row>
    <row r="16" spans="1:11" ht="13.8" thickBot="1" x14ac:dyDescent="0.3">
      <c r="A16" s="72"/>
      <c r="B16" s="72"/>
      <c r="C16" s="72"/>
      <c r="D16" s="72"/>
      <c r="E16" s="72"/>
      <c r="F16" s="72"/>
      <c r="G16" s="169"/>
      <c r="H16" s="105"/>
      <c r="I16" s="72"/>
      <c r="J16" s="72"/>
      <c r="K16" s="72"/>
    </row>
    <row r="17" spans="1:11" ht="18.600000000000001" customHeight="1" x14ac:dyDescent="0.25">
      <c r="A17" s="778" t="s">
        <v>16</v>
      </c>
      <c r="B17" s="779"/>
      <c r="C17" s="779"/>
      <c r="D17" s="779"/>
      <c r="E17" s="779"/>
      <c r="F17" s="779"/>
      <c r="G17" s="779"/>
      <c r="H17" s="779"/>
      <c r="I17" s="780"/>
      <c r="J17" s="72"/>
      <c r="K17" s="72"/>
    </row>
    <row r="18" spans="1:11" ht="20.55" customHeight="1" thickBot="1" x14ac:dyDescent="0.3">
      <c r="A18" s="781"/>
      <c r="B18" s="782"/>
      <c r="C18" s="782"/>
      <c r="D18" s="782"/>
      <c r="E18" s="782"/>
      <c r="F18" s="782"/>
      <c r="G18" s="782"/>
      <c r="H18" s="782"/>
      <c r="I18" s="783"/>
      <c r="J18" s="72"/>
      <c r="K18" s="72"/>
    </row>
  </sheetData>
  <sheetProtection formatCells="0" formatColumns="0" formatRows="0" insertRows="0" deleteRows="0"/>
  <mergeCells count="4">
    <mergeCell ref="A1:B1"/>
    <mergeCell ref="A3:I3"/>
    <mergeCell ref="A2:I2"/>
    <mergeCell ref="A17:I18"/>
  </mergeCells>
  <phoneticPr fontId="4" type="noConversion"/>
  <printOptions horizontalCentered="1"/>
  <pageMargins left="0.5" right="0.5" top="0.25" bottom="0.25" header="0.5" footer="0.5"/>
  <pageSetup scale="80" orientation="landscape" horizontalDpi="300" verticalDpi="300"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7" tint="0.39997558519241921"/>
    <pageSetUpPr fitToPage="1"/>
  </sheetPr>
  <dimension ref="A1:P82"/>
  <sheetViews>
    <sheetView showGridLines="0" zoomScaleNormal="100" workbookViewId="0">
      <selection sqref="A1:D1"/>
    </sheetView>
  </sheetViews>
  <sheetFormatPr defaultColWidth="9.21875" defaultRowHeight="13.2" x14ac:dyDescent="0.25"/>
  <cols>
    <col min="1" max="1" width="39.77734375" style="35" bestFit="1" customWidth="1"/>
    <col min="2" max="2" width="23.5546875" style="35" customWidth="1"/>
    <col min="3" max="3" width="22.44140625" style="35" bestFit="1" customWidth="1"/>
    <col min="4" max="4" width="23.21875" style="58" bestFit="1" customWidth="1"/>
    <col min="5" max="8" width="23.21875" style="58" customWidth="1"/>
    <col min="9" max="9" width="24.21875" style="179" customWidth="1"/>
    <col min="10" max="10" width="38.44140625" style="179" customWidth="1"/>
    <col min="11" max="11" width="6.5546875" style="35" customWidth="1"/>
    <col min="12" max="12" width="61.5546875" style="35" customWidth="1"/>
    <col min="13" max="16384" width="9.21875" style="35"/>
  </cols>
  <sheetData>
    <row r="1" spans="1:16" s="33" customFormat="1" ht="10.5" customHeight="1" x14ac:dyDescent="0.2">
      <c r="A1" s="832"/>
      <c r="B1" s="832"/>
      <c r="C1" s="832"/>
      <c r="D1" s="832"/>
      <c r="E1" s="320"/>
      <c r="F1" s="320"/>
      <c r="G1" s="320"/>
      <c r="H1" s="395"/>
      <c r="I1" s="173"/>
      <c r="J1" s="257"/>
    </row>
    <row r="2" spans="1:16" s="34" customFormat="1" ht="24" customHeight="1" thickBot="1" x14ac:dyDescent="0.3">
      <c r="A2" s="851" t="s">
        <v>116</v>
      </c>
      <c r="B2" s="851"/>
      <c r="C2" s="851"/>
      <c r="D2" s="851"/>
      <c r="E2" s="852"/>
      <c r="F2" s="852"/>
      <c r="G2" s="852"/>
      <c r="H2" s="853"/>
      <c r="I2" s="851"/>
      <c r="J2" s="851"/>
      <c r="K2" s="851"/>
      <c r="L2" s="851"/>
    </row>
    <row r="3" spans="1:16" s="23" customFormat="1" ht="383.4" customHeight="1" thickBot="1" x14ac:dyDescent="0.3">
      <c r="A3" s="759" t="s">
        <v>281</v>
      </c>
      <c r="B3" s="760"/>
      <c r="C3" s="760"/>
      <c r="D3" s="760"/>
      <c r="E3" s="765"/>
      <c r="F3" s="765"/>
      <c r="G3" s="765"/>
      <c r="H3" s="765"/>
      <c r="I3" s="760"/>
      <c r="J3" s="760"/>
      <c r="K3" s="760"/>
      <c r="L3" s="761"/>
    </row>
    <row r="4" spans="1:16" s="34" customFormat="1" ht="6.75" customHeight="1" thickBot="1" x14ac:dyDescent="0.3">
      <c r="A4" s="123"/>
      <c r="B4" s="123"/>
      <c r="C4" s="123"/>
      <c r="D4" s="123"/>
      <c r="E4" s="123"/>
      <c r="F4" s="123"/>
      <c r="G4" s="123"/>
      <c r="H4" s="123"/>
      <c r="I4" s="174"/>
      <c r="J4" s="175"/>
      <c r="K4" s="112"/>
      <c r="L4" s="112"/>
    </row>
    <row r="5" spans="1:16" s="34" customFormat="1" ht="103.05" customHeight="1" thickBot="1" x14ac:dyDescent="0.3">
      <c r="A5" s="256" t="s">
        <v>117</v>
      </c>
      <c r="B5" s="269" t="s">
        <v>118</v>
      </c>
      <c r="C5" s="270" t="s">
        <v>119</v>
      </c>
      <c r="D5" s="271" t="s">
        <v>120</v>
      </c>
      <c r="E5" s="321" t="s">
        <v>168</v>
      </c>
      <c r="F5" s="321" t="s">
        <v>258</v>
      </c>
      <c r="G5" s="321" t="s">
        <v>170</v>
      </c>
      <c r="H5" s="394" t="s">
        <v>222</v>
      </c>
      <c r="I5" s="808" t="s">
        <v>121</v>
      </c>
      <c r="J5" s="850"/>
      <c r="K5" s="854" t="s">
        <v>39</v>
      </c>
      <c r="L5" s="855"/>
    </row>
    <row r="6" spans="1:16" s="34" customFormat="1" ht="173.55" customHeight="1" x14ac:dyDescent="0.25">
      <c r="A6" s="124" t="s">
        <v>122</v>
      </c>
      <c r="B6" s="541">
        <v>1123090</v>
      </c>
      <c r="C6" s="125">
        <v>0.1</v>
      </c>
      <c r="D6" s="543">
        <f t="shared" ref="D6:D7" si="0">B6*C6</f>
        <v>112309</v>
      </c>
      <c r="E6" s="543">
        <v>0</v>
      </c>
      <c r="F6" s="543">
        <v>0</v>
      </c>
      <c r="G6" s="543">
        <v>0</v>
      </c>
      <c r="H6" s="543">
        <v>0</v>
      </c>
      <c r="I6" s="812" t="s">
        <v>254</v>
      </c>
      <c r="J6" s="849"/>
      <c r="K6" s="856" t="s">
        <v>123</v>
      </c>
      <c r="L6" s="857"/>
    </row>
    <row r="7" spans="1:16" s="34" customFormat="1" ht="238.5" customHeight="1" thickBot="1" x14ac:dyDescent="0.3">
      <c r="A7" s="126" t="s">
        <v>124</v>
      </c>
      <c r="B7" s="581">
        <v>600000</v>
      </c>
      <c r="C7" s="127">
        <v>0.56000000000000005</v>
      </c>
      <c r="D7" s="582">
        <f t="shared" si="0"/>
        <v>336000.00000000006</v>
      </c>
      <c r="E7" s="582">
        <v>0</v>
      </c>
      <c r="F7" s="582">
        <v>0</v>
      </c>
      <c r="G7" s="582">
        <v>0</v>
      </c>
      <c r="H7" s="582">
        <v>0</v>
      </c>
      <c r="I7" s="847" t="s">
        <v>125</v>
      </c>
      <c r="J7" s="848"/>
      <c r="K7" s="847" t="s">
        <v>252</v>
      </c>
      <c r="L7" s="858"/>
      <c r="P7" s="607"/>
    </row>
    <row r="8" spans="1:16" s="34" customFormat="1" ht="133.5" customHeight="1" x14ac:dyDescent="0.25">
      <c r="A8" s="40"/>
      <c r="B8" s="184"/>
      <c r="C8" s="56"/>
      <c r="D8" s="544">
        <f>B8*C8</f>
        <v>0</v>
      </c>
      <c r="E8" s="546"/>
      <c r="F8" s="546"/>
      <c r="G8" s="546"/>
      <c r="H8" s="546"/>
      <c r="I8" s="814"/>
      <c r="J8" s="844"/>
      <c r="K8" s="814"/>
      <c r="L8" s="815"/>
    </row>
    <row r="9" spans="1:16" s="34" customFormat="1" ht="15" customHeight="1" x14ac:dyDescent="0.25">
      <c r="A9" s="40"/>
      <c r="B9" s="542"/>
      <c r="C9" s="56"/>
      <c r="D9" s="544">
        <f>B9*C9</f>
        <v>0</v>
      </c>
      <c r="E9" s="547"/>
      <c r="F9" s="547"/>
      <c r="G9" s="547"/>
      <c r="H9" s="547"/>
      <c r="I9" s="810"/>
      <c r="J9" s="842"/>
      <c r="K9" s="810"/>
      <c r="L9" s="811"/>
    </row>
    <row r="10" spans="1:16" s="34" customFormat="1" ht="13.8" x14ac:dyDescent="0.25">
      <c r="A10" s="40"/>
      <c r="B10" s="542"/>
      <c r="C10" s="56"/>
      <c r="D10" s="544">
        <f t="shared" ref="D10:D18" si="1">B10*C10</f>
        <v>0</v>
      </c>
      <c r="E10" s="547"/>
      <c r="F10" s="547"/>
      <c r="G10" s="547"/>
      <c r="H10" s="547"/>
      <c r="I10" s="810"/>
      <c r="J10" s="846"/>
      <c r="K10" s="842"/>
      <c r="L10" s="811"/>
    </row>
    <row r="11" spans="1:16" s="34" customFormat="1" ht="15" customHeight="1" x14ac:dyDescent="0.25">
      <c r="A11" s="40"/>
      <c r="B11" s="542"/>
      <c r="C11" s="56"/>
      <c r="D11" s="544">
        <f t="shared" si="1"/>
        <v>0</v>
      </c>
      <c r="E11" s="547"/>
      <c r="F11" s="547"/>
      <c r="G11" s="547"/>
      <c r="H11" s="547"/>
      <c r="I11" s="810"/>
      <c r="J11" s="846"/>
      <c r="K11" s="842"/>
      <c r="L11" s="811"/>
    </row>
    <row r="12" spans="1:16" s="34" customFormat="1" ht="15" customHeight="1" x14ac:dyDescent="0.25">
      <c r="A12" s="40"/>
      <c r="B12" s="542"/>
      <c r="C12" s="56"/>
      <c r="D12" s="544">
        <f t="shared" si="1"/>
        <v>0</v>
      </c>
      <c r="E12" s="547"/>
      <c r="F12" s="547"/>
      <c r="G12" s="547"/>
      <c r="H12" s="547"/>
      <c r="I12" s="810"/>
      <c r="J12" s="846"/>
      <c r="K12" s="842"/>
      <c r="L12" s="811"/>
    </row>
    <row r="13" spans="1:16" s="34" customFormat="1" ht="15" customHeight="1" x14ac:dyDescent="0.25">
      <c r="A13" s="40"/>
      <c r="B13" s="542"/>
      <c r="C13" s="56"/>
      <c r="D13" s="544">
        <f t="shared" si="1"/>
        <v>0</v>
      </c>
      <c r="E13" s="547"/>
      <c r="F13" s="547"/>
      <c r="G13" s="547"/>
      <c r="H13" s="547"/>
      <c r="I13" s="810"/>
      <c r="J13" s="846"/>
      <c r="K13" s="842"/>
      <c r="L13" s="811"/>
    </row>
    <row r="14" spans="1:16" s="34" customFormat="1" ht="15" customHeight="1" x14ac:dyDescent="0.25">
      <c r="A14" s="40"/>
      <c r="B14" s="542"/>
      <c r="C14" s="56"/>
      <c r="D14" s="544">
        <f t="shared" si="1"/>
        <v>0</v>
      </c>
      <c r="E14" s="547"/>
      <c r="F14" s="547"/>
      <c r="G14" s="547"/>
      <c r="H14" s="547"/>
      <c r="I14" s="810"/>
      <c r="J14" s="846"/>
      <c r="K14" s="842"/>
      <c r="L14" s="811"/>
    </row>
    <row r="15" spans="1:16" s="34" customFormat="1" ht="15" customHeight="1" x14ac:dyDescent="0.25">
      <c r="A15" s="40"/>
      <c r="B15" s="542"/>
      <c r="C15" s="56"/>
      <c r="D15" s="544">
        <f t="shared" si="1"/>
        <v>0</v>
      </c>
      <c r="E15" s="547"/>
      <c r="F15" s="547"/>
      <c r="G15" s="547"/>
      <c r="H15" s="547"/>
      <c r="I15" s="810"/>
      <c r="J15" s="842"/>
      <c r="K15" s="810"/>
      <c r="L15" s="811"/>
    </row>
    <row r="16" spans="1:16" s="34" customFormat="1" ht="15" customHeight="1" x14ac:dyDescent="0.25">
      <c r="A16" s="40"/>
      <c r="B16" s="542"/>
      <c r="C16" s="56"/>
      <c r="D16" s="544">
        <f t="shared" si="1"/>
        <v>0</v>
      </c>
      <c r="E16" s="547"/>
      <c r="F16" s="547"/>
      <c r="G16" s="547"/>
      <c r="H16" s="547"/>
      <c r="I16" s="810"/>
      <c r="J16" s="842"/>
      <c r="K16" s="810"/>
      <c r="L16" s="811"/>
    </row>
    <row r="17" spans="1:12" s="34" customFormat="1" ht="15" customHeight="1" x14ac:dyDescent="0.25">
      <c r="A17" s="40"/>
      <c r="B17" s="542"/>
      <c r="C17" s="56"/>
      <c r="D17" s="544">
        <f t="shared" si="1"/>
        <v>0</v>
      </c>
      <c r="E17" s="547"/>
      <c r="F17" s="547"/>
      <c r="G17" s="547"/>
      <c r="H17" s="547"/>
      <c r="I17" s="810"/>
      <c r="J17" s="842"/>
      <c r="K17" s="810"/>
      <c r="L17" s="811"/>
    </row>
    <row r="18" spans="1:12" s="34" customFormat="1" ht="15" customHeight="1" thickBot="1" x14ac:dyDescent="0.3">
      <c r="A18" s="40"/>
      <c r="B18" s="542"/>
      <c r="C18" s="56"/>
      <c r="D18" s="544">
        <f t="shared" si="1"/>
        <v>0</v>
      </c>
      <c r="E18" s="547"/>
      <c r="F18" s="547"/>
      <c r="G18" s="547"/>
      <c r="H18" s="547"/>
      <c r="I18" s="818"/>
      <c r="J18" s="845"/>
      <c r="K18" s="818"/>
      <c r="L18" s="819"/>
    </row>
    <row r="19" spans="1:12" s="34" customFormat="1" ht="16.350000000000001" customHeight="1" thickBot="1" x14ac:dyDescent="0.3">
      <c r="A19" s="816" t="s">
        <v>126</v>
      </c>
      <c r="B19" s="817"/>
      <c r="C19" s="843"/>
      <c r="D19" s="562">
        <f>SUM(D8:D18)</f>
        <v>0</v>
      </c>
      <c r="E19" s="562">
        <f>SUM(E8:E18)</f>
        <v>0</v>
      </c>
      <c r="F19" s="562">
        <f>SUM(F8:F18)</f>
        <v>0</v>
      </c>
      <c r="G19" s="562">
        <f>SUM(G8:G18)</f>
        <v>0</v>
      </c>
      <c r="H19" s="562">
        <f>SUM(H8:H18)</f>
        <v>0</v>
      </c>
      <c r="I19" s="272"/>
      <c r="J19" s="605"/>
      <c r="K19" s="606"/>
      <c r="L19" s="273"/>
    </row>
    <row r="20" spans="1:12" s="34" customFormat="1" ht="6" customHeight="1" x14ac:dyDescent="0.25">
      <c r="A20" s="36"/>
      <c r="B20" s="37"/>
      <c r="C20" s="37"/>
      <c r="D20" s="37"/>
      <c r="E20" s="37"/>
      <c r="F20" s="37"/>
      <c r="G20" s="37"/>
      <c r="H20" s="37"/>
      <c r="I20" s="176"/>
      <c r="J20" s="177"/>
      <c r="K20" s="112"/>
      <c r="L20" s="112"/>
    </row>
    <row r="21" spans="1:12" s="34" customFormat="1" ht="7.5" customHeight="1" thickBot="1" x14ac:dyDescent="0.3">
      <c r="A21" s="3"/>
      <c r="B21" s="3"/>
      <c r="C21" s="3"/>
      <c r="D21" s="57"/>
      <c r="E21" s="57"/>
      <c r="F21" s="57"/>
      <c r="G21" s="57"/>
      <c r="H21" s="57"/>
      <c r="I21" s="3"/>
      <c r="J21" s="3"/>
      <c r="K21" s="3"/>
      <c r="L21" s="112"/>
    </row>
    <row r="22" spans="1:12" s="34" customFormat="1" ht="13.05" customHeight="1" x14ac:dyDescent="0.25">
      <c r="A22" s="764" t="s">
        <v>16</v>
      </c>
      <c r="B22" s="753"/>
      <c r="C22" s="753"/>
      <c r="D22" s="753"/>
      <c r="E22" s="753"/>
      <c r="F22" s="753"/>
      <c r="G22" s="753"/>
      <c r="H22" s="753"/>
      <c r="I22" s="753"/>
      <c r="J22" s="753"/>
      <c r="K22" s="753"/>
      <c r="L22" s="754"/>
    </row>
    <row r="23" spans="1:12" s="34" customFormat="1" ht="13.8" thickBot="1" x14ac:dyDescent="0.3">
      <c r="A23" s="755"/>
      <c r="B23" s="756"/>
      <c r="C23" s="756"/>
      <c r="D23" s="756"/>
      <c r="E23" s="756"/>
      <c r="F23" s="756"/>
      <c r="G23" s="756"/>
      <c r="H23" s="756"/>
      <c r="I23" s="756"/>
      <c r="J23" s="756"/>
      <c r="K23" s="756"/>
      <c r="L23" s="757"/>
    </row>
    <row r="24" spans="1:12" s="34" customFormat="1" x14ac:dyDescent="0.25">
      <c r="A24" s="112"/>
      <c r="B24" s="112"/>
      <c r="C24" s="112"/>
      <c r="D24" s="113"/>
      <c r="E24" s="113"/>
      <c r="F24" s="113"/>
      <c r="G24" s="113"/>
      <c r="H24" s="113"/>
      <c r="I24" s="178"/>
      <c r="J24" s="178"/>
      <c r="K24" s="112"/>
      <c r="L24" s="112"/>
    </row>
    <row r="25" spans="1:12" s="34" customFormat="1" x14ac:dyDescent="0.25">
      <c r="A25" s="112"/>
      <c r="B25" s="112"/>
      <c r="C25" s="112"/>
      <c r="D25" s="113"/>
      <c r="E25" s="113"/>
      <c r="F25" s="113"/>
      <c r="G25" s="113"/>
      <c r="H25" s="113"/>
      <c r="I25" s="178"/>
      <c r="J25" s="178"/>
      <c r="K25" s="112"/>
      <c r="L25" s="112"/>
    </row>
    <row r="26" spans="1:12" s="34" customFormat="1" x14ac:dyDescent="0.25">
      <c r="A26" s="112"/>
      <c r="B26" s="112"/>
      <c r="C26" s="112"/>
      <c r="D26" s="113"/>
      <c r="E26" s="113"/>
      <c r="F26" s="113"/>
      <c r="G26" s="113"/>
      <c r="H26" s="113"/>
      <c r="I26" s="178"/>
      <c r="J26" s="178"/>
      <c r="K26" s="112"/>
      <c r="L26" s="112"/>
    </row>
    <row r="27" spans="1:12" s="34" customFormat="1" x14ac:dyDescent="0.25">
      <c r="A27" s="112"/>
      <c r="B27" s="112"/>
      <c r="C27" s="112"/>
      <c r="D27" s="113"/>
      <c r="E27" s="113"/>
      <c r="F27" s="113"/>
      <c r="G27" s="113"/>
      <c r="H27" s="113"/>
      <c r="I27" s="178"/>
      <c r="J27" s="178"/>
      <c r="K27" s="112"/>
      <c r="L27" s="112"/>
    </row>
    <row r="28" spans="1:12" s="34" customFormat="1" x14ac:dyDescent="0.25">
      <c r="A28" s="112"/>
      <c r="B28" s="112"/>
      <c r="C28" s="112"/>
      <c r="D28" s="113"/>
      <c r="E28" s="113"/>
      <c r="F28" s="113"/>
      <c r="G28" s="113"/>
      <c r="H28" s="113"/>
      <c r="I28" s="178"/>
      <c r="J28" s="178"/>
      <c r="K28" s="112"/>
      <c r="L28" s="112"/>
    </row>
    <row r="29" spans="1:12" s="34" customFormat="1" x14ac:dyDescent="0.25">
      <c r="A29" s="112"/>
      <c r="B29" s="112"/>
      <c r="C29" s="112"/>
      <c r="D29" s="113"/>
      <c r="E29" s="113"/>
      <c r="F29" s="113"/>
      <c r="G29" s="113"/>
      <c r="H29" s="113"/>
      <c r="I29" s="178"/>
      <c r="J29" s="178"/>
      <c r="K29" s="112"/>
      <c r="L29" s="112"/>
    </row>
    <row r="30" spans="1:12" s="34" customFormat="1" x14ac:dyDescent="0.25">
      <c r="A30" s="112"/>
      <c r="B30" s="112"/>
      <c r="C30" s="112"/>
      <c r="D30" s="113"/>
      <c r="E30" s="113"/>
      <c r="F30" s="113"/>
      <c r="G30" s="113"/>
      <c r="H30" s="113"/>
      <c r="I30" s="178"/>
      <c r="J30" s="178"/>
      <c r="K30" s="112"/>
      <c r="L30" s="112"/>
    </row>
    <row r="31" spans="1:12" s="34" customFormat="1" x14ac:dyDescent="0.25">
      <c r="A31" s="112"/>
      <c r="B31" s="112"/>
      <c r="C31" s="112"/>
      <c r="D31" s="113"/>
      <c r="E31" s="113"/>
      <c r="F31" s="113"/>
      <c r="G31" s="113"/>
      <c r="H31" s="113"/>
      <c r="I31" s="178"/>
      <c r="J31" s="178"/>
      <c r="K31" s="112"/>
      <c r="L31" s="112"/>
    </row>
    <row r="32" spans="1:12" s="34" customFormat="1" x14ac:dyDescent="0.25">
      <c r="A32" s="112"/>
      <c r="B32" s="112"/>
      <c r="C32" s="112"/>
      <c r="D32" s="113"/>
      <c r="E32" s="113"/>
      <c r="F32" s="113"/>
      <c r="G32" s="113"/>
      <c r="H32" s="113"/>
      <c r="I32" s="178"/>
      <c r="J32" s="178"/>
      <c r="K32" s="112"/>
      <c r="L32" s="112"/>
    </row>
    <row r="33" spans="4:10" s="34" customFormat="1" x14ac:dyDescent="0.25">
      <c r="D33" s="113"/>
      <c r="E33" s="113"/>
      <c r="F33" s="113"/>
      <c r="G33" s="113"/>
      <c r="H33" s="113"/>
      <c r="I33" s="178"/>
      <c r="J33" s="178"/>
    </row>
    <row r="34" spans="4:10" s="34" customFormat="1" x14ac:dyDescent="0.25">
      <c r="D34" s="113"/>
      <c r="E34" s="113"/>
      <c r="F34" s="113"/>
      <c r="G34" s="113"/>
      <c r="H34" s="113"/>
      <c r="I34" s="178"/>
      <c r="J34" s="178"/>
    </row>
    <row r="35" spans="4:10" s="34" customFormat="1" x14ac:dyDescent="0.25">
      <c r="D35" s="113"/>
      <c r="E35" s="113"/>
      <c r="F35" s="113"/>
      <c r="G35" s="113"/>
      <c r="H35" s="113"/>
      <c r="I35" s="178"/>
      <c r="J35" s="178"/>
    </row>
    <row r="36" spans="4:10" s="34" customFormat="1" x14ac:dyDescent="0.25">
      <c r="D36" s="113"/>
      <c r="E36" s="113"/>
      <c r="F36" s="113"/>
      <c r="G36" s="113"/>
      <c r="H36" s="113"/>
      <c r="I36" s="178"/>
      <c r="J36" s="178"/>
    </row>
    <row r="37" spans="4:10" s="34" customFormat="1" x14ac:dyDescent="0.25">
      <c r="D37" s="113"/>
      <c r="E37" s="113"/>
      <c r="F37" s="113"/>
      <c r="G37" s="113"/>
      <c r="H37" s="113"/>
      <c r="I37" s="178"/>
      <c r="J37" s="178"/>
    </row>
    <row r="38" spans="4:10" s="34" customFormat="1" x14ac:dyDescent="0.25">
      <c r="D38" s="113"/>
      <c r="E38" s="113"/>
      <c r="F38" s="113"/>
      <c r="G38" s="113"/>
      <c r="H38" s="113"/>
      <c r="I38" s="178"/>
      <c r="J38" s="178"/>
    </row>
    <row r="39" spans="4:10" s="34" customFormat="1" x14ac:dyDescent="0.25">
      <c r="D39" s="113"/>
      <c r="E39" s="113"/>
      <c r="F39" s="113"/>
      <c r="G39" s="113"/>
      <c r="H39" s="113"/>
      <c r="I39" s="178"/>
      <c r="J39" s="178"/>
    </row>
    <row r="40" spans="4:10" s="34" customFormat="1" x14ac:dyDescent="0.25">
      <c r="D40" s="113"/>
      <c r="E40" s="113"/>
      <c r="F40" s="113"/>
      <c r="G40" s="113"/>
      <c r="H40" s="113"/>
      <c r="I40" s="178"/>
      <c r="J40" s="178"/>
    </row>
    <row r="41" spans="4:10" s="34" customFormat="1" x14ac:dyDescent="0.25">
      <c r="D41" s="113"/>
      <c r="E41" s="113"/>
      <c r="F41" s="113"/>
      <c r="G41" s="113"/>
      <c r="H41" s="113"/>
      <c r="I41" s="178"/>
      <c r="J41" s="178"/>
    </row>
    <row r="42" spans="4:10" s="34" customFormat="1" x14ac:dyDescent="0.25">
      <c r="D42" s="113"/>
      <c r="E42" s="113"/>
      <c r="F42" s="113"/>
      <c r="G42" s="113"/>
      <c r="H42" s="113"/>
      <c r="I42" s="178"/>
      <c r="J42" s="178"/>
    </row>
    <row r="43" spans="4:10" s="34" customFormat="1" x14ac:dyDescent="0.25">
      <c r="D43" s="113"/>
      <c r="E43" s="113"/>
      <c r="F43" s="113"/>
      <c r="G43" s="113"/>
      <c r="H43" s="113"/>
      <c r="I43" s="178"/>
      <c r="J43" s="178"/>
    </row>
    <row r="44" spans="4:10" s="34" customFormat="1" x14ac:dyDescent="0.25">
      <c r="D44" s="113"/>
      <c r="E44" s="113"/>
      <c r="F44" s="113"/>
      <c r="G44" s="113"/>
      <c r="H44" s="113"/>
      <c r="I44" s="178"/>
      <c r="J44" s="178"/>
    </row>
    <row r="45" spans="4:10" s="34" customFormat="1" x14ac:dyDescent="0.25">
      <c r="D45" s="113"/>
      <c r="E45" s="113"/>
      <c r="F45" s="113"/>
      <c r="G45" s="113"/>
      <c r="H45" s="113"/>
      <c r="I45" s="178"/>
      <c r="J45" s="178"/>
    </row>
    <row r="46" spans="4:10" s="34" customFormat="1" x14ac:dyDescent="0.25">
      <c r="D46" s="113"/>
      <c r="E46" s="113"/>
      <c r="F46" s="113"/>
      <c r="G46" s="113"/>
      <c r="H46" s="113"/>
      <c r="I46" s="178"/>
      <c r="J46" s="178"/>
    </row>
    <row r="47" spans="4:10" s="34" customFormat="1" x14ac:dyDescent="0.25">
      <c r="D47" s="113"/>
      <c r="E47" s="113"/>
      <c r="F47" s="113"/>
      <c r="G47" s="113"/>
      <c r="H47" s="113"/>
      <c r="I47" s="178"/>
      <c r="J47" s="178"/>
    </row>
    <row r="48" spans="4:10" s="34" customFormat="1" x14ac:dyDescent="0.25">
      <c r="D48" s="113"/>
      <c r="E48" s="113"/>
      <c r="F48" s="113"/>
      <c r="G48" s="113"/>
      <c r="H48" s="113"/>
      <c r="I48" s="178"/>
      <c r="J48" s="178"/>
    </row>
    <row r="49" spans="4:10" s="34" customFormat="1" x14ac:dyDescent="0.25">
      <c r="D49" s="113"/>
      <c r="E49" s="113"/>
      <c r="F49" s="113"/>
      <c r="G49" s="113"/>
      <c r="H49" s="113"/>
      <c r="I49" s="178"/>
      <c r="J49" s="178"/>
    </row>
    <row r="50" spans="4:10" s="34" customFormat="1" x14ac:dyDescent="0.25">
      <c r="D50" s="113"/>
      <c r="E50" s="113"/>
      <c r="F50" s="113"/>
      <c r="G50" s="113"/>
      <c r="H50" s="113"/>
      <c r="I50" s="178"/>
      <c r="J50" s="178"/>
    </row>
    <row r="51" spans="4:10" s="34" customFormat="1" x14ac:dyDescent="0.25">
      <c r="D51" s="113"/>
      <c r="E51" s="113"/>
      <c r="F51" s="113"/>
      <c r="G51" s="113"/>
      <c r="H51" s="113"/>
      <c r="I51" s="178"/>
      <c r="J51" s="178"/>
    </row>
    <row r="52" spans="4:10" s="34" customFormat="1" x14ac:dyDescent="0.25">
      <c r="D52" s="113"/>
      <c r="E52" s="113"/>
      <c r="F52" s="113"/>
      <c r="G52" s="113"/>
      <c r="H52" s="113"/>
      <c r="I52" s="178"/>
      <c r="J52" s="178"/>
    </row>
    <row r="53" spans="4:10" s="34" customFormat="1" x14ac:dyDescent="0.25">
      <c r="D53" s="113"/>
      <c r="E53" s="113"/>
      <c r="F53" s="113"/>
      <c r="G53" s="113"/>
      <c r="H53" s="113"/>
      <c r="I53" s="178"/>
      <c r="J53" s="178"/>
    </row>
    <row r="54" spans="4:10" s="34" customFormat="1" x14ac:dyDescent="0.25">
      <c r="D54" s="113"/>
      <c r="E54" s="113"/>
      <c r="F54" s="113"/>
      <c r="G54" s="113"/>
      <c r="H54" s="113"/>
      <c r="I54" s="178"/>
      <c r="J54" s="178"/>
    </row>
    <row r="55" spans="4:10" s="34" customFormat="1" x14ac:dyDescent="0.25">
      <c r="D55" s="113"/>
      <c r="E55" s="113"/>
      <c r="F55" s="113"/>
      <c r="G55" s="113"/>
      <c r="H55" s="113"/>
      <c r="I55" s="178"/>
      <c r="J55" s="178"/>
    </row>
    <row r="56" spans="4:10" s="34" customFormat="1" x14ac:dyDescent="0.25">
      <c r="D56" s="113"/>
      <c r="E56" s="113"/>
      <c r="F56" s="113"/>
      <c r="G56" s="113"/>
      <c r="H56" s="113"/>
      <c r="I56" s="178"/>
      <c r="J56" s="178"/>
    </row>
    <row r="57" spans="4:10" s="34" customFormat="1" x14ac:dyDescent="0.25">
      <c r="D57" s="113"/>
      <c r="E57" s="113"/>
      <c r="F57" s="113"/>
      <c r="G57" s="113"/>
      <c r="H57" s="113"/>
      <c r="I57" s="178"/>
      <c r="J57" s="178"/>
    </row>
    <row r="58" spans="4:10" s="34" customFormat="1" x14ac:dyDescent="0.25">
      <c r="D58" s="113"/>
      <c r="E58" s="113"/>
      <c r="F58" s="113"/>
      <c r="G58" s="113"/>
      <c r="H58" s="113"/>
      <c r="I58" s="178"/>
      <c r="J58" s="178"/>
    </row>
    <row r="59" spans="4:10" s="34" customFormat="1" x14ac:dyDescent="0.25">
      <c r="D59" s="113"/>
      <c r="E59" s="113"/>
      <c r="F59" s="113"/>
      <c r="G59" s="113"/>
      <c r="H59" s="113"/>
      <c r="I59" s="178"/>
      <c r="J59" s="178"/>
    </row>
    <row r="60" spans="4:10" s="34" customFormat="1" x14ac:dyDescent="0.25">
      <c r="D60" s="113"/>
      <c r="E60" s="113"/>
      <c r="F60" s="113"/>
      <c r="G60" s="113"/>
      <c r="H60" s="113"/>
      <c r="I60" s="178"/>
      <c r="J60" s="178"/>
    </row>
    <row r="61" spans="4:10" s="34" customFormat="1" x14ac:dyDescent="0.25">
      <c r="D61" s="113"/>
      <c r="E61" s="113"/>
      <c r="F61" s="113"/>
      <c r="G61" s="113"/>
      <c r="H61" s="113"/>
      <c r="I61" s="178"/>
      <c r="J61" s="178"/>
    </row>
    <row r="62" spans="4:10" s="34" customFormat="1" x14ac:dyDescent="0.25">
      <c r="D62" s="113"/>
      <c r="E62" s="113"/>
      <c r="F62" s="113"/>
      <c r="G62" s="113"/>
      <c r="H62" s="113"/>
      <c r="I62" s="178"/>
      <c r="J62" s="178"/>
    </row>
    <row r="63" spans="4:10" s="34" customFormat="1" x14ac:dyDescent="0.25">
      <c r="D63" s="113"/>
      <c r="E63" s="113"/>
      <c r="F63" s="113"/>
      <c r="G63" s="113"/>
      <c r="H63" s="113"/>
      <c r="I63" s="178"/>
      <c r="J63" s="178"/>
    </row>
    <row r="64" spans="4:10" s="34" customFormat="1" x14ac:dyDescent="0.25">
      <c r="D64" s="113"/>
      <c r="E64" s="113"/>
      <c r="F64" s="113"/>
      <c r="G64" s="113"/>
      <c r="H64" s="113"/>
      <c r="I64" s="178"/>
      <c r="J64" s="178"/>
    </row>
    <row r="65" spans="4:11" s="34" customFormat="1" x14ac:dyDescent="0.25">
      <c r="D65" s="113"/>
      <c r="E65" s="113"/>
      <c r="F65" s="113"/>
      <c r="G65" s="113"/>
      <c r="H65" s="113"/>
      <c r="I65" s="178"/>
      <c r="J65" s="178"/>
      <c r="K65" s="112"/>
    </row>
    <row r="66" spans="4:11" s="34" customFormat="1" x14ac:dyDescent="0.25">
      <c r="D66" s="113"/>
      <c r="E66" s="113"/>
      <c r="F66" s="113"/>
      <c r="G66" s="113"/>
      <c r="H66" s="113"/>
      <c r="I66" s="178"/>
      <c r="J66" s="178"/>
      <c r="K66" s="112"/>
    </row>
    <row r="67" spans="4:11" s="34" customFormat="1" x14ac:dyDescent="0.25">
      <c r="D67" s="113"/>
      <c r="E67" s="113"/>
      <c r="F67" s="113"/>
      <c r="G67" s="113"/>
      <c r="H67" s="113"/>
      <c r="I67" s="178"/>
      <c r="J67" s="178"/>
      <c r="K67" s="112"/>
    </row>
    <row r="68" spans="4:11" s="34" customFormat="1" x14ac:dyDescent="0.25">
      <c r="D68" s="113"/>
      <c r="E68" s="113"/>
      <c r="F68" s="113"/>
      <c r="G68" s="113"/>
      <c r="H68" s="113"/>
      <c r="I68" s="178"/>
      <c r="J68" s="178"/>
      <c r="K68" s="112"/>
    </row>
    <row r="69" spans="4:11" s="34" customFormat="1" x14ac:dyDescent="0.25">
      <c r="D69" s="113"/>
      <c r="E69" s="113"/>
      <c r="F69" s="113"/>
      <c r="G69" s="113"/>
      <c r="H69" s="113"/>
      <c r="I69" s="178"/>
      <c r="J69" s="178"/>
      <c r="K69" s="112"/>
    </row>
    <row r="70" spans="4:11" s="34" customFormat="1" x14ac:dyDescent="0.25">
      <c r="D70" s="113"/>
      <c r="E70" s="113"/>
      <c r="F70" s="113"/>
      <c r="G70" s="113"/>
      <c r="H70" s="113"/>
      <c r="I70" s="178"/>
      <c r="J70" s="178"/>
      <c r="K70" s="112"/>
    </row>
    <row r="71" spans="4:11" s="34" customFormat="1" x14ac:dyDescent="0.25">
      <c r="D71" s="113"/>
      <c r="E71" s="113"/>
      <c r="F71" s="113"/>
      <c r="G71" s="113"/>
      <c r="H71" s="113"/>
      <c r="I71" s="178"/>
      <c r="J71" s="178"/>
      <c r="K71" s="112"/>
    </row>
    <row r="72" spans="4:11" s="34" customFormat="1" x14ac:dyDescent="0.25">
      <c r="D72" s="113"/>
      <c r="E72" s="113"/>
      <c r="F72" s="113"/>
      <c r="G72" s="113"/>
      <c r="H72" s="113"/>
      <c r="I72" s="178"/>
      <c r="J72" s="178"/>
      <c r="K72" s="112"/>
    </row>
    <row r="73" spans="4:11" s="34" customFormat="1" x14ac:dyDescent="0.25">
      <c r="D73" s="113"/>
      <c r="E73" s="113"/>
      <c r="F73" s="113"/>
      <c r="G73" s="113"/>
      <c r="H73" s="113"/>
      <c r="I73" s="178"/>
      <c r="J73" s="178"/>
      <c r="K73" s="112"/>
    </row>
    <row r="74" spans="4:11" s="34" customFormat="1" x14ac:dyDescent="0.25">
      <c r="D74" s="113"/>
      <c r="E74" s="113"/>
      <c r="F74" s="113"/>
      <c r="G74" s="113"/>
      <c r="H74" s="113"/>
      <c r="I74" s="178"/>
      <c r="J74" s="178"/>
      <c r="K74" s="112"/>
    </row>
    <row r="75" spans="4:11" s="34" customFormat="1" x14ac:dyDescent="0.25">
      <c r="D75" s="113"/>
      <c r="E75" s="113"/>
      <c r="F75" s="113"/>
      <c r="G75" s="113"/>
      <c r="H75" s="113"/>
      <c r="I75" s="178"/>
      <c r="J75" s="178"/>
      <c r="K75" s="112"/>
    </row>
    <row r="76" spans="4:11" s="34" customFormat="1" x14ac:dyDescent="0.25">
      <c r="D76" s="113"/>
      <c r="E76" s="113"/>
      <c r="F76" s="113"/>
      <c r="G76" s="113"/>
      <c r="H76" s="113"/>
      <c r="I76" s="178"/>
      <c r="J76" s="178"/>
      <c r="K76" s="112"/>
    </row>
    <row r="77" spans="4:11" x14ac:dyDescent="0.25">
      <c r="K77" s="112"/>
    </row>
    <row r="78" spans="4:11" x14ac:dyDescent="0.25">
      <c r="K78" s="112"/>
    </row>
    <row r="79" spans="4:11" x14ac:dyDescent="0.25">
      <c r="K79" s="112"/>
    </row>
    <row r="80" spans="4:11" x14ac:dyDescent="0.25">
      <c r="K80" s="112"/>
    </row>
    <row r="81" spans="11:11" x14ac:dyDescent="0.25">
      <c r="K81" s="112"/>
    </row>
    <row r="82" spans="11:11" x14ac:dyDescent="0.25">
      <c r="K82" s="112"/>
    </row>
  </sheetData>
  <sheetProtection formatCells="0" formatColumns="0" formatRows="0" insertRows="0" deleteRows="0"/>
  <mergeCells count="33">
    <mergeCell ref="A22:L23"/>
    <mergeCell ref="K5:L5"/>
    <mergeCell ref="K6:L6"/>
    <mergeCell ref="K7:L7"/>
    <mergeCell ref="K8:L8"/>
    <mergeCell ref="K15:L15"/>
    <mergeCell ref="K16:L16"/>
    <mergeCell ref="K17:L17"/>
    <mergeCell ref="K18:L18"/>
    <mergeCell ref="K10:L10"/>
    <mergeCell ref="K11:L11"/>
    <mergeCell ref="K12:L12"/>
    <mergeCell ref="K13:L13"/>
    <mergeCell ref="K14:L14"/>
    <mergeCell ref="I14:J14"/>
    <mergeCell ref="I15:J15"/>
    <mergeCell ref="A1:D1"/>
    <mergeCell ref="I7:J7"/>
    <mergeCell ref="I6:J6"/>
    <mergeCell ref="I5:J5"/>
    <mergeCell ref="A3:L3"/>
    <mergeCell ref="A2:L2"/>
    <mergeCell ref="I16:J16"/>
    <mergeCell ref="K9:L9"/>
    <mergeCell ref="A19:C19"/>
    <mergeCell ref="I8:J8"/>
    <mergeCell ref="I9:J9"/>
    <mergeCell ref="I18:J18"/>
    <mergeCell ref="I17:J17"/>
    <mergeCell ref="I10:J10"/>
    <mergeCell ref="I11:J11"/>
    <mergeCell ref="I12:J12"/>
    <mergeCell ref="I13:J13"/>
  </mergeCells>
  <phoneticPr fontId="4" type="noConversion"/>
  <printOptions horizontalCentered="1"/>
  <pageMargins left="0.5" right="0.5" top="0.25" bottom="0.25" header="0.5" footer="0.5"/>
  <pageSetup scale="78"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A4313-A3B4-4437-898D-19B128910291}">
  <sheetPr>
    <tabColor theme="1"/>
    <pageSetUpPr fitToPage="1"/>
  </sheetPr>
  <dimension ref="A1:N33"/>
  <sheetViews>
    <sheetView showGridLines="0" zoomScaleNormal="100" workbookViewId="0">
      <selection sqref="A1:M1"/>
    </sheetView>
  </sheetViews>
  <sheetFormatPr defaultColWidth="9.21875" defaultRowHeight="13.2" x14ac:dyDescent="0.25"/>
  <cols>
    <col min="1" max="1" width="50.21875" style="358" bestFit="1" customWidth="1"/>
    <col min="2" max="6" width="31.44140625" style="358" customWidth="1"/>
    <col min="7" max="7" width="29.44140625" style="358" customWidth="1"/>
    <col min="8" max="8" width="19.5546875" style="357" customWidth="1"/>
    <col min="9" max="10" width="33.5546875" style="357" customWidth="1"/>
    <col min="11" max="11" width="32.77734375" style="357" customWidth="1"/>
    <col min="12" max="16" width="9.21875" style="357" customWidth="1"/>
    <col min="17" max="17" width="13.21875" style="357" customWidth="1"/>
    <col min="18" max="18" width="9.21875" style="357"/>
    <col min="19" max="19" width="9.21875" style="357" customWidth="1"/>
    <col min="20" max="16384" width="9.21875" style="357"/>
  </cols>
  <sheetData>
    <row r="1" spans="1:14" ht="15.6" customHeight="1" x14ac:dyDescent="0.25">
      <c r="A1" s="668"/>
      <c r="B1" s="668"/>
      <c r="C1" s="668"/>
      <c r="D1" s="668"/>
      <c r="E1" s="668"/>
      <c r="F1" s="668"/>
      <c r="G1" s="668"/>
      <c r="H1" s="668"/>
      <c r="I1" s="668"/>
      <c r="J1" s="668"/>
      <c r="K1" s="668"/>
      <c r="L1" s="668"/>
      <c r="M1" s="668"/>
    </row>
    <row r="3" spans="1:14" ht="57" customHeight="1" x14ac:dyDescent="0.25">
      <c r="A3" s="16"/>
      <c r="B3" s="202"/>
      <c r="C3" s="202"/>
      <c r="D3" s="202"/>
      <c r="E3" s="202"/>
      <c r="F3" s="202"/>
      <c r="G3" s="16"/>
      <c r="H3" s="4"/>
      <c r="I3" s="4"/>
      <c r="J3" s="4"/>
    </row>
    <row r="4" spans="1:14" ht="38.1" customHeight="1" x14ac:dyDescent="0.25">
      <c r="A4" s="669" t="s">
        <v>214</v>
      </c>
      <c r="B4" s="669"/>
      <c r="C4" s="669"/>
      <c r="D4" s="669"/>
      <c r="E4" s="669"/>
      <c r="F4" s="669"/>
      <c r="G4" s="669"/>
      <c r="H4" s="669"/>
      <c r="I4" s="669"/>
      <c r="J4" s="325"/>
    </row>
    <row r="5" spans="1:14" ht="11.25" customHeight="1" x14ac:dyDescent="0.25">
      <c r="A5" s="15"/>
      <c r="B5" s="14"/>
      <c r="C5" s="14"/>
      <c r="D5" s="14"/>
      <c r="E5" s="14"/>
      <c r="F5" s="14"/>
      <c r="G5" s="14"/>
      <c r="H5" s="325"/>
      <c r="I5" s="4"/>
      <c r="J5" s="4"/>
    </row>
    <row r="6" spans="1:14" s="190" customFormat="1" ht="3.6" customHeight="1" thickBot="1" x14ac:dyDescent="0.3">
      <c r="A6" s="189"/>
      <c r="B6" s="191"/>
      <c r="C6" s="191"/>
      <c r="D6" s="191"/>
      <c r="E6" s="191"/>
      <c r="F6" s="191"/>
      <c r="G6" s="191"/>
      <c r="H6" s="189"/>
    </row>
    <row r="7" spans="1:14" ht="24.6" customHeight="1" x14ac:dyDescent="0.25">
      <c r="A7" s="672" t="s">
        <v>17</v>
      </c>
      <c r="B7" s="673"/>
      <c r="C7" s="673"/>
      <c r="D7" s="673"/>
      <c r="E7" s="673"/>
      <c r="F7" s="673"/>
      <c r="G7" s="673"/>
      <c r="H7" s="673"/>
      <c r="I7" s="673"/>
      <c r="J7" s="673"/>
      <c r="K7" s="674"/>
    </row>
    <row r="8" spans="1:14" ht="91.8" customHeight="1" thickBot="1" x14ac:dyDescent="0.3">
      <c r="A8" s="682" t="s">
        <v>238</v>
      </c>
      <c r="B8" s="683"/>
      <c r="C8" s="683"/>
      <c r="D8" s="683"/>
      <c r="E8" s="683"/>
      <c r="F8" s="683"/>
      <c r="G8" s="683"/>
      <c r="H8" s="683"/>
      <c r="I8" s="683"/>
      <c r="J8" s="683"/>
      <c r="K8" s="684"/>
      <c r="L8" s="190"/>
      <c r="M8" s="190"/>
      <c r="N8" s="190"/>
    </row>
    <row r="9" spans="1:14" ht="13.8" customHeight="1" thickBot="1" x14ac:dyDescent="0.3">
      <c r="A9" s="16"/>
      <c r="B9" s="16"/>
      <c r="C9" s="16"/>
      <c r="D9" s="16"/>
      <c r="E9" s="16"/>
      <c r="F9" s="16"/>
      <c r="G9" s="16"/>
      <c r="H9" s="16"/>
      <c r="I9" s="4"/>
      <c r="J9" s="4"/>
      <c r="K9" s="190"/>
      <c r="L9" s="190"/>
      <c r="M9" s="190"/>
      <c r="N9" s="190"/>
    </row>
    <row r="10" spans="1:14" ht="37.049999999999997" customHeight="1" thickBot="1" x14ac:dyDescent="0.3">
      <c r="A10" s="685" t="s">
        <v>0</v>
      </c>
      <c r="B10" s="686"/>
      <c r="C10" s="686"/>
      <c r="D10" s="686"/>
      <c r="E10" s="686"/>
      <c r="F10" s="686"/>
      <c r="G10" s="686"/>
      <c r="H10" s="686"/>
      <c r="I10" s="686"/>
      <c r="J10" s="686"/>
      <c r="K10" s="686"/>
      <c r="L10" s="650"/>
      <c r="M10" s="190"/>
      <c r="N10" s="190"/>
    </row>
    <row r="11" spans="1:14" ht="140.1" customHeight="1" thickBot="1" x14ac:dyDescent="0.3">
      <c r="A11" s="649" t="s">
        <v>1</v>
      </c>
      <c r="B11" s="649" t="s">
        <v>2</v>
      </c>
      <c r="C11" s="649" t="s">
        <v>18</v>
      </c>
      <c r="D11" s="649" t="s">
        <v>171</v>
      </c>
      <c r="E11" s="649" t="s">
        <v>19</v>
      </c>
      <c r="F11" s="649" t="s">
        <v>172</v>
      </c>
      <c r="G11" s="687" t="s">
        <v>21</v>
      </c>
      <c r="H11" s="687"/>
      <c r="I11" s="687"/>
      <c r="J11" s="687"/>
      <c r="K11" s="688"/>
      <c r="L11" s="190"/>
      <c r="M11" s="190"/>
    </row>
    <row r="12" spans="1:14" s="377" customFormat="1" ht="42" customHeight="1" x14ac:dyDescent="0.25">
      <c r="A12" s="64" t="s">
        <v>3</v>
      </c>
      <c r="B12" s="627">
        <f>'a. Personnel (Planning)'!M20</f>
        <v>0</v>
      </c>
      <c r="C12" s="624"/>
      <c r="D12" s="629">
        <f>'a. Personnel (Planning)'!J20</f>
        <v>0</v>
      </c>
      <c r="E12" s="613"/>
      <c r="F12" s="614">
        <f>'a. Personnel (Planning)'!L20</f>
        <v>0</v>
      </c>
      <c r="G12" s="689"/>
      <c r="H12" s="690"/>
      <c r="I12" s="690"/>
      <c r="J12" s="690"/>
      <c r="K12" s="690"/>
      <c r="L12" s="376"/>
      <c r="M12" s="376"/>
    </row>
    <row r="13" spans="1:14" s="377" customFormat="1" ht="13.8" x14ac:dyDescent="0.25">
      <c r="A13" s="361" t="s">
        <v>4</v>
      </c>
      <c r="B13" s="498">
        <f>'a. Personnel (Planning)'!F20</f>
        <v>0</v>
      </c>
      <c r="C13" s="364"/>
      <c r="D13" s="618"/>
      <c r="E13" s="368"/>
      <c r="F13" s="618"/>
      <c r="G13" s="697"/>
      <c r="H13" s="698"/>
      <c r="I13" s="698"/>
      <c r="J13" s="698"/>
      <c r="K13" s="698"/>
      <c r="L13" s="375"/>
      <c r="M13" s="376"/>
    </row>
    <row r="14" spans="1:14" s="377" customFormat="1" ht="13.8" x14ac:dyDescent="0.25">
      <c r="A14" s="361" t="s">
        <v>5</v>
      </c>
      <c r="B14" s="490">
        <f>'a. Personnel (Planning)'!G20</f>
        <v>0</v>
      </c>
      <c r="C14" s="362"/>
      <c r="D14" s="618"/>
      <c r="E14" s="619"/>
      <c r="F14" s="618"/>
      <c r="G14" s="700"/>
      <c r="H14" s="701"/>
      <c r="I14" s="701"/>
      <c r="J14" s="701"/>
      <c r="K14" s="702"/>
      <c r="L14" s="375"/>
      <c r="M14" s="376"/>
    </row>
    <row r="15" spans="1:14" s="378" customFormat="1" ht="43.5" customHeight="1" x14ac:dyDescent="0.25">
      <c r="A15" s="479" t="s">
        <v>6</v>
      </c>
      <c r="B15" s="622">
        <f>'b. Travel (Planning)'!K18</f>
        <v>0</v>
      </c>
      <c r="C15" s="379"/>
      <c r="D15" s="491">
        <f>'b. Travel (Planning)'!L18</f>
        <v>0</v>
      </c>
      <c r="E15" s="381"/>
      <c r="F15" s="496">
        <f>'b. Travel (Planning)'!M18</f>
        <v>0</v>
      </c>
      <c r="G15" s="697"/>
      <c r="H15" s="698"/>
      <c r="I15" s="698"/>
      <c r="J15" s="698"/>
      <c r="K15" s="698"/>
      <c r="L15" s="376"/>
      <c r="M15" s="376"/>
    </row>
    <row r="16" spans="1:14" s="378" customFormat="1" ht="30" customHeight="1" x14ac:dyDescent="0.25">
      <c r="A16" s="479" t="s">
        <v>7</v>
      </c>
      <c r="B16" s="622">
        <f>'c. Equipment (Planning)'!E18</f>
        <v>0</v>
      </c>
      <c r="C16" s="615"/>
      <c r="D16" s="496">
        <f>'c. Equipment (Planning)'!F18</f>
        <v>0</v>
      </c>
      <c r="E16" s="379"/>
      <c r="F16" s="612">
        <f>'c. Equipment (Planning)'!G18</f>
        <v>0</v>
      </c>
      <c r="G16" s="697"/>
      <c r="H16" s="698"/>
      <c r="I16" s="698"/>
      <c r="J16" s="698"/>
      <c r="K16" s="698"/>
      <c r="L16" s="376"/>
      <c r="M16" s="376"/>
    </row>
    <row r="17" spans="1:13" s="378" customFormat="1" ht="15.75" customHeight="1" x14ac:dyDescent="0.25">
      <c r="A17" s="65" t="s">
        <v>8</v>
      </c>
      <c r="B17" s="621">
        <f>'d. Supplies (Planning)'!E37</f>
        <v>0</v>
      </c>
      <c r="C17" s="381"/>
      <c r="D17" s="491">
        <f>'d. Supplies (Planning)'!F37</f>
        <v>0</v>
      </c>
      <c r="E17" s="615"/>
      <c r="F17" s="496">
        <f>'d. Supplies (Planning)'!G37</f>
        <v>0</v>
      </c>
      <c r="G17" s="697"/>
      <c r="H17" s="698"/>
      <c r="I17" s="698"/>
      <c r="J17" s="698"/>
      <c r="K17" s="698"/>
      <c r="L17" s="376"/>
      <c r="M17" s="376"/>
    </row>
    <row r="18" spans="1:13" s="339" customFormat="1" ht="30.6" customHeight="1" x14ac:dyDescent="0.25">
      <c r="A18" s="479" t="s">
        <v>9</v>
      </c>
      <c r="B18" s="490">
        <f>'e. Contract-Subs (Planning)'!F41</f>
        <v>0</v>
      </c>
      <c r="C18" s="381"/>
      <c r="D18" s="496">
        <f>'e. Contract-Subs (Planning)'!G41</f>
        <v>0</v>
      </c>
      <c r="E18" s="615"/>
      <c r="F18" s="496">
        <f>'e. Contract-Subs (Planning)'!H41</f>
        <v>0</v>
      </c>
      <c r="G18" s="697"/>
      <c r="H18" s="698"/>
      <c r="I18" s="698"/>
      <c r="J18" s="698"/>
      <c r="K18" s="698"/>
    </row>
    <row r="19" spans="1:13" s="378" customFormat="1" ht="16.5" customHeight="1" thickBot="1" x14ac:dyDescent="0.3">
      <c r="A19" s="65" t="s">
        <v>11</v>
      </c>
      <c r="B19" s="633">
        <f>'f. Other (Planning)'!B15</f>
        <v>0</v>
      </c>
      <c r="C19" s="628"/>
      <c r="D19" s="634">
        <f>'f. Other (Planning)'!C12</f>
        <v>0</v>
      </c>
      <c r="E19" s="615"/>
      <c r="F19" s="626">
        <f>'f. Other (Planning)'!D12</f>
        <v>0</v>
      </c>
      <c r="G19" s="697"/>
      <c r="H19" s="698"/>
      <c r="I19" s="698"/>
      <c r="J19" s="698"/>
      <c r="K19" s="698"/>
      <c r="L19" s="376"/>
      <c r="M19" s="376"/>
    </row>
    <row r="20" spans="1:13" s="378" customFormat="1" ht="30.6" customHeight="1" thickBot="1" x14ac:dyDescent="0.3">
      <c r="A20" s="242" t="s">
        <v>12</v>
      </c>
      <c r="B20" s="500">
        <f>SUM(B12:B19)-(B13+B14)</f>
        <v>0</v>
      </c>
      <c r="C20" s="635"/>
      <c r="D20" s="499">
        <f>SUM(D12:D19)</f>
        <v>0</v>
      </c>
      <c r="E20" s="635"/>
      <c r="F20" s="637">
        <f>SUM(F12:F19)</f>
        <v>0</v>
      </c>
      <c r="G20" s="699"/>
      <c r="H20" s="699"/>
      <c r="I20" s="699"/>
      <c r="J20" s="699"/>
      <c r="K20" s="699"/>
      <c r="L20" s="376"/>
      <c r="M20" s="376"/>
    </row>
    <row r="21" spans="1:13" ht="15.6" customHeight="1" thickBot="1" x14ac:dyDescent="0.3">
      <c r="A21" s="380" t="s">
        <v>13</v>
      </c>
      <c r="B21" s="499">
        <f>'g. Indirect (Planning)'!D18</f>
        <v>0</v>
      </c>
      <c r="C21" s="66"/>
      <c r="D21" s="500">
        <f>'o. Indirect (Capacity)'!E19</f>
        <v>0</v>
      </c>
      <c r="E21" s="636"/>
      <c r="F21" s="638">
        <f>'o. Indirect (Capacity)'!F19</f>
        <v>0</v>
      </c>
      <c r="G21" s="703"/>
      <c r="H21" s="704"/>
      <c r="I21" s="704"/>
      <c r="J21" s="704"/>
      <c r="K21" s="704"/>
      <c r="L21" s="190"/>
      <c r="M21" s="190"/>
    </row>
    <row r="22" spans="1:13" s="390" customFormat="1" ht="7.5" customHeight="1" thickBot="1" x14ac:dyDescent="0.3">
      <c r="A22" s="391"/>
      <c r="B22" s="392"/>
      <c r="C22" s="341"/>
      <c r="D22" s="340"/>
      <c r="E22" s="341"/>
      <c r="F22" s="341"/>
      <c r="G22" s="388"/>
      <c r="H22" s="388"/>
      <c r="I22" s="388"/>
      <c r="J22" s="388"/>
      <c r="K22" s="388"/>
      <c r="L22" s="389"/>
      <c r="M22" s="389"/>
    </row>
    <row r="23" spans="1:13" ht="32.4" customHeight="1" thickBot="1" x14ac:dyDescent="0.3">
      <c r="A23" s="371" t="s">
        <v>14</v>
      </c>
      <c r="B23" s="499">
        <f>B20+B21</f>
        <v>0</v>
      </c>
      <c r="C23" s="632" t="s">
        <v>181</v>
      </c>
      <c r="D23" s="499">
        <f>SUM(D20:D21)</f>
        <v>0</v>
      </c>
      <c r="E23" s="632" t="s">
        <v>182</v>
      </c>
      <c r="F23" s="499">
        <f>SUM(F20:F21)</f>
        <v>0</v>
      </c>
      <c r="G23" s="705"/>
      <c r="H23" s="705"/>
      <c r="I23" s="705"/>
      <c r="J23" s="705"/>
      <c r="K23" s="705"/>
      <c r="L23" s="190"/>
      <c r="M23" s="190"/>
    </row>
    <row r="24" spans="1:13" ht="10.199999999999999" customHeight="1" thickBot="1" x14ac:dyDescent="0.3">
      <c r="A24" s="326"/>
      <c r="B24" s="326"/>
      <c r="C24" s="385"/>
      <c r="D24" s="385"/>
      <c r="E24" s="385"/>
      <c r="F24" s="385"/>
      <c r="G24" s="385"/>
      <c r="H24" s="193"/>
      <c r="I24" s="375"/>
      <c r="J24" s="375"/>
    </row>
    <row r="25" spans="1:13" ht="73.05" customHeight="1" thickBot="1" x14ac:dyDescent="0.3">
      <c r="A25" s="480" t="s">
        <v>206</v>
      </c>
      <c r="B25" s="492">
        <f>SUM(B23,'Summary (Capacity)'!B26)</f>
        <v>0</v>
      </c>
      <c r="C25" s="481" t="s">
        <v>15</v>
      </c>
      <c r="D25" s="493">
        <f>D23</f>
        <v>0</v>
      </c>
      <c r="E25" s="481" t="s">
        <v>22</v>
      </c>
      <c r="F25" s="499">
        <f>SUM(F23)</f>
        <v>0</v>
      </c>
      <c r="G25" s="681"/>
      <c r="H25" s="681"/>
      <c r="I25" s="681"/>
      <c r="J25" s="681"/>
      <c r="K25" s="681"/>
    </row>
    <row r="26" spans="1:13" ht="66" customHeight="1" thickBot="1" x14ac:dyDescent="0.3">
      <c r="A26" s="482" t="s">
        <v>179</v>
      </c>
      <c r="B26" s="374">
        <f>IFERROR(B23/B25,0)</f>
        <v>0</v>
      </c>
      <c r="C26" s="482" t="s">
        <v>24</v>
      </c>
      <c r="D26" s="374">
        <f>IFERROR(D23/B23,0)</f>
        <v>0</v>
      </c>
      <c r="E26" s="482" t="s">
        <v>25</v>
      </c>
      <c r="F26" s="374">
        <f>IFERROR(F23/B23,0)</f>
        <v>0</v>
      </c>
      <c r="G26" s="681"/>
      <c r="H26" s="681"/>
      <c r="I26" s="681"/>
      <c r="J26" s="681"/>
      <c r="K26" s="681"/>
    </row>
    <row r="27" spans="1:13" ht="8.25" customHeight="1" thickBot="1" x14ac:dyDescent="0.3"/>
    <row r="28" spans="1:13" ht="44.1" customHeight="1" x14ac:dyDescent="0.25">
      <c r="A28" s="691" t="s">
        <v>16</v>
      </c>
      <c r="B28" s="692"/>
      <c r="C28" s="692"/>
      <c r="D28" s="692"/>
      <c r="E28" s="692"/>
      <c r="F28" s="692"/>
      <c r="G28" s="692"/>
      <c r="H28" s="692"/>
      <c r="I28" s="692"/>
      <c r="J28" s="692"/>
      <c r="K28" s="693"/>
    </row>
    <row r="29" spans="1:13" ht="30.6" customHeight="1" thickBot="1" x14ac:dyDescent="0.3">
      <c r="A29" s="694"/>
      <c r="B29" s="695"/>
      <c r="C29" s="695"/>
      <c r="D29" s="695"/>
      <c r="E29" s="695"/>
      <c r="F29" s="695"/>
      <c r="G29" s="695"/>
      <c r="H29" s="695"/>
      <c r="I29" s="695"/>
      <c r="J29" s="695"/>
      <c r="K29" s="696"/>
    </row>
    <row r="33" spans="1:7" x14ac:dyDescent="0.25">
      <c r="A33" s="194"/>
      <c r="B33" s="194"/>
      <c r="C33" s="194"/>
      <c r="D33" s="194"/>
      <c r="E33" s="194"/>
      <c r="F33" s="194"/>
      <c r="G33" s="194"/>
    </row>
  </sheetData>
  <sheetProtection formatCells="0" formatColumns="0" formatRows="0"/>
  <mergeCells count="20">
    <mergeCell ref="A28:K29"/>
    <mergeCell ref="G19:K19"/>
    <mergeCell ref="G20:K20"/>
    <mergeCell ref="G13:K13"/>
    <mergeCell ref="G14:K14"/>
    <mergeCell ref="G18:K18"/>
    <mergeCell ref="G21:K21"/>
    <mergeCell ref="G15:K15"/>
    <mergeCell ref="G16:K16"/>
    <mergeCell ref="G17:K17"/>
    <mergeCell ref="G23:K23"/>
    <mergeCell ref="A1:M1"/>
    <mergeCell ref="A4:I4"/>
    <mergeCell ref="G25:K25"/>
    <mergeCell ref="G26:K26"/>
    <mergeCell ref="A7:K7"/>
    <mergeCell ref="A8:K8"/>
    <mergeCell ref="A10:K10"/>
    <mergeCell ref="G11:K11"/>
    <mergeCell ref="G12:K12"/>
  </mergeCells>
  <conditionalFormatting sqref="G15">
    <cfRule type="expression" dxfId="157" priority="9">
      <formula>#REF!="no"</formula>
    </cfRule>
  </conditionalFormatting>
  <conditionalFormatting sqref="D15">
    <cfRule type="expression" dxfId="156" priority="6">
      <formula>$C15="no"</formula>
    </cfRule>
  </conditionalFormatting>
  <conditionalFormatting sqref="F15">
    <cfRule type="expression" dxfId="155" priority="5">
      <formula>$C15="no"</formula>
    </cfRule>
  </conditionalFormatting>
  <conditionalFormatting sqref="B26">
    <cfRule type="cellIs" dxfId="154" priority="3" operator="greaterThan">
      <formula>0.2</formula>
    </cfRule>
  </conditionalFormatting>
  <conditionalFormatting sqref="D26">
    <cfRule type="cellIs" dxfId="153" priority="2" operator="greaterThan">
      <formula>0.03</formula>
    </cfRule>
  </conditionalFormatting>
  <conditionalFormatting sqref="F26">
    <cfRule type="cellIs" dxfId="152" priority="1" operator="greaterThan">
      <formula>0.05</formula>
    </cfRule>
  </conditionalFormatting>
  <printOptions horizontalCentered="1"/>
  <pageMargins left="0.5" right="0.5" top="0.25" bottom="0.25" header="0.5" footer="0.5"/>
  <pageSetup scale="70" orientation="landscape" horizontalDpi="300" verticalDpi="300"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0A805BB-5C8F-44E1-BC82-80383447A89D}">
          <x14:formula1>
            <xm:f>List!$G$1:$G$2</xm:f>
          </x14:formula1>
          <xm:sqref>C12 C15:C19 E12 E15:E19</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DFBCB-5E1C-4EAB-A5B7-EF99BCF6DD5A}">
  <dimension ref="A1:V8"/>
  <sheetViews>
    <sheetView topLeftCell="P1" workbookViewId="0"/>
  </sheetViews>
  <sheetFormatPr defaultRowHeight="13.2" x14ac:dyDescent="0.25"/>
  <cols>
    <col min="20" max="20" width="29.77734375" style="163" bestFit="1" customWidth="1"/>
    <col min="21" max="21" width="8.77734375" style="163"/>
  </cols>
  <sheetData>
    <row r="1" spans="1:22" x14ac:dyDescent="0.25">
      <c r="A1" s="38" t="s">
        <v>47</v>
      </c>
      <c r="C1" s="38" t="s">
        <v>127</v>
      </c>
      <c r="E1" t="s">
        <v>128</v>
      </c>
      <c r="G1" s="38" t="s">
        <v>41</v>
      </c>
      <c r="I1" s="38" t="s">
        <v>129</v>
      </c>
      <c r="K1" s="38" t="s">
        <v>41</v>
      </c>
      <c r="M1" s="38" t="s">
        <v>130</v>
      </c>
      <c r="O1" t="s">
        <v>131</v>
      </c>
      <c r="Q1" t="s">
        <v>41</v>
      </c>
      <c r="S1" t="s">
        <v>41</v>
      </c>
      <c r="T1" s="163" t="s">
        <v>127</v>
      </c>
      <c r="U1" s="163" t="s">
        <v>131</v>
      </c>
      <c r="V1" s="38" t="s">
        <v>132</v>
      </c>
    </row>
    <row r="2" spans="1:22" x14ac:dyDescent="0.25">
      <c r="A2" s="38" t="s">
        <v>133</v>
      </c>
      <c r="C2" s="38" t="s">
        <v>134</v>
      </c>
      <c r="E2" t="s">
        <v>135</v>
      </c>
      <c r="G2" s="38" t="s">
        <v>46</v>
      </c>
      <c r="I2" s="38" t="s">
        <v>136</v>
      </c>
      <c r="K2" s="38" t="s">
        <v>46</v>
      </c>
      <c r="M2" s="38" t="s">
        <v>137</v>
      </c>
      <c r="O2" t="s">
        <v>138</v>
      </c>
      <c r="Q2" t="s">
        <v>46</v>
      </c>
      <c r="S2" t="s">
        <v>46</v>
      </c>
      <c r="T2" s="163" t="s">
        <v>134</v>
      </c>
      <c r="U2" s="163" t="s">
        <v>139</v>
      </c>
      <c r="V2" s="38" t="s">
        <v>140</v>
      </c>
    </row>
    <row r="3" spans="1:22" ht="39.6" x14ac:dyDescent="0.25">
      <c r="A3" s="38" t="s">
        <v>42</v>
      </c>
      <c r="I3" s="38" t="s">
        <v>141</v>
      </c>
      <c r="M3" s="38" t="s">
        <v>142</v>
      </c>
      <c r="S3" s="38" t="s">
        <v>143</v>
      </c>
      <c r="T3" s="164" t="s">
        <v>144</v>
      </c>
      <c r="U3" s="163" t="s">
        <v>145</v>
      </c>
      <c r="V3" s="38" t="s">
        <v>146</v>
      </c>
    </row>
    <row r="4" spans="1:22" x14ac:dyDescent="0.25">
      <c r="A4" s="38"/>
      <c r="I4" s="38" t="s">
        <v>147</v>
      </c>
      <c r="M4" s="38" t="s">
        <v>148</v>
      </c>
      <c r="T4" s="164" t="s">
        <v>143</v>
      </c>
      <c r="U4" s="164" t="s">
        <v>149</v>
      </c>
      <c r="V4" s="38" t="s">
        <v>150</v>
      </c>
    </row>
    <row r="5" spans="1:22" x14ac:dyDescent="0.25">
      <c r="I5" s="38" t="s">
        <v>151</v>
      </c>
      <c r="U5" s="163" t="s">
        <v>143</v>
      </c>
      <c r="V5" s="38" t="s">
        <v>152</v>
      </c>
    </row>
    <row r="6" spans="1:22" x14ac:dyDescent="0.25">
      <c r="I6" s="38" t="s">
        <v>153</v>
      </c>
      <c r="V6" s="38" t="s">
        <v>143</v>
      </c>
    </row>
    <row r="7" spans="1:22" x14ac:dyDescent="0.25">
      <c r="I7" s="38" t="s">
        <v>154</v>
      </c>
      <c r="V7" s="38"/>
    </row>
    <row r="8" spans="1:22" x14ac:dyDescent="0.25">
      <c r="I8" s="38" t="s">
        <v>149</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pageSetUpPr fitToPage="1"/>
  </sheetPr>
  <dimension ref="A1:V36"/>
  <sheetViews>
    <sheetView showGridLines="0" zoomScaleNormal="100" workbookViewId="0">
      <selection sqref="A1:U1"/>
    </sheetView>
  </sheetViews>
  <sheetFormatPr defaultColWidth="0" defaultRowHeight="13.2" x14ac:dyDescent="0.25"/>
  <cols>
    <col min="1" max="1" width="50.21875" style="358" bestFit="1" customWidth="1"/>
    <col min="2" max="2" width="31.21875" style="358" customWidth="1"/>
    <col min="3" max="3" width="23.5546875" style="358" customWidth="1"/>
    <col min="4" max="5" width="17.21875" style="358" customWidth="1"/>
    <col min="6" max="6" width="22.77734375" style="358" customWidth="1"/>
    <col min="7" max="9" width="17.21875" style="358" customWidth="1"/>
    <col min="10" max="10" width="19.6640625" style="358" customWidth="1"/>
    <col min="11" max="13" width="17.21875" style="358" customWidth="1"/>
    <col min="14" max="14" width="29.21875" style="358" customWidth="1"/>
    <col min="15" max="15" width="19.77734375" style="357" customWidth="1"/>
    <col min="16" max="16" width="33.77734375" style="357" customWidth="1"/>
    <col min="17" max="17" width="9.21875" style="357" customWidth="1"/>
    <col min="18" max="19" width="9.21875" style="357" hidden="1" customWidth="1"/>
    <col min="20" max="20" width="13.21875" style="357" hidden="1" customWidth="1"/>
    <col min="21" max="16384" width="9.21875" style="357" hidden="1"/>
  </cols>
  <sheetData>
    <row r="1" spans="1:22" ht="15.6" customHeight="1" x14ac:dyDescent="0.25">
      <c r="A1" s="668"/>
      <c r="B1" s="668"/>
      <c r="C1" s="668"/>
      <c r="D1" s="668"/>
      <c r="E1" s="668"/>
      <c r="F1" s="668"/>
      <c r="G1" s="668"/>
      <c r="H1" s="668"/>
      <c r="I1" s="668"/>
      <c r="J1" s="668"/>
      <c r="K1" s="668"/>
      <c r="L1" s="668"/>
      <c r="M1" s="668"/>
      <c r="N1" s="668"/>
      <c r="O1" s="668"/>
      <c r="P1" s="668"/>
      <c r="Q1" s="668"/>
      <c r="R1" s="668"/>
      <c r="S1" s="668"/>
      <c r="T1" s="668"/>
      <c r="U1" s="668"/>
    </row>
    <row r="3" spans="1:22" ht="57" customHeight="1" x14ac:dyDescent="0.25">
      <c r="A3" s="16"/>
      <c r="B3" s="202"/>
      <c r="C3" s="16"/>
      <c r="D3" s="16"/>
      <c r="E3" s="16"/>
      <c r="F3" s="16"/>
      <c r="G3" s="16"/>
      <c r="H3" s="16"/>
      <c r="I3" s="16"/>
      <c r="J3" s="16"/>
      <c r="K3" s="16"/>
      <c r="L3" s="16"/>
      <c r="M3" s="16"/>
      <c r="N3" s="16"/>
      <c r="O3" s="4"/>
      <c r="P3" s="4"/>
    </row>
    <row r="4" spans="1:22" ht="38.1" customHeight="1" x14ac:dyDescent="0.25">
      <c r="A4" s="669" t="s">
        <v>215</v>
      </c>
      <c r="B4" s="669"/>
      <c r="C4" s="669"/>
      <c r="D4" s="669"/>
      <c r="E4" s="669"/>
      <c r="F4" s="669"/>
      <c r="G4" s="669"/>
      <c r="H4" s="669"/>
      <c r="I4" s="669"/>
      <c r="J4" s="669"/>
      <c r="K4" s="669"/>
      <c r="L4" s="669"/>
      <c r="M4" s="669"/>
      <c r="N4" s="669"/>
      <c r="O4" s="669"/>
      <c r="P4" s="669"/>
    </row>
    <row r="5" spans="1:22" ht="11.25" customHeight="1" x14ac:dyDescent="0.25">
      <c r="A5" s="15"/>
      <c r="B5" s="14"/>
      <c r="C5" s="14"/>
      <c r="D5" s="14"/>
      <c r="E5" s="14"/>
      <c r="F5" s="14"/>
      <c r="G5" s="14"/>
      <c r="H5" s="14"/>
      <c r="I5" s="14"/>
      <c r="J5" s="14"/>
      <c r="K5" s="14"/>
      <c r="L5" s="14"/>
      <c r="M5" s="14"/>
      <c r="N5" s="14"/>
      <c r="O5" s="325"/>
      <c r="P5" s="4"/>
    </row>
    <row r="6" spans="1:22" s="190" customFormat="1" ht="12" customHeight="1" thickBot="1" x14ac:dyDescent="0.3">
      <c r="A6" s="189"/>
      <c r="B6" s="191"/>
      <c r="C6" s="191"/>
      <c r="D6" s="191"/>
      <c r="E6" s="191"/>
      <c r="F6" s="191"/>
      <c r="G6" s="191"/>
      <c r="H6" s="191"/>
      <c r="I6" s="191"/>
      <c r="J6" s="191"/>
      <c r="K6" s="191"/>
      <c r="L6" s="191"/>
      <c r="M6" s="191"/>
      <c r="N6" s="191"/>
      <c r="O6" s="189"/>
    </row>
    <row r="7" spans="1:22" ht="48.45" customHeight="1" x14ac:dyDescent="0.25">
      <c r="A7" s="672" t="s">
        <v>17</v>
      </c>
      <c r="B7" s="673"/>
      <c r="C7" s="673"/>
      <c r="D7" s="673"/>
      <c r="E7" s="673"/>
      <c r="F7" s="673"/>
      <c r="G7" s="673"/>
      <c r="H7" s="673"/>
      <c r="I7" s="673"/>
      <c r="J7" s="673"/>
      <c r="K7" s="673"/>
      <c r="L7" s="673"/>
      <c r="M7" s="673"/>
      <c r="N7" s="673"/>
      <c r="O7" s="673"/>
      <c r="P7" s="674"/>
      <c r="Q7"/>
      <c r="R7"/>
    </row>
    <row r="8" spans="1:22" ht="102" customHeight="1" thickBot="1" x14ac:dyDescent="0.3">
      <c r="A8" s="678" t="s">
        <v>239</v>
      </c>
      <c r="B8" s="683"/>
      <c r="C8" s="683"/>
      <c r="D8" s="683"/>
      <c r="E8" s="683"/>
      <c r="F8" s="683"/>
      <c r="G8" s="683"/>
      <c r="H8" s="683"/>
      <c r="I8" s="683"/>
      <c r="J8" s="683"/>
      <c r="K8" s="683"/>
      <c r="L8" s="683"/>
      <c r="M8" s="683"/>
      <c r="N8" s="683"/>
      <c r="O8" s="683"/>
      <c r="P8" s="684"/>
      <c r="Q8" s="190"/>
      <c r="R8" s="359"/>
      <c r="S8" s="190"/>
      <c r="T8" s="190"/>
      <c r="U8" s="190"/>
      <c r="V8" s="190"/>
    </row>
    <row r="9" spans="1:22" ht="10.5" customHeight="1" thickBot="1" x14ac:dyDescent="0.3">
      <c r="A9" s="16"/>
      <c r="B9" s="656"/>
      <c r="C9" s="16"/>
      <c r="D9" s="16"/>
      <c r="E9" s="16"/>
      <c r="F9" s="16"/>
      <c r="G9" s="16"/>
      <c r="H9" s="16"/>
      <c r="I9" s="16"/>
      <c r="J9" s="16"/>
      <c r="K9" s="16"/>
      <c r="L9" s="16"/>
      <c r="M9" s="16"/>
      <c r="N9" s="16"/>
      <c r="O9" s="16"/>
      <c r="P9" s="4"/>
      <c r="Q9" s="190"/>
      <c r="R9" s="190"/>
      <c r="S9" s="190"/>
      <c r="T9" s="190"/>
      <c r="U9" s="190"/>
      <c r="V9" s="190"/>
    </row>
    <row r="10" spans="1:22" ht="29.25" customHeight="1" thickBot="1" x14ac:dyDescent="0.3">
      <c r="A10" s="709" t="s">
        <v>0</v>
      </c>
      <c r="B10" s="709"/>
      <c r="C10" s="709"/>
      <c r="D10" s="709"/>
      <c r="E10" s="709"/>
      <c r="F10" s="709"/>
      <c r="G10" s="709"/>
      <c r="H10" s="709"/>
      <c r="I10" s="709"/>
      <c r="J10" s="709"/>
      <c r="K10" s="709"/>
      <c r="L10" s="709"/>
      <c r="M10" s="709"/>
      <c r="N10" s="709"/>
      <c r="O10" s="709"/>
      <c r="P10" s="710"/>
      <c r="Q10" s="190"/>
      <c r="R10" s="190"/>
      <c r="S10" s="190"/>
      <c r="T10" s="190"/>
      <c r="U10" s="190"/>
      <c r="V10" s="190"/>
    </row>
    <row r="11" spans="1:22" ht="140.1" customHeight="1" thickBot="1" x14ac:dyDescent="0.3">
      <c r="A11" s="649" t="s">
        <v>1</v>
      </c>
      <c r="B11" s="649" t="s">
        <v>2</v>
      </c>
      <c r="C11" s="652" t="s">
        <v>18</v>
      </c>
      <c r="D11" s="653" t="s">
        <v>171</v>
      </c>
      <c r="E11" s="654" t="s">
        <v>19</v>
      </c>
      <c r="F11" s="651" t="s">
        <v>172</v>
      </c>
      <c r="G11" s="649" t="s">
        <v>20</v>
      </c>
      <c r="H11" s="654" t="s">
        <v>173</v>
      </c>
      <c r="I11" s="649" t="s">
        <v>177</v>
      </c>
      <c r="J11" s="655" t="s">
        <v>178</v>
      </c>
      <c r="K11" s="712" t="s">
        <v>21</v>
      </c>
      <c r="L11" s="713"/>
      <c r="M11" s="713"/>
      <c r="N11" s="713"/>
      <c r="O11" s="713"/>
      <c r="P11" s="714"/>
      <c r="Q11" s="190"/>
      <c r="R11" s="190"/>
    </row>
    <row r="12" spans="1:22" s="192" customFormat="1" ht="42" customHeight="1" x14ac:dyDescent="0.25">
      <c r="A12" s="360" t="s">
        <v>3</v>
      </c>
      <c r="B12" s="494">
        <f>'h. Personnel (Capacity)'!Q23</f>
        <v>0</v>
      </c>
      <c r="C12" s="406"/>
      <c r="D12" s="497">
        <f>'h. Personnel (Capacity)'!J23</f>
        <v>0</v>
      </c>
      <c r="E12" s="613"/>
      <c r="F12" s="614">
        <f>'h. Personnel (Capacity)'!L23</f>
        <v>0</v>
      </c>
      <c r="G12" s="613"/>
      <c r="H12" s="623">
        <f>'h. Personnel (Capacity)'!N23</f>
        <v>0</v>
      </c>
      <c r="I12" s="624"/>
      <c r="J12" s="614">
        <f>'h. Personnel (Capacity)'!P23</f>
        <v>0</v>
      </c>
      <c r="K12" s="715"/>
      <c r="L12" s="716"/>
      <c r="M12" s="716"/>
      <c r="N12" s="716"/>
      <c r="O12" s="716"/>
      <c r="P12" s="716"/>
      <c r="Q12" s="190"/>
      <c r="R12" s="190"/>
    </row>
    <row r="13" spans="1:22" s="192" customFormat="1" ht="13.8" x14ac:dyDescent="0.25">
      <c r="A13" s="361" t="s">
        <v>4</v>
      </c>
      <c r="B13" s="495">
        <f>'h. Personnel (Capacity)'!F23</f>
        <v>0</v>
      </c>
      <c r="C13" s="368"/>
      <c r="D13" s="364"/>
      <c r="E13" s="618"/>
      <c r="F13" s="368"/>
      <c r="G13" s="364"/>
      <c r="H13" s="368"/>
      <c r="I13" s="610"/>
      <c r="J13" s="364"/>
      <c r="K13" s="717"/>
      <c r="L13" s="718"/>
      <c r="M13" s="718"/>
      <c r="N13" s="718"/>
      <c r="O13" s="718"/>
      <c r="P13" s="718"/>
      <c r="Q13" s="193"/>
      <c r="R13" s="190"/>
    </row>
    <row r="14" spans="1:22" s="192" customFormat="1" ht="13.8" x14ac:dyDescent="0.25">
      <c r="A14" s="361" t="s">
        <v>5</v>
      </c>
      <c r="B14" s="495">
        <f>'h. Personnel (Capacity)'!G23</f>
        <v>0</v>
      </c>
      <c r="C14" s="367"/>
      <c r="D14" s="364"/>
      <c r="E14" s="367"/>
      <c r="F14" s="364"/>
      <c r="G14" s="619"/>
      <c r="H14" s="368"/>
      <c r="I14" s="611"/>
      <c r="J14" s="364"/>
      <c r="K14" s="717"/>
      <c r="L14" s="718"/>
      <c r="M14" s="718"/>
      <c r="N14" s="718"/>
      <c r="O14" s="718"/>
      <c r="P14" s="718"/>
      <c r="Q14" s="193"/>
      <c r="R14" s="190"/>
    </row>
    <row r="15" spans="1:22" ht="43.5" customHeight="1" x14ac:dyDescent="0.25">
      <c r="A15" s="363" t="s">
        <v>6</v>
      </c>
      <c r="B15" s="495">
        <f>'i. Travel (Capacity)'!K18</f>
        <v>0</v>
      </c>
      <c r="C15" s="379"/>
      <c r="D15" s="491">
        <f>'i. Travel (Capacity)'!L18</f>
        <v>0</v>
      </c>
      <c r="E15" s="379"/>
      <c r="F15" s="612">
        <f>'i. Travel (Capacity)'!M18</f>
        <v>0</v>
      </c>
      <c r="G15" s="615"/>
      <c r="H15" s="496">
        <f>'i. Travel (Capacity)'!N18</f>
        <v>0</v>
      </c>
      <c r="I15" s="615"/>
      <c r="J15" s="496">
        <f>'i. Travel (Capacity)'!O18</f>
        <v>0</v>
      </c>
      <c r="K15" s="717"/>
      <c r="L15" s="718"/>
      <c r="M15" s="718"/>
      <c r="N15" s="718"/>
      <c r="O15" s="718"/>
      <c r="P15" s="718"/>
      <c r="Q15" s="190"/>
      <c r="R15" s="190"/>
    </row>
    <row r="16" spans="1:22" ht="30" customHeight="1" thickBot="1" x14ac:dyDescent="0.3">
      <c r="A16" s="363" t="s">
        <v>7</v>
      </c>
      <c r="B16" s="495">
        <f>'j. Equipment (Capacity)'!E18</f>
        <v>0</v>
      </c>
      <c r="C16" s="379"/>
      <c r="D16" s="491">
        <f>'j. Equipment (Capacity)'!F18</f>
        <v>0</v>
      </c>
      <c r="E16" s="381"/>
      <c r="F16" s="491">
        <f>'j. Equipment (Capacity)'!G18</f>
        <v>0</v>
      </c>
      <c r="G16" s="379"/>
      <c r="H16" s="491">
        <f>'j. Equipment (Capacity)'!H18</f>
        <v>0</v>
      </c>
      <c r="I16" s="381"/>
      <c r="J16" s="496">
        <f>'j. Equipment (Capacity)'!I18</f>
        <v>0</v>
      </c>
      <c r="K16" s="726"/>
      <c r="L16" s="727"/>
      <c r="M16" s="727"/>
      <c r="N16" s="727"/>
      <c r="O16" s="727"/>
      <c r="P16" s="727"/>
      <c r="Q16" s="190"/>
      <c r="R16" s="190"/>
    </row>
    <row r="17" spans="1:20" ht="15.75" customHeight="1" x14ac:dyDescent="0.25">
      <c r="A17" s="363" t="s">
        <v>8</v>
      </c>
      <c r="B17" s="495">
        <f>'k. Supplies (Capacity)'!E38</f>
        <v>0</v>
      </c>
      <c r="C17" s="379"/>
      <c r="D17" s="612">
        <f>'k. Supplies (Capacity)'!F38</f>
        <v>0</v>
      </c>
      <c r="E17" s="615"/>
      <c r="F17" s="491">
        <f>'k. Supplies (Capacity)'!G38</f>
        <v>0</v>
      </c>
      <c r="G17" s="615"/>
      <c r="H17" s="496">
        <f>'k. Supplies (Capacity)'!H38</f>
        <v>0</v>
      </c>
      <c r="I17" s="615"/>
      <c r="J17" s="496">
        <f>'k. Supplies (Capacity)'!I38</f>
        <v>0</v>
      </c>
      <c r="K17" s="728"/>
      <c r="L17" s="729"/>
      <c r="M17" s="729"/>
      <c r="N17" s="729"/>
      <c r="O17" s="729"/>
      <c r="P17" s="729"/>
      <c r="Q17" s="190"/>
      <c r="R17" s="190"/>
    </row>
    <row r="18" spans="1:20" ht="30.6" customHeight="1" x14ac:dyDescent="0.25">
      <c r="A18" s="363" t="s">
        <v>9</v>
      </c>
      <c r="B18" s="495">
        <f>'l. Contract-Subs (Capacity)'!F41</f>
        <v>0</v>
      </c>
      <c r="C18" s="379"/>
      <c r="D18" s="612">
        <f>'l. Contract-Subs (Capacity)'!G41</f>
        <v>0</v>
      </c>
      <c r="E18" s="615"/>
      <c r="F18" s="491">
        <f>'l. Contract-Subs (Capacity)'!H41</f>
        <v>0</v>
      </c>
      <c r="G18" s="381"/>
      <c r="H18" s="496">
        <f>'l. Contract-Subs (Capacity)'!I41</f>
        <v>0</v>
      </c>
      <c r="I18" s="379"/>
      <c r="J18" s="491">
        <f>'l. Contract-Subs (Capacity)'!J41</f>
        <v>0</v>
      </c>
      <c r="K18" s="730"/>
      <c r="L18" s="731"/>
      <c r="M18" s="731"/>
      <c r="N18" s="731"/>
      <c r="O18" s="731"/>
      <c r="P18" s="731"/>
      <c r="Q18" s="190"/>
      <c r="R18" s="190"/>
    </row>
    <row r="19" spans="1:20" ht="16.05" customHeight="1" thickBot="1" x14ac:dyDescent="0.3">
      <c r="A19" s="361" t="s">
        <v>174</v>
      </c>
      <c r="B19" s="495">
        <f>'l. Contract-Subs (Capacity)'!F24</f>
        <v>0</v>
      </c>
      <c r="C19" s="379"/>
      <c r="D19" s="612">
        <f>'l. Contract-Subs (Capacity)'!G24</f>
        <v>0</v>
      </c>
      <c r="E19" s="617"/>
      <c r="F19" s="491">
        <f>'l. Contract-Subs (Capacity)'!H24</f>
        <v>0</v>
      </c>
      <c r="G19" s="381"/>
      <c r="H19" s="491">
        <f>'l. Contract-Subs (Capacity)'!I24</f>
        <v>0</v>
      </c>
      <c r="I19" s="379"/>
      <c r="J19" s="612">
        <f>'l. Contract-Subs (Capacity)'!J24</f>
        <v>0</v>
      </c>
      <c r="K19" s="726"/>
      <c r="L19" s="727"/>
      <c r="M19" s="727"/>
      <c r="N19" s="727"/>
      <c r="O19" s="727"/>
      <c r="P19" s="727"/>
      <c r="Q19" s="190"/>
      <c r="R19" s="190"/>
    </row>
    <row r="20" spans="1:20" ht="16.5" customHeight="1" x14ac:dyDescent="0.25">
      <c r="A20" s="361" t="s">
        <v>175</v>
      </c>
      <c r="B20" s="495">
        <f>'l. Contract-Subs (Capacity)'!F38</f>
        <v>0</v>
      </c>
      <c r="C20" s="369"/>
      <c r="D20" s="612">
        <f>'l. Contract-Subs (Capacity)'!G38</f>
        <v>0</v>
      </c>
      <c r="E20" s="615"/>
      <c r="F20" s="491">
        <f>'l. Contract-Subs (Capacity)'!H38</f>
        <v>0</v>
      </c>
      <c r="G20" s="620"/>
      <c r="H20" s="491">
        <f>'l. Contract-Subs (Capacity)'!I38</f>
        <v>0</v>
      </c>
      <c r="I20" s="369"/>
      <c r="J20" s="491">
        <f>'l. Contract-Subs (Capacity)'!J38</f>
        <v>0</v>
      </c>
      <c r="K20" s="728"/>
      <c r="L20" s="729"/>
      <c r="M20" s="729"/>
      <c r="N20" s="729"/>
      <c r="O20" s="729"/>
      <c r="P20" s="729"/>
      <c r="Q20" s="190"/>
      <c r="R20" s="190"/>
    </row>
    <row r="21" spans="1:20" ht="30.6" customHeight="1" x14ac:dyDescent="0.25">
      <c r="A21" s="363" t="s">
        <v>10</v>
      </c>
      <c r="B21" s="495">
        <f>'m. Construction (Capacity)'!B21</f>
        <v>0</v>
      </c>
      <c r="C21" s="379"/>
      <c r="D21" s="612">
        <v>0</v>
      </c>
      <c r="E21" s="379"/>
      <c r="F21" s="616">
        <v>0</v>
      </c>
      <c r="G21" s="379"/>
      <c r="H21" s="612">
        <v>0</v>
      </c>
      <c r="I21" s="615"/>
      <c r="J21" s="496">
        <v>0</v>
      </c>
      <c r="K21" s="717"/>
      <c r="L21" s="718"/>
      <c r="M21" s="718"/>
      <c r="N21" s="718"/>
      <c r="O21" s="718"/>
      <c r="P21" s="718"/>
      <c r="Q21" s="190"/>
      <c r="R21" s="190"/>
    </row>
    <row r="22" spans="1:20" ht="33" customHeight="1" thickBot="1" x14ac:dyDescent="0.3">
      <c r="A22" s="363" t="s">
        <v>11</v>
      </c>
      <c r="B22" s="630">
        <f>'n. Other (Capacity)'!B15</f>
        <v>0</v>
      </c>
      <c r="C22" s="379"/>
      <c r="D22" s="631">
        <f>'n. Other (Capacity)'!C15</f>
        <v>0</v>
      </c>
      <c r="E22" s="381"/>
      <c r="F22" s="631">
        <f>'n. Other (Capacity)'!D15</f>
        <v>0</v>
      </c>
      <c r="G22" s="379"/>
      <c r="H22" s="631">
        <f>'n. Other (Capacity)'!E15</f>
        <v>0</v>
      </c>
      <c r="I22" s="381"/>
      <c r="J22" s="631">
        <f>'n. Other (Capacity)'!F15</f>
        <v>0</v>
      </c>
      <c r="K22" s="732"/>
      <c r="L22" s="733"/>
      <c r="M22" s="733"/>
      <c r="N22" s="733"/>
      <c r="O22" s="733"/>
      <c r="P22" s="733"/>
      <c r="Q22" s="190"/>
      <c r="R22" s="190"/>
    </row>
    <row r="23" spans="1:20" ht="15.6" customHeight="1" thickBot="1" x14ac:dyDescent="0.3">
      <c r="A23" s="608" t="s">
        <v>12</v>
      </c>
      <c r="B23" s="500">
        <f>SUM(B12:B22)-(B13+B14)</f>
        <v>0</v>
      </c>
      <c r="C23" s="364"/>
      <c r="D23" s="499">
        <f>SUM(D12:D22)</f>
        <v>0</v>
      </c>
      <c r="E23" s="364"/>
      <c r="F23" s="499">
        <f>SUM(F12:F22)</f>
        <v>0</v>
      </c>
      <c r="G23" s="364"/>
      <c r="H23" s="499">
        <f>SUM(H12:H22)</f>
        <v>0</v>
      </c>
      <c r="I23" s="364"/>
      <c r="J23" s="499">
        <f>SUM(J12:J22)</f>
        <v>0</v>
      </c>
      <c r="K23" s="719"/>
      <c r="L23" s="718"/>
      <c r="M23" s="718"/>
      <c r="N23" s="718"/>
      <c r="O23" s="718"/>
      <c r="P23" s="718"/>
      <c r="Q23" s="190"/>
      <c r="R23" s="190"/>
    </row>
    <row r="24" spans="1:20" ht="15.6" customHeight="1" thickBot="1" x14ac:dyDescent="0.3">
      <c r="A24" s="609" t="s">
        <v>13</v>
      </c>
      <c r="B24" s="499">
        <f>'o. Indirect (Capacity)'!D19</f>
        <v>0</v>
      </c>
      <c r="C24" s="625"/>
      <c r="D24" s="500">
        <f>'o. Indirect (Capacity)'!E19</f>
        <v>0</v>
      </c>
      <c r="E24" s="625"/>
      <c r="F24" s="499">
        <f>'o. Indirect (Capacity)'!F19</f>
        <v>0</v>
      </c>
      <c r="G24" s="625"/>
      <c r="H24" s="499">
        <f>'o. Indirect (Capacity)'!G19</f>
        <v>0</v>
      </c>
      <c r="I24" s="625"/>
      <c r="J24" s="499">
        <f>'o. Indirect (Capacity)'!H19</f>
        <v>0</v>
      </c>
      <c r="K24" s="724"/>
      <c r="L24" s="725"/>
      <c r="M24" s="725"/>
      <c r="N24" s="725"/>
      <c r="O24" s="725"/>
      <c r="P24" s="725"/>
      <c r="Q24" s="190"/>
      <c r="R24" s="190"/>
      <c r="S24" s="190"/>
    </row>
    <row r="25" spans="1:20" ht="3" customHeight="1" thickBot="1" x14ac:dyDescent="0.3">
      <c r="N25" s="357"/>
    </row>
    <row r="26" spans="1:20" ht="57" customHeight="1" thickBot="1" x14ac:dyDescent="0.3">
      <c r="A26" s="371" t="s">
        <v>14</v>
      </c>
      <c r="B26" s="499">
        <f>B23+B24</f>
        <v>0</v>
      </c>
      <c r="C26" s="486" t="s">
        <v>181</v>
      </c>
      <c r="D26" s="499">
        <f>D23+D24</f>
        <v>0</v>
      </c>
      <c r="E26" s="486" t="s">
        <v>182</v>
      </c>
      <c r="F26" s="499">
        <f>F23+F24</f>
        <v>0</v>
      </c>
      <c r="G26" s="486" t="s">
        <v>186</v>
      </c>
      <c r="H26" s="499">
        <f>H23+H24</f>
        <v>0</v>
      </c>
      <c r="I26" s="486" t="s">
        <v>182</v>
      </c>
      <c r="J26" s="499">
        <f>J23+J24</f>
        <v>0</v>
      </c>
      <c r="K26" s="365"/>
      <c r="L26" s="365"/>
      <c r="M26" s="721"/>
      <c r="N26" s="721"/>
      <c r="O26" s="721"/>
      <c r="P26" s="190"/>
      <c r="Q26" s="190"/>
      <c r="R26" s="190"/>
      <c r="S26" s="190"/>
      <c r="T26" s="190"/>
    </row>
    <row r="27" spans="1:20" ht="3.6" customHeight="1" thickBot="1" x14ac:dyDescent="0.3">
      <c r="A27" s="720"/>
      <c r="B27" s="720"/>
      <c r="C27" s="720"/>
      <c r="D27" s="720"/>
      <c r="E27" s="720"/>
      <c r="F27" s="720"/>
      <c r="G27" s="720"/>
      <c r="H27" s="720"/>
      <c r="I27" s="720"/>
      <c r="J27" s="720"/>
      <c r="K27" s="720"/>
      <c r="L27" s="720"/>
      <c r="M27" s="720"/>
      <c r="N27" s="720"/>
      <c r="O27" s="193"/>
      <c r="P27" s="193"/>
    </row>
    <row r="28" spans="1:20" ht="100.35" customHeight="1" thickBot="1" x14ac:dyDescent="0.3">
      <c r="A28" s="366" t="s">
        <v>15</v>
      </c>
      <c r="B28" s="706">
        <f>SUM(D12:D24)</f>
        <v>0</v>
      </c>
      <c r="C28" s="706"/>
      <c r="D28" s="484" t="s">
        <v>22</v>
      </c>
      <c r="E28" s="706">
        <f>SUM(F12:F24)</f>
        <v>0</v>
      </c>
      <c r="F28" s="706"/>
      <c r="G28" s="481" t="s">
        <v>23</v>
      </c>
      <c r="H28" s="706">
        <f>SUM(H12:H24)</f>
        <v>0</v>
      </c>
      <c r="I28" s="722"/>
      <c r="J28" s="722"/>
      <c r="K28" s="711"/>
      <c r="L28" s="481" t="s">
        <v>176</v>
      </c>
      <c r="M28" s="706">
        <f>SUM(J12:J24)</f>
        <v>0</v>
      </c>
      <c r="N28" s="711"/>
    </row>
    <row r="29" spans="1:20" ht="97.2" thickBot="1" x14ac:dyDescent="0.3">
      <c r="A29" s="243" t="s">
        <v>24</v>
      </c>
      <c r="B29" s="707">
        <f>IFERROR(B28/B26,0)</f>
        <v>0</v>
      </c>
      <c r="C29" s="708"/>
      <c r="D29" s="485" t="s">
        <v>25</v>
      </c>
      <c r="E29" s="707">
        <f>IFERROR(E28/B26,0)</f>
        <v>0</v>
      </c>
      <c r="F29" s="708"/>
      <c r="G29" s="483" t="s">
        <v>26</v>
      </c>
      <c r="H29" s="707">
        <f>IFERROR(H28/B26,0)</f>
        <v>0</v>
      </c>
      <c r="I29" s="723"/>
      <c r="J29" s="723"/>
      <c r="K29" s="708"/>
      <c r="L29" s="483" t="s">
        <v>255</v>
      </c>
      <c r="M29" s="707">
        <f>IFERROR(M28/B26,0)</f>
        <v>0</v>
      </c>
      <c r="N29" s="708"/>
    </row>
    <row r="30" spans="1:20" ht="15.75" customHeight="1" thickBot="1" x14ac:dyDescent="0.3"/>
    <row r="31" spans="1:20" ht="8.25" customHeight="1" x14ac:dyDescent="0.25">
      <c r="A31" s="691" t="s">
        <v>16</v>
      </c>
      <c r="B31" s="692"/>
      <c r="C31" s="692"/>
      <c r="D31" s="692"/>
      <c r="E31" s="692"/>
      <c r="F31" s="692"/>
      <c r="G31" s="692"/>
      <c r="H31" s="692"/>
      <c r="I31" s="692"/>
      <c r="J31" s="692"/>
      <c r="K31" s="692"/>
      <c r="L31" s="692"/>
      <c r="M31" s="692"/>
      <c r="N31" s="692"/>
      <c r="O31" s="692"/>
      <c r="P31" s="693"/>
    </row>
    <row r="32" spans="1:20" ht="44.1" customHeight="1" thickBot="1" x14ac:dyDescent="0.3">
      <c r="A32" s="694"/>
      <c r="B32" s="695"/>
      <c r="C32" s="695"/>
      <c r="D32" s="695"/>
      <c r="E32" s="695"/>
      <c r="F32" s="695"/>
      <c r="G32" s="695"/>
      <c r="H32" s="695"/>
      <c r="I32" s="695"/>
      <c r="J32" s="695"/>
      <c r="K32" s="695"/>
      <c r="L32" s="695"/>
      <c r="M32" s="695"/>
      <c r="N32" s="695"/>
      <c r="O32" s="695"/>
      <c r="P32" s="696"/>
    </row>
    <row r="33" spans="1:14" ht="10.5" customHeight="1" x14ac:dyDescent="0.25"/>
    <row r="36" spans="1:14" x14ac:dyDescent="0.25">
      <c r="A36" s="194"/>
      <c r="B36" s="194"/>
      <c r="C36" s="194"/>
      <c r="D36" s="194"/>
      <c r="E36" s="194"/>
      <c r="F36" s="194"/>
      <c r="G36" s="194"/>
      <c r="H36" s="194"/>
      <c r="I36" s="194"/>
      <c r="J36" s="194"/>
      <c r="K36" s="194"/>
      <c r="L36" s="194"/>
      <c r="M36" s="194"/>
      <c r="N36" s="194"/>
    </row>
  </sheetData>
  <sheetProtection formatCells="0" formatColumns="0" formatRows="0"/>
  <mergeCells count="28">
    <mergeCell ref="K24:P24"/>
    <mergeCell ref="K16:P17"/>
    <mergeCell ref="K18:P18"/>
    <mergeCell ref="K19:P20"/>
    <mergeCell ref="K21:P21"/>
    <mergeCell ref="K22:P22"/>
    <mergeCell ref="A31:P32"/>
    <mergeCell ref="A27:N27"/>
    <mergeCell ref="M26:O26"/>
    <mergeCell ref="H28:K28"/>
    <mergeCell ref="H29:K29"/>
    <mergeCell ref="M29:N29"/>
    <mergeCell ref="A1:U1"/>
    <mergeCell ref="B28:C28"/>
    <mergeCell ref="E28:F28"/>
    <mergeCell ref="B29:C29"/>
    <mergeCell ref="E29:F29"/>
    <mergeCell ref="A4:P4"/>
    <mergeCell ref="A8:P8"/>
    <mergeCell ref="A7:P7"/>
    <mergeCell ref="A10:P10"/>
    <mergeCell ref="M28:N28"/>
    <mergeCell ref="K11:P11"/>
    <mergeCell ref="K12:P12"/>
    <mergeCell ref="K13:P13"/>
    <mergeCell ref="K14:P14"/>
    <mergeCell ref="K15:P15"/>
    <mergeCell ref="K23:P23"/>
  </mergeCells>
  <phoneticPr fontId="4" type="noConversion"/>
  <conditionalFormatting sqref="D15">
    <cfRule type="expression" dxfId="151" priority="8">
      <formula>$C15="no"</formula>
    </cfRule>
  </conditionalFormatting>
  <conditionalFormatting sqref="B29:C29">
    <cfRule type="expression" dxfId="150" priority="5">
      <formula>AND(B29&gt;0.03,ISNUMBER(B29))</formula>
    </cfRule>
  </conditionalFormatting>
  <conditionalFormatting sqref="E29:F29">
    <cfRule type="expression" dxfId="149" priority="6">
      <formula>AND(E29&gt;0.05,ISNUMBER(E29))</formula>
    </cfRule>
  </conditionalFormatting>
  <conditionalFormatting sqref="H29:K29">
    <cfRule type="expression" dxfId="148" priority="7">
      <formula>AND(H29&gt;0.1,ISNUMBER(H29))</formula>
    </cfRule>
  </conditionalFormatting>
  <conditionalFormatting sqref="F15">
    <cfRule type="expression" dxfId="147" priority="4">
      <formula>$C15="no"</formula>
    </cfRule>
  </conditionalFormatting>
  <conditionalFormatting sqref="H15">
    <cfRule type="expression" dxfId="146" priority="3">
      <formula>$C15="no"</formula>
    </cfRule>
  </conditionalFormatting>
  <conditionalFormatting sqref="M29:N29">
    <cfRule type="expression" dxfId="145" priority="2">
      <formula>AND(M29&gt;0.1,ISNUMBER(M29))</formula>
    </cfRule>
  </conditionalFormatting>
  <conditionalFormatting sqref="J15">
    <cfRule type="expression" dxfId="144" priority="1">
      <formula>$C15="no"</formula>
    </cfRule>
  </conditionalFormatting>
  <printOptions horizontalCentered="1"/>
  <pageMargins left="0.5" right="0.5" top="0.25" bottom="0.25" header="0.5" footer="0.5"/>
  <pageSetup scale="70" orientation="landscape" horizontalDpi="300" verticalDpi="300"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10" id="{BE4DA73E-6003-4D78-A74D-02A169DA7624}">
            <xm:f>'Summary (Planning)'!$C12="no"</xm:f>
            <x14:dxf>
              <fill>
                <patternFill>
                  <bgColor theme="4" tint="0.79998168889431442"/>
                </patternFill>
              </fill>
            </x14:dxf>
          </x14:cfRule>
          <xm:sqref>K15:M15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8673FC91-46EF-4D62-AC55-CC64CD091E43}">
          <x14:formula1>
            <xm:f>List!$G$1:$G$2</xm:f>
          </x14:formula1>
          <xm:sqref>C12 C15:C19 C21:C22 C24 E12 E24 G12 G15:G19 G21:G22 G24 I12 I15:I19 I21:I22 I24 E20:E22 E15:E18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04032-1B43-48BC-BA28-BA179E938067}">
  <sheetPr>
    <tabColor theme="1" tint="4.9989318521683403E-2"/>
    <pageSetUpPr fitToPage="1"/>
  </sheetPr>
  <dimension ref="A1:W26"/>
  <sheetViews>
    <sheetView showGridLines="0" zoomScaleNormal="100" workbookViewId="0">
      <selection sqref="A1:V1"/>
    </sheetView>
  </sheetViews>
  <sheetFormatPr defaultColWidth="0" defaultRowHeight="13.2" x14ac:dyDescent="0.25"/>
  <cols>
    <col min="1" max="1" width="50.21875" style="358" bestFit="1" customWidth="1"/>
    <col min="2" max="2" width="54.77734375" style="358" customWidth="1"/>
    <col min="3" max="3" width="62.77734375" style="358" customWidth="1"/>
    <col min="4" max="4" width="43.77734375" style="358" customWidth="1"/>
    <col min="5" max="5" width="54.5546875" style="358" customWidth="1"/>
    <col min="6" max="6" width="17.21875" style="358" customWidth="1"/>
    <col min="7" max="7" width="22.77734375" style="358" customWidth="1"/>
    <col min="8" max="14" width="17.21875" style="358" customWidth="1"/>
    <col min="15" max="15" width="29.21875" style="358" customWidth="1"/>
    <col min="16" max="16" width="19.77734375" style="357" customWidth="1"/>
    <col min="17" max="17" width="33.77734375" style="357" customWidth="1"/>
    <col min="18" max="18" width="9.21875" style="357" customWidth="1"/>
    <col min="19" max="20" width="9.21875" style="357" hidden="1" customWidth="1"/>
    <col min="21" max="21" width="13.21875" style="357" hidden="1" customWidth="1"/>
    <col min="22" max="16384" width="9.21875" style="357" hidden="1"/>
  </cols>
  <sheetData>
    <row r="1" spans="1:23" ht="15.6" customHeight="1" x14ac:dyDescent="0.25">
      <c r="A1" s="668"/>
      <c r="B1" s="668"/>
      <c r="C1" s="668"/>
      <c r="D1" s="668"/>
      <c r="E1" s="668"/>
      <c r="F1" s="668"/>
      <c r="G1" s="668"/>
      <c r="H1" s="668"/>
      <c r="I1" s="668"/>
      <c r="J1" s="668"/>
      <c r="K1" s="668"/>
      <c r="L1" s="668"/>
      <c r="M1" s="668"/>
      <c r="N1" s="668"/>
      <c r="O1" s="668"/>
      <c r="P1" s="668"/>
      <c r="Q1" s="668"/>
      <c r="R1" s="668"/>
      <c r="S1" s="668"/>
      <c r="T1" s="668"/>
      <c r="U1" s="668"/>
      <c r="V1" s="668"/>
    </row>
    <row r="3" spans="1:23" ht="57" customHeight="1" x14ac:dyDescent="0.25">
      <c r="A3" s="16"/>
      <c r="B3" s="202"/>
      <c r="C3" s="202"/>
      <c r="D3" s="16"/>
      <c r="E3" s="16"/>
      <c r="F3" s="16"/>
      <c r="G3" s="16"/>
      <c r="H3" s="16"/>
      <c r="I3" s="16"/>
      <c r="J3" s="16"/>
      <c r="K3" s="16"/>
      <c r="L3" s="16"/>
      <c r="M3" s="16"/>
      <c r="N3" s="16"/>
      <c r="O3" s="16"/>
      <c r="P3" s="4"/>
      <c r="Q3" s="4"/>
    </row>
    <row r="4" spans="1:23" ht="11.25" customHeight="1" thickBot="1" x14ac:dyDescent="0.3">
      <c r="A4" s="15"/>
      <c r="B4" s="14"/>
      <c r="C4" s="14"/>
      <c r="D4" s="14"/>
      <c r="E4" s="14"/>
      <c r="F4" s="14"/>
      <c r="G4" s="14"/>
      <c r="H4" s="14"/>
      <c r="I4" s="14"/>
      <c r="J4" s="14"/>
      <c r="K4" s="14"/>
      <c r="L4" s="14"/>
      <c r="M4" s="14"/>
      <c r="N4" s="14"/>
      <c r="O4" s="14"/>
      <c r="P4" s="325"/>
      <c r="Q4" s="4"/>
    </row>
    <row r="5" spans="1:23" ht="48.6" customHeight="1" x14ac:dyDescent="0.25">
      <c r="A5" s="672" t="s">
        <v>183</v>
      </c>
      <c r="B5" s="673"/>
      <c r="C5" s="673"/>
      <c r="D5" s="673"/>
      <c r="E5" s="674"/>
      <c r="F5" s="411"/>
      <c r="G5" s="411"/>
      <c r="H5" s="411"/>
      <c r="I5" s="411"/>
      <c r="J5" s="411"/>
      <c r="K5" s="411"/>
      <c r="L5" s="411"/>
      <c r="M5" s="411"/>
      <c r="N5" s="411"/>
      <c r="O5" s="411"/>
      <c r="P5" s="411"/>
      <c r="Q5" s="411"/>
      <c r="R5" s="412"/>
      <c r="S5"/>
    </row>
    <row r="6" spans="1:23" ht="186.6" customHeight="1" thickBot="1" x14ac:dyDescent="0.3">
      <c r="A6" s="682" t="s">
        <v>253</v>
      </c>
      <c r="B6" s="736"/>
      <c r="C6" s="736"/>
      <c r="D6" s="736"/>
      <c r="E6" s="684"/>
      <c r="F6" s="413"/>
      <c r="G6" s="413"/>
      <c r="H6" s="413"/>
      <c r="I6" s="413"/>
      <c r="J6" s="413"/>
      <c r="K6" s="413"/>
      <c r="L6" s="413"/>
      <c r="M6" s="413"/>
      <c r="N6" s="413"/>
      <c r="O6" s="413"/>
      <c r="P6" s="413"/>
      <c r="Q6" s="413"/>
      <c r="R6" s="410"/>
      <c r="S6" s="359"/>
      <c r="T6" s="190"/>
      <c r="U6" s="190"/>
      <c r="V6" s="190"/>
      <c r="W6" s="190"/>
    </row>
    <row r="7" spans="1:23" ht="10.5" customHeight="1" thickBot="1" x14ac:dyDescent="0.3">
      <c r="A7" s="16"/>
      <c r="B7" s="16"/>
      <c r="C7" s="16"/>
      <c r="D7" s="16"/>
      <c r="E7" s="16"/>
      <c r="F7" s="414"/>
      <c r="G7" s="414"/>
      <c r="H7" s="414"/>
      <c r="I7" s="414"/>
      <c r="J7" s="414"/>
      <c r="K7" s="414"/>
      <c r="L7" s="414"/>
      <c r="M7" s="414"/>
      <c r="N7" s="414"/>
      <c r="O7" s="414"/>
      <c r="P7" s="414"/>
      <c r="Q7" s="415"/>
      <c r="R7" s="410"/>
      <c r="S7" s="190"/>
      <c r="T7" s="190"/>
      <c r="U7" s="190"/>
      <c r="V7" s="190"/>
      <c r="W7" s="190"/>
    </row>
    <row r="8" spans="1:23" ht="31.95" customHeight="1" thickBot="1" x14ac:dyDescent="0.3">
      <c r="A8" s="373" t="s">
        <v>223</v>
      </c>
      <c r="B8" s="500">
        <f>'Summary (Planning)'!B23</f>
        <v>0</v>
      </c>
      <c r="C8" s="382" t="s">
        <v>251</v>
      </c>
      <c r="D8" s="16"/>
      <c r="E8" s="16"/>
      <c r="F8" s="414"/>
      <c r="G8" s="414"/>
      <c r="H8" s="414"/>
      <c r="I8" s="414"/>
      <c r="J8" s="414"/>
      <c r="K8" s="414"/>
      <c r="L8" s="414"/>
      <c r="M8" s="414"/>
      <c r="N8" s="414"/>
      <c r="O8" s="414"/>
      <c r="P8" s="414"/>
      <c r="Q8" s="415"/>
      <c r="R8" s="410"/>
      <c r="S8" s="190"/>
      <c r="T8" s="190"/>
      <c r="U8" s="190"/>
      <c r="V8" s="190"/>
      <c r="W8" s="190"/>
    </row>
    <row r="9" spans="1:23" ht="35.549999999999997" customHeight="1" thickBot="1" x14ac:dyDescent="0.3">
      <c r="A9" s="373" t="s">
        <v>224</v>
      </c>
      <c r="B9" s="500">
        <f>'Summary (Capacity)'!B26</f>
        <v>0</v>
      </c>
      <c r="C9" s="382"/>
      <c r="D9" s="16"/>
      <c r="E9" s="16"/>
      <c r="F9" s="414"/>
      <c r="G9" s="414"/>
      <c r="H9" s="414"/>
      <c r="I9" s="414"/>
      <c r="J9" s="414"/>
      <c r="K9" s="414"/>
      <c r="L9" s="414"/>
      <c r="M9" s="414"/>
      <c r="N9" s="414"/>
      <c r="O9" s="414"/>
      <c r="P9" s="414"/>
      <c r="Q9" s="415"/>
      <c r="R9" s="410"/>
      <c r="S9" s="190"/>
      <c r="T9" s="190"/>
      <c r="U9" s="190"/>
      <c r="V9" s="190"/>
      <c r="W9" s="190"/>
    </row>
    <row r="10" spans="1:23" ht="55.8" customHeight="1" thickBot="1" x14ac:dyDescent="0.3">
      <c r="A10" s="373" t="s">
        <v>206</v>
      </c>
      <c r="B10" s="500">
        <f>SUM('Summary (Planning)'!B23,'Summary (Capacity)'!B26)</f>
        <v>0</v>
      </c>
      <c r="C10" s="382"/>
      <c r="D10" s="16"/>
      <c r="E10" s="16"/>
      <c r="F10" s="414"/>
      <c r="G10" s="414"/>
      <c r="H10" s="414"/>
      <c r="I10" s="414"/>
      <c r="J10" s="414"/>
      <c r="K10" s="414"/>
      <c r="L10" s="414"/>
      <c r="M10" s="414"/>
      <c r="N10" s="414"/>
      <c r="O10" s="414"/>
      <c r="P10" s="414"/>
      <c r="Q10" s="415"/>
      <c r="R10" s="410"/>
      <c r="S10" s="190"/>
      <c r="T10" s="190"/>
      <c r="U10" s="190"/>
      <c r="V10" s="190"/>
      <c r="W10" s="190"/>
    </row>
    <row r="11" spans="1:23" ht="10.5" customHeight="1" x14ac:dyDescent="0.25">
      <c r="A11" s="16"/>
      <c r="B11" s="16"/>
      <c r="C11" s="16"/>
      <c r="D11" s="16"/>
      <c r="E11" s="16"/>
      <c r="F11" s="414"/>
      <c r="G11" s="414"/>
      <c r="H11" s="414"/>
      <c r="I11" s="414"/>
      <c r="J11" s="414"/>
      <c r="K11" s="414"/>
      <c r="L11" s="414"/>
      <c r="M11" s="414"/>
      <c r="N11" s="414"/>
      <c r="O11" s="414"/>
      <c r="P11" s="414"/>
      <c r="Q11" s="415"/>
      <c r="R11" s="410"/>
      <c r="S11" s="190"/>
      <c r="T11" s="190"/>
      <c r="U11" s="190"/>
      <c r="V11" s="190"/>
      <c r="W11" s="190"/>
    </row>
    <row r="12" spans="1:23" ht="10.5" customHeight="1" thickBot="1" x14ac:dyDescent="0.3">
      <c r="A12" s="16"/>
      <c r="B12" s="16"/>
      <c r="C12" s="16"/>
      <c r="D12" s="16"/>
      <c r="E12" s="16"/>
      <c r="F12" s="414"/>
      <c r="G12" s="414"/>
      <c r="H12" s="414"/>
      <c r="I12" s="414"/>
      <c r="J12" s="414"/>
      <c r="K12" s="414"/>
      <c r="L12" s="414"/>
      <c r="M12" s="414"/>
      <c r="N12" s="414"/>
      <c r="O12" s="414"/>
      <c r="P12" s="414"/>
      <c r="Q12" s="415"/>
      <c r="R12" s="410"/>
      <c r="S12" s="190"/>
      <c r="T12" s="190"/>
      <c r="U12" s="190"/>
      <c r="V12" s="190"/>
      <c r="W12" s="190"/>
    </row>
    <row r="13" spans="1:23" ht="55.5" customHeight="1" thickBot="1" x14ac:dyDescent="0.3">
      <c r="A13" s="685" t="s">
        <v>188</v>
      </c>
      <c r="B13" s="734"/>
      <c r="C13" s="734"/>
      <c r="D13" s="734"/>
      <c r="E13" s="735"/>
      <c r="F13" s="384"/>
      <c r="G13" s="384"/>
      <c r="H13" s="384"/>
      <c r="I13" s="384"/>
      <c r="J13" s="384"/>
      <c r="K13" s="384"/>
      <c r="L13" s="384"/>
      <c r="M13" s="384"/>
      <c r="N13" s="384"/>
      <c r="O13" s="384"/>
      <c r="P13" s="384"/>
      <c r="Q13" s="384"/>
      <c r="R13" s="190"/>
      <c r="S13" s="190"/>
      <c r="T13" s="190"/>
      <c r="U13" s="190"/>
      <c r="V13" s="190"/>
      <c r="W13" s="190"/>
    </row>
    <row r="14" spans="1:23" ht="140.1" customHeight="1" thickBot="1" x14ac:dyDescent="0.3">
      <c r="A14" s="67" t="s">
        <v>180</v>
      </c>
      <c r="B14" s="67" t="s">
        <v>225</v>
      </c>
      <c r="C14" s="67" t="s">
        <v>226</v>
      </c>
      <c r="D14" s="68" t="s">
        <v>228</v>
      </c>
      <c r="E14" s="459" t="s">
        <v>227</v>
      </c>
      <c r="F14" s="386"/>
      <c r="G14" s="386"/>
      <c r="H14" s="386"/>
      <c r="I14" s="386"/>
      <c r="J14" s="386"/>
      <c r="K14" s="386"/>
      <c r="L14" s="739"/>
      <c r="M14" s="739"/>
      <c r="N14" s="739"/>
      <c r="O14" s="739"/>
      <c r="P14" s="739"/>
      <c r="Q14" s="739"/>
      <c r="R14" s="190"/>
      <c r="S14" s="190"/>
    </row>
    <row r="15" spans="1:23" s="192" customFormat="1" ht="63.6" customHeight="1" thickBot="1" x14ac:dyDescent="0.3">
      <c r="A15" s="738" t="s">
        <v>187</v>
      </c>
      <c r="B15" s="372" t="s">
        <v>191</v>
      </c>
      <c r="C15" s="499">
        <f>0.03*(B10)</f>
        <v>0</v>
      </c>
      <c r="D15" s="639">
        <f>SUM('Summary (Capacity)'!D26,'Summary (Planning)'!D23)</f>
        <v>0</v>
      </c>
      <c r="E15" s="640">
        <f>IFERROR(D15/(SUM('Summary (Capacity)'!B26,'Summary (Planning)'!B23)),0)</f>
        <v>0</v>
      </c>
      <c r="F15" s="383"/>
      <c r="G15" s="382"/>
      <c r="H15" s="387"/>
      <c r="I15" s="382"/>
      <c r="J15" s="387"/>
      <c r="K15" s="382"/>
      <c r="L15" s="740"/>
      <c r="M15" s="740"/>
      <c r="N15" s="740"/>
      <c r="O15" s="740"/>
      <c r="P15" s="740"/>
      <c r="Q15" s="740"/>
      <c r="R15" s="190"/>
      <c r="S15" s="190"/>
    </row>
    <row r="16" spans="1:23" s="192" customFormat="1" ht="40.5" customHeight="1" thickBot="1" x14ac:dyDescent="0.3">
      <c r="A16" s="738"/>
      <c r="B16" s="372" t="s">
        <v>192</v>
      </c>
      <c r="C16" s="499">
        <f>0.05*B10</f>
        <v>0</v>
      </c>
      <c r="D16" s="639">
        <f>SUM('Summary (Capacity)'!F26,'Summary (Planning)'!F23)</f>
        <v>0</v>
      </c>
      <c r="E16" s="640">
        <f>IFERROR(D16/(SUM('Summary (Capacity)'!B26,'Summary (Planning)'!B23)),0)</f>
        <v>0</v>
      </c>
      <c r="F16" s="382"/>
      <c r="G16" s="382"/>
      <c r="H16" s="382"/>
      <c r="I16" s="382"/>
      <c r="J16" s="382"/>
      <c r="K16" s="382"/>
      <c r="L16" s="741"/>
      <c r="M16" s="741"/>
      <c r="N16" s="741"/>
      <c r="O16" s="741"/>
      <c r="P16" s="741"/>
      <c r="Q16" s="741"/>
      <c r="R16" s="193"/>
      <c r="S16" s="190"/>
    </row>
    <row r="17" spans="1:19" s="192" customFormat="1" ht="58.5" customHeight="1" thickBot="1" x14ac:dyDescent="0.3">
      <c r="A17" s="641" t="s">
        <v>184</v>
      </c>
      <c r="B17" s="372" t="s">
        <v>207</v>
      </c>
      <c r="C17" s="499">
        <f>0.0725*B8</f>
        <v>0</v>
      </c>
      <c r="D17" s="642">
        <f>'Summary (Planning)'!B23</f>
        <v>0</v>
      </c>
      <c r="E17" s="640">
        <f>IFERROR(D17/(SUM('Summary (Capacity)'!B26,'Summary (Planning)'!B23)),0)</f>
        <v>0</v>
      </c>
      <c r="F17" s="370"/>
      <c r="G17" s="382"/>
      <c r="H17" s="370"/>
      <c r="I17" s="382"/>
      <c r="J17" s="370"/>
      <c r="K17" s="382"/>
      <c r="L17" s="741"/>
      <c r="M17" s="741"/>
      <c r="N17" s="741"/>
      <c r="O17" s="741"/>
      <c r="P17" s="741"/>
      <c r="Q17" s="741"/>
      <c r="R17" s="193"/>
      <c r="S17" s="190"/>
    </row>
    <row r="18" spans="1:19" s="192" customFormat="1" ht="58.5" customHeight="1" thickBot="1" x14ac:dyDescent="0.3">
      <c r="A18" s="738" t="s">
        <v>185</v>
      </c>
      <c r="B18" s="372" t="s">
        <v>193</v>
      </c>
      <c r="C18" s="499">
        <f>0.1*B9</f>
        <v>0</v>
      </c>
      <c r="D18" s="639">
        <f>'Summary (Capacity)'!H26</f>
        <v>0</v>
      </c>
      <c r="E18" s="640">
        <f>IFERROR(D18/(SUM('Summary (Capacity)'!B26,'Summary (Planning)'!B23)),0)</f>
        <v>0</v>
      </c>
      <c r="F18" s="370"/>
      <c r="G18" s="382"/>
      <c r="H18" s="370"/>
      <c r="I18" s="382"/>
      <c r="J18" s="370"/>
      <c r="K18" s="382"/>
      <c r="L18" s="393"/>
      <c r="M18" s="393"/>
      <c r="N18" s="393"/>
      <c r="O18" s="393"/>
      <c r="P18" s="393"/>
      <c r="Q18" s="393"/>
      <c r="R18" s="193"/>
      <c r="S18" s="190"/>
    </row>
    <row r="19" spans="1:19" ht="43.5" customHeight="1" thickBot="1" x14ac:dyDescent="0.3">
      <c r="A19" s="738"/>
      <c r="B19" s="372" t="s">
        <v>194</v>
      </c>
      <c r="C19" s="499">
        <f>0.2*B9</f>
        <v>0</v>
      </c>
      <c r="D19" s="639">
        <f>'Summary (Capacity)'!J26</f>
        <v>0</v>
      </c>
      <c r="E19" s="640">
        <f>IFERROR(D19/B9,0)</f>
        <v>0</v>
      </c>
      <c r="F19" s="387"/>
      <c r="G19" s="382"/>
      <c r="H19" s="387"/>
      <c r="I19" s="382"/>
      <c r="J19" s="387"/>
      <c r="K19" s="382"/>
      <c r="L19" s="741"/>
      <c r="M19" s="741"/>
      <c r="N19" s="741"/>
      <c r="O19" s="741"/>
      <c r="P19" s="741"/>
      <c r="Q19" s="741"/>
      <c r="R19" s="190"/>
      <c r="S19" s="190"/>
    </row>
    <row r="20" spans="1:19" ht="3.6" customHeight="1" thickBot="1" x14ac:dyDescent="0.3">
      <c r="A20" s="720"/>
      <c r="B20" s="720"/>
      <c r="C20" s="720"/>
      <c r="D20" s="720"/>
      <c r="E20" s="720"/>
      <c r="F20" s="720"/>
      <c r="G20" s="720"/>
      <c r="H20" s="720"/>
      <c r="I20" s="720"/>
      <c r="J20" s="720"/>
      <c r="K20" s="720"/>
      <c r="L20" s="720"/>
      <c r="M20" s="720"/>
      <c r="N20" s="720"/>
      <c r="O20" s="720"/>
      <c r="P20" s="193"/>
      <c r="Q20" s="193"/>
    </row>
    <row r="21" spans="1:19" ht="15.6" customHeight="1" x14ac:dyDescent="0.25">
      <c r="A21" s="691" t="s">
        <v>16</v>
      </c>
      <c r="B21" s="692"/>
      <c r="C21" s="692"/>
      <c r="D21" s="692"/>
      <c r="E21" s="693"/>
      <c r="F21" s="416"/>
      <c r="G21" s="416"/>
      <c r="H21" s="416"/>
      <c r="I21" s="416"/>
      <c r="J21" s="416"/>
      <c r="K21" s="416"/>
      <c r="L21" s="416"/>
      <c r="M21" s="416"/>
      <c r="N21" s="416"/>
      <c r="O21" s="416"/>
      <c r="P21" s="416"/>
      <c r="Q21" s="416"/>
      <c r="R21" s="378"/>
    </row>
    <row r="22" spans="1:19" ht="44.1" customHeight="1" thickBot="1" x14ac:dyDescent="0.3">
      <c r="A22" s="694"/>
      <c r="B22" s="737"/>
      <c r="C22" s="737"/>
      <c r="D22" s="737"/>
      <c r="E22" s="696"/>
      <c r="F22" s="416"/>
      <c r="G22" s="416"/>
      <c r="H22" s="416"/>
      <c r="I22" s="416"/>
      <c r="J22" s="416"/>
      <c r="K22" s="416"/>
      <c r="L22" s="416"/>
      <c r="M22" s="416"/>
      <c r="N22" s="416"/>
      <c r="O22" s="416"/>
      <c r="P22" s="416"/>
      <c r="Q22" s="416"/>
      <c r="R22" s="378"/>
    </row>
    <row r="23" spans="1:19" ht="10.5" customHeight="1" x14ac:dyDescent="0.25"/>
    <row r="26" spans="1:19" x14ac:dyDescent="0.25">
      <c r="A26" s="194"/>
      <c r="B26" s="194"/>
      <c r="C26" s="194"/>
      <c r="D26" s="194"/>
      <c r="E26" s="194"/>
      <c r="F26" s="194"/>
      <c r="G26" s="194"/>
      <c r="H26" s="194"/>
      <c r="I26" s="194"/>
      <c r="J26" s="194"/>
      <c r="K26" s="194"/>
      <c r="L26" s="194"/>
      <c r="M26" s="194"/>
      <c r="N26" s="194"/>
      <c r="O26" s="194"/>
    </row>
  </sheetData>
  <sheetProtection formatCells="0" formatColumns="0" formatRows="0"/>
  <mergeCells count="13">
    <mergeCell ref="A1:V1"/>
    <mergeCell ref="A13:E13"/>
    <mergeCell ref="A6:E6"/>
    <mergeCell ref="A5:E5"/>
    <mergeCell ref="A21:E22"/>
    <mergeCell ref="A15:A16"/>
    <mergeCell ref="A18:A19"/>
    <mergeCell ref="A20:O20"/>
    <mergeCell ref="L14:Q14"/>
    <mergeCell ref="L15:Q15"/>
    <mergeCell ref="L16:Q16"/>
    <mergeCell ref="L17:Q17"/>
    <mergeCell ref="L19:Q19"/>
  </mergeCells>
  <conditionalFormatting sqref="G19">
    <cfRule type="expression" dxfId="142" priority="13">
      <formula>$D19="no"</formula>
    </cfRule>
  </conditionalFormatting>
  <conditionalFormatting sqref="I19">
    <cfRule type="expression" dxfId="141" priority="12">
      <formula>$D19="no"</formula>
    </cfRule>
  </conditionalFormatting>
  <conditionalFormatting sqref="K19">
    <cfRule type="expression" dxfId="140" priority="10">
      <formula>$D19="no"</formula>
    </cfRule>
  </conditionalFormatting>
  <conditionalFormatting sqref="E16">
    <cfRule type="cellIs" dxfId="139" priority="9" operator="greaterThan">
      <formula>0.05</formula>
    </cfRule>
  </conditionalFormatting>
  <conditionalFormatting sqref="E15">
    <cfRule type="cellIs" dxfId="138" priority="4" operator="greaterThan">
      <formula>0.03</formula>
    </cfRule>
  </conditionalFormatting>
  <conditionalFormatting sqref="E17">
    <cfRule type="cellIs" dxfId="137" priority="3" operator="greaterThan">
      <formula>0.0725</formula>
    </cfRule>
  </conditionalFormatting>
  <conditionalFormatting sqref="E18">
    <cfRule type="cellIs" dxfId="136" priority="2" operator="greaterThan">
      <formula>0.1</formula>
    </cfRule>
  </conditionalFormatting>
  <conditionalFormatting sqref="E19">
    <cfRule type="cellIs" dxfId="135" priority="1" operator="greaterThan">
      <formula>0.2</formula>
    </cfRule>
  </conditionalFormatting>
  <printOptions horizontalCentered="1"/>
  <pageMargins left="0.5" right="0.5" top="0.25" bottom="0.25" header="0.5" footer="0.5"/>
  <pageSetup scale="70" orientation="landscape" horizontalDpi="300" verticalDpi="300"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18" id="{808096B9-2DBA-4739-80F9-B999298DEBC4}">
            <xm:f>'Summary (Planning)'!$C12="no"</xm:f>
            <x14:dxf>
              <fill>
                <patternFill>
                  <bgColor theme="4" tint="0.79998168889431442"/>
                </patternFill>
              </fill>
            </x14:dxf>
          </x14:cfRule>
          <xm:sqref>L19:N19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43DCF3EE-6E82-4E99-B37E-D53B4C2DD214}">
          <x14:formula1>
            <xm:f>List!$G$1:$G$2</xm:f>
          </x14:formula1>
          <xm:sqref>J19 J15 H19 F19 H15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CE1E1-3373-4444-8209-51CC107F8C5E}">
  <sheetPr>
    <tabColor theme="6" tint="0.39997558519241921"/>
  </sheetPr>
  <dimension ref="A1:O22"/>
  <sheetViews>
    <sheetView zoomScaleNormal="100" workbookViewId="0"/>
  </sheetViews>
  <sheetFormatPr defaultColWidth="9.21875" defaultRowHeight="13.2" x14ac:dyDescent="0.25"/>
  <cols>
    <col min="1" max="1" width="27.21875" style="5" customWidth="1"/>
    <col min="2" max="2" width="13.21875" style="5" customWidth="1"/>
    <col min="3" max="3" width="16.77734375" style="39" customWidth="1"/>
    <col min="4" max="4" width="9.44140625" style="12" customWidth="1"/>
    <col min="5" max="5" width="13.77734375" style="12" customWidth="1"/>
    <col min="6" max="6" width="17.44140625" style="12" customWidth="1"/>
    <col min="7" max="7" width="17.77734375" style="11" customWidth="1"/>
    <col min="8" max="8" width="12.21875" style="122" bestFit="1" customWidth="1"/>
    <col min="9" max="12" width="22.5546875" style="122" customWidth="1"/>
    <col min="13" max="13" width="16.21875" style="11" customWidth="1"/>
    <col min="14" max="14" width="61.5546875" style="13" customWidth="1"/>
    <col min="15" max="15" width="61.44140625" style="5" customWidth="1"/>
    <col min="16" max="16384" width="9.21875" style="645"/>
  </cols>
  <sheetData>
    <row r="1" spans="1:15" s="348" customFormat="1" ht="11.25" customHeight="1" x14ac:dyDescent="0.25">
      <c r="A1" s="342"/>
      <c r="B1" s="342"/>
      <c r="C1" s="343"/>
      <c r="D1" s="344"/>
      <c r="E1" s="344"/>
      <c r="F1" s="344"/>
      <c r="G1" s="344"/>
      <c r="H1" s="345"/>
      <c r="I1" s="345"/>
      <c r="J1" s="345"/>
      <c r="K1" s="345"/>
      <c r="L1" s="345"/>
      <c r="M1" s="346"/>
      <c r="N1" s="347"/>
    </row>
    <row r="2" spans="1:15" s="643" customFormat="1" ht="16.350000000000001" customHeight="1" thickBot="1" x14ac:dyDescent="0.3">
      <c r="A2" s="742" t="s">
        <v>27</v>
      </c>
      <c r="B2" s="742"/>
      <c r="C2" s="742"/>
      <c r="D2" s="742"/>
      <c r="E2" s="742"/>
      <c r="F2" s="742"/>
      <c r="G2" s="742"/>
      <c r="H2" s="742"/>
      <c r="I2" s="742"/>
      <c r="J2" s="742"/>
      <c r="K2" s="742"/>
      <c r="L2" s="742"/>
      <c r="M2" s="742"/>
      <c r="N2" s="742"/>
      <c r="O2" s="742"/>
    </row>
    <row r="3" spans="1:15" s="644" customFormat="1" ht="14.25" customHeight="1" thickBot="1" x14ac:dyDescent="0.3">
      <c r="A3" s="743" t="s">
        <v>267</v>
      </c>
      <c r="B3" s="743"/>
      <c r="C3" s="743"/>
      <c r="D3" s="743"/>
      <c r="E3" s="743"/>
      <c r="F3" s="743"/>
      <c r="G3" s="743"/>
      <c r="H3" s="743"/>
      <c r="I3" s="743"/>
      <c r="J3" s="743"/>
      <c r="K3" s="743"/>
      <c r="L3" s="743"/>
      <c r="M3" s="743"/>
      <c r="N3" s="743"/>
      <c r="O3" s="744"/>
    </row>
    <row r="4" spans="1:15" ht="245.4" customHeight="1" thickBot="1" x14ac:dyDescent="0.3">
      <c r="A4" s="745"/>
      <c r="B4" s="745"/>
      <c r="C4" s="745"/>
      <c r="D4" s="745"/>
      <c r="E4" s="745"/>
      <c r="F4" s="745"/>
      <c r="G4" s="745"/>
      <c r="H4" s="745"/>
      <c r="I4" s="745"/>
      <c r="J4" s="745"/>
      <c r="K4" s="745"/>
      <c r="L4" s="745"/>
      <c r="M4" s="745"/>
      <c r="N4" s="745"/>
      <c r="O4" s="746"/>
    </row>
    <row r="5" spans="1:15" ht="7.5" customHeight="1" thickBot="1" x14ac:dyDescent="0.3">
      <c r="A5" s="471"/>
      <c r="B5" s="471"/>
      <c r="C5" s="472"/>
      <c r="D5" s="471"/>
      <c r="E5" s="471"/>
      <c r="F5" s="471"/>
      <c r="G5" s="471"/>
      <c r="H5" s="473"/>
      <c r="I5" s="473"/>
      <c r="J5" s="473"/>
      <c r="K5" s="473"/>
      <c r="L5" s="473"/>
      <c r="M5" s="474"/>
      <c r="N5" s="475"/>
      <c r="O5" s="476"/>
    </row>
    <row r="6" spans="1:15" ht="19.5" customHeight="1" thickBot="1" x14ac:dyDescent="0.3">
      <c r="A6" s="747" t="s">
        <v>28</v>
      </c>
      <c r="B6" s="747"/>
      <c r="C6" s="747"/>
      <c r="D6" s="747"/>
      <c r="E6" s="747"/>
      <c r="F6" s="747"/>
      <c r="G6" s="747"/>
      <c r="H6" s="747"/>
      <c r="I6" s="747"/>
      <c r="J6" s="747"/>
      <c r="K6" s="747"/>
      <c r="L6" s="747"/>
      <c r="M6" s="747"/>
      <c r="N6" s="747"/>
      <c r="O6" s="748"/>
    </row>
    <row r="7" spans="1:15" s="646" customFormat="1" ht="81" customHeight="1" thickBot="1" x14ac:dyDescent="0.3">
      <c r="A7" s="216" t="s">
        <v>29</v>
      </c>
      <c r="B7" s="217" t="s">
        <v>30</v>
      </c>
      <c r="C7" s="232" t="s">
        <v>31</v>
      </c>
      <c r="D7" s="218" t="s">
        <v>32</v>
      </c>
      <c r="E7" s="215" t="s">
        <v>33</v>
      </c>
      <c r="F7" s="215" t="s">
        <v>34</v>
      </c>
      <c r="G7" s="215" t="s">
        <v>35</v>
      </c>
      <c r="H7" s="219" t="s">
        <v>36</v>
      </c>
      <c r="I7" s="219" t="s">
        <v>155</v>
      </c>
      <c r="J7" s="219" t="s">
        <v>164</v>
      </c>
      <c r="K7" s="219" t="s">
        <v>259</v>
      </c>
      <c r="L7" s="219" t="s">
        <v>256</v>
      </c>
      <c r="M7" s="220" t="s">
        <v>37</v>
      </c>
      <c r="N7" s="215" t="s">
        <v>38</v>
      </c>
      <c r="O7" s="215" t="s">
        <v>39</v>
      </c>
    </row>
    <row r="8" spans="1:15" s="647" customFormat="1" ht="202.8" customHeight="1" thickBot="1" x14ac:dyDescent="0.3">
      <c r="A8" s="421" t="s">
        <v>201</v>
      </c>
      <c r="B8" s="422" t="s">
        <v>41</v>
      </c>
      <c r="C8" s="423">
        <v>1.5</v>
      </c>
      <c r="D8" s="424" t="s">
        <v>42</v>
      </c>
      <c r="E8" s="425">
        <v>75000</v>
      </c>
      <c r="F8" s="426">
        <f t="shared" ref="F8:F19" si="0">C8*E8</f>
        <v>112500</v>
      </c>
      <c r="G8" s="426">
        <f>Table82[[#This Row],[Fringe Rate]]*Table82[[#This Row],[Subtotal Salary]]</f>
        <v>22500</v>
      </c>
      <c r="H8" s="427">
        <v>0.2</v>
      </c>
      <c r="I8" s="449">
        <v>0.03</v>
      </c>
      <c r="J8" s="426">
        <f>Table82[[#This Row],[% of Time Spent on Administrative Costs]]*Table82[[#This Row],[Subtotal Salary]]</f>
        <v>3375</v>
      </c>
      <c r="K8" s="450">
        <v>0.05</v>
      </c>
      <c r="L8" s="426">
        <f>Table82[[#This Row],[% of Time Spent on Evaluation of Subgrants Costs]]*Table82[[#This Row],[Subtotal Salary]]</f>
        <v>5625</v>
      </c>
      <c r="M8" s="428">
        <f>SUM(Table82[[#This Row],[Subtotal Salary]],Table82[[#This Row],[Fringe Benefits]])</f>
        <v>135000</v>
      </c>
      <c r="N8" s="422" t="s">
        <v>202</v>
      </c>
      <c r="O8" s="429" t="s">
        <v>195</v>
      </c>
    </row>
    <row r="9" spans="1:15" s="648" customFormat="1" x14ac:dyDescent="0.25">
      <c r="A9" s="61"/>
      <c r="B9" s="221"/>
      <c r="C9" s="400"/>
      <c r="D9" s="400"/>
      <c r="E9" s="397"/>
      <c r="F9" s="160">
        <f t="shared" si="0"/>
        <v>0</v>
      </c>
      <c r="G9" s="309">
        <f>Table82[[#This Row],[Fringe Rate]]*Table82[[#This Row],[Subtotal Salary]]</f>
        <v>0</v>
      </c>
      <c r="H9" s="452"/>
      <c r="I9" s="452"/>
      <c r="J9" s="309">
        <f>Table82[[#This Row],[% of Time Spent on Administrative Costs]]*Table82[[#This Row],[Subtotal Salary]]</f>
        <v>0</v>
      </c>
      <c r="K9" s="452"/>
      <c r="L9" s="160">
        <f>Table82[[#This Row],[% of Time Spent on Evaluation of Subgrants Costs]]*Table82[[#This Row],[Subtotal Salary]]</f>
        <v>0</v>
      </c>
      <c r="M9" s="160">
        <f>SUM(Table82[[#This Row],[Subtotal Salary]],Table82[[#This Row],[Fringe Benefits]])</f>
        <v>0</v>
      </c>
      <c r="N9" s="221"/>
      <c r="O9" s="221"/>
    </row>
    <row r="10" spans="1:15" s="648" customFormat="1" x14ac:dyDescent="0.25">
      <c r="A10" s="61"/>
      <c r="B10" s="162"/>
      <c r="C10" s="399"/>
      <c r="D10" s="399"/>
      <c r="E10" s="397"/>
      <c r="F10" s="160">
        <f t="shared" si="0"/>
        <v>0</v>
      </c>
      <c r="G10" s="309">
        <f>Table82[[#This Row],[Fringe Rate]]*Table82[[#This Row],[Subtotal Salary]]</f>
        <v>0</v>
      </c>
      <c r="H10" s="452"/>
      <c r="I10" s="452"/>
      <c r="J10" s="309">
        <f>Table82[[#This Row],[% of Time Spent on Administrative Costs]]*Table82[[#This Row],[Subtotal Salary]]</f>
        <v>0</v>
      </c>
      <c r="K10" s="452"/>
      <c r="L10" s="160">
        <f>Table82[[#This Row],[% of Time Spent on Evaluation of Subgrants Costs]]*Table82[[#This Row],[Subtotal Salary]]</f>
        <v>0</v>
      </c>
      <c r="M10" s="160">
        <f>SUM(Table82[[#This Row],[Subtotal Salary]],Table82[[#This Row],[Fringe Benefits]])</f>
        <v>0</v>
      </c>
      <c r="N10" s="162"/>
      <c r="O10" s="162"/>
    </row>
    <row r="11" spans="1:15" s="647" customFormat="1" x14ac:dyDescent="0.25">
      <c r="A11" s="62"/>
      <c r="B11" s="162"/>
      <c r="C11" s="399"/>
      <c r="D11" s="399"/>
      <c r="E11" s="43"/>
      <c r="F11" s="160">
        <f t="shared" si="0"/>
        <v>0</v>
      </c>
      <c r="G11" s="309">
        <f>Table82[[#This Row],[Fringe Rate]]*Table82[[#This Row],[Subtotal Salary]]</f>
        <v>0</v>
      </c>
      <c r="H11" s="452"/>
      <c r="I11" s="452"/>
      <c r="J11" s="309">
        <f>Table82[[#This Row],[% of Time Spent on Administrative Costs]]*Table82[[#This Row],[Subtotal Salary]]</f>
        <v>0</v>
      </c>
      <c r="K11" s="452"/>
      <c r="L11" s="160">
        <f>Table82[[#This Row],[% of Time Spent on Evaluation of Subgrants Costs]]*Table82[[#This Row],[Subtotal Salary]]</f>
        <v>0</v>
      </c>
      <c r="M11" s="160">
        <f>SUM(Table82[[#This Row],[Subtotal Salary]],Table82[[#This Row],[Fringe Benefits]])</f>
        <v>0</v>
      </c>
      <c r="N11" s="162"/>
      <c r="O11" s="162"/>
    </row>
    <row r="12" spans="1:15" s="647" customFormat="1" x14ac:dyDescent="0.25">
      <c r="A12" s="62"/>
      <c r="B12" s="162"/>
      <c r="C12" s="399"/>
      <c r="D12" s="399"/>
      <c r="E12" s="44"/>
      <c r="F12" s="160">
        <f t="shared" si="0"/>
        <v>0</v>
      </c>
      <c r="G12" s="309">
        <f>Table82[[#This Row],[Fringe Rate]]*Table82[[#This Row],[Subtotal Salary]]</f>
        <v>0</v>
      </c>
      <c r="H12" s="452"/>
      <c r="I12" s="452"/>
      <c r="J12" s="309">
        <f>Table82[[#This Row],[% of Time Spent on Administrative Costs]]*Table82[[#This Row],[Subtotal Salary]]</f>
        <v>0</v>
      </c>
      <c r="K12" s="452"/>
      <c r="L12" s="160">
        <f>Table82[[#This Row],[% of Time Spent on Evaluation of Subgrants Costs]]*Table82[[#This Row],[Subtotal Salary]]</f>
        <v>0</v>
      </c>
      <c r="M12" s="160">
        <f>SUM(Table82[[#This Row],[Subtotal Salary]],Table82[[#This Row],[Fringe Benefits]])</f>
        <v>0</v>
      </c>
      <c r="N12" s="162"/>
      <c r="O12" s="162"/>
    </row>
    <row r="13" spans="1:15" s="648" customFormat="1" x14ac:dyDescent="0.25">
      <c r="A13" s="63"/>
      <c r="B13" s="162"/>
      <c r="C13" s="399"/>
      <c r="D13" s="399"/>
      <c r="E13" s="44"/>
      <c r="F13" s="160">
        <f t="shared" si="0"/>
        <v>0</v>
      </c>
      <c r="G13" s="309">
        <f>Table82[[#This Row],[Fringe Rate]]*Table82[[#This Row],[Subtotal Salary]]</f>
        <v>0</v>
      </c>
      <c r="H13" s="452"/>
      <c r="I13" s="452"/>
      <c r="J13" s="309">
        <f>Table82[[#This Row],[% of Time Spent on Administrative Costs]]*Table82[[#This Row],[Subtotal Salary]]</f>
        <v>0</v>
      </c>
      <c r="K13" s="452"/>
      <c r="L13" s="160">
        <f>Table82[[#This Row],[% of Time Spent on Evaluation of Subgrants Costs]]*Table82[[#This Row],[Subtotal Salary]]</f>
        <v>0</v>
      </c>
      <c r="M13" s="160">
        <f>SUM(Table82[[#This Row],[Subtotal Salary]],Table82[[#This Row],[Fringe Benefits]])</f>
        <v>0</v>
      </c>
      <c r="N13" s="162"/>
      <c r="O13" s="162"/>
    </row>
    <row r="14" spans="1:15" s="648" customFormat="1" x14ac:dyDescent="0.25">
      <c r="A14" s="63"/>
      <c r="B14" s="162"/>
      <c r="C14" s="399"/>
      <c r="D14" s="399"/>
      <c r="E14" s="44"/>
      <c r="F14" s="160">
        <f t="shared" si="0"/>
        <v>0</v>
      </c>
      <c r="G14" s="309">
        <f>Table82[[#This Row],[Fringe Rate]]*Table82[[#This Row],[Subtotal Salary]]</f>
        <v>0</v>
      </c>
      <c r="H14" s="452"/>
      <c r="I14" s="452"/>
      <c r="J14" s="309">
        <f>Table82[[#This Row],[% of Time Spent on Administrative Costs]]*Table82[[#This Row],[Subtotal Salary]]</f>
        <v>0</v>
      </c>
      <c r="K14" s="452"/>
      <c r="L14" s="160">
        <f>Table82[[#This Row],[% of Time Spent on Evaluation of Subgrants Costs]]*Table82[[#This Row],[Subtotal Salary]]</f>
        <v>0</v>
      </c>
      <c r="M14" s="160">
        <f>SUM(Table82[[#This Row],[Subtotal Salary]],Table82[[#This Row],[Fringe Benefits]])</f>
        <v>0</v>
      </c>
      <c r="N14" s="162"/>
      <c r="O14" s="162"/>
    </row>
    <row r="15" spans="1:15" s="648" customFormat="1" x14ac:dyDescent="0.25">
      <c r="A15" s="63"/>
      <c r="B15" s="162"/>
      <c r="C15" s="399"/>
      <c r="D15" s="399"/>
      <c r="E15" s="44"/>
      <c r="F15" s="160">
        <f t="shared" si="0"/>
        <v>0</v>
      </c>
      <c r="G15" s="309">
        <f>Table82[[#This Row],[Fringe Rate]]*Table82[[#This Row],[Subtotal Salary]]</f>
        <v>0</v>
      </c>
      <c r="H15" s="452"/>
      <c r="I15" s="452"/>
      <c r="J15" s="309">
        <f>Table82[[#This Row],[% of Time Spent on Administrative Costs]]*Table82[[#This Row],[Subtotal Salary]]</f>
        <v>0</v>
      </c>
      <c r="K15" s="452"/>
      <c r="L15" s="160">
        <f>Table82[[#This Row],[% of Time Spent on Evaluation of Subgrants Costs]]*Table82[[#This Row],[Subtotal Salary]]</f>
        <v>0</v>
      </c>
      <c r="M15" s="160">
        <f>SUM(Table82[[#This Row],[Subtotal Salary]],Table82[[#This Row],[Fringe Benefits]])</f>
        <v>0</v>
      </c>
      <c r="N15" s="162"/>
      <c r="O15" s="162"/>
    </row>
    <row r="16" spans="1:15" s="648" customFormat="1" x14ac:dyDescent="0.25">
      <c r="A16" s="63"/>
      <c r="B16" s="162"/>
      <c r="C16" s="399"/>
      <c r="D16" s="399"/>
      <c r="E16" s="44"/>
      <c r="F16" s="160">
        <f t="shared" si="0"/>
        <v>0</v>
      </c>
      <c r="G16" s="309">
        <f>Table82[[#This Row],[Fringe Rate]]*Table82[[#This Row],[Subtotal Salary]]</f>
        <v>0</v>
      </c>
      <c r="H16" s="452"/>
      <c r="I16" s="452"/>
      <c r="J16" s="309">
        <f>Table82[[#This Row],[% of Time Spent on Administrative Costs]]*Table82[[#This Row],[Subtotal Salary]]</f>
        <v>0</v>
      </c>
      <c r="K16" s="452"/>
      <c r="L16" s="160">
        <f>Table82[[#This Row],[% of Time Spent on Evaluation of Subgrants Costs]]*Table82[[#This Row],[Subtotal Salary]]</f>
        <v>0</v>
      </c>
      <c r="M16" s="160">
        <f>SUM(Table82[[#This Row],[Subtotal Salary]],Table82[[#This Row],[Fringe Benefits]])</f>
        <v>0</v>
      </c>
      <c r="N16" s="162"/>
      <c r="O16" s="162"/>
    </row>
    <row r="17" spans="1:15" s="648" customFormat="1" x14ac:dyDescent="0.25">
      <c r="A17" s="63"/>
      <c r="B17" s="162"/>
      <c r="C17" s="399"/>
      <c r="D17" s="399"/>
      <c r="E17" s="44"/>
      <c r="F17" s="160">
        <f t="shared" si="0"/>
        <v>0</v>
      </c>
      <c r="G17" s="309">
        <f>Table82[[#This Row],[Fringe Rate]]*Table82[[#This Row],[Subtotal Salary]]</f>
        <v>0</v>
      </c>
      <c r="H17" s="452"/>
      <c r="I17" s="452"/>
      <c r="J17" s="309">
        <f>Table82[[#This Row],[% of Time Spent on Administrative Costs]]*Table82[[#This Row],[Subtotal Salary]]</f>
        <v>0</v>
      </c>
      <c r="K17" s="452"/>
      <c r="L17" s="160">
        <f>Table82[[#This Row],[% of Time Spent on Evaluation of Subgrants Costs]]*Table82[[#This Row],[Subtotal Salary]]</f>
        <v>0</v>
      </c>
      <c r="M17" s="160">
        <f>SUM(Table82[[#This Row],[Subtotal Salary]],Table82[[#This Row],[Fringe Benefits]])</f>
        <v>0</v>
      </c>
      <c r="N17" s="162"/>
      <c r="O17" s="162"/>
    </row>
    <row r="18" spans="1:15" s="647" customFormat="1" x14ac:dyDescent="0.25">
      <c r="A18" s="62"/>
      <c r="B18" s="162"/>
      <c r="C18" s="399"/>
      <c r="D18" s="399"/>
      <c r="E18" s="44"/>
      <c r="F18" s="160">
        <f t="shared" si="0"/>
        <v>0</v>
      </c>
      <c r="G18" s="309">
        <f>Table82[[#This Row],[Fringe Rate]]*Table82[[#This Row],[Subtotal Salary]]</f>
        <v>0</v>
      </c>
      <c r="H18" s="452"/>
      <c r="I18" s="452"/>
      <c r="J18" s="309">
        <f>Table82[[#This Row],[% of Time Spent on Administrative Costs]]*Table82[[#This Row],[Subtotal Salary]]</f>
        <v>0</v>
      </c>
      <c r="K18" s="452"/>
      <c r="L18" s="160">
        <f>Table82[[#This Row],[% of Time Spent on Evaluation of Subgrants Costs]]*Table82[[#This Row],[Subtotal Salary]]</f>
        <v>0</v>
      </c>
      <c r="M18" s="160">
        <f>SUM(Table82[[#This Row],[Subtotal Salary]],Table82[[#This Row],[Fringe Benefits]])</f>
        <v>0</v>
      </c>
      <c r="N18" s="162"/>
      <c r="O18" s="162"/>
    </row>
    <row r="19" spans="1:15" s="647" customFormat="1" ht="15.6" customHeight="1" thickBot="1" x14ac:dyDescent="0.3">
      <c r="A19" s="62"/>
      <c r="B19" s="162"/>
      <c r="C19" s="399"/>
      <c r="D19" s="399"/>
      <c r="E19" s="44"/>
      <c r="F19" s="555">
        <f t="shared" si="0"/>
        <v>0</v>
      </c>
      <c r="G19" s="556">
        <f>Table82[[#This Row],[Fringe Rate]]*Table82[[#This Row],[Subtotal Salary]]</f>
        <v>0</v>
      </c>
      <c r="H19" s="452"/>
      <c r="I19" s="452"/>
      <c r="J19" s="556">
        <f>Table82[[#This Row],[% of Time Spent on Administrative Costs]]*Table82[[#This Row],[Subtotal Salary]]</f>
        <v>0</v>
      </c>
      <c r="K19" s="558"/>
      <c r="L19" s="555">
        <f>Table82[[#This Row],[% of Time Spent on Evaluation of Subgrants Costs]]*Table82[[#This Row],[Subtotal Salary]]</f>
        <v>0</v>
      </c>
      <c r="M19" s="555">
        <f>SUM(Table82[[#This Row],[Subtotal Salary]],Table82[[#This Row],[Fringe Benefits]])</f>
        <v>0</v>
      </c>
      <c r="N19" s="162"/>
      <c r="O19" s="162"/>
    </row>
    <row r="20" spans="1:15" s="648" customFormat="1" ht="30.6" customHeight="1" thickBot="1" x14ac:dyDescent="0.3">
      <c r="A20" s="749" t="s">
        <v>53</v>
      </c>
      <c r="B20" s="750"/>
      <c r="C20" s="750"/>
      <c r="D20" s="750"/>
      <c r="E20" s="751"/>
      <c r="F20" s="372">
        <f>SUM(F9:F19)</f>
        <v>0</v>
      </c>
      <c r="G20" s="372">
        <f>SUM(G9:G19)</f>
        <v>0</v>
      </c>
      <c r="H20" s="554"/>
      <c r="I20" s="557"/>
      <c r="J20" s="499">
        <f>SUM(J9:J19)</f>
        <v>0</v>
      </c>
      <c r="K20" s="499">
        <f>SUM(K9:K19)</f>
        <v>0</v>
      </c>
      <c r="L20" s="499">
        <f>SUM(L9:L19)</f>
        <v>0</v>
      </c>
      <c r="M20" s="499">
        <f>SUM(M9:M19)</f>
        <v>0</v>
      </c>
      <c r="N20" s="559"/>
      <c r="O20" s="69"/>
    </row>
    <row r="21" spans="1:15" ht="22.8" customHeight="1" x14ac:dyDescent="0.25">
      <c r="A21" s="752" t="s">
        <v>16</v>
      </c>
      <c r="B21" s="753"/>
      <c r="C21" s="753"/>
      <c r="D21" s="753"/>
      <c r="E21" s="753"/>
      <c r="F21" s="753"/>
      <c r="G21" s="753"/>
      <c r="H21" s="753"/>
      <c r="I21" s="753"/>
      <c r="J21" s="753"/>
      <c r="K21" s="753"/>
      <c r="L21" s="753"/>
      <c r="M21" s="753"/>
      <c r="N21" s="753"/>
      <c r="O21" s="754"/>
    </row>
    <row r="22" spans="1:15" ht="35.85" customHeight="1" thickBot="1" x14ac:dyDescent="0.3">
      <c r="A22" s="755"/>
      <c r="B22" s="756"/>
      <c r="C22" s="756"/>
      <c r="D22" s="756"/>
      <c r="E22" s="756"/>
      <c r="F22" s="756"/>
      <c r="G22" s="756"/>
      <c r="H22" s="756"/>
      <c r="I22" s="756"/>
      <c r="J22" s="756"/>
      <c r="K22" s="756"/>
      <c r="L22" s="756"/>
      <c r="M22" s="756"/>
      <c r="N22" s="756"/>
      <c r="O22" s="757"/>
    </row>
  </sheetData>
  <mergeCells count="5">
    <mergeCell ref="A2:O2"/>
    <mergeCell ref="A3:O4"/>
    <mergeCell ref="A6:O6"/>
    <mergeCell ref="A20:E20"/>
    <mergeCell ref="A21:O22"/>
  </mergeCells>
  <pageMargins left="0.7" right="0.7" top="0.75" bottom="0.75" header="0.3" footer="0.3"/>
  <pageSetup orientation="portrait" r:id="rId1"/>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5DB4E3D4-B4DD-4423-AA3E-D69081A1CDC4}">
          <x14:formula1>
            <xm:f>List!$A$1:$A$3</xm:f>
          </x14:formula1>
          <xm:sqref>D9:D19</xm:sqref>
        </x14:dataValidation>
        <x14:dataValidation type="list" allowBlank="1" showInputMessage="1" showErrorMessage="1" xr:uid="{70D791B4-9BB8-4CCC-8AAF-41CC97138C51}">
          <x14:formula1>
            <xm:f>List!$G$1:$G$3</xm:f>
          </x14:formula1>
          <xm:sqref>B9:B19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AB199-2FFD-4CEC-ADDC-23F5B5DED2EC}">
  <sheetPr>
    <tabColor theme="6" tint="0.39997558519241921"/>
  </sheetPr>
  <dimension ref="A1:P22"/>
  <sheetViews>
    <sheetView zoomScaleNormal="100" workbookViewId="0">
      <selection sqref="A1:N2"/>
    </sheetView>
  </sheetViews>
  <sheetFormatPr defaultColWidth="9.21875" defaultRowHeight="13.2" x14ac:dyDescent="0.25"/>
  <cols>
    <col min="1" max="1" width="52.44140625" style="72" customWidth="1"/>
    <col min="2" max="2" width="17.21875" style="72" customWidth="1"/>
    <col min="3" max="3" width="17.5546875" style="73" customWidth="1"/>
    <col min="4" max="4" width="18.44140625" style="73" customWidth="1"/>
    <col min="5" max="5" width="20.21875" style="74" customWidth="1"/>
    <col min="6" max="6" width="12" style="74" customWidth="1"/>
    <col min="7" max="7" width="14.5546875" style="74" customWidth="1"/>
    <col min="8" max="8" width="15.21875" style="74" customWidth="1"/>
    <col min="9" max="9" width="15" style="74" customWidth="1"/>
    <col min="10" max="10" width="19.21875" style="74" customWidth="1"/>
    <col min="11" max="11" width="61.5546875" style="75" customWidth="1"/>
    <col min="12" max="13" width="22.5546875" style="75" customWidth="1"/>
    <col min="14" max="14" width="49.44140625" style="72" customWidth="1"/>
    <col min="15" max="15" width="37.5546875" style="72" customWidth="1"/>
    <col min="16" max="16384" width="9.21875" style="660"/>
  </cols>
  <sheetData>
    <row r="1" spans="1:16" s="657" customFormat="1" ht="12.75" customHeight="1" x14ac:dyDescent="0.25">
      <c r="A1" s="758" t="s">
        <v>6</v>
      </c>
      <c r="B1" s="758"/>
      <c r="C1" s="758"/>
      <c r="D1" s="758"/>
      <c r="E1" s="758"/>
      <c r="F1" s="758"/>
      <c r="G1" s="758"/>
      <c r="H1" s="758"/>
      <c r="I1" s="758"/>
      <c r="J1" s="758"/>
      <c r="K1" s="758"/>
      <c r="L1" s="758"/>
      <c r="M1" s="758"/>
      <c r="N1" s="758"/>
    </row>
    <row r="2" spans="1:16" s="659" customFormat="1" ht="15.75" customHeight="1" thickBot="1" x14ac:dyDescent="0.3">
      <c r="A2" s="758"/>
      <c r="B2" s="758"/>
      <c r="C2" s="758"/>
      <c r="D2" s="758"/>
      <c r="E2" s="758"/>
      <c r="F2" s="758"/>
      <c r="G2" s="758"/>
      <c r="H2" s="758"/>
      <c r="I2" s="758"/>
      <c r="J2" s="758"/>
      <c r="K2" s="758"/>
      <c r="L2" s="758"/>
      <c r="M2" s="758"/>
      <c r="N2" s="758"/>
      <c r="O2" s="658"/>
      <c r="P2" s="658"/>
    </row>
    <row r="3" spans="1:16" ht="376.8" customHeight="1" thickBot="1" x14ac:dyDescent="0.3">
      <c r="A3" s="759" t="s">
        <v>268</v>
      </c>
      <c r="B3" s="760"/>
      <c r="C3" s="760"/>
      <c r="D3" s="760"/>
      <c r="E3" s="760"/>
      <c r="F3" s="760"/>
      <c r="G3" s="760"/>
      <c r="H3" s="760"/>
      <c r="I3" s="760"/>
      <c r="J3" s="760"/>
      <c r="K3" s="760"/>
      <c r="L3" s="760"/>
      <c r="M3" s="760"/>
      <c r="N3" s="760"/>
      <c r="O3" s="761"/>
    </row>
    <row r="4" spans="1:16" ht="9" customHeight="1" thickBot="1" x14ac:dyDescent="0.3">
      <c r="A4" s="96"/>
      <c r="B4" s="129"/>
      <c r="C4" s="143"/>
      <c r="D4" s="143"/>
      <c r="E4" s="153"/>
      <c r="F4" s="153"/>
      <c r="G4" s="153"/>
      <c r="H4" s="153"/>
      <c r="I4" s="153"/>
      <c r="J4" s="153"/>
      <c r="K4" s="130"/>
      <c r="L4" s="130"/>
      <c r="M4" s="130"/>
    </row>
    <row r="5" spans="1:16" s="657" customFormat="1" ht="75" customHeight="1" thickBot="1" x14ac:dyDescent="0.3">
      <c r="A5" s="245" t="s">
        <v>54</v>
      </c>
      <c r="B5" s="218" t="s">
        <v>55</v>
      </c>
      <c r="C5" s="218" t="s">
        <v>56</v>
      </c>
      <c r="D5" s="246" t="s">
        <v>57</v>
      </c>
      <c r="E5" s="246" t="s">
        <v>58</v>
      </c>
      <c r="F5" s="246" t="s">
        <v>160</v>
      </c>
      <c r="G5" s="246" t="s">
        <v>59</v>
      </c>
      <c r="H5" s="246" t="s">
        <v>60</v>
      </c>
      <c r="I5" s="246" t="s">
        <v>161</v>
      </c>
      <c r="J5" s="246" t="s">
        <v>61</v>
      </c>
      <c r="K5" s="247" t="s">
        <v>62</v>
      </c>
      <c r="L5" s="322" t="s">
        <v>162</v>
      </c>
      <c r="M5" s="322" t="s">
        <v>257</v>
      </c>
      <c r="N5" s="241" t="s">
        <v>39</v>
      </c>
      <c r="O5" s="396" t="s">
        <v>63</v>
      </c>
    </row>
    <row r="6" spans="1:16" s="661" customFormat="1" ht="388.8" customHeight="1" thickBot="1" x14ac:dyDescent="0.3">
      <c r="A6" s="421" t="s">
        <v>196</v>
      </c>
      <c r="B6" s="430">
        <v>4</v>
      </c>
      <c r="C6" s="430">
        <v>3</v>
      </c>
      <c r="D6" s="501">
        <v>200</v>
      </c>
      <c r="E6" s="501">
        <v>0</v>
      </c>
      <c r="F6" s="501">
        <v>100</v>
      </c>
      <c r="G6" s="501">
        <v>90</v>
      </c>
      <c r="H6" s="501">
        <f>Table126[[#This Row],[Per Diem Per Traveler]]*0.75</f>
        <v>67.5</v>
      </c>
      <c r="I6" s="501">
        <v>380</v>
      </c>
      <c r="J6" s="506">
        <v>60</v>
      </c>
      <c r="K6" s="507">
        <f>IF((((B6-1)*D6)*C6)+(C6*E6)+(C6*F6)+((C6*G6)*B6-2)+(H6*2*C6)+I6+J6&lt;0, 0, (((B6-1)*D6)*C6)+(C6*E6)+(C6*F6)+((C6*G6)*B6-2)+(H6*2*C6)+I6+J6)</f>
        <v>4023</v>
      </c>
      <c r="L6" s="512">
        <v>74</v>
      </c>
      <c r="M6" s="507">
        <v>147</v>
      </c>
      <c r="N6" s="431" t="s">
        <v>197</v>
      </c>
      <c r="O6" s="432" t="s">
        <v>66</v>
      </c>
    </row>
    <row r="7" spans="1:16" s="661" customFormat="1" ht="100.5" customHeight="1" x14ac:dyDescent="0.25">
      <c r="A7" s="45"/>
      <c r="B7" s="248"/>
      <c r="C7" s="248"/>
      <c r="D7" s="502"/>
      <c r="E7" s="502"/>
      <c r="F7" s="502"/>
      <c r="G7" s="503"/>
      <c r="H7" s="502"/>
      <c r="I7" s="502"/>
      <c r="J7" s="502"/>
      <c r="K7" s="508">
        <f>IF((((B7-1)*D7)*C7)+(C7*E7)+(C7*F7)+((C7*G8)*B7-2)+(H7*2*C7)+I7+J7&lt;0, 0, (((B7-1)*D7)*C7)+(C7*E7)+(C7*F7)+((C7*G8)*B7-2)+(H7*2*C7)+I7+J7)</f>
        <v>0</v>
      </c>
      <c r="L7" s="513"/>
      <c r="M7" s="513"/>
      <c r="N7" s="249"/>
      <c r="O7" s="250"/>
    </row>
    <row r="8" spans="1:16" x14ac:dyDescent="0.25">
      <c r="A8" s="46"/>
      <c r="B8" s="47"/>
      <c r="C8" s="47"/>
      <c r="D8" s="503"/>
      <c r="E8" s="503"/>
      <c r="F8" s="503"/>
      <c r="G8" s="502"/>
      <c r="H8" s="502"/>
      <c r="I8" s="503"/>
      <c r="J8" s="503"/>
      <c r="K8" s="509">
        <f>IF((((B8-1)*D8)*C8)+(C8*E8)+(C8*F8)+((C8*G9)*B8-2)+(H8*2*C8)+I8+J8&lt;0, 0, (((B8-1)*D8)*C8)+(C8*E8)+(C8*F8)+((C8*G9)*B8-2)+(H8*2*C8)+I8+J8)</f>
        <v>0</v>
      </c>
      <c r="L8" s="514"/>
      <c r="M8" s="514"/>
      <c r="N8" s="49"/>
      <c r="O8" s="239"/>
    </row>
    <row r="9" spans="1:16" x14ac:dyDescent="0.25">
      <c r="A9" s="46"/>
      <c r="B9" s="47"/>
      <c r="C9" s="47"/>
      <c r="D9" s="503"/>
      <c r="E9" s="503"/>
      <c r="F9" s="503"/>
      <c r="G9" s="503"/>
      <c r="H9" s="502"/>
      <c r="I9" s="503"/>
      <c r="J9" s="503"/>
      <c r="K9" s="510">
        <f t="shared" ref="K9:K16" si="0">IF((((B9-1)*D9)*C9)+(C9*E9)+(C9*F9)+((C9*G9)*B9-2)+(H9*2*C9)+I9+J9&lt;0, 0, (((B9-1)*D9)*C9)+(C9*E9)+(C9*F9)+((C9*G9)*B9-2)+(H9*2*C9)+I9+J9)</f>
        <v>0</v>
      </c>
      <c r="L9" s="514"/>
      <c r="M9" s="514"/>
      <c r="N9" s="49"/>
      <c r="O9" s="239"/>
    </row>
    <row r="10" spans="1:16" x14ac:dyDescent="0.25">
      <c r="A10" s="46"/>
      <c r="B10" s="47"/>
      <c r="C10" s="47"/>
      <c r="D10" s="503"/>
      <c r="E10" s="503"/>
      <c r="F10" s="503"/>
      <c r="G10" s="503"/>
      <c r="H10" s="502"/>
      <c r="I10" s="503"/>
      <c r="J10" s="503"/>
      <c r="K10" s="510">
        <f t="shared" si="0"/>
        <v>0</v>
      </c>
      <c r="L10" s="514"/>
      <c r="M10" s="514"/>
      <c r="N10" s="49"/>
      <c r="O10" s="239"/>
    </row>
    <row r="11" spans="1:16" x14ac:dyDescent="0.25">
      <c r="A11" s="46"/>
      <c r="B11" s="47"/>
      <c r="C11" s="47"/>
      <c r="D11" s="503"/>
      <c r="E11" s="503"/>
      <c r="F11" s="503"/>
      <c r="G11" s="503"/>
      <c r="H11" s="502"/>
      <c r="I11" s="503"/>
      <c r="J11" s="503"/>
      <c r="K11" s="510">
        <f t="shared" si="0"/>
        <v>0</v>
      </c>
      <c r="L11" s="514"/>
      <c r="M11" s="514"/>
      <c r="N11" s="49"/>
      <c r="O11" s="239"/>
    </row>
    <row r="12" spans="1:16" x14ac:dyDescent="0.25">
      <c r="A12" s="46"/>
      <c r="B12" s="47"/>
      <c r="C12" s="47"/>
      <c r="D12" s="503"/>
      <c r="E12" s="503"/>
      <c r="F12" s="503"/>
      <c r="G12" s="503"/>
      <c r="H12" s="502"/>
      <c r="I12" s="503"/>
      <c r="J12" s="503"/>
      <c r="K12" s="510">
        <f t="shared" si="0"/>
        <v>0</v>
      </c>
      <c r="L12" s="514"/>
      <c r="M12" s="514"/>
      <c r="N12" s="49"/>
      <c r="O12" s="239"/>
    </row>
    <row r="13" spans="1:16" x14ac:dyDescent="0.25">
      <c r="A13" s="46"/>
      <c r="B13" s="47"/>
      <c r="C13" s="47"/>
      <c r="D13" s="503"/>
      <c r="E13" s="503"/>
      <c r="F13" s="503"/>
      <c r="G13" s="503"/>
      <c r="H13" s="502"/>
      <c r="I13" s="503"/>
      <c r="J13" s="503"/>
      <c r="K13" s="510">
        <f t="shared" si="0"/>
        <v>0</v>
      </c>
      <c r="L13" s="514"/>
      <c r="M13" s="514"/>
      <c r="N13" s="49"/>
      <c r="O13" s="239"/>
    </row>
    <row r="14" spans="1:16" x14ac:dyDescent="0.25">
      <c r="A14" s="46"/>
      <c r="B14" s="47"/>
      <c r="C14" s="47"/>
      <c r="D14" s="503"/>
      <c r="E14" s="503"/>
      <c r="F14" s="503"/>
      <c r="G14" s="503"/>
      <c r="H14" s="502"/>
      <c r="I14" s="503"/>
      <c r="J14" s="503"/>
      <c r="K14" s="510">
        <f t="shared" si="0"/>
        <v>0</v>
      </c>
      <c r="L14" s="514"/>
      <c r="M14" s="514"/>
      <c r="N14" s="49"/>
      <c r="O14" s="239"/>
    </row>
    <row r="15" spans="1:16" x14ac:dyDescent="0.25">
      <c r="A15" s="18"/>
      <c r="B15" s="47"/>
      <c r="C15" s="47"/>
      <c r="D15" s="503"/>
      <c r="E15" s="503"/>
      <c r="F15" s="503"/>
      <c r="G15" s="503"/>
      <c r="H15" s="502"/>
      <c r="I15" s="503"/>
      <c r="J15" s="503"/>
      <c r="K15" s="510">
        <f t="shared" si="0"/>
        <v>0</v>
      </c>
      <c r="L15" s="514"/>
      <c r="M15" s="514"/>
      <c r="N15" s="49"/>
      <c r="O15" s="239"/>
    </row>
    <row r="16" spans="1:16" ht="13.8" thickBot="1" x14ac:dyDescent="0.3">
      <c r="A16" s="235"/>
      <c r="B16" s="236"/>
      <c r="C16" s="236"/>
      <c r="D16" s="504"/>
      <c r="E16" s="504"/>
      <c r="F16" s="504"/>
      <c r="G16" s="504"/>
      <c r="H16" s="502"/>
      <c r="I16" s="504"/>
      <c r="J16" s="504"/>
      <c r="K16" s="511">
        <f t="shared" si="0"/>
        <v>0</v>
      </c>
      <c r="L16" s="515"/>
      <c r="M16" s="515"/>
      <c r="N16" s="49"/>
      <c r="O16" s="240"/>
    </row>
    <row r="17" spans="1:15" ht="13.8" thickBot="1" x14ac:dyDescent="0.3">
      <c r="A17" s="316"/>
      <c r="B17" s="317"/>
      <c r="C17" s="317"/>
      <c r="D17" s="318"/>
      <c r="E17" s="318"/>
      <c r="F17" s="318"/>
      <c r="G17" s="318"/>
      <c r="H17" s="318"/>
      <c r="I17" s="318"/>
      <c r="J17" s="319"/>
      <c r="K17" s="516"/>
      <c r="L17" s="516"/>
      <c r="M17" s="516"/>
      <c r="N17" s="332"/>
    </row>
    <row r="18" spans="1:15" ht="14.4" thickBot="1" x14ac:dyDescent="0.3">
      <c r="A18" s="762" t="s">
        <v>67</v>
      </c>
      <c r="B18" s="762"/>
      <c r="C18" s="762"/>
      <c r="D18" s="762"/>
      <c r="E18" s="762"/>
      <c r="F18" s="762"/>
      <c r="G18" s="762"/>
      <c r="H18" s="763"/>
      <c r="I18" s="329"/>
      <c r="J18" s="323"/>
      <c r="K18" s="489">
        <f>SUM(K7:K16)</f>
        <v>0</v>
      </c>
      <c r="L18" s="489">
        <f>SUM(L7:L16)</f>
        <v>0</v>
      </c>
      <c r="M18" s="489">
        <f>SUM(M7:M16)</f>
        <v>0</v>
      </c>
      <c r="N18" s="560"/>
    </row>
    <row r="19" spans="1:15" s="657" customFormat="1" ht="16.5" customHeight="1" thickBot="1" x14ac:dyDescent="0.3">
      <c r="A19" s="72"/>
      <c r="B19" s="73"/>
      <c r="C19" s="73"/>
      <c r="D19" s="74"/>
      <c r="E19" s="74"/>
      <c r="F19" s="74"/>
      <c r="G19" s="74"/>
      <c r="H19" s="74"/>
      <c r="I19" s="74"/>
      <c r="J19" s="75"/>
      <c r="K19" s="79"/>
      <c r="L19" s="79"/>
      <c r="M19" s="79"/>
      <c r="N19" s="79"/>
      <c r="O19" s="21"/>
    </row>
    <row r="20" spans="1:15" ht="15" customHeight="1" x14ac:dyDescent="0.25">
      <c r="A20" s="764" t="s">
        <v>16</v>
      </c>
      <c r="B20" s="753"/>
      <c r="C20" s="753"/>
      <c r="D20" s="753"/>
      <c r="E20" s="753"/>
      <c r="F20" s="753"/>
      <c r="G20" s="753"/>
      <c r="H20" s="753"/>
      <c r="I20" s="753"/>
      <c r="J20" s="753"/>
      <c r="K20" s="753"/>
      <c r="L20" s="753"/>
      <c r="M20" s="753"/>
      <c r="N20" s="754"/>
    </row>
    <row r="21" spans="1:15" ht="26.55" customHeight="1" thickBot="1" x14ac:dyDescent="0.3">
      <c r="A21" s="755"/>
      <c r="B21" s="756"/>
      <c r="C21" s="756"/>
      <c r="D21" s="756"/>
      <c r="E21" s="756"/>
      <c r="F21" s="756"/>
      <c r="G21" s="756"/>
      <c r="H21" s="756"/>
      <c r="I21" s="756"/>
      <c r="J21" s="756"/>
      <c r="K21" s="756"/>
      <c r="L21" s="756"/>
      <c r="M21" s="756"/>
      <c r="N21" s="757"/>
    </row>
    <row r="22" spans="1:15" ht="11.25" customHeight="1" x14ac:dyDescent="0.25"/>
  </sheetData>
  <mergeCells count="4">
    <mergeCell ref="A1:N2"/>
    <mergeCell ref="A3:O3"/>
    <mergeCell ref="A18:H18"/>
    <mergeCell ref="A20:N21"/>
  </mergeCells>
  <hyperlinks>
    <hyperlink ref="O6" r:id="rId1" xr:uid="{23A20439-FA67-422C-8FCD-E79D63BF645B}"/>
  </hyperlinks>
  <pageMargins left="0.7" right="0.7" top="0.75" bottom="0.75" header="0.3" footer="0.3"/>
  <pageSetup orientation="portrait" r:id="rId2"/>
  <drawing r:id="rId3"/>
  <tableParts count="1">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6016D-B6E7-42AC-A4AD-4987E7399552}">
  <sheetPr>
    <tabColor theme="6" tint="0.39997558519241921"/>
  </sheetPr>
  <dimension ref="A1:O21"/>
  <sheetViews>
    <sheetView zoomScaleNormal="100" workbookViewId="0">
      <selection sqref="A1:J2"/>
    </sheetView>
  </sheetViews>
  <sheetFormatPr defaultColWidth="9.21875" defaultRowHeight="13.2" x14ac:dyDescent="0.25"/>
  <cols>
    <col min="1" max="2" width="37.21875" style="2" customWidth="1"/>
    <col min="3" max="3" width="8" style="2" customWidth="1"/>
    <col min="4" max="4" width="23.77734375" style="2" customWidth="1"/>
    <col min="5" max="7" width="23.77734375" style="29" customWidth="1"/>
    <col min="8" max="8" width="38.77734375" style="25" customWidth="1"/>
    <col min="9" max="9" width="61.44140625" style="25" customWidth="1"/>
    <col min="10" max="10" width="61.44140625" style="2" customWidth="1"/>
    <col min="11" max="16384" width="9.21875" style="663"/>
  </cols>
  <sheetData>
    <row r="1" spans="1:15" s="354" customFormat="1" ht="12.75" customHeight="1" x14ac:dyDescent="0.25">
      <c r="A1" s="758" t="s">
        <v>7</v>
      </c>
      <c r="B1" s="758"/>
      <c r="C1" s="758"/>
      <c r="D1" s="758"/>
      <c r="E1" s="758"/>
      <c r="F1" s="758"/>
      <c r="G1" s="758"/>
      <c r="H1" s="758"/>
      <c r="I1" s="758"/>
      <c r="J1" s="758"/>
      <c r="K1" s="351"/>
      <c r="L1" s="351"/>
    </row>
    <row r="2" spans="1:15" s="662" customFormat="1" ht="25.8" customHeight="1" thickBot="1" x14ac:dyDescent="0.3">
      <c r="A2" s="758"/>
      <c r="B2" s="758"/>
      <c r="C2" s="758"/>
      <c r="D2" s="758"/>
      <c r="E2" s="758"/>
      <c r="F2" s="758"/>
      <c r="G2" s="758"/>
      <c r="H2" s="758"/>
      <c r="I2" s="758"/>
      <c r="J2" s="758"/>
      <c r="K2" s="658"/>
      <c r="L2" s="658"/>
      <c r="M2" s="658"/>
      <c r="N2" s="658"/>
      <c r="O2" s="658"/>
    </row>
    <row r="3" spans="1:15" ht="243" customHeight="1" thickBot="1" x14ac:dyDescent="0.3">
      <c r="A3" s="759" t="s">
        <v>269</v>
      </c>
      <c r="B3" s="765"/>
      <c r="C3" s="765"/>
      <c r="D3" s="765"/>
      <c r="E3" s="765"/>
      <c r="F3" s="760"/>
      <c r="G3" s="760"/>
      <c r="H3" s="765"/>
      <c r="I3" s="765"/>
      <c r="J3" s="761"/>
      <c r="K3" s="660"/>
      <c r="L3" s="660"/>
      <c r="M3" s="660"/>
      <c r="N3" s="660"/>
      <c r="O3" s="660"/>
    </row>
    <row r="4" spans="1:15" ht="3.75" customHeight="1" x14ac:dyDescent="0.25">
      <c r="A4" s="96"/>
      <c r="B4" s="96"/>
      <c r="C4" s="96"/>
      <c r="D4" s="129"/>
      <c r="E4" s="141"/>
      <c r="F4" s="141"/>
      <c r="G4" s="141"/>
      <c r="H4" s="130"/>
      <c r="I4" s="130"/>
      <c r="J4" s="72"/>
      <c r="K4" s="660"/>
      <c r="L4" s="660"/>
      <c r="M4" s="660"/>
      <c r="N4" s="660"/>
      <c r="O4" s="660"/>
    </row>
    <row r="5" spans="1:15" s="657" customFormat="1" ht="74.55" customHeight="1" thickBot="1" x14ac:dyDescent="0.3">
      <c r="A5" s="144" t="s">
        <v>1</v>
      </c>
      <c r="B5" s="144" t="s">
        <v>68</v>
      </c>
      <c r="C5" s="145" t="s">
        <v>69</v>
      </c>
      <c r="D5" s="146" t="s">
        <v>33</v>
      </c>
      <c r="E5" s="146" t="s">
        <v>71</v>
      </c>
      <c r="F5" s="146" t="s">
        <v>166</v>
      </c>
      <c r="G5" s="146" t="s">
        <v>257</v>
      </c>
      <c r="H5" s="59" t="s">
        <v>72</v>
      </c>
      <c r="I5" s="145" t="s">
        <v>73</v>
      </c>
      <c r="J5" s="145" t="s">
        <v>39</v>
      </c>
    </row>
    <row r="6" spans="1:15" ht="129.6" customHeight="1" thickBot="1" x14ac:dyDescent="0.3">
      <c r="A6" s="433" t="s">
        <v>231</v>
      </c>
      <c r="B6" s="434" t="s">
        <v>240</v>
      </c>
      <c r="C6" s="435">
        <v>1</v>
      </c>
      <c r="D6" s="507">
        <v>10000</v>
      </c>
      <c r="E6" s="507">
        <f>Table47[[#This Row],[Unit Cost]]*Table47[[#This Row],[Qty]]</f>
        <v>10000</v>
      </c>
      <c r="F6" s="507">
        <v>5000</v>
      </c>
      <c r="G6" s="507">
        <v>5000</v>
      </c>
      <c r="H6" s="436" t="s">
        <v>232</v>
      </c>
      <c r="I6" s="437" t="s">
        <v>237</v>
      </c>
      <c r="J6" s="437" t="s">
        <v>241</v>
      </c>
      <c r="K6" s="660"/>
      <c r="L6" s="660"/>
      <c r="M6" s="660"/>
      <c r="N6" s="660"/>
      <c r="O6" s="660"/>
    </row>
    <row r="7" spans="1:15" x14ac:dyDescent="0.25">
      <c r="A7" s="45"/>
      <c r="B7" s="45"/>
      <c r="C7" s="80"/>
      <c r="D7" s="86"/>
      <c r="E7" s="508">
        <f>Table47[[#This Row],[Unit Cost]]*Table47[[#This Row],[Qty]]</f>
        <v>0</v>
      </c>
      <c r="F7" s="521"/>
      <c r="G7" s="521"/>
      <c r="H7" s="180"/>
      <c r="I7" s="70"/>
      <c r="J7" s="70"/>
      <c r="K7" s="660"/>
      <c r="L7" s="660"/>
      <c r="M7" s="660"/>
      <c r="N7" s="660"/>
      <c r="O7" s="660"/>
    </row>
    <row r="8" spans="1:15" x14ac:dyDescent="0.25">
      <c r="A8" s="46"/>
      <c r="B8" s="46"/>
      <c r="C8" s="51"/>
      <c r="D8" s="52"/>
      <c r="E8" s="518">
        <f>Table47[[#This Row],[Unit Cost]]*Table47[[#This Row],[Qty]]</f>
        <v>0</v>
      </c>
      <c r="F8" s="522"/>
      <c r="G8" s="522"/>
      <c r="H8" s="54"/>
      <c r="I8" s="49"/>
      <c r="J8" s="49"/>
      <c r="K8" s="660"/>
      <c r="L8" s="660"/>
      <c r="M8" s="660"/>
      <c r="N8" s="660"/>
      <c r="O8" s="660"/>
    </row>
    <row r="9" spans="1:15" x14ac:dyDescent="0.25">
      <c r="A9" s="46"/>
      <c r="B9" s="46"/>
      <c r="C9" s="51"/>
      <c r="D9" s="52"/>
      <c r="E9" s="518">
        <f>Table47[[#This Row],[Unit Cost]]*Table47[[#This Row],[Qty]]</f>
        <v>0</v>
      </c>
      <c r="F9" s="522"/>
      <c r="G9" s="522"/>
      <c r="H9" s="54"/>
      <c r="I9" s="49"/>
      <c r="J9" s="49"/>
      <c r="K9" s="660"/>
      <c r="L9" s="660"/>
      <c r="M9" s="660"/>
      <c r="N9" s="660"/>
      <c r="O9" s="660"/>
    </row>
    <row r="10" spans="1:15" x14ac:dyDescent="0.25">
      <c r="A10" s="46"/>
      <c r="B10" s="46"/>
      <c r="C10" s="51"/>
      <c r="D10" s="52"/>
      <c r="E10" s="518">
        <f>Table47[[#This Row],[Unit Cost]]*Table47[[#This Row],[Qty]]</f>
        <v>0</v>
      </c>
      <c r="F10" s="522"/>
      <c r="G10" s="522"/>
      <c r="H10" s="54"/>
      <c r="I10" s="49"/>
      <c r="J10" s="49"/>
      <c r="K10" s="660"/>
      <c r="L10" s="660"/>
      <c r="M10" s="660"/>
      <c r="N10" s="660"/>
      <c r="O10" s="660"/>
    </row>
    <row r="11" spans="1:15" x14ac:dyDescent="0.25">
      <c r="A11" s="46"/>
      <c r="B11" s="46"/>
      <c r="C11" s="51"/>
      <c r="D11" s="52"/>
      <c r="E11" s="518">
        <f>Table47[[#This Row],[Unit Cost]]*Table47[[#This Row],[Qty]]</f>
        <v>0</v>
      </c>
      <c r="F11" s="522"/>
      <c r="G11" s="522"/>
      <c r="H11" s="54"/>
      <c r="I11" s="49"/>
      <c r="J11" s="49"/>
      <c r="K11" s="660"/>
      <c r="L11" s="660"/>
      <c r="M11" s="660"/>
      <c r="N11" s="660"/>
      <c r="O11" s="660"/>
    </row>
    <row r="12" spans="1:15" x14ac:dyDescent="0.25">
      <c r="A12" s="46"/>
      <c r="B12" s="46"/>
      <c r="C12" s="51"/>
      <c r="D12" s="52"/>
      <c r="E12" s="518">
        <f>Table47[[#This Row],[Unit Cost]]*Table47[[#This Row],[Qty]]</f>
        <v>0</v>
      </c>
      <c r="F12" s="522"/>
      <c r="G12" s="522"/>
      <c r="H12" s="54"/>
      <c r="I12" s="49"/>
      <c r="J12" s="49"/>
      <c r="K12" s="660"/>
      <c r="L12" s="660"/>
      <c r="M12" s="660"/>
      <c r="N12" s="660"/>
      <c r="O12" s="660"/>
    </row>
    <row r="13" spans="1:15" x14ac:dyDescent="0.25">
      <c r="A13" s="46"/>
      <c r="B13" s="46"/>
      <c r="C13" s="51"/>
      <c r="D13" s="52"/>
      <c r="E13" s="518">
        <f>Table47[[#This Row],[Unit Cost]]*Table47[[#This Row],[Qty]]</f>
        <v>0</v>
      </c>
      <c r="F13" s="522"/>
      <c r="G13" s="522"/>
      <c r="H13" s="54"/>
      <c r="I13" s="49"/>
      <c r="J13" s="49"/>
      <c r="K13" s="660"/>
      <c r="L13" s="660"/>
      <c r="M13" s="660"/>
      <c r="N13" s="660"/>
      <c r="O13" s="660"/>
    </row>
    <row r="14" spans="1:15" x14ac:dyDescent="0.25">
      <c r="A14" s="46"/>
      <c r="B14" s="46"/>
      <c r="C14" s="51"/>
      <c r="D14" s="52"/>
      <c r="E14" s="518">
        <f>Table47[[#This Row],[Unit Cost]]*Table47[[#This Row],[Qty]]</f>
        <v>0</v>
      </c>
      <c r="F14" s="522"/>
      <c r="G14" s="522"/>
      <c r="H14" s="54"/>
      <c r="I14" s="49"/>
      <c r="J14" s="49"/>
      <c r="K14" s="660"/>
      <c r="L14" s="660"/>
      <c r="M14" s="660"/>
      <c r="N14" s="660"/>
      <c r="O14" s="660"/>
    </row>
    <row r="15" spans="1:15" x14ac:dyDescent="0.25">
      <c r="A15" s="46"/>
      <c r="B15" s="46"/>
      <c r="C15" s="51"/>
      <c r="D15" s="52"/>
      <c r="E15" s="518">
        <f>Table47[[#This Row],[Unit Cost]]*Table47[[#This Row],[Qty]]</f>
        <v>0</v>
      </c>
      <c r="F15" s="522"/>
      <c r="G15" s="522"/>
      <c r="H15" s="54"/>
      <c r="I15" s="49"/>
      <c r="J15" s="49"/>
      <c r="K15" s="660"/>
      <c r="L15" s="660"/>
      <c r="M15" s="660"/>
      <c r="N15" s="660"/>
      <c r="O15" s="660"/>
    </row>
    <row r="16" spans="1:15" x14ac:dyDescent="0.25">
      <c r="A16" s="76"/>
      <c r="B16" s="76"/>
      <c r="C16" s="81"/>
      <c r="D16" s="88"/>
      <c r="E16" s="519">
        <f>Table47[[#This Row],[Unit Cost]]*Table47[[#This Row],[Qty]]</f>
        <v>0</v>
      </c>
      <c r="F16" s="523"/>
      <c r="G16" s="523"/>
      <c r="H16" s="82"/>
      <c r="I16" s="78"/>
      <c r="J16" s="78"/>
      <c r="K16" s="660"/>
      <c r="L16" s="660"/>
      <c r="M16" s="660"/>
      <c r="N16" s="660"/>
      <c r="O16" s="660"/>
    </row>
    <row r="17" spans="1:10" ht="3.6" customHeight="1" thickBot="1" x14ac:dyDescent="0.3">
      <c r="A17" s="83"/>
      <c r="B17" s="310"/>
      <c r="C17" s="253"/>
      <c r="D17" s="252"/>
      <c r="E17" s="520"/>
      <c r="F17" s="524"/>
      <c r="G17" s="524"/>
      <c r="H17" s="254"/>
      <c r="I17" s="255"/>
      <c r="J17" s="72"/>
    </row>
    <row r="18" spans="1:10" ht="18.600000000000001" customHeight="1" thickBot="1" x14ac:dyDescent="0.3">
      <c r="A18" s="330" t="s">
        <v>75</v>
      </c>
      <c r="B18" s="331"/>
      <c r="C18" s="331"/>
      <c r="D18" s="561"/>
      <c r="E18" s="540">
        <f>SUM(E7:E16)</f>
        <v>0</v>
      </c>
      <c r="F18" s="540">
        <f>SUM(F7:F16)</f>
        <v>0</v>
      </c>
      <c r="G18" s="540">
        <f>SUM(G7:G16)</f>
        <v>0</v>
      </c>
      <c r="H18" s="233"/>
      <c r="I18" s="278"/>
      <c r="J18" s="278"/>
    </row>
    <row r="19" spans="1:10" ht="13.8" thickBot="1" x14ac:dyDescent="0.3">
      <c r="A19" s="72"/>
      <c r="B19" s="72"/>
      <c r="C19" s="72"/>
      <c r="D19" s="72"/>
      <c r="E19" s="84"/>
      <c r="F19" s="84"/>
      <c r="G19" s="84"/>
      <c r="H19" s="75"/>
      <c r="I19" s="75"/>
      <c r="J19" s="72"/>
    </row>
    <row r="20" spans="1:10" ht="17.55" customHeight="1" x14ac:dyDescent="0.25">
      <c r="A20" s="691" t="s">
        <v>16</v>
      </c>
      <c r="B20" s="692"/>
      <c r="C20" s="692"/>
      <c r="D20" s="692"/>
      <c r="E20" s="692"/>
      <c r="F20" s="692"/>
      <c r="G20" s="692"/>
      <c r="H20" s="692"/>
      <c r="I20" s="692"/>
      <c r="J20" s="693"/>
    </row>
    <row r="21" spans="1:10" ht="30" customHeight="1" thickBot="1" x14ac:dyDescent="0.3">
      <c r="A21" s="694"/>
      <c r="B21" s="737"/>
      <c r="C21" s="737"/>
      <c r="D21" s="737"/>
      <c r="E21" s="737"/>
      <c r="F21" s="737"/>
      <c r="G21" s="737"/>
      <c r="H21" s="737"/>
      <c r="I21" s="737"/>
      <c r="J21" s="696"/>
    </row>
  </sheetData>
  <mergeCells count="3">
    <mergeCell ref="A1:J2"/>
    <mergeCell ref="A3:J3"/>
    <mergeCell ref="A20:J21"/>
  </mergeCells>
  <pageMargins left="0.7" right="0.7" top="0.75" bottom="0.75" header="0.3" footer="0.3"/>
  <pageSetup orientation="portrait"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DDFA4-5C05-4B8A-A999-573E0D3AB75D}">
  <sheetPr>
    <tabColor theme="6" tint="0.39997558519241921"/>
  </sheetPr>
  <dimension ref="A1:O48"/>
  <sheetViews>
    <sheetView zoomScaleNormal="100" workbookViewId="0">
      <selection sqref="A1:C1"/>
    </sheetView>
  </sheetViews>
  <sheetFormatPr defaultColWidth="9.21875" defaultRowHeight="13.2" x14ac:dyDescent="0.25"/>
  <cols>
    <col min="1" max="2" width="55.21875" style="2" customWidth="1"/>
    <col min="3" max="3" width="11.77734375" style="2" customWidth="1"/>
    <col min="4" max="4" width="18.21875" style="29" customWidth="1"/>
    <col min="5" max="5" width="19.77734375" style="30" customWidth="1"/>
    <col min="6" max="7" width="22.5546875" style="30" customWidth="1"/>
    <col min="8" max="8" width="37.44140625" style="25" customWidth="1"/>
    <col min="9" max="9" width="61.5546875" style="24" customWidth="1"/>
    <col min="10" max="10" width="61.5546875" style="2" customWidth="1"/>
    <col min="11" max="16384" width="9.21875" style="663"/>
  </cols>
  <sheetData>
    <row r="1" spans="1:15" s="354" customFormat="1" ht="12.75" customHeight="1" x14ac:dyDescent="0.25">
      <c r="A1" s="766"/>
      <c r="B1" s="766"/>
      <c r="C1" s="766"/>
      <c r="D1" s="349"/>
      <c r="E1" s="349"/>
      <c r="F1" s="349"/>
      <c r="G1" s="349"/>
      <c r="H1" s="349"/>
      <c r="I1" s="350"/>
      <c r="J1" s="351"/>
      <c r="K1" s="351"/>
      <c r="L1" s="351"/>
    </row>
    <row r="2" spans="1:15" s="662" customFormat="1" ht="24.6" customHeight="1" thickBot="1" x14ac:dyDescent="0.3">
      <c r="A2" s="758" t="s">
        <v>8</v>
      </c>
      <c r="B2" s="758"/>
      <c r="C2" s="758"/>
      <c r="D2" s="758"/>
      <c r="E2" s="758"/>
      <c r="F2" s="758"/>
      <c r="G2" s="758"/>
      <c r="H2" s="758"/>
      <c r="I2" s="758"/>
      <c r="J2" s="758"/>
      <c r="K2" s="658"/>
      <c r="L2" s="658"/>
      <c r="M2" s="658"/>
      <c r="N2" s="658"/>
      <c r="O2" s="658"/>
    </row>
    <row r="3" spans="1:15" ht="232.95" customHeight="1" thickBot="1" x14ac:dyDescent="0.3">
      <c r="A3" s="759" t="s">
        <v>270</v>
      </c>
      <c r="B3" s="765"/>
      <c r="C3" s="765"/>
      <c r="D3" s="765"/>
      <c r="E3" s="765"/>
      <c r="F3" s="760"/>
      <c r="G3" s="760"/>
      <c r="H3" s="765"/>
      <c r="I3" s="765"/>
      <c r="J3" s="761"/>
      <c r="K3" s="660"/>
      <c r="L3" s="660"/>
      <c r="M3" s="660"/>
      <c r="N3" s="660"/>
      <c r="O3" s="660"/>
    </row>
    <row r="4" spans="1:15" x14ac:dyDescent="0.25">
      <c r="A4" s="96"/>
      <c r="B4" s="96"/>
      <c r="C4" s="129"/>
      <c r="D4" s="141"/>
      <c r="E4" s="142"/>
      <c r="F4" s="142"/>
      <c r="G4" s="142"/>
      <c r="H4" s="130"/>
      <c r="I4" s="143"/>
      <c r="J4" s="72"/>
      <c r="K4" s="660"/>
      <c r="L4" s="660"/>
      <c r="M4" s="660"/>
      <c r="N4" s="660"/>
      <c r="O4" s="660"/>
    </row>
    <row r="5" spans="1:15" s="657" customFormat="1" ht="74.55" customHeight="1" thickBot="1" x14ac:dyDescent="0.3">
      <c r="A5" s="144" t="s">
        <v>1</v>
      </c>
      <c r="B5" s="245" t="s">
        <v>157</v>
      </c>
      <c r="C5" s="438" t="s">
        <v>69</v>
      </c>
      <c r="D5" s="215" t="s">
        <v>70</v>
      </c>
      <c r="E5" s="247" t="s">
        <v>71</v>
      </c>
      <c r="F5" s="247" t="s">
        <v>166</v>
      </c>
      <c r="G5" s="247" t="s">
        <v>257</v>
      </c>
      <c r="H5" s="218" t="s">
        <v>72</v>
      </c>
      <c r="I5" s="241" t="s">
        <v>73</v>
      </c>
      <c r="J5" s="438" t="s">
        <v>39</v>
      </c>
    </row>
    <row r="6" spans="1:15" s="657" customFormat="1" ht="105.6" customHeight="1" thickBot="1" x14ac:dyDescent="0.3">
      <c r="A6" s="420" t="s">
        <v>260</v>
      </c>
      <c r="B6" s="431" t="s">
        <v>263</v>
      </c>
      <c r="C6" s="439">
        <v>4</v>
      </c>
      <c r="D6" s="507">
        <v>49.99</v>
      </c>
      <c r="E6" s="507">
        <f>C6*D6</f>
        <v>199.96</v>
      </c>
      <c r="F6" s="507">
        <v>6</v>
      </c>
      <c r="G6" s="507">
        <v>0</v>
      </c>
      <c r="H6" s="437" t="s">
        <v>261</v>
      </c>
      <c r="I6" s="437" t="s">
        <v>262</v>
      </c>
      <c r="J6" s="437" t="s">
        <v>264</v>
      </c>
    </row>
    <row r="7" spans="1:15" x14ac:dyDescent="0.25">
      <c r="A7" s="45"/>
      <c r="B7" s="45"/>
      <c r="C7" s="80"/>
      <c r="D7" s="86"/>
      <c r="E7" s="525">
        <f t="shared" ref="E7:E14" si="0">C7*D7</f>
        <v>0</v>
      </c>
      <c r="F7" s="527"/>
      <c r="G7" s="521"/>
      <c r="H7" s="398"/>
      <c r="I7" s="70"/>
      <c r="J7" s="70"/>
      <c r="K7" s="660"/>
      <c r="L7" s="660"/>
      <c r="M7" s="660"/>
      <c r="N7" s="660"/>
      <c r="O7" s="660"/>
    </row>
    <row r="8" spans="1:15" x14ac:dyDescent="0.25">
      <c r="A8" s="46"/>
      <c r="B8" s="46"/>
      <c r="C8" s="51"/>
      <c r="D8" s="52"/>
      <c r="E8" s="508">
        <f t="shared" si="0"/>
        <v>0</v>
      </c>
      <c r="F8" s="521"/>
      <c r="G8" s="521"/>
      <c r="H8" s="87"/>
      <c r="I8" s="70"/>
      <c r="J8" s="70"/>
      <c r="K8" s="660"/>
      <c r="L8" s="660"/>
      <c r="M8" s="660"/>
      <c r="N8" s="660"/>
      <c r="O8" s="660"/>
    </row>
    <row r="9" spans="1:15" x14ac:dyDescent="0.25">
      <c r="A9" s="181"/>
      <c r="B9" s="94"/>
      <c r="C9" s="51"/>
      <c r="D9" s="52"/>
      <c r="E9" s="508">
        <f t="shared" si="0"/>
        <v>0</v>
      </c>
      <c r="F9" s="521"/>
      <c r="G9" s="521"/>
      <c r="H9" s="182"/>
      <c r="I9" s="234"/>
      <c r="J9" s="237"/>
      <c r="K9" s="660"/>
      <c r="L9" s="660"/>
      <c r="M9" s="660"/>
      <c r="N9" s="660"/>
      <c r="O9" s="660"/>
    </row>
    <row r="10" spans="1:15" x14ac:dyDescent="0.25">
      <c r="A10" s="46"/>
      <c r="B10" s="46"/>
      <c r="C10" s="51"/>
      <c r="D10" s="52"/>
      <c r="E10" s="508">
        <f t="shared" si="0"/>
        <v>0</v>
      </c>
      <c r="F10" s="521"/>
      <c r="G10" s="521"/>
      <c r="H10" s="54"/>
      <c r="I10" s="70"/>
      <c r="J10" s="70"/>
      <c r="K10" s="660"/>
      <c r="L10" s="660"/>
      <c r="M10" s="660"/>
      <c r="N10" s="660"/>
      <c r="O10" s="660"/>
    </row>
    <row r="11" spans="1:15" x14ac:dyDescent="0.25">
      <c r="A11" s="46"/>
      <c r="B11" s="46"/>
      <c r="C11" s="51"/>
      <c r="D11" s="52"/>
      <c r="E11" s="508">
        <f>C11*D11</f>
        <v>0</v>
      </c>
      <c r="F11" s="521"/>
      <c r="G11" s="521"/>
      <c r="H11" s="54"/>
      <c r="I11" s="70"/>
      <c r="J11" s="70"/>
      <c r="K11" s="660"/>
      <c r="L11" s="660"/>
      <c r="M11" s="660"/>
      <c r="N11" s="660"/>
      <c r="O11" s="660"/>
    </row>
    <row r="12" spans="1:15" x14ac:dyDescent="0.25">
      <c r="A12" s="46"/>
      <c r="B12" s="46"/>
      <c r="C12" s="51"/>
      <c r="D12" s="52"/>
      <c r="E12" s="508">
        <f t="shared" si="0"/>
        <v>0</v>
      </c>
      <c r="F12" s="521"/>
      <c r="G12" s="521"/>
      <c r="H12" s="54"/>
      <c r="I12" s="70"/>
      <c r="J12" s="70"/>
      <c r="K12" s="660"/>
      <c r="L12" s="660"/>
      <c r="M12" s="660"/>
      <c r="N12" s="660"/>
      <c r="O12" s="660"/>
    </row>
    <row r="13" spans="1:15" x14ac:dyDescent="0.25">
      <c r="A13" s="46"/>
      <c r="B13" s="46"/>
      <c r="C13" s="51"/>
      <c r="D13" s="52"/>
      <c r="E13" s="508">
        <f t="shared" si="0"/>
        <v>0</v>
      </c>
      <c r="F13" s="521"/>
      <c r="G13" s="521"/>
      <c r="H13" s="54"/>
      <c r="I13" s="49"/>
      <c r="J13" s="49"/>
      <c r="K13" s="660"/>
      <c r="L13" s="660"/>
      <c r="M13" s="660"/>
      <c r="N13" s="660"/>
      <c r="O13" s="660"/>
    </row>
    <row r="14" spans="1:15" ht="13.8" thickBot="1" x14ac:dyDescent="0.3">
      <c r="A14" s="76"/>
      <c r="B14" s="76"/>
      <c r="C14" s="81"/>
      <c r="D14" s="88"/>
      <c r="E14" s="526">
        <f t="shared" si="0"/>
        <v>0</v>
      </c>
      <c r="F14" s="528"/>
      <c r="G14" s="528"/>
      <c r="H14" s="82"/>
      <c r="I14" s="78"/>
      <c r="J14" s="78"/>
      <c r="K14" s="660"/>
      <c r="L14" s="660"/>
      <c r="M14" s="660"/>
      <c r="N14" s="660"/>
      <c r="O14" s="660"/>
    </row>
    <row r="15" spans="1:15" ht="13.8" hidden="1" thickBot="1" x14ac:dyDescent="0.3">
      <c r="A15" s="767" t="s">
        <v>84</v>
      </c>
      <c r="B15" s="768"/>
      <c r="C15" s="769"/>
      <c r="D15" s="89"/>
      <c r="E15" s="90"/>
      <c r="F15" s="90"/>
      <c r="G15" s="90"/>
      <c r="H15" s="50">
        <f>ROUND(SUM(E7:E14),0)</f>
        <v>0</v>
      </c>
      <c r="I15" s="91"/>
      <c r="J15" s="72"/>
      <c r="K15" s="660"/>
      <c r="L15" s="660"/>
      <c r="M15" s="660"/>
      <c r="N15" s="660"/>
      <c r="O15" s="660"/>
    </row>
    <row r="16" spans="1:15" s="657" customFormat="1" ht="14.4" hidden="1" thickBot="1" x14ac:dyDescent="0.3">
      <c r="A16" s="770" t="s">
        <v>85</v>
      </c>
      <c r="B16" s="771"/>
      <c r="C16" s="771"/>
      <c r="D16" s="771"/>
      <c r="E16" s="771"/>
      <c r="F16" s="772"/>
      <c r="G16" s="772"/>
      <c r="H16" s="771"/>
      <c r="I16" s="771"/>
      <c r="J16" s="21"/>
    </row>
    <row r="17" spans="1:15" ht="13.8" hidden="1" thickBot="1" x14ac:dyDescent="0.3">
      <c r="A17" s="92"/>
      <c r="B17" s="311"/>
      <c r="C17" s="19"/>
      <c r="D17" s="80"/>
      <c r="E17" s="86"/>
      <c r="F17" s="86"/>
      <c r="G17" s="86"/>
      <c r="H17" s="53">
        <f>D17*E17</f>
        <v>0</v>
      </c>
      <c r="I17" s="87"/>
      <c r="J17" s="72"/>
      <c r="K17" s="660"/>
      <c r="L17" s="660"/>
      <c r="M17" s="660"/>
      <c r="N17" s="660"/>
      <c r="O17" s="660"/>
    </row>
    <row r="18" spans="1:15" ht="13.8" hidden="1" thickBot="1" x14ac:dyDescent="0.3">
      <c r="A18" s="93"/>
      <c r="B18" s="311"/>
      <c r="C18" s="94"/>
      <c r="D18" s="80"/>
      <c r="E18" s="86"/>
      <c r="F18" s="86"/>
      <c r="G18" s="86"/>
      <c r="H18" s="53">
        <f>D18*E18</f>
        <v>0</v>
      </c>
      <c r="I18" s="87"/>
      <c r="J18" s="72"/>
      <c r="K18" s="660"/>
      <c r="L18" s="660"/>
      <c r="M18" s="660"/>
      <c r="N18" s="660"/>
      <c r="O18" s="660"/>
    </row>
    <row r="19" spans="1:15" ht="13.8" hidden="1" thickBot="1" x14ac:dyDescent="0.3">
      <c r="A19" s="93"/>
      <c r="B19" s="312"/>
      <c r="C19" s="95"/>
      <c r="D19" s="51"/>
      <c r="E19" s="52"/>
      <c r="F19" s="52"/>
      <c r="G19" s="52"/>
      <c r="H19" s="48">
        <f t="shared" ref="H19:H24" si="1">D19*E19</f>
        <v>0</v>
      </c>
      <c r="I19" s="54"/>
      <c r="J19" s="72"/>
      <c r="K19" s="660"/>
      <c r="L19" s="660"/>
      <c r="M19" s="660"/>
      <c r="N19" s="660"/>
      <c r="O19" s="664"/>
    </row>
    <row r="20" spans="1:15" ht="13.8" hidden="1" thickBot="1" x14ac:dyDescent="0.3">
      <c r="A20" s="93"/>
      <c r="B20" s="312"/>
      <c r="C20" s="95"/>
      <c r="D20" s="51"/>
      <c r="E20" s="52"/>
      <c r="F20" s="52"/>
      <c r="G20" s="52"/>
      <c r="H20" s="48">
        <f t="shared" si="1"/>
        <v>0</v>
      </c>
      <c r="I20" s="54"/>
      <c r="J20" s="72"/>
      <c r="K20" s="660"/>
      <c r="L20" s="660"/>
      <c r="M20" s="660"/>
      <c r="N20" s="660"/>
      <c r="O20" s="660"/>
    </row>
    <row r="21" spans="1:15" ht="13.8" hidden="1" thickBot="1" x14ac:dyDescent="0.3">
      <c r="A21" s="93"/>
      <c r="B21" s="312"/>
      <c r="C21" s="95"/>
      <c r="D21" s="51"/>
      <c r="E21" s="52"/>
      <c r="F21" s="52"/>
      <c r="G21" s="52"/>
      <c r="H21" s="48">
        <f t="shared" si="1"/>
        <v>0</v>
      </c>
      <c r="I21" s="54"/>
      <c r="J21" s="72"/>
      <c r="K21" s="660"/>
      <c r="L21" s="660"/>
      <c r="M21" s="660"/>
      <c r="N21" s="660"/>
      <c r="O21" s="660"/>
    </row>
    <row r="22" spans="1:15" ht="13.8" hidden="1" thickBot="1" x14ac:dyDescent="0.3">
      <c r="A22" s="93"/>
      <c r="B22" s="312"/>
      <c r="C22" s="95"/>
      <c r="D22" s="51"/>
      <c r="E22" s="52"/>
      <c r="F22" s="52"/>
      <c r="G22" s="52"/>
      <c r="H22" s="48">
        <f t="shared" si="1"/>
        <v>0</v>
      </c>
      <c r="I22" s="54"/>
      <c r="J22" s="72"/>
      <c r="K22" s="660"/>
      <c r="L22" s="660"/>
      <c r="M22" s="660"/>
      <c r="N22" s="660"/>
      <c r="O22" s="660"/>
    </row>
    <row r="23" spans="1:15" ht="13.8" hidden="1" thickBot="1" x14ac:dyDescent="0.3">
      <c r="A23" s="93"/>
      <c r="B23" s="312"/>
      <c r="C23" s="95"/>
      <c r="D23" s="51"/>
      <c r="E23" s="52"/>
      <c r="F23" s="52"/>
      <c r="G23" s="52"/>
      <c r="H23" s="48">
        <f t="shared" si="1"/>
        <v>0</v>
      </c>
      <c r="I23" s="54"/>
      <c r="J23" s="72"/>
      <c r="K23" s="660"/>
      <c r="L23" s="660"/>
      <c r="M23" s="660"/>
      <c r="N23" s="660"/>
      <c r="O23" s="660"/>
    </row>
    <row r="24" spans="1:15" ht="13.8" hidden="1" thickBot="1" x14ac:dyDescent="0.3">
      <c r="A24" s="97"/>
      <c r="B24" s="313"/>
      <c r="C24" s="98"/>
      <c r="D24" s="81"/>
      <c r="E24" s="88"/>
      <c r="F24" s="88"/>
      <c r="G24" s="88"/>
      <c r="H24" s="77">
        <f t="shared" si="1"/>
        <v>0</v>
      </c>
      <c r="I24" s="82"/>
      <c r="J24" s="72"/>
      <c r="K24" s="660"/>
      <c r="L24" s="660"/>
      <c r="M24" s="660"/>
      <c r="N24" s="660"/>
      <c r="O24" s="660"/>
    </row>
    <row r="25" spans="1:15" ht="13.8" hidden="1" thickBot="1" x14ac:dyDescent="0.3">
      <c r="A25" s="773" t="s">
        <v>86</v>
      </c>
      <c r="B25" s="774"/>
      <c r="C25" s="775"/>
      <c r="D25" s="279"/>
      <c r="E25" s="280"/>
      <c r="F25" s="280"/>
      <c r="G25" s="280"/>
      <c r="H25" s="281">
        <f>ROUND(SUM(H17:H24),0)</f>
        <v>0</v>
      </c>
      <c r="I25" s="282"/>
      <c r="J25" s="72"/>
      <c r="K25" s="660"/>
      <c r="L25" s="660"/>
      <c r="M25" s="660"/>
      <c r="N25" s="660"/>
      <c r="O25" s="660"/>
    </row>
    <row r="26" spans="1:15" s="657" customFormat="1" ht="14.4" hidden="1" thickBot="1" x14ac:dyDescent="0.3">
      <c r="A26" s="770" t="s">
        <v>87</v>
      </c>
      <c r="B26" s="771"/>
      <c r="C26" s="771"/>
      <c r="D26" s="771"/>
      <c r="E26" s="771"/>
      <c r="F26" s="772"/>
      <c r="G26" s="772"/>
      <c r="H26" s="771"/>
      <c r="I26" s="771"/>
      <c r="J26" s="21"/>
    </row>
    <row r="27" spans="1:15" ht="13.8" hidden="1" thickBot="1" x14ac:dyDescent="0.3">
      <c r="A27" s="92"/>
      <c r="B27" s="311"/>
      <c r="C27" s="20"/>
      <c r="D27" s="80"/>
      <c r="E27" s="86"/>
      <c r="F27" s="86"/>
      <c r="G27" s="86"/>
      <c r="H27" s="53">
        <f>D27*E27</f>
        <v>0</v>
      </c>
      <c r="I27" s="87"/>
      <c r="J27" s="72"/>
      <c r="K27" s="660"/>
      <c r="L27" s="660"/>
      <c r="M27" s="660"/>
      <c r="N27" s="660"/>
      <c r="O27" s="660"/>
    </row>
    <row r="28" spans="1:15" ht="13.8" hidden="1" thickBot="1" x14ac:dyDescent="0.3">
      <c r="A28" s="93"/>
      <c r="B28" s="311"/>
      <c r="C28" s="45"/>
      <c r="D28" s="80"/>
      <c r="E28" s="86"/>
      <c r="F28" s="86"/>
      <c r="G28" s="86"/>
      <c r="H28" s="53">
        <f>D28*E28</f>
        <v>0</v>
      </c>
      <c r="I28" s="87"/>
      <c r="J28" s="72"/>
      <c r="K28" s="660"/>
      <c r="L28" s="660"/>
      <c r="M28" s="660"/>
      <c r="N28" s="660"/>
      <c r="O28" s="660"/>
    </row>
    <row r="29" spans="1:15" ht="13.8" hidden="1" thickBot="1" x14ac:dyDescent="0.3">
      <c r="A29" s="93"/>
      <c r="B29" s="312"/>
      <c r="C29" s="46"/>
      <c r="D29" s="51"/>
      <c r="E29" s="52"/>
      <c r="F29" s="52"/>
      <c r="G29" s="52"/>
      <c r="H29" s="48">
        <f t="shared" ref="H29:H34" si="2">D29*E29</f>
        <v>0</v>
      </c>
      <c r="I29" s="54"/>
      <c r="J29" s="72"/>
      <c r="K29" s="660"/>
      <c r="L29" s="660"/>
      <c r="M29" s="660"/>
      <c r="N29" s="660"/>
      <c r="O29" s="660"/>
    </row>
    <row r="30" spans="1:15" ht="13.8" hidden="1" thickBot="1" x14ac:dyDescent="0.3">
      <c r="A30" s="93"/>
      <c r="B30" s="312"/>
      <c r="C30" s="46"/>
      <c r="D30" s="51"/>
      <c r="E30" s="52"/>
      <c r="F30" s="52"/>
      <c r="G30" s="52"/>
      <c r="H30" s="48">
        <f t="shared" si="2"/>
        <v>0</v>
      </c>
      <c r="I30" s="54"/>
      <c r="J30" s="72"/>
      <c r="K30" s="660"/>
      <c r="L30" s="660"/>
      <c r="M30" s="660"/>
      <c r="N30" s="660"/>
      <c r="O30" s="660"/>
    </row>
    <row r="31" spans="1:15" ht="13.8" hidden="1" thickBot="1" x14ac:dyDescent="0.3">
      <c r="A31" s="93"/>
      <c r="B31" s="312"/>
      <c r="C31" s="46"/>
      <c r="D31" s="51"/>
      <c r="E31" s="52"/>
      <c r="F31" s="52"/>
      <c r="G31" s="52"/>
      <c r="H31" s="48">
        <f t="shared" si="2"/>
        <v>0</v>
      </c>
      <c r="I31" s="54"/>
      <c r="J31" s="72"/>
      <c r="K31" s="660"/>
      <c r="L31" s="660"/>
      <c r="M31" s="660"/>
      <c r="N31" s="660"/>
      <c r="O31" s="660"/>
    </row>
    <row r="32" spans="1:15" ht="13.8" hidden="1" thickBot="1" x14ac:dyDescent="0.3">
      <c r="A32" s="93"/>
      <c r="B32" s="312"/>
      <c r="C32" s="46"/>
      <c r="D32" s="51"/>
      <c r="E32" s="52"/>
      <c r="F32" s="52"/>
      <c r="G32" s="52"/>
      <c r="H32" s="48">
        <f t="shared" si="2"/>
        <v>0</v>
      </c>
      <c r="I32" s="54"/>
      <c r="J32" s="72"/>
    </row>
    <row r="33" spans="1:10" ht="13.8" hidden="1" thickBot="1" x14ac:dyDescent="0.3">
      <c r="A33" s="93"/>
      <c r="B33" s="312"/>
      <c r="C33" s="46"/>
      <c r="D33" s="51"/>
      <c r="E33" s="52"/>
      <c r="F33" s="52"/>
      <c r="G33" s="52"/>
      <c r="H33" s="48">
        <f t="shared" si="2"/>
        <v>0</v>
      </c>
      <c r="I33" s="54"/>
      <c r="J33" s="72"/>
    </row>
    <row r="34" spans="1:10" ht="13.8" hidden="1" thickBot="1" x14ac:dyDescent="0.3">
      <c r="A34" s="97"/>
      <c r="B34" s="313"/>
      <c r="C34" s="76"/>
      <c r="D34" s="81"/>
      <c r="E34" s="88"/>
      <c r="F34" s="88"/>
      <c r="G34" s="88"/>
      <c r="H34" s="77">
        <f t="shared" si="2"/>
        <v>0</v>
      </c>
      <c r="I34" s="82"/>
      <c r="J34" s="72"/>
    </row>
    <row r="35" spans="1:10" ht="13.8" hidden="1" thickBot="1" x14ac:dyDescent="0.3">
      <c r="A35" s="773" t="s">
        <v>88</v>
      </c>
      <c r="B35" s="774"/>
      <c r="C35" s="775"/>
      <c r="D35" s="279"/>
      <c r="E35" s="280"/>
      <c r="F35" s="280"/>
      <c r="G35" s="280"/>
      <c r="H35" s="281">
        <f>ROUND(SUM(H27:H34),0)</f>
        <v>0</v>
      </c>
      <c r="I35" s="282"/>
      <c r="J35" s="72"/>
    </row>
    <row r="36" spans="1:10" ht="7.5" customHeight="1" thickBot="1" x14ac:dyDescent="0.3">
      <c r="A36" s="99"/>
      <c r="B36" s="283"/>
      <c r="C36" s="263"/>
      <c r="D36" s="283"/>
      <c r="E36" s="284"/>
      <c r="F36" s="324"/>
      <c r="G36" s="324"/>
      <c r="H36" s="264"/>
      <c r="I36" s="285"/>
      <c r="J36" s="72"/>
    </row>
    <row r="37" spans="1:10" s="657" customFormat="1" ht="14.4" thickBot="1" x14ac:dyDescent="0.3">
      <c r="A37" s="776" t="s">
        <v>89</v>
      </c>
      <c r="B37" s="777"/>
      <c r="C37" s="777"/>
      <c r="D37" s="777"/>
      <c r="E37" s="489">
        <f>SUM(E7:E14)</f>
        <v>0</v>
      </c>
      <c r="F37" s="489">
        <f>SUM(F7:F14)</f>
        <v>0</v>
      </c>
      <c r="G37" s="489">
        <f>SUM(G7:G14)</f>
        <v>0</v>
      </c>
      <c r="H37" s="266"/>
      <c r="I37" s="286"/>
      <c r="J37" s="238"/>
    </row>
    <row r="38" spans="1:10" ht="13.8" thickBot="1" x14ac:dyDescent="0.3">
      <c r="A38" s="72"/>
      <c r="B38" s="72"/>
      <c r="C38" s="72"/>
      <c r="D38" s="84"/>
      <c r="E38" s="85"/>
      <c r="F38" s="85"/>
      <c r="G38" s="85"/>
      <c r="H38" s="75"/>
      <c r="I38" s="73"/>
      <c r="J38" s="72"/>
    </row>
    <row r="39" spans="1:10" ht="11.25" customHeight="1" x14ac:dyDescent="0.25">
      <c r="A39" s="778" t="s">
        <v>16</v>
      </c>
      <c r="B39" s="779"/>
      <c r="C39" s="779"/>
      <c r="D39" s="779"/>
      <c r="E39" s="779"/>
      <c r="F39" s="779"/>
      <c r="G39" s="779"/>
      <c r="H39" s="779"/>
      <c r="I39" s="779"/>
      <c r="J39" s="780"/>
    </row>
    <row r="40" spans="1:10" ht="34.799999999999997" customHeight="1" thickBot="1" x14ac:dyDescent="0.3">
      <c r="A40" s="781"/>
      <c r="B40" s="782"/>
      <c r="C40" s="782"/>
      <c r="D40" s="782"/>
      <c r="E40" s="782"/>
      <c r="F40" s="782"/>
      <c r="G40" s="782"/>
      <c r="H40" s="782"/>
      <c r="I40" s="782"/>
      <c r="J40" s="783"/>
    </row>
    <row r="48" spans="1:10" x14ac:dyDescent="0.25">
      <c r="E48" s="100"/>
      <c r="F48" s="100"/>
      <c r="G48" s="100"/>
    </row>
  </sheetData>
  <mergeCells count="10">
    <mergeCell ref="A26:I26"/>
    <mergeCell ref="A35:C35"/>
    <mergeCell ref="A37:D37"/>
    <mergeCell ref="A39:J40"/>
    <mergeCell ref="A25:C25"/>
    <mergeCell ref="A1:C1"/>
    <mergeCell ref="A2:J2"/>
    <mergeCell ref="A3:J3"/>
    <mergeCell ref="A15:C15"/>
    <mergeCell ref="A16:I16"/>
  </mergeCells>
  <pageMargins left="0.7" right="0.7" top="0.75" bottom="0.75" header="0.3" footer="0.3"/>
  <pageSetup orientation="portrait"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7C67A-DC4D-4E20-A8C0-C9D25EA73C0D}">
  <sheetPr>
    <tabColor theme="6" tint="0.39997558519241921"/>
  </sheetPr>
  <dimension ref="A1:I44"/>
  <sheetViews>
    <sheetView zoomScaleNormal="100" workbookViewId="0"/>
  </sheetViews>
  <sheetFormatPr defaultColWidth="9.21875" defaultRowHeight="13.2" x14ac:dyDescent="0.25"/>
  <cols>
    <col min="1" max="2" width="26.44140625" style="2" customWidth="1"/>
    <col min="3" max="3" width="61.44140625" style="2" customWidth="1"/>
    <col min="4" max="5" width="61.5546875" style="2" customWidth="1"/>
    <col min="6" max="6" width="24" style="29" customWidth="1"/>
    <col min="7" max="8" width="22.5546875" style="304" customWidth="1"/>
    <col min="9" max="16384" width="9.21875" style="663"/>
  </cols>
  <sheetData>
    <row r="1" spans="1:9" s="354" customFormat="1" ht="12.75" customHeight="1" x14ac:dyDescent="0.25">
      <c r="A1" s="350"/>
      <c r="B1" s="350"/>
      <c r="C1" s="350"/>
      <c r="D1" s="350"/>
      <c r="E1" s="350"/>
      <c r="F1" s="352"/>
      <c r="G1" s="352"/>
      <c r="H1" s="352"/>
    </row>
    <row r="2" spans="1:9" s="659" customFormat="1" ht="26.55" customHeight="1" thickBot="1" x14ac:dyDescent="0.3">
      <c r="A2" s="794" t="s">
        <v>9</v>
      </c>
      <c r="B2" s="794"/>
      <c r="C2" s="794"/>
      <c r="D2" s="794"/>
      <c r="E2" s="794"/>
      <c r="F2" s="794"/>
      <c r="G2" s="353"/>
      <c r="H2" s="353"/>
    </row>
    <row r="3" spans="1:9" ht="279" customHeight="1" thickBot="1" x14ac:dyDescent="0.3">
      <c r="A3" s="745" t="s">
        <v>271</v>
      </c>
      <c r="B3" s="795"/>
      <c r="C3" s="795"/>
      <c r="D3" s="795"/>
      <c r="E3" s="795"/>
      <c r="F3" s="795"/>
      <c r="G3" s="795"/>
      <c r="H3" s="796"/>
    </row>
    <row r="4" spans="1:9" ht="7.5" customHeight="1" thickBot="1" x14ac:dyDescent="0.3">
      <c r="A4" s="96"/>
      <c r="B4" s="96"/>
      <c r="C4" s="134"/>
      <c r="D4" s="134"/>
      <c r="E4" s="134"/>
      <c r="F4" s="135"/>
      <c r="G4" s="135"/>
      <c r="H4" s="135"/>
    </row>
    <row r="5" spans="1:9" ht="21.75" customHeight="1" x14ac:dyDescent="0.25">
      <c r="A5" s="797" t="s">
        <v>243</v>
      </c>
      <c r="B5" s="797" t="s">
        <v>230</v>
      </c>
      <c r="C5" s="797" t="s">
        <v>38</v>
      </c>
      <c r="D5" s="797" t="s">
        <v>90</v>
      </c>
      <c r="E5" s="335"/>
      <c r="F5" s="799" t="s">
        <v>242</v>
      </c>
      <c r="G5" s="801" t="s">
        <v>168</v>
      </c>
      <c r="H5" s="801" t="s">
        <v>258</v>
      </c>
    </row>
    <row r="6" spans="1:9" ht="51" customHeight="1" thickBot="1" x14ac:dyDescent="0.3">
      <c r="A6" s="798"/>
      <c r="B6" s="798"/>
      <c r="C6" s="798"/>
      <c r="D6" s="798"/>
      <c r="E6" s="440" t="s">
        <v>39</v>
      </c>
      <c r="F6" s="800"/>
      <c r="G6" s="802"/>
      <c r="H6" s="800"/>
    </row>
    <row r="7" spans="1:9" ht="145.5" customHeight="1" thickBot="1" x14ac:dyDescent="0.3">
      <c r="A7" s="441" t="s">
        <v>246</v>
      </c>
      <c r="B7" s="441" t="s">
        <v>209</v>
      </c>
      <c r="C7" s="443" t="s">
        <v>210</v>
      </c>
      <c r="D7" s="443" t="s">
        <v>211</v>
      </c>
      <c r="E7" s="443" t="s">
        <v>212</v>
      </c>
      <c r="F7" s="529">
        <v>53760</v>
      </c>
      <c r="G7" s="529">
        <v>0</v>
      </c>
      <c r="H7" s="529">
        <v>0</v>
      </c>
      <c r="I7" s="663" t="s">
        <v>167</v>
      </c>
    </row>
    <row r="8" spans="1:9" x14ac:dyDescent="0.25">
      <c r="A8" s="55"/>
      <c r="B8" s="55"/>
      <c r="C8" s="101"/>
      <c r="D8" s="117"/>
      <c r="E8" s="117"/>
      <c r="F8" s="530"/>
      <c r="G8" s="533"/>
      <c r="H8" s="533"/>
    </row>
    <row r="9" spans="1:9" x14ac:dyDescent="0.25">
      <c r="A9" s="55"/>
      <c r="B9" s="55"/>
      <c r="C9" s="101"/>
      <c r="D9" s="117"/>
      <c r="E9" s="117"/>
      <c r="F9" s="530"/>
      <c r="G9" s="533"/>
      <c r="H9" s="533"/>
    </row>
    <row r="10" spans="1:9" x14ac:dyDescent="0.25">
      <c r="A10" s="55"/>
      <c r="B10" s="55"/>
      <c r="C10" s="101"/>
      <c r="D10" s="117"/>
      <c r="E10" s="117"/>
      <c r="F10" s="530"/>
      <c r="G10" s="533"/>
      <c r="H10" s="533"/>
    </row>
    <row r="11" spans="1:9" x14ac:dyDescent="0.25">
      <c r="A11" s="55"/>
      <c r="B11" s="55"/>
      <c r="C11" s="101"/>
      <c r="D11" s="117"/>
      <c r="E11" s="117"/>
      <c r="F11" s="530"/>
      <c r="G11" s="533"/>
      <c r="H11" s="533"/>
    </row>
    <row r="12" spans="1:9" x14ac:dyDescent="0.25">
      <c r="A12" s="55"/>
      <c r="B12" s="55"/>
      <c r="C12" s="101"/>
      <c r="D12" s="117"/>
      <c r="E12" s="117"/>
      <c r="F12" s="530"/>
      <c r="G12" s="533"/>
      <c r="H12" s="533"/>
    </row>
    <row r="13" spans="1:9" x14ac:dyDescent="0.25">
      <c r="A13" s="55"/>
      <c r="B13" s="55"/>
      <c r="C13" s="101"/>
      <c r="D13" s="117"/>
      <c r="E13" s="117"/>
      <c r="F13" s="530"/>
      <c r="G13" s="533"/>
      <c r="H13" s="533"/>
    </row>
    <row r="14" spans="1:9" x14ac:dyDescent="0.25">
      <c r="A14" s="55"/>
      <c r="B14" s="55"/>
      <c r="C14" s="101"/>
      <c r="D14" s="117"/>
      <c r="E14" s="117"/>
      <c r="F14" s="530"/>
      <c r="G14" s="533"/>
      <c r="H14" s="533"/>
    </row>
    <row r="15" spans="1:9" x14ac:dyDescent="0.25">
      <c r="A15" s="55"/>
      <c r="B15" s="55"/>
      <c r="C15" s="101"/>
      <c r="D15" s="117"/>
      <c r="E15" s="117"/>
      <c r="F15" s="530"/>
      <c r="G15" s="533"/>
      <c r="H15" s="533"/>
    </row>
    <row r="16" spans="1:9" x14ac:dyDescent="0.25">
      <c r="A16" s="55"/>
      <c r="B16" s="55"/>
      <c r="C16" s="101"/>
      <c r="D16" s="117"/>
      <c r="E16" s="117"/>
      <c r="F16" s="530"/>
      <c r="G16" s="533"/>
      <c r="H16" s="533"/>
    </row>
    <row r="17" spans="1:8" x14ac:dyDescent="0.25">
      <c r="A17" s="55"/>
      <c r="B17" s="55"/>
      <c r="C17" s="101"/>
      <c r="D17" s="117"/>
      <c r="E17" s="117"/>
      <c r="F17" s="530"/>
      <c r="G17" s="533"/>
      <c r="H17" s="533"/>
    </row>
    <row r="18" spans="1:8" x14ac:dyDescent="0.25">
      <c r="A18" s="55"/>
      <c r="B18" s="55"/>
      <c r="C18" s="101"/>
      <c r="D18" s="117"/>
      <c r="E18" s="117"/>
      <c r="F18" s="530"/>
      <c r="G18" s="533"/>
      <c r="H18" s="533"/>
    </row>
    <row r="19" spans="1:8" x14ac:dyDescent="0.25">
      <c r="A19" s="55"/>
      <c r="B19" s="55"/>
      <c r="C19" s="101"/>
      <c r="D19" s="117"/>
      <c r="E19" s="117"/>
      <c r="F19" s="530"/>
      <c r="G19" s="533"/>
      <c r="H19" s="533"/>
    </row>
    <row r="20" spans="1:8" x14ac:dyDescent="0.25">
      <c r="A20" s="102"/>
      <c r="B20" s="102"/>
      <c r="C20" s="103"/>
      <c r="D20" s="117"/>
      <c r="E20" s="117"/>
      <c r="F20" s="530"/>
      <c r="G20" s="533"/>
      <c r="H20" s="533"/>
    </row>
    <row r="21" spans="1:8" x14ac:dyDescent="0.25">
      <c r="A21" s="102"/>
      <c r="B21" s="102"/>
      <c r="C21" s="103"/>
      <c r="D21" s="117"/>
      <c r="E21" s="117"/>
      <c r="F21" s="530"/>
      <c r="G21" s="533"/>
      <c r="H21" s="533"/>
    </row>
    <row r="22" spans="1:8" x14ac:dyDescent="0.25">
      <c r="A22" s="102"/>
      <c r="B22" s="102"/>
      <c r="C22" s="103"/>
      <c r="D22" s="117"/>
      <c r="E22" s="117"/>
      <c r="F22" s="530"/>
      <c r="G22" s="533"/>
      <c r="H22" s="533"/>
    </row>
    <row r="23" spans="1:8" ht="13.8" thickBot="1" x14ac:dyDescent="0.3">
      <c r="A23" s="165"/>
      <c r="B23" s="165"/>
      <c r="C23" s="165"/>
      <c r="D23" s="165"/>
      <c r="E23" s="165"/>
      <c r="F23" s="531"/>
      <c r="G23" s="534"/>
      <c r="H23" s="534"/>
    </row>
    <row r="24" spans="1:8" s="657" customFormat="1" ht="13.8" thickBot="1" x14ac:dyDescent="0.3">
      <c r="A24" s="790" t="s">
        <v>95</v>
      </c>
      <c r="B24" s="791"/>
      <c r="C24" s="791"/>
      <c r="D24" s="791"/>
      <c r="E24" s="333"/>
      <c r="F24" s="532">
        <f>SUM(F8:F23)</f>
        <v>0</v>
      </c>
      <c r="G24" s="532">
        <f>SUM(G8:G23)</f>
        <v>0</v>
      </c>
      <c r="H24" s="532">
        <f>SUM(H8:H23)</f>
        <v>0</v>
      </c>
    </row>
    <row r="25" spans="1:8" ht="8.1" customHeight="1" thickBot="1" x14ac:dyDescent="0.3">
      <c r="A25" s="96"/>
      <c r="B25" s="96"/>
      <c r="C25" s="96"/>
      <c r="D25" s="96"/>
      <c r="E25" s="96"/>
      <c r="F25" s="41"/>
      <c r="G25" s="41"/>
      <c r="H25" s="41"/>
    </row>
    <row r="26" spans="1:8" ht="74.55" customHeight="1" thickBot="1" x14ac:dyDescent="0.3">
      <c r="A26" s="199" t="s">
        <v>243</v>
      </c>
      <c r="B26" s="199" t="s">
        <v>96</v>
      </c>
      <c r="C26" s="200" t="s">
        <v>38</v>
      </c>
      <c r="D26" s="287" t="s">
        <v>90</v>
      </c>
      <c r="E26" s="287" t="s">
        <v>39</v>
      </c>
      <c r="F26" s="297" t="s">
        <v>97</v>
      </c>
      <c r="G26" s="297" t="s">
        <v>168</v>
      </c>
      <c r="H26" s="297" t="s">
        <v>258</v>
      </c>
    </row>
    <row r="27" spans="1:8" ht="153.6" customHeight="1" thickBot="1" x14ac:dyDescent="0.3">
      <c r="A27" s="441" t="s">
        <v>247</v>
      </c>
      <c r="B27" s="442" t="s">
        <v>98</v>
      </c>
      <c r="C27" s="443" t="s">
        <v>208</v>
      </c>
      <c r="D27" s="444" t="s">
        <v>204</v>
      </c>
      <c r="E27" s="444" t="s">
        <v>205</v>
      </c>
      <c r="F27" s="535">
        <v>68000</v>
      </c>
      <c r="G27" s="535">
        <v>0</v>
      </c>
      <c r="H27" s="535">
        <v>6800</v>
      </c>
    </row>
    <row r="28" spans="1:8" x14ac:dyDescent="0.25">
      <c r="A28" s="119"/>
      <c r="B28" s="119"/>
      <c r="C28" s="101"/>
      <c r="D28" s="117"/>
      <c r="E28" s="117"/>
      <c r="F28" s="536"/>
      <c r="G28" s="538"/>
      <c r="H28" s="538"/>
    </row>
    <row r="29" spans="1:8" x14ac:dyDescent="0.25">
      <c r="A29" s="119"/>
      <c r="B29" s="119"/>
      <c r="C29" s="103"/>
      <c r="D29" s="185"/>
      <c r="E29" s="244"/>
      <c r="F29" s="536"/>
      <c r="G29" s="538"/>
      <c r="H29" s="538"/>
    </row>
    <row r="30" spans="1:8" x14ac:dyDescent="0.25">
      <c r="A30" s="119"/>
      <c r="B30" s="119"/>
      <c r="C30" s="103"/>
      <c r="D30" s="117"/>
      <c r="E30" s="117"/>
      <c r="F30" s="536"/>
      <c r="G30" s="538"/>
      <c r="H30" s="538"/>
    </row>
    <row r="31" spans="1:8" x14ac:dyDescent="0.25">
      <c r="A31" s="119"/>
      <c r="B31" s="119"/>
      <c r="C31" s="103"/>
      <c r="D31" s="117"/>
      <c r="E31" s="117"/>
      <c r="F31" s="536"/>
      <c r="G31" s="538"/>
      <c r="H31" s="538"/>
    </row>
    <row r="32" spans="1:8" x14ac:dyDescent="0.25">
      <c r="A32" s="119"/>
      <c r="B32" s="119"/>
      <c r="C32" s="103"/>
      <c r="D32" s="117"/>
      <c r="E32" s="117"/>
      <c r="F32" s="536"/>
      <c r="G32" s="538"/>
      <c r="H32" s="538"/>
    </row>
    <row r="33" spans="1:8" x14ac:dyDescent="0.25">
      <c r="A33" s="119"/>
      <c r="B33" s="119"/>
      <c r="C33" s="103"/>
      <c r="D33" s="117"/>
      <c r="E33" s="117"/>
      <c r="F33" s="536"/>
      <c r="G33" s="538"/>
      <c r="H33" s="538"/>
    </row>
    <row r="34" spans="1:8" x14ac:dyDescent="0.25">
      <c r="A34" s="119"/>
      <c r="B34" s="119"/>
      <c r="C34" s="103"/>
      <c r="D34" s="117"/>
      <c r="E34" s="117"/>
      <c r="F34" s="536"/>
      <c r="G34" s="538"/>
      <c r="H34" s="538"/>
    </row>
    <row r="35" spans="1:8" x14ac:dyDescent="0.25">
      <c r="A35" s="120"/>
      <c r="B35" s="120"/>
      <c r="C35" s="103"/>
      <c r="D35" s="117"/>
      <c r="E35" s="117"/>
      <c r="F35" s="536"/>
      <c r="G35" s="538"/>
      <c r="H35" s="538"/>
    </row>
    <row r="36" spans="1:8" x14ac:dyDescent="0.25">
      <c r="A36" s="120"/>
      <c r="B36" s="120"/>
      <c r="C36" s="103"/>
      <c r="D36" s="117"/>
      <c r="E36" s="117"/>
      <c r="F36" s="536"/>
      <c r="G36" s="538"/>
      <c r="H36" s="538"/>
    </row>
    <row r="37" spans="1:8" ht="13.8" thickBot="1" x14ac:dyDescent="0.3">
      <c r="A37" s="121"/>
      <c r="B37" s="121"/>
      <c r="C37" s="165"/>
      <c r="D37" s="118"/>
      <c r="E37" s="118"/>
      <c r="F37" s="537"/>
      <c r="G37" s="539"/>
      <c r="H37" s="539"/>
    </row>
    <row r="38" spans="1:8" s="657" customFormat="1" ht="13.8" thickBot="1" x14ac:dyDescent="0.3">
      <c r="A38" s="790" t="s">
        <v>102</v>
      </c>
      <c r="B38" s="792"/>
      <c r="C38" s="792"/>
      <c r="D38" s="792"/>
      <c r="E38" s="334"/>
      <c r="F38" s="532">
        <f>SUM(F28:F37)</f>
        <v>0</v>
      </c>
      <c r="G38" s="532">
        <f>SUM(G28:G37)</f>
        <v>0</v>
      </c>
      <c r="H38" s="532">
        <f>SUM(H28:H37)</f>
        <v>0</v>
      </c>
    </row>
    <row r="39" spans="1:8" s="665" customFormat="1" ht="7.5" customHeight="1" x14ac:dyDescent="0.25">
      <c r="A39" s="138"/>
      <c r="B39" s="138"/>
      <c r="C39" s="139"/>
      <c r="D39" s="139"/>
      <c r="E39" s="139"/>
      <c r="F39" s="138"/>
      <c r="G39" s="138"/>
      <c r="H39" s="138"/>
    </row>
    <row r="40" spans="1:8" ht="9.75" customHeight="1" thickBot="1" x14ac:dyDescent="0.3">
      <c r="A40" s="140"/>
      <c r="B40" s="140"/>
      <c r="C40" s="96"/>
      <c r="D40" s="96"/>
      <c r="E40" s="96"/>
      <c r="F40" s="140"/>
      <c r="G40" s="337"/>
      <c r="H40" s="337"/>
    </row>
    <row r="41" spans="1:8" s="657" customFormat="1" ht="15.75" customHeight="1" thickBot="1" x14ac:dyDescent="0.3">
      <c r="A41" s="776" t="s">
        <v>103</v>
      </c>
      <c r="B41" s="762"/>
      <c r="C41" s="762"/>
      <c r="D41" s="793"/>
      <c r="E41" s="328"/>
      <c r="F41" s="540">
        <f>F24+F38</f>
        <v>0</v>
      </c>
      <c r="G41" s="540">
        <f>SUM(G38,G24)</f>
        <v>0</v>
      </c>
      <c r="H41" s="540">
        <f>SUM(H38,H24)</f>
        <v>0</v>
      </c>
    </row>
    <row r="42" spans="1:8" ht="13.8" thickBot="1" x14ac:dyDescent="0.3">
      <c r="A42" s="305"/>
      <c r="B42" s="305"/>
      <c r="C42" s="305"/>
      <c r="D42" s="305"/>
      <c r="E42" s="305"/>
      <c r="F42" s="304"/>
    </row>
    <row r="43" spans="1:8" ht="11.25" customHeight="1" x14ac:dyDescent="0.25">
      <c r="A43" s="784" t="s">
        <v>16</v>
      </c>
      <c r="B43" s="785"/>
      <c r="C43" s="785"/>
      <c r="D43" s="785"/>
      <c r="E43" s="785"/>
      <c r="F43" s="785"/>
      <c r="G43" s="785"/>
      <c r="H43" s="786"/>
    </row>
    <row r="44" spans="1:8" ht="36.6" customHeight="1" thickBot="1" x14ac:dyDescent="0.3">
      <c r="A44" s="787"/>
      <c r="B44" s="788"/>
      <c r="C44" s="788"/>
      <c r="D44" s="788"/>
      <c r="E44" s="788"/>
      <c r="F44" s="788"/>
      <c r="G44" s="788"/>
      <c r="H44" s="789"/>
    </row>
  </sheetData>
  <mergeCells count="13">
    <mergeCell ref="A43:H44"/>
    <mergeCell ref="A24:D24"/>
    <mergeCell ref="A38:D38"/>
    <mergeCell ref="A41:D41"/>
    <mergeCell ref="A2:F2"/>
    <mergeCell ref="A3:H3"/>
    <mergeCell ref="A5:A6"/>
    <mergeCell ref="B5:B6"/>
    <mergeCell ref="C5:C6"/>
    <mergeCell ref="D5:D6"/>
    <mergeCell ref="F5:F6"/>
    <mergeCell ref="G5:G6"/>
    <mergeCell ref="H5:H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7</vt:i4>
      </vt:variant>
    </vt:vector>
  </HeadingPairs>
  <TitlesOfParts>
    <vt:vector size="27" baseType="lpstr">
      <vt:lpstr>Instructions</vt:lpstr>
      <vt:lpstr>Summary (Planning)</vt:lpstr>
      <vt:lpstr>Summary (Capacity)</vt:lpstr>
      <vt:lpstr>Total &amp; Caps Summary</vt:lpstr>
      <vt:lpstr>a. Personnel (Planning)</vt:lpstr>
      <vt:lpstr>b. Travel (Planning)</vt:lpstr>
      <vt:lpstr>c. Equipment (Planning)</vt:lpstr>
      <vt:lpstr>d. Supplies (Planning)</vt:lpstr>
      <vt:lpstr>e. Contract-Subs (Planning)</vt:lpstr>
      <vt:lpstr>f. Other (Planning)</vt:lpstr>
      <vt:lpstr>g. Indirect (Planning)</vt:lpstr>
      <vt:lpstr>h. Personnel (Capacity)</vt:lpstr>
      <vt:lpstr>i. Travel (Capacity)</vt:lpstr>
      <vt:lpstr>j. Equipment (Capacity)</vt:lpstr>
      <vt:lpstr>k. Supplies (Capacity)</vt:lpstr>
      <vt:lpstr>l. Contract-Subs (Capacity)</vt:lpstr>
      <vt:lpstr>m. Construction (Capacity)</vt:lpstr>
      <vt:lpstr>n. Other (Capacity)</vt:lpstr>
      <vt:lpstr>o. Indirect (Capacity)</vt:lpstr>
      <vt:lpstr>List</vt:lpstr>
      <vt:lpstr>'h. Personnel (Capacity)'!Print_Titles</vt:lpstr>
      <vt:lpstr>'i. Travel (Capacity)'!Print_Titles</vt:lpstr>
      <vt:lpstr>'j. Equipment (Capacity)'!Print_Titles</vt:lpstr>
      <vt:lpstr>'k. Supplies (Capacity)'!Print_Titles</vt:lpstr>
      <vt:lpstr>'l. Contract-Subs (Capacity)'!Print_Titles</vt:lpstr>
      <vt:lpstr>'m. Construction (Capacity)'!Print_Titles</vt:lpstr>
      <vt:lpstr>'n. Other (Capacity)'!Print_Titles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2024-08-19T18:35:15Z</dcterms:created>
  <dcterms:modified xsi:type="dcterms:W3CDTF">2024-08-19T18:35:30Z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2024-08-19T18:35:30Z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ba777fd0-58d3-4fd1-b603-7cd39374c100</vt:lpwstr>
  </property>
  <property fmtid="{D5CDD505-2E9C-101B-9397-08002B2CF9AE}" pid="8" name="MSIP_Label_ea60d57e-af5b-4752-ac57-3e4f28ca11dc_ContentBits">
    <vt:lpwstr>0</vt:lpwstr>
  </property>
</Properties>
</file>