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nrc-my.sharepoint.com/personal/keb1_nrc_gov/Documents/KEB1/RENEWALS/3150-0043, Part 9, FOIA/2024/DRAFT/Comments from Dave/Revised/"/>
    </mc:Choice>
  </mc:AlternateContent>
  <xr:revisionPtr revIDLastSave="10" documentId="8_{93790608-BC43-40E8-93D2-6AE0FA43A680}" xr6:coauthVersionLast="47" xr6:coauthVersionMax="47" xr10:uidLastSave="{0D3627DA-FA0E-4C3C-A3F9-1F253DC6D7BB}"/>
  <bookViews>
    <workbookView xWindow="-110" yWindow="-110" windowWidth="19420" windowHeight="10420" xr2:uid="{8DC6DC19-CBE2-42FD-9604-A96A76AA601A}"/>
  </bookViews>
  <sheets>
    <sheet name="Reporting" sheetId="1" r:id="rId1"/>
    <sheet name="Costs to the Fed gov't" sheetId="2" r:id="rId2"/>
    <sheet name="total" sheetId="3" r:id="rId3"/>
  </sheets>
  <definedNames>
    <definedName name="_xlnm.Print_Area" localSheetId="1">'Costs to the Fed gov''t'!$A$1:$F$21</definedName>
    <definedName name="_xlnm.Print_Area" localSheetId="0">Reporting!$A$1:$H$16</definedName>
    <definedName name="_xlnm.Print_Area" localSheetId="2">total!$B$1:$E$3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G4" i="1"/>
  <c r="H4" i="1"/>
  <c r="E4" i="1"/>
  <c r="E4" i="2"/>
  <c r="F4" i="2" s="1"/>
  <c r="C5" i="2"/>
  <c r="E5" i="2" s="1"/>
  <c r="F5" i="2" s="1"/>
  <c r="E6" i="2"/>
  <c r="F6" i="2" s="1"/>
  <c r="E7" i="2"/>
  <c r="F7" i="2" s="1"/>
  <c r="E8" i="2"/>
  <c r="F8" i="2" s="1"/>
  <c r="C9" i="2"/>
  <c r="E9" i="2" s="1"/>
  <c r="F9" i="2" s="1"/>
  <c r="C10" i="2"/>
  <c r="E10" i="2" s="1"/>
  <c r="F10" i="2" s="1"/>
  <c r="C11" i="2"/>
  <c r="E11" i="2" s="1"/>
  <c r="F11" i="2" s="1"/>
  <c r="C12" i="2"/>
  <c r="E12" i="2" s="1"/>
  <c r="F12" i="2" s="1"/>
  <c r="C13" i="2"/>
  <c r="E13" i="2" s="1"/>
  <c r="F13" i="2" s="1"/>
  <c r="C14" i="2"/>
  <c r="E14" i="2" s="1"/>
  <c r="F14" i="2" s="1"/>
  <c r="E5" i="1"/>
  <c r="G5" i="1" s="1"/>
  <c r="H5" i="1" s="1"/>
  <c r="E6" i="1"/>
  <c r="G6" i="1" s="1"/>
  <c r="H6" i="1" s="1"/>
  <c r="E7" i="1"/>
  <c r="G7" i="1" s="1"/>
  <c r="H7" i="1" s="1"/>
  <c r="E8" i="1"/>
  <c r="G8" i="1" s="1"/>
  <c r="H8" i="1" s="1"/>
  <c r="E9" i="1"/>
  <c r="G9" i="1" s="1"/>
  <c r="H9" i="1" s="1"/>
  <c r="E10" i="1"/>
  <c r="G10" i="1" s="1"/>
  <c r="H10" i="1" s="1"/>
  <c r="E11" i="1"/>
  <c r="G11" i="1" s="1"/>
  <c r="H11" i="1" s="1"/>
  <c r="E12" i="1"/>
  <c r="G12" i="1" s="1"/>
  <c r="H12" i="1" s="1"/>
  <c r="E13" i="1"/>
  <c r="G13" i="1" s="1"/>
  <c r="H13" i="1" s="1"/>
  <c r="E14" i="1"/>
  <c r="G14" i="1" s="1"/>
  <c r="H14" i="1" s="1"/>
  <c r="E15" i="1"/>
  <c r="G15" i="1" s="1"/>
  <c r="H15" i="1" s="1"/>
  <c r="E3" i="1"/>
  <c r="E16" i="1" l="1"/>
  <c r="C3" i="3" s="1"/>
  <c r="G3" i="1"/>
  <c r="H3" i="1" s="1"/>
  <c r="E3" i="2"/>
  <c r="F3" i="2" l="1"/>
  <c r="F15" i="2" s="1"/>
  <c r="B18" i="2" s="1"/>
  <c r="B21" i="2" s="1"/>
  <c r="D3" i="3" l="1"/>
  <c r="E3" i="3" s="1"/>
</calcChain>
</file>

<file path=xl/sharedStrings.xml><?xml version="1.0" encoding="utf-8"?>
<sst xmlns="http://schemas.openxmlformats.org/spreadsheetml/2006/main" count="76" uniqueCount="59">
  <si>
    <t>Table 1: ANNUAL REPORTING BURDEN</t>
  </si>
  <si>
    <t>CFR PART</t>
  </si>
  <si>
    <t>DESCRIPTION</t>
  </si>
  <si>
    <t>NUMBER OF RESPONDENTS</t>
  </si>
  <si>
    <t>RESPONSES PER RESPONDENT</t>
  </si>
  <si>
    <t>TOTAL RESPONSES</t>
  </si>
  <si>
    <t>BURDEN PER RESPONSE</t>
  </si>
  <si>
    <t>TOTAL ANNUAL BURDEN HOURS</t>
  </si>
  <si>
    <t>Requests for agency records under the FOIA &amp; Privacy Act, including verification of Identity</t>
  </si>
  <si>
    <t>9.25(e)</t>
  </si>
  <si>
    <t>Requests for expedited processing</t>
  </si>
  <si>
    <t>9.28(b)</t>
  </si>
  <si>
    <t>Submitted objection to disclosure</t>
  </si>
  <si>
    <t>9.29(a)-(f)</t>
  </si>
  <si>
    <t>Appeals from initial determination, submitted by requester</t>
  </si>
  <si>
    <t>9.40(g) NRC Form 509</t>
  </si>
  <si>
    <t>Agreement to pay fees, or a request for a waiver</t>
  </si>
  <si>
    <t>9.41(a) &amp; (b)</t>
  </si>
  <si>
    <t>Fee waiver requests submitted with a FOIA request</t>
  </si>
  <si>
    <t>9.54(b)</t>
  </si>
  <si>
    <t>Notarized statement (submitted in lieu of documents supporting the requesters identity) for Privacy Act requests</t>
  </si>
  <si>
    <t>9.54(c)</t>
  </si>
  <si>
    <t>Documents verifying percentage or guardianship for Privacy Act requests</t>
  </si>
  <si>
    <t>9.55(a)(2)</t>
  </si>
  <si>
    <t>Request for correction or amendment of a record</t>
  </si>
  <si>
    <t>9.65(b)</t>
  </si>
  <si>
    <t>Appeals from denials of access for Privacy Act request</t>
  </si>
  <si>
    <t>9.66(b)</t>
  </si>
  <si>
    <t>Appeals from an initial adverse determination for Privacy Act request</t>
  </si>
  <si>
    <t>9.67(a)</t>
  </si>
  <si>
    <t>Privacy Act statements of disagreement</t>
  </si>
  <si>
    <t>TOTAL</t>
  </si>
  <si>
    <t>TABLE 2: ANNUAL COSTS TO THE FEDERAL GOVERNMENT</t>
  </si>
  <si>
    <t>CFR Part</t>
  </si>
  <si>
    <t>Description</t>
  </si>
  <si>
    <t>Total Responses</t>
  </si>
  <si>
    <t>Burden Per Response</t>
  </si>
  <si>
    <t>NRC Staff Hours</t>
  </si>
  <si>
    <t>Submitter objection to disclosure</t>
  </si>
  <si>
    <t>Appeals from initial determination, submitted by requestor</t>
  </si>
  <si>
    <t>Fee waiver request submitted with a FOIA request</t>
  </si>
  <si>
    <t>Notarized statement (submitted in lieu of documents supporting the requestor's identity) for Privacy Act requests</t>
  </si>
  <si>
    <t>Documents verifying parentage or guardianship for Privacy Act requests</t>
  </si>
  <si>
    <t>COST TO PUBLIC @ $300/HR</t>
  </si>
  <si>
    <t>Costs to Federal Government @$300/hr</t>
  </si>
  <si>
    <t>Responses</t>
  </si>
  <si>
    <t>Hours</t>
  </si>
  <si>
    <t>Cost @$300/hr</t>
  </si>
  <si>
    <t>Annual Reporting</t>
  </si>
  <si>
    <t>FOIA services contract</t>
  </si>
  <si>
    <t>FOIA software contract</t>
  </si>
  <si>
    <t>Total NRC staff costs</t>
  </si>
  <si>
    <t>NRC Staff Costs</t>
  </si>
  <si>
    <t>Total</t>
  </si>
  <si>
    <t>Requests for agency records under the FOIA &amp; Privacy Act, including verification of Identity (NRC Form 507)</t>
  </si>
  <si>
    <t>Verification of Identity (NRC Form 507)</t>
  </si>
  <si>
    <t>9.54(a)(1)</t>
  </si>
  <si>
    <t>9.23(b), 9.53(a) &amp; (b),  9.55(a)(1)</t>
  </si>
  <si>
    <t>9.23(b), 9.53(a) &amp; (b), 9.54(a)(1), 9.55(a)(1)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</si>
</sst>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#,##0.0"/>
    <numFmt numFmtId="165" formatCode="_(&quot;$&quot;* #,##0_);_(&quot;$&quot;* \(#,##0\);_(&quot;$&quot;* &quot;-&quot;??_);_(@_)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1" applyNumberFormat="1" applyFont="1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6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5" fontId="0" fillId="0" borderId="0" xfId="1" applyNumberFormat="1" applyFont="1"/>
    <xf numFmtId="0" fontId="3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9757-3403-4492-939B-27B41CB82401}">
  <dimension ref="A1:I32"/>
  <sheetViews>
    <sheetView tabSelected="1" view="pageBreakPreview" zoomScale="60" zoomScaleNormal="100" workbookViewId="0">
      <selection activeCell="K2" sqref="K2"/>
    </sheetView>
  </sheetViews>
  <sheetFormatPr defaultColWidth="12" defaultRowHeight="14" x14ac:dyDescent="0.3"/>
  <cols>
    <col min="2" max="2" width="27.83203125" customWidth="1"/>
    <col min="3" max="3" width="15.5" customWidth="1"/>
    <col min="4" max="4" width="15.1640625" customWidth="1"/>
    <col min="5" max="5" width="13.08203125" customWidth="1"/>
    <col min="9" max="9" width="12" style="2"/>
  </cols>
  <sheetData>
    <row r="1" spans="1:9" x14ac:dyDescent="0.3">
      <c r="A1" s="23" t="s">
        <v>0</v>
      </c>
      <c r="B1" s="23"/>
      <c r="C1" s="23"/>
      <c r="D1" s="23"/>
      <c r="E1" s="23"/>
      <c r="F1" s="23"/>
      <c r="G1" s="23"/>
      <c r="H1" s="23"/>
    </row>
    <row r="2" spans="1:9" ht="56" x14ac:dyDescent="0.3">
      <c r="A2" s="13" t="s">
        <v>1</v>
      </c>
      <c r="B2" s="15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43</v>
      </c>
    </row>
    <row r="3" spans="1:9" ht="56" x14ac:dyDescent="0.3">
      <c r="A3" s="10" t="s">
        <v>57</v>
      </c>
      <c r="B3" s="16" t="s">
        <v>54</v>
      </c>
      <c r="C3" s="9">
        <v>270</v>
      </c>
      <c r="D3" s="10">
        <v>1</v>
      </c>
      <c r="E3" s="14">
        <f>C3*D3</f>
        <v>270</v>
      </c>
      <c r="F3" s="10">
        <v>0.3</v>
      </c>
      <c r="G3" s="10">
        <f>ROUND(E3*F3,1)</f>
        <v>81</v>
      </c>
      <c r="H3" s="12">
        <f>G3*300</f>
        <v>24300</v>
      </c>
      <c r="I3" s="3"/>
    </row>
    <row r="4" spans="1:9" ht="28" x14ac:dyDescent="0.3">
      <c r="A4" s="10" t="s">
        <v>56</v>
      </c>
      <c r="B4" s="16" t="s">
        <v>55</v>
      </c>
      <c r="C4" s="9">
        <v>25</v>
      </c>
      <c r="D4" s="10">
        <v>1</v>
      </c>
      <c r="E4" s="14">
        <f>C4*D4</f>
        <v>25</v>
      </c>
      <c r="F4" s="10">
        <v>0.13</v>
      </c>
      <c r="G4" s="10">
        <f>ROUND(E4*F4,1)</f>
        <v>3.3</v>
      </c>
      <c r="H4" s="12">
        <f>G4*300</f>
        <v>990</v>
      </c>
      <c r="I4" s="3"/>
    </row>
    <row r="5" spans="1:9" ht="28" x14ac:dyDescent="0.3">
      <c r="A5" s="10" t="s">
        <v>9</v>
      </c>
      <c r="B5" s="16" t="s">
        <v>10</v>
      </c>
      <c r="C5" s="9">
        <v>20</v>
      </c>
      <c r="D5" s="10">
        <v>1</v>
      </c>
      <c r="E5" s="14">
        <f t="shared" ref="E5:E15" si="0">C5*D5</f>
        <v>20</v>
      </c>
      <c r="F5" s="10">
        <v>0.15</v>
      </c>
      <c r="G5" s="10">
        <f t="shared" ref="G5:G15" si="1">ROUND(E5*F5,1)</f>
        <v>3</v>
      </c>
      <c r="H5" s="12">
        <f t="shared" ref="H5:H16" si="2">G5*300</f>
        <v>900</v>
      </c>
    </row>
    <row r="6" spans="1:9" x14ac:dyDescent="0.3">
      <c r="A6" s="10" t="s">
        <v>11</v>
      </c>
      <c r="B6" s="16" t="s">
        <v>12</v>
      </c>
      <c r="C6" s="9">
        <v>3</v>
      </c>
      <c r="D6" s="10">
        <v>1</v>
      </c>
      <c r="E6" s="14">
        <f t="shared" si="0"/>
        <v>3</v>
      </c>
      <c r="F6" s="10">
        <v>10</v>
      </c>
      <c r="G6" s="10">
        <f t="shared" si="1"/>
        <v>30</v>
      </c>
      <c r="H6" s="12">
        <f t="shared" si="2"/>
        <v>9000</v>
      </c>
    </row>
    <row r="7" spans="1:9" ht="42" x14ac:dyDescent="0.3">
      <c r="A7" s="10" t="s">
        <v>13</v>
      </c>
      <c r="B7" s="16" t="s">
        <v>14</v>
      </c>
      <c r="C7" s="9">
        <v>8</v>
      </c>
      <c r="D7" s="10">
        <v>1</v>
      </c>
      <c r="E7" s="14">
        <f t="shared" si="0"/>
        <v>8</v>
      </c>
      <c r="F7" s="10">
        <v>1</v>
      </c>
      <c r="G7" s="10">
        <f t="shared" si="1"/>
        <v>8</v>
      </c>
      <c r="H7" s="12">
        <f t="shared" si="2"/>
        <v>2400</v>
      </c>
    </row>
    <row r="8" spans="1:9" ht="28" x14ac:dyDescent="0.3">
      <c r="A8" s="10" t="s">
        <v>15</v>
      </c>
      <c r="B8" s="16" t="s">
        <v>16</v>
      </c>
      <c r="C8" s="9">
        <v>242</v>
      </c>
      <c r="D8" s="10">
        <v>1</v>
      </c>
      <c r="E8" s="14">
        <f t="shared" si="0"/>
        <v>242</v>
      </c>
      <c r="F8" s="10">
        <v>0.1</v>
      </c>
      <c r="G8" s="10">
        <f t="shared" si="1"/>
        <v>24.2</v>
      </c>
      <c r="H8" s="12">
        <f t="shared" si="2"/>
        <v>7260</v>
      </c>
    </row>
    <row r="9" spans="1:9" ht="28" x14ac:dyDescent="0.3">
      <c r="A9" s="10" t="s">
        <v>17</v>
      </c>
      <c r="B9" s="16" t="s">
        <v>18</v>
      </c>
      <c r="C9" s="9">
        <v>58</v>
      </c>
      <c r="D9" s="10">
        <v>1</v>
      </c>
      <c r="E9" s="14">
        <f t="shared" si="0"/>
        <v>58</v>
      </c>
      <c r="F9" s="10">
        <v>0.5</v>
      </c>
      <c r="G9" s="10">
        <f t="shared" si="1"/>
        <v>29</v>
      </c>
      <c r="H9" s="12">
        <f t="shared" si="2"/>
        <v>8700</v>
      </c>
    </row>
    <row r="10" spans="1:9" ht="56" x14ac:dyDescent="0.3">
      <c r="A10" s="10" t="s">
        <v>19</v>
      </c>
      <c r="B10" s="16" t="s">
        <v>20</v>
      </c>
      <c r="C10" s="9">
        <v>0</v>
      </c>
      <c r="D10" s="10">
        <v>1</v>
      </c>
      <c r="E10" s="14">
        <f t="shared" si="0"/>
        <v>0</v>
      </c>
      <c r="F10" s="10">
        <v>0.5</v>
      </c>
      <c r="G10" s="10">
        <f t="shared" si="1"/>
        <v>0</v>
      </c>
      <c r="H10" s="12">
        <f t="shared" si="2"/>
        <v>0</v>
      </c>
    </row>
    <row r="11" spans="1:9" ht="42" x14ac:dyDescent="0.3">
      <c r="A11" s="10" t="s">
        <v>21</v>
      </c>
      <c r="B11" s="16" t="s">
        <v>22</v>
      </c>
      <c r="C11" s="9">
        <v>0</v>
      </c>
      <c r="D11" s="10">
        <v>1</v>
      </c>
      <c r="E11" s="14">
        <f t="shared" si="0"/>
        <v>0</v>
      </c>
      <c r="F11" s="10">
        <v>0.5</v>
      </c>
      <c r="G11" s="10">
        <f t="shared" si="1"/>
        <v>0</v>
      </c>
      <c r="H11" s="12">
        <f t="shared" si="2"/>
        <v>0</v>
      </c>
    </row>
    <row r="12" spans="1:9" ht="28" x14ac:dyDescent="0.3">
      <c r="A12" s="10" t="s">
        <v>23</v>
      </c>
      <c r="B12" s="16" t="s">
        <v>24</v>
      </c>
      <c r="C12" s="9">
        <v>2</v>
      </c>
      <c r="D12" s="10">
        <v>1</v>
      </c>
      <c r="E12" s="14">
        <f t="shared" si="0"/>
        <v>2</v>
      </c>
      <c r="F12" s="10">
        <v>1</v>
      </c>
      <c r="G12" s="10">
        <f t="shared" si="1"/>
        <v>2</v>
      </c>
      <c r="H12" s="12">
        <f t="shared" si="2"/>
        <v>600</v>
      </c>
    </row>
    <row r="13" spans="1:9" ht="28" x14ac:dyDescent="0.3">
      <c r="A13" s="10" t="s">
        <v>25</v>
      </c>
      <c r="B13" s="16" t="s">
        <v>26</v>
      </c>
      <c r="C13" s="9">
        <v>0</v>
      </c>
      <c r="D13" s="10">
        <v>1</v>
      </c>
      <c r="E13" s="14">
        <f t="shared" si="0"/>
        <v>0</v>
      </c>
      <c r="F13" s="10">
        <v>1</v>
      </c>
      <c r="G13" s="10">
        <f t="shared" si="1"/>
        <v>0</v>
      </c>
      <c r="H13" s="12">
        <f t="shared" si="2"/>
        <v>0</v>
      </c>
    </row>
    <row r="14" spans="1:9" ht="42" x14ac:dyDescent="0.3">
      <c r="A14" s="10" t="s">
        <v>27</v>
      </c>
      <c r="B14" s="16" t="s">
        <v>28</v>
      </c>
      <c r="C14" s="9">
        <v>0</v>
      </c>
      <c r="D14" s="10">
        <v>1</v>
      </c>
      <c r="E14" s="14">
        <f t="shared" si="0"/>
        <v>0</v>
      </c>
      <c r="F14" s="10">
        <v>1</v>
      </c>
      <c r="G14" s="10">
        <f t="shared" si="1"/>
        <v>0</v>
      </c>
      <c r="H14" s="12">
        <f t="shared" si="2"/>
        <v>0</v>
      </c>
    </row>
    <row r="15" spans="1:9" ht="28" x14ac:dyDescent="0.3">
      <c r="A15" s="10" t="s">
        <v>29</v>
      </c>
      <c r="B15" s="16" t="s">
        <v>30</v>
      </c>
      <c r="C15" s="9">
        <v>0</v>
      </c>
      <c r="D15" s="10">
        <v>1</v>
      </c>
      <c r="E15" s="14">
        <f t="shared" si="0"/>
        <v>0</v>
      </c>
      <c r="F15" s="10">
        <v>3</v>
      </c>
      <c r="G15" s="10">
        <f t="shared" si="1"/>
        <v>0</v>
      </c>
      <c r="H15" s="12">
        <f t="shared" si="2"/>
        <v>0</v>
      </c>
    </row>
    <row r="16" spans="1:9" x14ac:dyDescent="0.3">
      <c r="A16" s="10" t="s">
        <v>31</v>
      </c>
      <c r="B16" s="16"/>
      <c r="C16" s="9">
        <v>273</v>
      </c>
      <c r="D16" s="10"/>
      <c r="E16" s="11">
        <f>SUM(E3:E15)</f>
        <v>628</v>
      </c>
      <c r="F16" s="11"/>
      <c r="G16" s="11">
        <f>SUM(G3:G15)</f>
        <v>180.5</v>
      </c>
      <c r="H16" s="12">
        <f t="shared" si="2"/>
        <v>54150</v>
      </c>
      <c r="I16" s="3"/>
    </row>
    <row r="17" spans="1:9" ht="14.5" x14ac:dyDescent="0.3">
      <c r="A17" s="1"/>
    </row>
    <row r="18" spans="1:9" ht="14.5" x14ac:dyDescent="0.3">
      <c r="A18" s="1"/>
    </row>
    <row r="19" spans="1:9" ht="14.5" x14ac:dyDescent="0.3">
      <c r="A19" s="1"/>
    </row>
    <row r="20" spans="1:9" ht="14.5" x14ac:dyDescent="0.3">
      <c r="A20" s="1"/>
    </row>
    <row r="21" spans="1:9" ht="14.5" x14ac:dyDescent="0.3">
      <c r="A21" s="1"/>
    </row>
    <row r="22" spans="1:9" ht="14.5" x14ac:dyDescent="0.3">
      <c r="A22" s="1"/>
    </row>
    <row r="23" spans="1:9" ht="14.5" x14ac:dyDescent="0.3">
      <c r="A23" s="1"/>
    </row>
    <row r="24" spans="1:9" ht="14.5" x14ac:dyDescent="0.3">
      <c r="A24" s="1"/>
    </row>
    <row r="25" spans="1:9" ht="14.5" x14ac:dyDescent="0.3">
      <c r="A25" s="1"/>
    </row>
    <row r="26" spans="1:9" ht="14.5" x14ac:dyDescent="0.3">
      <c r="A26" s="1"/>
    </row>
    <row r="27" spans="1:9" ht="14.5" x14ac:dyDescent="0.3">
      <c r="A27" s="1"/>
    </row>
    <row r="28" spans="1:9" ht="14.5" x14ac:dyDescent="0.3">
      <c r="A28" s="1"/>
    </row>
    <row r="29" spans="1:9" ht="14.5" x14ac:dyDescent="0.3">
      <c r="A29" s="1"/>
    </row>
    <row r="30" spans="1:9" ht="14.5" x14ac:dyDescent="0.3">
      <c r="A30" s="1"/>
      <c r="I30" s="2">
        <v>0</v>
      </c>
    </row>
    <row r="31" spans="1:9" ht="14.5" x14ac:dyDescent="0.3">
      <c r="A31" s="1"/>
    </row>
    <row r="32" spans="1:9" ht="14.5" x14ac:dyDescent="0.3">
      <c r="A32" s="1"/>
    </row>
  </sheetData>
  <mergeCells count="1">
    <mergeCell ref="A1:H1"/>
  </mergeCells>
  <pageMargins left="0.7" right="0.7" top="0.75" bottom="0.75" header="0.3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E642-3B4E-4685-908D-FBF12A354273}">
  <dimension ref="A1:F21"/>
  <sheetViews>
    <sheetView view="pageBreakPreview" topLeftCell="A6" zoomScale="60" zoomScaleNormal="100" workbookViewId="0">
      <selection activeCell="F21" sqref="A1:F21"/>
    </sheetView>
  </sheetViews>
  <sheetFormatPr defaultRowHeight="14" x14ac:dyDescent="0.3"/>
  <cols>
    <col min="1" max="1" width="20.25" customWidth="1"/>
    <col min="2" max="2" width="25.4140625" customWidth="1"/>
    <col min="3" max="6" width="14.08203125" customWidth="1"/>
  </cols>
  <sheetData>
    <row r="1" spans="1:6" x14ac:dyDescent="0.3">
      <c r="A1" s="23" t="s">
        <v>32</v>
      </c>
      <c r="B1" s="23"/>
      <c r="C1" s="23"/>
      <c r="D1" s="23"/>
      <c r="E1" s="23"/>
      <c r="F1" s="23"/>
    </row>
    <row r="2" spans="1:6" ht="56" x14ac:dyDescent="0.3">
      <c r="A2" s="18" t="s">
        <v>33</v>
      </c>
      <c r="B2" s="8" t="s">
        <v>34</v>
      </c>
      <c r="C2" s="8" t="s">
        <v>35</v>
      </c>
      <c r="D2" s="8" t="s">
        <v>36</v>
      </c>
      <c r="E2" s="8" t="s">
        <v>37</v>
      </c>
      <c r="F2" s="8" t="s">
        <v>44</v>
      </c>
    </row>
    <row r="3" spans="1:6" ht="56" x14ac:dyDescent="0.3">
      <c r="A3" s="16" t="s">
        <v>58</v>
      </c>
      <c r="B3" s="10" t="s">
        <v>8</v>
      </c>
      <c r="C3" s="9">
        <v>270</v>
      </c>
      <c r="D3" s="10">
        <v>30</v>
      </c>
      <c r="E3" s="11">
        <f>ROUND(C3*D3,1)</f>
        <v>8100</v>
      </c>
      <c r="F3" s="12">
        <f>E3*300</f>
        <v>2430000</v>
      </c>
    </row>
    <row r="4" spans="1:6" ht="28" x14ac:dyDescent="0.3">
      <c r="A4" s="19" t="s">
        <v>9</v>
      </c>
      <c r="B4" s="17" t="s">
        <v>10</v>
      </c>
      <c r="C4" s="9">
        <v>20</v>
      </c>
      <c r="D4" s="10">
        <v>0.15</v>
      </c>
      <c r="E4" s="11">
        <f t="shared" ref="E4:E14" si="0">ROUND(C4*D4,1)</f>
        <v>3</v>
      </c>
      <c r="F4" s="12">
        <f t="shared" ref="F4:F14" si="1">E4*300</f>
        <v>900</v>
      </c>
    </row>
    <row r="5" spans="1:6" ht="28" x14ac:dyDescent="0.3">
      <c r="A5" s="19" t="s">
        <v>11</v>
      </c>
      <c r="B5" s="17" t="s">
        <v>38</v>
      </c>
      <c r="C5" s="9">
        <f>Reporting!C6</f>
        <v>3</v>
      </c>
      <c r="D5" s="10">
        <v>4</v>
      </c>
      <c r="E5" s="11">
        <f t="shared" si="0"/>
        <v>12</v>
      </c>
      <c r="F5" s="12">
        <f t="shared" si="1"/>
        <v>3600</v>
      </c>
    </row>
    <row r="6" spans="1:6" ht="42" x14ac:dyDescent="0.3">
      <c r="A6" s="19" t="s">
        <v>13</v>
      </c>
      <c r="B6" s="17" t="s">
        <v>39</v>
      </c>
      <c r="C6" s="9">
        <v>8</v>
      </c>
      <c r="D6" s="10">
        <v>1</v>
      </c>
      <c r="E6" s="11">
        <f t="shared" si="0"/>
        <v>8</v>
      </c>
      <c r="F6" s="12">
        <f t="shared" si="1"/>
        <v>2400</v>
      </c>
    </row>
    <row r="7" spans="1:6" ht="28" x14ac:dyDescent="0.3">
      <c r="A7" s="19" t="s">
        <v>15</v>
      </c>
      <c r="B7" s="17" t="s">
        <v>16</v>
      </c>
      <c r="C7" s="9">
        <v>242</v>
      </c>
      <c r="D7" s="10">
        <v>0.2</v>
      </c>
      <c r="E7" s="11">
        <f t="shared" si="0"/>
        <v>48.4</v>
      </c>
      <c r="F7" s="12">
        <f t="shared" si="1"/>
        <v>14520</v>
      </c>
    </row>
    <row r="8" spans="1:6" ht="28" x14ac:dyDescent="0.3">
      <c r="A8" s="19" t="s">
        <v>17</v>
      </c>
      <c r="B8" s="17" t="s">
        <v>40</v>
      </c>
      <c r="C8" s="9">
        <v>58</v>
      </c>
      <c r="D8" s="10">
        <v>0.5</v>
      </c>
      <c r="E8" s="11">
        <f t="shared" si="0"/>
        <v>29</v>
      </c>
      <c r="F8" s="12">
        <f t="shared" si="1"/>
        <v>8700</v>
      </c>
    </row>
    <row r="9" spans="1:6" ht="70" x14ac:dyDescent="0.3">
      <c r="A9" s="19" t="s">
        <v>19</v>
      </c>
      <c r="B9" s="17" t="s">
        <v>41</v>
      </c>
      <c r="C9" s="9">
        <f>Reporting!C10</f>
        <v>0</v>
      </c>
      <c r="D9" s="10">
        <v>0.1</v>
      </c>
      <c r="E9" s="11">
        <f t="shared" si="0"/>
        <v>0</v>
      </c>
      <c r="F9" s="12">
        <f t="shared" si="1"/>
        <v>0</v>
      </c>
    </row>
    <row r="10" spans="1:6" ht="42" x14ac:dyDescent="0.3">
      <c r="A10" s="19" t="s">
        <v>21</v>
      </c>
      <c r="B10" s="17" t="s">
        <v>42</v>
      </c>
      <c r="C10" s="9">
        <f>Reporting!C11</f>
        <v>0</v>
      </c>
      <c r="D10" s="10">
        <v>0</v>
      </c>
      <c r="E10" s="11">
        <f t="shared" si="0"/>
        <v>0</v>
      </c>
      <c r="F10" s="12">
        <f t="shared" si="1"/>
        <v>0</v>
      </c>
    </row>
    <row r="11" spans="1:6" ht="28" x14ac:dyDescent="0.3">
      <c r="A11" s="19" t="s">
        <v>23</v>
      </c>
      <c r="B11" s="17" t="s">
        <v>24</v>
      </c>
      <c r="C11" s="9">
        <f>Reporting!C12</f>
        <v>2</v>
      </c>
      <c r="D11" s="10">
        <v>0</v>
      </c>
      <c r="E11" s="11">
        <f t="shared" si="0"/>
        <v>0</v>
      </c>
      <c r="F11" s="12">
        <f t="shared" si="1"/>
        <v>0</v>
      </c>
    </row>
    <row r="12" spans="1:6" ht="42" x14ac:dyDescent="0.3">
      <c r="A12" s="19" t="s">
        <v>25</v>
      </c>
      <c r="B12" s="17" t="s">
        <v>26</v>
      </c>
      <c r="C12" s="9">
        <f>Reporting!C13</f>
        <v>0</v>
      </c>
      <c r="D12" s="10">
        <v>1</v>
      </c>
      <c r="E12" s="11">
        <f t="shared" si="0"/>
        <v>0</v>
      </c>
      <c r="F12" s="12">
        <f t="shared" si="1"/>
        <v>0</v>
      </c>
    </row>
    <row r="13" spans="1:6" ht="42" x14ac:dyDescent="0.3">
      <c r="A13" s="19" t="s">
        <v>27</v>
      </c>
      <c r="B13" s="17" t="s">
        <v>28</v>
      </c>
      <c r="C13" s="9">
        <f>Reporting!C14</f>
        <v>0</v>
      </c>
      <c r="D13" s="10">
        <v>0</v>
      </c>
      <c r="E13" s="11">
        <f t="shared" si="0"/>
        <v>0</v>
      </c>
      <c r="F13" s="12">
        <f t="shared" si="1"/>
        <v>0</v>
      </c>
    </row>
    <row r="14" spans="1:6" ht="28" x14ac:dyDescent="0.3">
      <c r="A14" s="19" t="s">
        <v>29</v>
      </c>
      <c r="B14" s="17" t="s">
        <v>30</v>
      </c>
      <c r="C14" s="9">
        <f>Reporting!C15</f>
        <v>0</v>
      </c>
      <c r="D14" s="10">
        <v>0</v>
      </c>
      <c r="E14" s="11">
        <f t="shared" si="0"/>
        <v>0</v>
      </c>
      <c r="F14" s="12">
        <f t="shared" si="1"/>
        <v>0</v>
      </c>
    </row>
    <row r="15" spans="1:6" x14ac:dyDescent="0.3">
      <c r="A15" s="19" t="s">
        <v>51</v>
      </c>
      <c r="B15" s="20"/>
      <c r="C15" s="9"/>
      <c r="D15" s="10"/>
      <c r="E15" s="11"/>
      <c r="F15" s="12">
        <f>SUM(F3:F14)</f>
        <v>2460120</v>
      </c>
    </row>
    <row r="18" spans="1:2" x14ac:dyDescent="0.3">
      <c r="A18" s="21" t="s">
        <v>52</v>
      </c>
      <c r="B18" s="22">
        <f>F15</f>
        <v>2460120</v>
      </c>
    </row>
    <row r="19" spans="1:2" x14ac:dyDescent="0.3">
      <c r="A19" s="21" t="s">
        <v>49</v>
      </c>
      <c r="B19" s="22">
        <v>500000</v>
      </c>
    </row>
    <row r="20" spans="1:2" x14ac:dyDescent="0.3">
      <c r="A20" s="21" t="s">
        <v>50</v>
      </c>
      <c r="B20" s="22">
        <v>90000</v>
      </c>
    </row>
    <row r="21" spans="1:2" x14ac:dyDescent="0.3">
      <c r="A21" s="21" t="s">
        <v>53</v>
      </c>
      <c r="B21" s="22">
        <f>SUM(B18:B20)</f>
        <v>3050120</v>
      </c>
    </row>
  </sheetData>
  <mergeCells count="1">
    <mergeCell ref="A1:F1"/>
  </mergeCells>
  <pageMargins left="0.7" right="0.7" top="0.75" bottom="0.75" header="0.3" footer="0.3"/>
  <pageSetup scale="94" orientation="landscape" r:id="rId1"/>
  <rowBreaks count="1" manualBreakCount="1">
    <brk id="1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F15D-4AD5-4038-9C8B-C91E937A59A5}">
  <dimension ref="B2:E3"/>
  <sheetViews>
    <sheetView view="pageBreakPreview" zoomScale="60" zoomScaleNormal="100" workbookViewId="0">
      <selection activeCell="F17" sqref="F17"/>
    </sheetView>
  </sheetViews>
  <sheetFormatPr defaultRowHeight="14" x14ac:dyDescent="0.3"/>
  <cols>
    <col min="2" max="2" width="8.58203125" style="2" bestFit="1" customWidth="1"/>
    <col min="3" max="5" width="12.9140625" customWidth="1"/>
  </cols>
  <sheetData>
    <row r="2" spans="2:5" x14ac:dyDescent="0.3">
      <c r="C2" s="4" t="s">
        <v>45</v>
      </c>
      <c r="D2" s="4" t="s">
        <v>46</v>
      </c>
      <c r="E2" s="4" t="s">
        <v>47</v>
      </c>
    </row>
    <row r="3" spans="2:5" ht="28" x14ac:dyDescent="0.3">
      <c r="B3" s="7" t="s">
        <v>48</v>
      </c>
      <c r="C3" s="5">
        <f>Reporting!E16</f>
        <v>628</v>
      </c>
      <c r="D3" s="5">
        <f>Reporting!G16</f>
        <v>180.5</v>
      </c>
      <c r="E3" s="6">
        <f>D3*300</f>
        <v>54150</v>
      </c>
    </row>
  </sheetData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e8d01475-c3b5-436a-a065-5def4c64f52e}" enabled="0" method="" siteId="{e8d01475-c3b5-436a-a065-5def4c64f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Reporting</vt:lpstr>
      <vt:lpstr>Costs to the Fed gov't</vt:lpstr>
      <vt:lpstr>total</vt:lpstr>
      <vt:lpstr>'Costs to the Fed gov''t'!Print_Area</vt:lpstr>
      <vt:lpstr>Reporting!Print_Area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Benney</dc:creator>
  <cp:lastModifiedBy>Kristen Benney</cp:lastModifiedBy>
  <dcterms:created xsi:type="dcterms:W3CDTF">2023-10-30T14:13:23Z</dcterms:created>
  <dcterms:modified xsi:type="dcterms:W3CDTF">2024-04-25T21:24:41Z</dcterms:modified>
</cp:coreProperties>
</file>