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 codeName="{5022B3EB-BCE5-7840-4BB8-8062D341818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SA\AO\RRFIDG\IC\0560-0236 -  Direct Loan Servicing- Regular\"/>
    </mc:Choice>
  </mc:AlternateContent>
  <xr:revisionPtr revIDLastSave="0" documentId="13_ncr:1_{3250AE17-97D3-4C9D-BC2D-B3F4CB098613}" xr6:coauthVersionLast="47" xr6:coauthVersionMax="47" xr10:uidLastSave="{00000000-0000-0000-0000-000000000000}"/>
  <workbookProtection workbookPassword="CA59" lockStructure="1"/>
  <bookViews>
    <workbookView xWindow="-120" yWindow="-120" windowWidth="29040" windowHeight="15720" xr2:uid="{00000000-000D-0000-FFFF-FFFF00000000}"/>
  </bookViews>
  <sheets>
    <sheet name="Sheet1" sheetId="19" r:id="rId1"/>
  </sheets>
  <definedNames>
    <definedName name="_xlnm.Print_Area" localSheetId="0">Sheet1!$A$1:$R$56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19" l="1"/>
  <c r="J24" i="19" l="1"/>
  <c r="M24" i="19" s="1"/>
  <c r="R24" i="19" s="1"/>
  <c r="J23" i="19"/>
  <c r="M23" i="19" l="1"/>
  <c r="J54" i="19"/>
  <c r="J41" i="19"/>
  <c r="M41" i="19" s="1"/>
  <c r="R41" i="19" s="1"/>
  <c r="R23" i="19" l="1"/>
  <c r="M54" i="19"/>
  <c r="J49" i="19"/>
  <c r="J21" i="19"/>
  <c r="J22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2" i="19"/>
  <c r="J43" i="19"/>
  <c r="J44" i="19"/>
  <c r="J45" i="19"/>
  <c r="J46" i="19"/>
  <c r="J47" i="19"/>
  <c r="J48" i="19"/>
  <c r="J50" i="19"/>
  <c r="J51" i="19"/>
  <c r="J52" i="19"/>
  <c r="J53" i="19"/>
  <c r="J20" i="19"/>
  <c r="M39" i="19" l="1"/>
  <c r="M46" i="19" l="1"/>
  <c r="R46" i="19" s="1"/>
  <c r="M45" i="19"/>
  <c r="R45" i="19" s="1"/>
  <c r="M44" i="19"/>
  <c r="R44" i="19" s="1"/>
  <c r="M43" i="19"/>
  <c r="R43" i="19" s="1"/>
  <c r="M42" i="19"/>
  <c r="R42" i="19" s="1"/>
  <c r="M40" i="19"/>
  <c r="R40" i="19" s="1"/>
  <c r="R39" i="19"/>
  <c r="R38" i="19"/>
  <c r="M37" i="19"/>
  <c r="R37" i="19" s="1"/>
  <c r="M36" i="19"/>
  <c r="R36" i="19" s="1"/>
  <c r="M35" i="19"/>
  <c r="R35" i="19" s="1"/>
  <c r="M34" i="19"/>
  <c r="R34" i="19" s="1"/>
  <c r="M53" i="19"/>
  <c r="R53" i="19" s="1"/>
  <c r="M52" i="19"/>
  <c r="R52" i="19" s="1"/>
  <c r="M51" i="19"/>
  <c r="R51" i="19" s="1"/>
  <c r="M50" i="19"/>
  <c r="R50" i="19" s="1"/>
  <c r="M49" i="19"/>
  <c r="R49" i="19" s="1"/>
  <c r="M48" i="19"/>
  <c r="R48" i="19" s="1"/>
  <c r="M47" i="19"/>
  <c r="R47" i="19" s="1"/>
  <c r="M33" i="19"/>
  <c r="R33" i="19" s="1"/>
  <c r="M32" i="19"/>
  <c r="R32" i="19" s="1"/>
  <c r="M31" i="19"/>
  <c r="R31" i="19" s="1"/>
  <c r="M30" i="19"/>
  <c r="R30" i="19" s="1"/>
  <c r="M29" i="19"/>
  <c r="R29" i="19" s="1"/>
  <c r="M28" i="19"/>
  <c r="R28" i="19" s="1"/>
  <c r="M21" i="19" l="1"/>
  <c r="M22" i="19"/>
  <c r="M25" i="19"/>
  <c r="M26" i="19"/>
  <c r="M27" i="19"/>
  <c r="R27" i="19" l="1"/>
  <c r="R26" i="19" l="1"/>
  <c r="R25" i="19"/>
  <c r="R22" i="19"/>
  <c r="R21" i="19" l="1"/>
  <c r="J55" i="19" l="1"/>
  <c r="M20" i="19"/>
  <c r="P54" i="19"/>
  <c r="P55" i="19" s="1"/>
  <c r="M55" i="19" l="1"/>
  <c r="M56" i="19" s="1"/>
  <c r="R20" i="19"/>
  <c r="R54" i="19" s="1"/>
  <c r="R55" i="19" s="1"/>
  <c r="J56" i="19"/>
</calcChain>
</file>

<file path=xl/sharedStrings.xml><?xml version="1.0" encoding="utf-8"?>
<sst xmlns="http://schemas.openxmlformats.org/spreadsheetml/2006/main" count="167" uniqueCount="134">
  <si>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</si>
  <si>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</si>
  <si>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</si>
  <si>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</si>
  <si>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</si>
  <si>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</si>
  <si>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</si>
  <si>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</si>
  <si>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</si>
  <si>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</si>
  <si>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</si>
  <si>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</si>
  <si>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</si>
  <si>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</si>
  <si>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</si>
  <si>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</si>
  <si>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</si>
  <si>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</si>
  <si>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</si>
  <si>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</si>
  <si>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</si>
  <si>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</si>
  <si>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</si>
  <si>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</si>
  <si>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</si>
  <si>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</si>
  <si>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</si>
  <si>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</si>
  <si>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</si>
  <si>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</si>
  <si>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</si>
  <si>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</si>
  <si>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</si>
  <si>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</si>
  <si>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</si>
  <si>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</si>
  <si>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</si>
  <si>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</si>
  <si>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</si>
  <si>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</si>
  <si>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</si>
  <si>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</si>
  <si>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</si>
  <si>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</si>
  <si>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</si>
  <si>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</si>
  <si>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</si>
  <si>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</si>
  <si>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</si>
  <si>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</si>
  <si>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</si>
  <si>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</si>
  <si>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</si>
  <si>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</si>
  <si>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</si>
  <si>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</si>
  <si>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</si>
  <si>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</si>
  <si>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</si>
  <si>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>765.403; 766.204</t>
  </si>
  <si>
    <t>Notification of approval and borrower responsibilities</t>
  </si>
  <si>
    <t>Direct Loan Servicing - Regular</t>
  </si>
  <si>
    <t>0560-0236</t>
  </si>
  <si>
    <t>Agreement for disposition of security/release of proceeds</t>
  </si>
  <si>
    <t>2025 (Farmer)</t>
  </si>
  <si>
    <t>2040 (Farmer)</t>
  </si>
  <si>
    <t>765.302</t>
  </si>
  <si>
    <t>Update of agreement for disposition/release of proceeds</t>
  </si>
  <si>
    <t>765.205; 765.206</t>
  </si>
  <si>
    <t>765.152 (b) (7)</t>
  </si>
  <si>
    <t>Cancelling undisbursed loan funds</t>
  </si>
  <si>
    <t>2425 (Farmer)</t>
  </si>
  <si>
    <t>765.302 (d)</t>
  </si>
  <si>
    <t xml:space="preserve">Temporary amendment-consent to payment of proceeds from sale </t>
  </si>
  <si>
    <t>2450 (Farmer)</t>
  </si>
  <si>
    <t>765.305 (b)</t>
  </si>
  <si>
    <t>Assignment, acceptance/release for wool and mohair/borrower</t>
  </si>
  <si>
    <t>2465 (Farmer)</t>
  </si>
  <si>
    <t>2465 (Business)</t>
  </si>
  <si>
    <t>765.401 (b)</t>
  </si>
  <si>
    <t>Transfer of real estate security/borrower</t>
  </si>
  <si>
    <t>2476 (Farmer)</t>
  </si>
  <si>
    <t>Transfer of real estate security/transferee</t>
  </si>
  <si>
    <t>765.401 (a) (2)</t>
  </si>
  <si>
    <t>Assumption Agreement</t>
  </si>
  <si>
    <t>2489 (Farmer)</t>
  </si>
  <si>
    <t>765.101 (a)</t>
  </si>
  <si>
    <t>Lenders’ loan underwriting standards</t>
  </si>
  <si>
    <t>Non-form (Business)</t>
  </si>
  <si>
    <t>765.101 (d)</t>
  </si>
  <si>
    <t>Lender review of borrower’s prospectus</t>
  </si>
  <si>
    <t>Lender response to borrower’s prospectus</t>
  </si>
  <si>
    <t>765.101</t>
  </si>
  <si>
    <t>Borrower documentation of inability to graduate</t>
  </si>
  <si>
    <t>Non-form (Farmer)</t>
  </si>
  <si>
    <t>Lender documentation of borrower inability to graduate</t>
  </si>
  <si>
    <t xml:space="preserve">765.155 (c) </t>
  </si>
  <si>
    <t>Borrower request for refund of overpayment</t>
  </si>
  <si>
    <t xml:space="preserve">765.205 (c) </t>
  </si>
  <si>
    <t>Creditor consent to second subordination</t>
  </si>
  <si>
    <t>765.202 (c )</t>
  </si>
  <si>
    <t>Assignment of insurance proceeds from 2nd subordination</t>
  </si>
  <si>
    <t>765.206 (b) (2)</t>
  </si>
  <si>
    <t>Operating plan for agency to consent to junior lien</t>
  </si>
  <si>
    <t>765.207</t>
  </si>
  <si>
    <t>Borrower request for severance agreement</t>
  </si>
  <si>
    <t>765.251, 765.252</t>
  </si>
  <si>
    <t>Request to lease security – copy of lease</t>
  </si>
  <si>
    <t>765.251, 765.253</t>
  </si>
  <si>
    <t>Request to cease operating security – copy of lease</t>
  </si>
  <si>
    <t>765.301, 765.303</t>
  </si>
  <si>
    <t>Borrower request for lienholder consent to use proceeds</t>
  </si>
  <si>
    <t>Lienholder consent to use proceeds</t>
  </si>
  <si>
    <t>765.351 (b) (2)</t>
  </si>
  <si>
    <t>Borrower requested use proceeds from timber, gravel, etc.</t>
  </si>
  <si>
    <t>Lienholder consent to use timber, gravel, etc., proceeds</t>
  </si>
  <si>
    <t>Borrower assignment of proceeds from timber, etc. to agency</t>
  </si>
  <si>
    <t>765.351 (d) (2)</t>
  </si>
  <si>
    <t>Assignment of Deed of Trust As Collateral-CA Form Only</t>
  </si>
  <si>
    <t xml:space="preserve">2400-6 CA
(Farmer)
</t>
  </si>
  <si>
    <t>765.351 (d)</t>
  </si>
  <si>
    <t>Sale of real estate – copy of contract for deed</t>
  </si>
  <si>
    <t>Borrower request to exchange real estate property</t>
  </si>
  <si>
    <t>765.101 (e)</t>
  </si>
  <si>
    <t>765.351 (e)</t>
  </si>
  <si>
    <t>765.406 (b)</t>
  </si>
  <si>
    <t>Request of obligated party to withdraw</t>
  </si>
  <si>
    <t>765.206 (b) (4)</t>
  </si>
  <si>
    <t>Junior Lienhoolder Agreement</t>
  </si>
  <si>
    <t>765.253; 765.351; 765.401</t>
  </si>
  <si>
    <t>Application for partial release or consent</t>
  </si>
  <si>
    <t>2061 (Farmer)</t>
  </si>
  <si>
    <t>Application for subordination of security for commercial credit</t>
  </si>
  <si>
    <t>2062 (Farmer)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</si>
</sst>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left" vertical="center"/>
    </xf>
    <xf numFmtId="4" fontId="5" fillId="0" borderId="0" xfId="0" applyNumberFormat="1" applyFont="1"/>
    <xf numFmtId="1" fontId="5" fillId="0" borderId="9" xfId="0" applyNumberFormat="1" applyFont="1" applyBorder="1" applyAlignment="1">
      <alignment horizontal="left" vertical="center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2" fontId="1" fillId="0" borderId="0" xfId="0" applyNumberFormat="1" applyFont="1"/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13" fillId="0" borderId="12" xfId="0" applyFont="1" applyBorder="1" applyAlignment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2" fontId="1" fillId="0" borderId="4" xfId="0" applyNumberFormat="1" applyFont="1" applyBorder="1"/>
    <xf numFmtId="2" fontId="1" fillId="0" borderId="19" xfId="0" applyNumberFormat="1" applyFont="1" applyBorder="1"/>
    <xf numFmtId="166" fontId="5" fillId="0" borderId="4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12" fillId="0" borderId="14" xfId="0" applyFont="1" applyBorder="1"/>
    <xf numFmtId="0" fontId="12" fillId="0" borderId="21" xfId="0" applyFont="1" applyBorder="1"/>
    <xf numFmtId="2" fontId="3" fillId="0" borderId="13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wrapText="1"/>
    </xf>
    <xf numFmtId="3" fontId="5" fillId="0" borderId="0" xfId="0" applyNumberFormat="1" applyFont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2" borderId="5" xfId="0" applyNumberFormat="1" applyFont="1" applyFill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left" vertical="center" wrapText="1"/>
    </xf>
    <xf numFmtId="3" fontId="5" fillId="2" borderId="10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1" fontId="5" fillId="2" borderId="5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vertical="center"/>
    </xf>
    <xf numFmtId="167" fontId="5" fillId="2" borderId="14" xfId="0" applyNumberFormat="1" applyFont="1" applyFill="1" applyBorder="1" applyAlignment="1">
      <alignment vertical="center"/>
    </xf>
    <xf numFmtId="167" fontId="5" fillId="2" borderId="15" xfId="0" applyNumberFormat="1" applyFont="1" applyFill="1" applyBorder="1" applyAlignment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0" fontId="1" fillId="0" borderId="27" xfId="0" applyFont="1" applyBorder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0" fontId="16" fillId="0" borderId="0" xfId="0" applyFont="1"/>
    <xf numFmtId="0" fontId="17" fillId="0" borderId="0" xfId="0" applyFont="1"/>
    <xf numFmtId="3" fontId="17" fillId="0" borderId="0" xfId="0" applyNumberFormat="1" applyFont="1"/>
    <xf numFmtId="3" fontId="16" fillId="0" borderId="0" xfId="0" applyNumberFormat="1" applyFont="1"/>
    <xf numFmtId="165" fontId="15" fillId="0" borderId="4" xfId="0" applyNumberFormat="1" applyFont="1" applyBorder="1" applyAlignment="1">
      <alignment horizontal="left" vertical="top" wrapText="1"/>
    </xf>
    <xf numFmtId="0" fontId="15" fillId="0" borderId="0" xfId="0" applyFont="1" applyAlignment="1">
      <alignment wrapText="1"/>
    </xf>
    <xf numFmtId="0" fontId="15" fillId="0" borderId="3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5" fillId="0" borderId="13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8" xfId="0" applyFont="1" applyBorder="1" applyAlignment="1">
      <alignment wrapText="1"/>
    </xf>
    <xf numFmtId="2" fontId="9" fillId="0" borderId="1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/>
    <xf numFmtId="0" fontId="5" fillId="0" borderId="3" xfId="0" applyFont="1" applyBorder="1"/>
    <xf numFmtId="0" fontId="13" fillId="0" borderId="12" xfId="0" applyFont="1" applyBorder="1" applyAlignment="1">
      <alignment horizontal="left" vertical="top" wrapText="1"/>
    </xf>
    <xf numFmtId="0" fontId="12" fillId="0" borderId="12" xfId="0" applyFont="1" applyBorder="1"/>
    <xf numFmtId="0" fontId="12" fillId="0" borderId="6" xfId="0" applyFont="1" applyBorder="1"/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14" fillId="0" borderId="0" xfId="0" applyNumberFormat="1" applyFont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6" fillId="0" borderId="15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49" fontId="6" fillId="0" borderId="17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3" fontId="16" fillId="0" borderId="0" xfId="0" applyNumberFormat="1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56"/>
  <sheetViews>
    <sheetView tabSelected="1" topLeftCell="A43" zoomScaleNormal="100" zoomScaleSheetLayoutView="75" workbookViewId="0">
      <selection activeCell="T44" sqref="T44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23" customWidth="1"/>
    <col min="8" max="8" width="9.140625" style="4"/>
    <col min="9" max="9" width="11.5703125" style="4" bestFit="1" customWidth="1"/>
    <col min="10" max="10" width="14" style="1" customWidth="1"/>
    <col min="11" max="11" width="9.140625" style="4"/>
    <col min="12" max="13" width="13.42578125" style="1" customWidth="1"/>
    <col min="14" max="14" width="8.140625" style="4" customWidth="1"/>
    <col min="15" max="15" width="7.85546875" style="4" customWidth="1"/>
    <col min="16" max="16" width="9.140625" style="30" customWidth="1"/>
    <col min="17" max="17" width="9.5703125" style="29" customWidth="1"/>
    <col min="18" max="18" width="12.7109375" style="29" customWidth="1"/>
    <col min="19" max="19" width="9.140625" style="1"/>
    <col min="20" max="20" width="17.42578125" style="1" customWidth="1"/>
    <col min="21" max="21" width="15.7109375" style="1" customWidth="1"/>
    <col min="22" max="16384" width="9.140625" style="1"/>
  </cols>
  <sheetData>
    <row r="1" spans="1:21" ht="10.9" customHeight="1" x14ac:dyDescent="0.2">
      <c r="A1" s="100" t="s">
        <v>46</v>
      </c>
      <c r="B1" s="101"/>
      <c r="C1" s="101"/>
      <c r="D1" s="101"/>
      <c r="E1" s="101"/>
      <c r="F1" s="101"/>
      <c r="G1" s="101"/>
      <c r="H1" s="102"/>
      <c r="I1" s="111" t="s">
        <v>44</v>
      </c>
      <c r="J1" s="112"/>
      <c r="K1" s="112"/>
      <c r="L1" s="112"/>
      <c r="M1" s="112"/>
      <c r="N1" s="113"/>
      <c r="O1" s="34" t="s">
        <v>1</v>
      </c>
      <c r="P1" s="109" t="s">
        <v>62</v>
      </c>
      <c r="Q1" s="45"/>
      <c r="R1" s="46"/>
      <c r="S1" s="36"/>
      <c r="T1" s="36"/>
      <c r="U1" s="36"/>
    </row>
    <row r="2" spans="1:21" ht="8.25" customHeight="1" x14ac:dyDescent="0.15">
      <c r="A2" s="103"/>
      <c r="B2" s="104"/>
      <c r="C2" s="104"/>
      <c r="D2" s="104"/>
      <c r="E2" s="104"/>
      <c r="F2" s="104"/>
      <c r="G2" s="104"/>
      <c r="H2" s="105"/>
      <c r="I2" s="16"/>
      <c r="K2" s="1"/>
      <c r="N2" s="9"/>
      <c r="O2" s="1"/>
      <c r="P2" s="110"/>
      <c r="Q2" s="37"/>
      <c r="R2" s="38"/>
    </row>
    <row r="3" spans="1:21" ht="12.75" customHeight="1" x14ac:dyDescent="0.15">
      <c r="A3" s="103"/>
      <c r="B3" s="104"/>
      <c r="C3" s="104"/>
      <c r="D3" s="104"/>
      <c r="E3" s="104"/>
      <c r="F3" s="104"/>
      <c r="G3" s="104"/>
      <c r="H3" s="105"/>
      <c r="I3" s="83" t="s">
        <v>61</v>
      </c>
      <c r="J3" s="84"/>
      <c r="K3" s="84"/>
      <c r="L3" s="84"/>
      <c r="M3" s="84"/>
      <c r="N3" s="85"/>
      <c r="Q3" s="37"/>
      <c r="R3" s="38"/>
    </row>
    <row r="4" spans="1:21" ht="8.25" customHeight="1" x14ac:dyDescent="0.15">
      <c r="A4" s="103"/>
      <c r="B4" s="104"/>
      <c r="C4" s="104"/>
      <c r="D4" s="104"/>
      <c r="E4" s="104"/>
      <c r="F4" s="104"/>
      <c r="G4" s="104"/>
      <c r="H4" s="105"/>
      <c r="I4" s="86"/>
      <c r="J4" s="84"/>
      <c r="K4" s="84"/>
      <c r="L4" s="84"/>
      <c r="M4" s="84"/>
      <c r="N4" s="85"/>
      <c r="O4" s="7" t="s">
        <v>2</v>
      </c>
      <c r="Q4" s="37"/>
      <c r="R4" s="38"/>
    </row>
    <row r="5" spans="1:21" ht="8.25" customHeight="1" x14ac:dyDescent="0.15">
      <c r="A5" s="103"/>
      <c r="B5" s="104"/>
      <c r="C5" s="104"/>
      <c r="D5" s="104"/>
      <c r="E5" s="104"/>
      <c r="F5" s="104"/>
      <c r="G5" s="104"/>
      <c r="H5" s="105"/>
      <c r="I5" s="86"/>
      <c r="J5" s="84"/>
      <c r="K5" s="84"/>
      <c r="L5" s="84"/>
      <c r="M5" s="84"/>
      <c r="N5" s="85"/>
      <c r="O5" s="96">
        <v>45534</v>
      </c>
      <c r="P5" s="97"/>
      <c r="Q5" s="37"/>
      <c r="R5" s="38"/>
    </row>
    <row r="6" spans="1:21" ht="9" customHeight="1" x14ac:dyDescent="0.15">
      <c r="A6" s="103"/>
      <c r="B6" s="104"/>
      <c r="C6" s="104"/>
      <c r="D6" s="104"/>
      <c r="E6" s="104"/>
      <c r="F6" s="104"/>
      <c r="G6" s="104"/>
      <c r="H6" s="105"/>
      <c r="I6" s="86"/>
      <c r="J6" s="84"/>
      <c r="K6" s="84"/>
      <c r="L6" s="84"/>
      <c r="M6" s="84"/>
      <c r="N6" s="85"/>
      <c r="O6" s="98"/>
      <c r="P6" s="99"/>
      <c r="Q6" s="37"/>
      <c r="R6" s="38"/>
    </row>
    <row r="7" spans="1:21" ht="8.25" customHeight="1" x14ac:dyDescent="0.15">
      <c r="A7" s="103"/>
      <c r="B7" s="104"/>
      <c r="C7" s="104"/>
      <c r="D7" s="104"/>
      <c r="E7" s="104"/>
      <c r="F7" s="104"/>
      <c r="G7" s="104"/>
      <c r="H7" s="105"/>
      <c r="I7" s="86"/>
      <c r="J7" s="84"/>
      <c r="K7" s="84"/>
      <c r="L7" s="84"/>
      <c r="M7" s="84"/>
      <c r="N7" s="85"/>
      <c r="O7" s="1"/>
      <c r="Q7" s="37"/>
      <c r="R7" s="38"/>
    </row>
    <row r="8" spans="1:21" ht="4.5" customHeight="1" x14ac:dyDescent="0.15">
      <c r="A8" s="103"/>
      <c r="B8" s="104"/>
      <c r="C8" s="104"/>
      <c r="D8" s="104"/>
      <c r="E8" s="104"/>
      <c r="F8" s="104"/>
      <c r="G8" s="104"/>
      <c r="H8" s="105"/>
      <c r="I8" s="86"/>
      <c r="J8" s="84"/>
      <c r="K8" s="84"/>
      <c r="L8" s="84"/>
      <c r="M8" s="84"/>
      <c r="N8" s="85"/>
      <c r="Q8" s="39"/>
      <c r="R8" s="40"/>
    </row>
    <row r="9" spans="1:21" ht="8.25" hidden="1" customHeight="1" x14ac:dyDescent="0.15">
      <c r="A9" s="106"/>
      <c r="B9" s="107"/>
      <c r="C9" s="107"/>
      <c r="D9" s="107"/>
      <c r="E9" s="107"/>
      <c r="F9" s="107"/>
      <c r="G9" s="107"/>
      <c r="H9" s="108"/>
      <c r="I9" s="87"/>
      <c r="J9" s="88"/>
      <c r="K9" s="88"/>
      <c r="L9" s="88"/>
      <c r="M9" s="88"/>
      <c r="N9" s="89"/>
      <c r="Q9" s="39"/>
      <c r="R9" s="40"/>
    </row>
    <row r="10" spans="1:21" x14ac:dyDescent="0.15">
      <c r="A10" s="114" t="s">
        <v>0</v>
      </c>
      <c r="B10" s="115"/>
      <c r="C10" s="115"/>
      <c r="D10" s="115"/>
      <c r="E10" s="115"/>
      <c r="F10" s="116"/>
      <c r="G10" s="54"/>
      <c r="H10" s="120" t="s">
        <v>3</v>
      </c>
      <c r="I10" s="91"/>
      <c r="J10" s="91"/>
      <c r="K10" s="91"/>
      <c r="L10" s="91"/>
      <c r="M10" s="91"/>
      <c r="N10" s="91"/>
      <c r="O10" s="91"/>
      <c r="P10" s="92"/>
      <c r="Q10" s="41"/>
      <c r="R10" s="42"/>
    </row>
    <row r="11" spans="1:21" x14ac:dyDescent="0.15">
      <c r="A11" s="117"/>
      <c r="B11" s="118"/>
      <c r="C11" s="118"/>
      <c r="D11" s="118"/>
      <c r="E11" s="118"/>
      <c r="F11" s="119"/>
      <c r="G11" s="24"/>
      <c r="H11" s="93"/>
      <c r="I11" s="94"/>
      <c r="J11" s="94"/>
      <c r="K11" s="94"/>
      <c r="L11" s="94"/>
      <c r="M11" s="94"/>
      <c r="N11" s="94"/>
      <c r="O11" s="94"/>
      <c r="P11" s="95"/>
      <c r="Q11" s="41"/>
      <c r="R11" s="42"/>
    </row>
    <row r="12" spans="1:21" x14ac:dyDescent="0.15">
      <c r="A12" s="8"/>
      <c r="F12" s="9"/>
      <c r="G12" s="24"/>
      <c r="H12" s="140" t="s">
        <v>4</v>
      </c>
      <c r="I12" s="141"/>
      <c r="J12" s="141"/>
      <c r="K12" s="141"/>
      <c r="L12" s="142"/>
      <c r="M12" s="59"/>
      <c r="N12" s="90" t="s">
        <v>5</v>
      </c>
      <c r="O12" s="91"/>
      <c r="P12" s="92"/>
      <c r="Q12" s="90" t="s">
        <v>47</v>
      </c>
      <c r="R12" s="130"/>
    </row>
    <row r="13" spans="1:21" x14ac:dyDescent="0.15">
      <c r="A13" s="10"/>
      <c r="F13" s="9"/>
      <c r="G13" s="24"/>
      <c r="H13" s="143"/>
      <c r="I13" s="144"/>
      <c r="J13" s="144"/>
      <c r="K13" s="144"/>
      <c r="L13" s="145"/>
      <c r="M13" s="60"/>
      <c r="N13" s="93"/>
      <c r="O13" s="94"/>
      <c r="P13" s="95"/>
      <c r="Q13" s="131"/>
      <c r="R13" s="132"/>
    </row>
    <row r="14" spans="1:21" ht="12.75" x14ac:dyDescent="0.2">
      <c r="A14" s="10"/>
      <c r="F14" s="9"/>
      <c r="G14" s="25"/>
      <c r="H14" s="11"/>
      <c r="I14" s="8"/>
      <c r="J14" s="8"/>
      <c r="K14" s="8"/>
      <c r="L14" s="121" t="s">
        <v>55</v>
      </c>
      <c r="M14" s="122"/>
      <c r="N14" s="8"/>
      <c r="O14" s="8"/>
      <c r="P14" s="31" t="s">
        <v>37</v>
      </c>
      <c r="Q14" s="43"/>
      <c r="R14" s="48"/>
    </row>
    <row r="15" spans="1:21" ht="12.75" x14ac:dyDescent="0.2">
      <c r="A15" s="10"/>
      <c r="F15" s="9"/>
      <c r="G15" s="26" t="s">
        <v>6</v>
      </c>
      <c r="H15" s="13" t="s">
        <v>16</v>
      </c>
      <c r="I15" s="12" t="s">
        <v>18</v>
      </c>
      <c r="J15" s="12" t="s">
        <v>22</v>
      </c>
      <c r="K15" s="12" t="s">
        <v>25</v>
      </c>
      <c r="L15" s="123" t="s">
        <v>56</v>
      </c>
      <c r="M15" s="124"/>
      <c r="N15" s="12" t="s">
        <v>29</v>
      </c>
      <c r="O15" s="12" t="s">
        <v>33</v>
      </c>
      <c r="P15" s="31" t="s">
        <v>30</v>
      </c>
      <c r="Q15" s="44" t="s">
        <v>48</v>
      </c>
      <c r="R15" s="50" t="s">
        <v>37</v>
      </c>
    </row>
    <row r="16" spans="1:21" ht="12.75" x14ac:dyDescent="0.2">
      <c r="A16" s="12" t="s">
        <v>13</v>
      </c>
      <c r="B16" s="123" t="s">
        <v>12</v>
      </c>
      <c r="C16" s="138"/>
      <c r="D16" s="138"/>
      <c r="E16" s="138"/>
      <c r="F16" s="139"/>
      <c r="G16" s="26" t="s">
        <v>8</v>
      </c>
      <c r="H16" s="13" t="s">
        <v>17</v>
      </c>
      <c r="I16" s="12" t="s">
        <v>23</v>
      </c>
      <c r="J16" s="12" t="s">
        <v>23</v>
      </c>
      <c r="K16" s="12" t="s">
        <v>42</v>
      </c>
      <c r="L16" s="125" t="s">
        <v>28</v>
      </c>
      <c r="M16" s="126"/>
      <c r="N16" s="12" t="s">
        <v>30</v>
      </c>
      <c r="O16" s="12" t="s">
        <v>34</v>
      </c>
      <c r="P16" s="31" t="s">
        <v>38</v>
      </c>
      <c r="Q16" s="44" t="s">
        <v>49</v>
      </c>
      <c r="R16" s="50" t="s">
        <v>48</v>
      </c>
    </row>
    <row r="17" spans="1:27" ht="8.25" customHeight="1" x14ac:dyDescent="0.15">
      <c r="A17" s="12" t="s">
        <v>14</v>
      </c>
      <c r="F17" s="9"/>
      <c r="G17" s="26" t="s">
        <v>7</v>
      </c>
      <c r="H17" s="9"/>
      <c r="I17" s="12" t="s">
        <v>19</v>
      </c>
      <c r="J17" s="12" t="s">
        <v>27</v>
      </c>
      <c r="K17" s="12" t="s">
        <v>43</v>
      </c>
      <c r="L17" s="12"/>
      <c r="M17" s="12"/>
      <c r="N17" s="12" t="s">
        <v>31</v>
      </c>
      <c r="O17" s="12" t="s">
        <v>30</v>
      </c>
      <c r="P17" s="32" t="s">
        <v>39</v>
      </c>
      <c r="Q17" s="44" t="s">
        <v>50</v>
      </c>
      <c r="R17" s="50" t="s">
        <v>51</v>
      </c>
      <c r="Y17" s="3"/>
    </row>
    <row r="18" spans="1:27" ht="12.75" customHeight="1" x14ac:dyDescent="0.15">
      <c r="A18" s="10"/>
      <c r="F18" s="9"/>
      <c r="G18" s="27"/>
      <c r="H18" s="9"/>
      <c r="I18" s="12" t="s">
        <v>20</v>
      </c>
      <c r="J18" s="12"/>
      <c r="K18" s="12"/>
      <c r="L18" s="12" t="s">
        <v>57</v>
      </c>
      <c r="M18" s="12" t="s">
        <v>58</v>
      </c>
      <c r="N18" s="12"/>
      <c r="O18" s="12" t="s">
        <v>35</v>
      </c>
      <c r="P18" s="31"/>
      <c r="Q18" s="43"/>
      <c r="R18" s="49"/>
      <c r="Y18" s="3"/>
    </row>
    <row r="19" spans="1:27" ht="12.75" customHeight="1" x14ac:dyDescent="0.15">
      <c r="A19" s="14" t="s">
        <v>10</v>
      </c>
      <c r="B19" s="123" t="s">
        <v>11</v>
      </c>
      <c r="C19" s="138"/>
      <c r="D19" s="138"/>
      <c r="E19" s="138"/>
      <c r="F19" s="139"/>
      <c r="G19" s="28" t="s">
        <v>9</v>
      </c>
      <c r="H19" s="15" t="s">
        <v>15</v>
      </c>
      <c r="I19" s="14" t="s">
        <v>21</v>
      </c>
      <c r="J19" s="14" t="s">
        <v>24</v>
      </c>
      <c r="K19" s="14" t="s">
        <v>26</v>
      </c>
      <c r="L19" s="14"/>
      <c r="M19" s="14"/>
      <c r="N19" s="14" t="s">
        <v>32</v>
      </c>
      <c r="O19" s="14" t="s">
        <v>40</v>
      </c>
      <c r="P19" s="33" t="s">
        <v>36</v>
      </c>
      <c r="Q19" s="47" t="s">
        <v>52</v>
      </c>
      <c r="R19" s="51" t="s">
        <v>53</v>
      </c>
      <c r="Y19" s="3"/>
    </row>
    <row r="20" spans="1:27" s="2" customFormat="1" ht="45" customHeight="1" x14ac:dyDescent="0.2">
      <c r="A20" s="61" t="s">
        <v>59</v>
      </c>
      <c r="B20" s="135" t="s">
        <v>60</v>
      </c>
      <c r="C20" s="136"/>
      <c r="D20" s="136"/>
      <c r="E20" s="136"/>
      <c r="F20" s="137"/>
      <c r="G20" s="17" t="s">
        <v>64</v>
      </c>
      <c r="H20" s="55">
        <v>65</v>
      </c>
      <c r="I20" s="5">
        <v>1</v>
      </c>
      <c r="J20" s="55">
        <f>SUM(H20*I20)</f>
        <v>65</v>
      </c>
      <c r="K20" s="52">
        <v>0.33</v>
      </c>
      <c r="L20" s="72"/>
      <c r="M20" s="73">
        <f t="shared" ref="M20:M27" si="0">SUM(J20*K20)</f>
        <v>21.45</v>
      </c>
      <c r="N20" s="5"/>
      <c r="O20" s="6"/>
      <c r="P20" s="35"/>
      <c r="Q20" s="53">
        <v>37.590000000000003</v>
      </c>
      <c r="R20" s="75">
        <f t="shared" ref="R20:R25" si="1">SUM(M20*Q20)</f>
        <v>806.30550000000005</v>
      </c>
      <c r="T20" s="1"/>
      <c r="U20" s="73">
        <v>21</v>
      </c>
      <c r="W20" s="1"/>
      <c r="X20" s="1"/>
      <c r="Y20" s="3"/>
      <c r="Z20" s="1"/>
      <c r="AA20" s="1"/>
    </row>
    <row r="21" spans="1:27" s="2" customFormat="1" ht="30" customHeight="1" x14ac:dyDescent="0.2">
      <c r="A21" s="61">
        <v>765.30200000000002</v>
      </c>
      <c r="B21" s="127" t="s">
        <v>63</v>
      </c>
      <c r="C21" s="133"/>
      <c r="D21" s="133"/>
      <c r="E21" s="133"/>
      <c r="F21" s="134"/>
      <c r="G21" s="17" t="s">
        <v>65</v>
      </c>
      <c r="H21" s="55">
        <v>65684</v>
      </c>
      <c r="I21" s="5">
        <v>1</v>
      </c>
      <c r="J21" s="55">
        <f t="shared" ref="J21:J53" si="2">SUM(H21*I21)</f>
        <v>65684</v>
      </c>
      <c r="K21" s="52">
        <v>0.33</v>
      </c>
      <c r="L21" s="72"/>
      <c r="M21" s="73">
        <f t="shared" si="0"/>
        <v>21675.72</v>
      </c>
      <c r="N21" s="5"/>
      <c r="O21" s="6"/>
      <c r="P21" s="35"/>
      <c r="Q21" s="53">
        <v>37.590000000000003</v>
      </c>
      <c r="R21" s="75">
        <f t="shared" si="1"/>
        <v>814790.31480000017</v>
      </c>
      <c r="T21" s="1"/>
      <c r="U21" s="2">
        <v>21676</v>
      </c>
      <c r="W21" s="1"/>
      <c r="X21" s="1"/>
      <c r="Y21" s="3"/>
      <c r="Z21" s="1"/>
      <c r="AA21" s="1"/>
    </row>
    <row r="22" spans="1:27" s="2" customFormat="1" ht="35.1" customHeight="1" x14ac:dyDescent="0.2">
      <c r="A22" s="61" t="s">
        <v>66</v>
      </c>
      <c r="B22" s="127" t="s">
        <v>67</v>
      </c>
      <c r="C22" s="146"/>
      <c r="D22" s="146"/>
      <c r="E22" s="146"/>
      <c r="F22" s="147"/>
      <c r="G22" s="17" t="s">
        <v>65</v>
      </c>
      <c r="H22" s="55">
        <v>4379</v>
      </c>
      <c r="I22" s="5">
        <v>2</v>
      </c>
      <c r="J22" s="55">
        <f t="shared" si="2"/>
        <v>8758</v>
      </c>
      <c r="K22" s="52">
        <v>0.16600000000000001</v>
      </c>
      <c r="L22" s="72"/>
      <c r="M22" s="73">
        <f t="shared" si="0"/>
        <v>1453.828</v>
      </c>
      <c r="N22" s="5"/>
      <c r="O22" s="6"/>
      <c r="P22" s="35"/>
      <c r="Q22" s="53">
        <v>37.590000000000003</v>
      </c>
      <c r="R22" s="75">
        <f t="shared" si="1"/>
        <v>54649.394520000002</v>
      </c>
      <c r="T22" s="1"/>
      <c r="U22" s="2">
        <v>1454</v>
      </c>
      <c r="W22" s="1"/>
      <c r="X22" s="1"/>
      <c r="Y22" s="3"/>
      <c r="Z22" s="1"/>
      <c r="AA22" s="1"/>
    </row>
    <row r="23" spans="1:27" s="2" customFormat="1" ht="35.1" customHeight="1" x14ac:dyDescent="0.2">
      <c r="A23" s="61" t="s">
        <v>129</v>
      </c>
      <c r="B23" s="127" t="s">
        <v>130</v>
      </c>
      <c r="C23" s="128"/>
      <c r="D23" s="128"/>
      <c r="E23" s="128"/>
      <c r="F23" s="129"/>
      <c r="G23" s="17" t="s">
        <v>131</v>
      </c>
      <c r="H23" s="55">
        <v>5500</v>
      </c>
      <c r="I23" s="5">
        <v>1</v>
      </c>
      <c r="J23" s="55">
        <f>SUM(H23*I23)</f>
        <v>5500</v>
      </c>
      <c r="K23" s="52">
        <v>0.5</v>
      </c>
      <c r="L23" s="72"/>
      <c r="M23" s="73">
        <f t="shared" ref="M23:M24" si="3">SUM(J23*K23)</f>
        <v>2750</v>
      </c>
      <c r="N23" s="5"/>
      <c r="O23" s="6"/>
      <c r="P23" s="35"/>
      <c r="Q23" s="53">
        <v>37.590000000000003</v>
      </c>
      <c r="R23" s="75">
        <f t="shared" ref="R23:R24" si="4">SUM(M23*Q23)</f>
        <v>103372.50000000001</v>
      </c>
      <c r="T23" s="1"/>
      <c r="U23" s="2">
        <v>377</v>
      </c>
      <c r="W23" s="1"/>
      <c r="X23" s="1"/>
      <c r="Y23" s="3"/>
      <c r="Z23" s="1"/>
      <c r="AA23" s="1"/>
    </row>
    <row r="24" spans="1:27" s="2" customFormat="1" ht="35.1" customHeight="1" x14ac:dyDescent="0.2">
      <c r="A24" s="61" t="s">
        <v>68</v>
      </c>
      <c r="B24" s="127" t="s">
        <v>132</v>
      </c>
      <c r="C24" s="128"/>
      <c r="D24" s="128"/>
      <c r="E24" s="128"/>
      <c r="F24" s="129"/>
      <c r="G24" s="17" t="s">
        <v>133</v>
      </c>
      <c r="H24" s="55">
        <v>2182</v>
      </c>
      <c r="I24" s="5">
        <v>1</v>
      </c>
      <c r="J24" s="55">
        <f t="shared" ref="J24" si="5">SUM(H24*I24)</f>
        <v>2182</v>
      </c>
      <c r="K24" s="52">
        <v>0.5</v>
      </c>
      <c r="L24" s="72"/>
      <c r="M24" s="73">
        <f t="shared" si="3"/>
        <v>1091</v>
      </c>
      <c r="N24" s="5"/>
      <c r="O24" s="6"/>
      <c r="P24" s="35"/>
      <c r="Q24" s="53">
        <v>37.590000000000003</v>
      </c>
      <c r="R24" s="75">
        <f t="shared" si="4"/>
        <v>41010.69</v>
      </c>
      <c r="T24" s="1"/>
      <c r="U24" s="2">
        <v>1091</v>
      </c>
      <c r="W24" s="1"/>
      <c r="X24" s="1"/>
      <c r="Y24" s="3"/>
      <c r="Z24" s="1"/>
      <c r="AA24" s="1"/>
    </row>
    <row r="25" spans="1:27" s="2" customFormat="1" ht="30" customHeight="1" x14ac:dyDescent="0.2">
      <c r="A25" s="61" t="s">
        <v>69</v>
      </c>
      <c r="B25" s="127" t="s">
        <v>70</v>
      </c>
      <c r="C25" s="133"/>
      <c r="D25" s="133"/>
      <c r="E25" s="133"/>
      <c r="F25" s="134"/>
      <c r="G25" s="17" t="s">
        <v>71</v>
      </c>
      <c r="H25" s="55">
        <v>500</v>
      </c>
      <c r="I25" s="5">
        <v>1</v>
      </c>
      <c r="J25" s="55">
        <f t="shared" si="2"/>
        <v>500</v>
      </c>
      <c r="K25" s="52">
        <v>0.16600000000000001</v>
      </c>
      <c r="L25" s="72"/>
      <c r="M25" s="73">
        <f t="shared" si="0"/>
        <v>83</v>
      </c>
      <c r="N25" s="5"/>
      <c r="O25" s="6"/>
      <c r="P25" s="35"/>
      <c r="Q25" s="53">
        <v>37.590000000000003</v>
      </c>
      <c r="R25" s="75">
        <f t="shared" si="1"/>
        <v>3119.9700000000003</v>
      </c>
      <c r="T25" s="1"/>
      <c r="U25" s="1">
        <v>83</v>
      </c>
      <c r="V25" s="1"/>
      <c r="W25" s="1"/>
      <c r="X25" s="1"/>
      <c r="Y25" s="3"/>
      <c r="Z25" s="1"/>
      <c r="AA25" s="1"/>
    </row>
    <row r="26" spans="1:27" s="2" customFormat="1" ht="30" customHeight="1" x14ac:dyDescent="0.2">
      <c r="A26" s="61" t="s">
        <v>72</v>
      </c>
      <c r="B26" s="127" t="s">
        <v>73</v>
      </c>
      <c r="C26" s="128"/>
      <c r="D26" s="128"/>
      <c r="E26" s="128"/>
      <c r="F26" s="129"/>
      <c r="G26" s="17" t="s">
        <v>74</v>
      </c>
      <c r="H26" s="55">
        <v>500</v>
      </c>
      <c r="I26" s="5">
        <v>1</v>
      </c>
      <c r="J26" s="55">
        <f t="shared" si="2"/>
        <v>500</v>
      </c>
      <c r="K26" s="52">
        <v>0.16600000000000001</v>
      </c>
      <c r="L26" s="72"/>
      <c r="M26" s="73">
        <f t="shared" si="0"/>
        <v>83</v>
      </c>
      <c r="N26" s="5"/>
      <c r="O26" s="6"/>
      <c r="P26" s="35"/>
      <c r="Q26" s="53">
        <v>37.590000000000003</v>
      </c>
      <c r="R26" s="75">
        <f>SUM(M26*Q26)</f>
        <v>3119.9700000000003</v>
      </c>
      <c r="T26" s="1"/>
      <c r="U26" s="1">
        <v>83</v>
      </c>
      <c r="V26" s="1"/>
      <c r="W26" s="1"/>
      <c r="X26" s="1"/>
      <c r="Y26" s="3"/>
      <c r="Z26" s="1"/>
      <c r="AA26" s="1"/>
    </row>
    <row r="27" spans="1:27" s="2" customFormat="1" ht="40.15" customHeight="1" x14ac:dyDescent="0.2">
      <c r="A27" s="61" t="s">
        <v>75</v>
      </c>
      <c r="B27" s="127" t="s">
        <v>76</v>
      </c>
      <c r="C27" s="128"/>
      <c r="D27" s="128"/>
      <c r="E27" s="128"/>
      <c r="F27" s="129"/>
      <c r="G27" s="17" t="s">
        <v>77</v>
      </c>
      <c r="H27" s="55">
        <v>25</v>
      </c>
      <c r="I27" s="5">
        <v>1</v>
      </c>
      <c r="J27" s="55">
        <f t="shared" si="2"/>
        <v>25</v>
      </c>
      <c r="K27" s="52">
        <v>0.16600000000000001</v>
      </c>
      <c r="L27" s="73"/>
      <c r="M27" s="73">
        <f t="shared" si="0"/>
        <v>4.1500000000000004</v>
      </c>
      <c r="N27" s="5"/>
      <c r="O27" s="6"/>
      <c r="P27" s="35"/>
      <c r="Q27" s="53">
        <v>37.590000000000003</v>
      </c>
      <c r="R27" s="75">
        <f>SUM(M27*Q27)</f>
        <v>155.99850000000004</v>
      </c>
      <c r="T27" s="1"/>
      <c r="U27" s="1">
        <v>4</v>
      </c>
      <c r="V27" s="1"/>
      <c r="W27" s="1"/>
      <c r="X27" s="1"/>
      <c r="Y27" s="3"/>
      <c r="Z27" s="1"/>
      <c r="AA27" s="1"/>
    </row>
    <row r="28" spans="1:27" s="2" customFormat="1" ht="42.75" customHeight="1" x14ac:dyDescent="0.2">
      <c r="A28" s="61" t="s">
        <v>75</v>
      </c>
      <c r="B28" s="127" t="s">
        <v>76</v>
      </c>
      <c r="C28" s="128"/>
      <c r="D28" s="128"/>
      <c r="E28" s="128"/>
      <c r="F28" s="129"/>
      <c r="G28" s="17" t="s">
        <v>78</v>
      </c>
      <c r="H28" s="55">
        <v>25</v>
      </c>
      <c r="I28" s="5">
        <v>1</v>
      </c>
      <c r="J28" s="55">
        <f t="shared" si="2"/>
        <v>25</v>
      </c>
      <c r="K28" s="52">
        <v>0.16600000000000001</v>
      </c>
      <c r="L28" s="72"/>
      <c r="M28" s="73">
        <f t="shared" ref="M28:M52" si="6">SUM(J28*K28)</f>
        <v>4.1500000000000004</v>
      </c>
      <c r="N28" s="5"/>
      <c r="O28" s="6"/>
      <c r="P28" s="35"/>
      <c r="Q28" s="53">
        <v>38.61</v>
      </c>
      <c r="R28" s="75">
        <f t="shared" ref="R28:R31" si="7">SUM(M28*Q28)</f>
        <v>160.23150000000001</v>
      </c>
      <c r="T28" s="1"/>
      <c r="U28" s="1"/>
      <c r="V28" s="1"/>
      <c r="W28" s="1"/>
      <c r="X28" s="1"/>
      <c r="Y28" s="3"/>
      <c r="Z28" s="1"/>
      <c r="AA28" s="1"/>
    </row>
    <row r="29" spans="1:27" s="2" customFormat="1" ht="35.1" customHeight="1" x14ac:dyDescent="0.2">
      <c r="A29" s="61" t="s">
        <v>79</v>
      </c>
      <c r="B29" s="127" t="s">
        <v>80</v>
      </c>
      <c r="C29" s="146"/>
      <c r="D29" s="146"/>
      <c r="E29" s="146"/>
      <c r="F29" s="147"/>
      <c r="G29" s="17" t="s">
        <v>81</v>
      </c>
      <c r="H29" s="55">
        <v>255</v>
      </c>
      <c r="I29" s="5">
        <v>1</v>
      </c>
      <c r="J29" s="55">
        <f t="shared" si="2"/>
        <v>255</v>
      </c>
      <c r="K29" s="52">
        <v>0.25</v>
      </c>
      <c r="L29" s="72"/>
      <c r="M29" s="73">
        <f t="shared" si="6"/>
        <v>63.75</v>
      </c>
      <c r="N29" s="5"/>
      <c r="O29" s="6"/>
      <c r="P29" s="35"/>
      <c r="Q29" s="53">
        <v>37.590000000000003</v>
      </c>
      <c r="R29" s="75">
        <f t="shared" si="7"/>
        <v>2396.3625000000002</v>
      </c>
      <c r="T29" s="1"/>
      <c r="U29" s="1">
        <v>64</v>
      </c>
      <c r="V29" s="1"/>
      <c r="W29" s="1"/>
      <c r="X29" s="1"/>
      <c r="Y29" s="3"/>
      <c r="Z29" s="1"/>
      <c r="AA29" s="1"/>
    </row>
    <row r="30" spans="1:27" s="2" customFormat="1" ht="45" customHeight="1" x14ac:dyDescent="0.2">
      <c r="A30" s="61" t="s">
        <v>79</v>
      </c>
      <c r="B30" s="127" t="s">
        <v>82</v>
      </c>
      <c r="C30" s="146"/>
      <c r="D30" s="146"/>
      <c r="E30" s="146"/>
      <c r="F30" s="147"/>
      <c r="G30" s="17" t="s">
        <v>81</v>
      </c>
      <c r="H30" s="55">
        <v>255</v>
      </c>
      <c r="I30" s="5">
        <v>1</v>
      </c>
      <c r="J30" s="55">
        <f t="shared" si="2"/>
        <v>255</v>
      </c>
      <c r="K30" s="52">
        <v>0.25</v>
      </c>
      <c r="L30" s="72"/>
      <c r="M30" s="73">
        <f t="shared" si="6"/>
        <v>63.75</v>
      </c>
      <c r="N30" s="5"/>
      <c r="O30" s="6"/>
      <c r="P30" s="35"/>
      <c r="Q30" s="53">
        <v>37.590000000000003</v>
      </c>
      <c r="R30" s="75">
        <f t="shared" si="7"/>
        <v>2396.3625000000002</v>
      </c>
      <c r="T30" s="1"/>
      <c r="U30" s="1">
        <v>64</v>
      </c>
      <c r="V30" s="1"/>
      <c r="W30" s="1"/>
      <c r="X30" s="1"/>
      <c r="Y30" s="3"/>
      <c r="Z30" s="1"/>
      <c r="AA30" s="1"/>
    </row>
    <row r="31" spans="1:27" s="2" customFormat="1" ht="45" customHeight="1" x14ac:dyDescent="0.2">
      <c r="A31" s="61" t="s">
        <v>83</v>
      </c>
      <c r="B31" s="127" t="s">
        <v>84</v>
      </c>
      <c r="C31" s="133"/>
      <c r="D31" s="133"/>
      <c r="E31" s="133"/>
      <c r="F31" s="134"/>
      <c r="G31" s="17" t="s">
        <v>85</v>
      </c>
      <c r="H31" s="55">
        <v>60</v>
      </c>
      <c r="I31" s="5">
        <v>1</v>
      </c>
      <c r="J31" s="55">
        <f t="shared" si="2"/>
        <v>60</v>
      </c>
      <c r="K31" s="52">
        <v>0.33</v>
      </c>
      <c r="L31" s="72"/>
      <c r="M31" s="73">
        <f t="shared" si="6"/>
        <v>19.8</v>
      </c>
      <c r="N31" s="5"/>
      <c r="O31" s="6"/>
      <c r="P31" s="35"/>
      <c r="Q31" s="53">
        <v>37.590000000000003</v>
      </c>
      <c r="R31" s="75">
        <f t="shared" si="7"/>
        <v>744.28200000000004</v>
      </c>
      <c r="T31" s="1"/>
      <c r="U31" s="1">
        <v>20</v>
      </c>
      <c r="V31" s="1"/>
      <c r="W31" s="1"/>
      <c r="X31" s="1"/>
      <c r="Y31" s="3"/>
      <c r="Z31" s="1"/>
      <c r="AA31" s="1"/>
    </row>
    <row r="32" spans="1:27" s="2" customFormat="1" ht="45" customHeight="1" x14ac:dyDescent="0.2">
      <c r="A32" s="61" t="s">
        <v>86</v>
      </c>
      <c r="B32" s="127" t="s">
        <v>87</v>
      </c>
      <c r="C32" s="128"/>
      <c r="D32" s="128"/>
      <c r="E32" s="128"/>
      <c r="F32" s="129"/>
      <c r="G32" s="17" t="s">
        <v>88</v>
      </c>
      <c r="H32" s="55">
        <v>700</v>
      </c>
      <c r="I32" s="5">
        <v>1</v>
      </c>
      <c r="J32" s="55">
        <f t="shared" si="2"/>
        <v>700</v>
      </c>
      <c r="K32" s="52">
        <v>0.33</v>
      </c>
      <c r="L32" s="72"/>
      <c r="M32" s="73">
        <f t="shared" si="6"/>
        <v>231</v>
      </c>
      <c r="N32" s="5"/>
      <c r="O32" s="6"/>
      <c r="P32" s="35"/>
      <c r="Q32" s="53">
        <v>38.61</v>
      </c>
      <c r="R32" s="75">
        <f>SUM(M32*Q32)</f>
        <v>8918.91</v>
      </c>
      <c r="T32" s="1"/>
      <c r="U32" s="1">
        <v>401</v>
      </c>
      <c r="V32" s="1"/>
      <c r="W32" s="1"/>
      <c r="X32" s="1"/>
      <c r="Y32" s="3"/>
      <c r="Z32" s="1"/>
      <c r="AA32" s="1"/>
    </row>
    <row r="33" spans="1:26" ht="45" customHeight="1" x14ac:dyDescent="0.2">
      <c r="A33" s="61" t="s">
        <v>89</v>
      </c>
      <c r="B33" s="127" t="s">
        <v>90</v>
      </c>
      <c r="C33" s="128"/>
      <c r="D33" s="128"/>
      <c r="E33" s="128"/>
      <c r="F33" s="129"/>
      <c r="G33" s="17" t="s">
        <v>88</v>
      </c>
      <c r="H33" s="55">
        <v>4824</v>
      </c>
      <c r="I33" s="5">
        <v>1</v>
      </c>
      <c r="J33" s="55">
        <f t="shared" si="2"/>
        <v>4824</v>
      </c>
      <c r="K33" s="52">
        <v>0.5</v>
      </c>
      <c r="L33" s="73"/>
      <c r="M33" s="73">
        <f t="shared" si="6"/>
        <v>2412</v>
      </c>
      <c r="N33" s="5"/>
      <c r="O33" s="6"/>
      <c r="P33" s="35"/>
      <c r="Q33" s="53">
        <v>38.61</v>
      </c>
      <c r="R33" s="75">
        <f>SUM(M33*Q33)</f>
        <v>93127.319999999992</v>
      </c>
      <c r="T33" s="2"/>
      <c r="U33" s="2">
        <v>4</v>
      </c>
      <c r="V33" s="2"/>
      <c r="W33" s="2"/>
      <c r="X33" s="2"/>
      <c r="Y33" s="21"/>
      <c r="Z33" s="2"/>
    </row>
    <row r="34" spans="1:26" ht="45" customHeight="1" x14ac:dyDescent="0.2">
      <c r="A34" s="61" t="s">
        <v>123</v>
      </c>
      <c r="B34" s="127" t="s">
        <v>91</v>
      </c>
      <c r="C34" s="133"/>
      <c r="D34" s="133"/>
      <c r="E34" s="133"/>
      <c r="F34" s="134"/>
      <c r="G34" s="17" t="s">
        <v>88</v>
      </c>
      <c r="H34" s="55">
        <v>3618</v>
      </c>
      <c r="I34" s="5">
        <v>1</v>
      </c>
      <c r="J34" s="55">
        <f t="shared" si="2"/>
        <v>3618</v>
      </c>
      <c r="K34" s="52">
        <v>8.3299999999999999E-2</v>
      </c>
      <c r="L34" s="72"/>
      <c r="M34" s="73">
        <f t="shared" si="6"/>
        <v>301.37939999999998</v>
      </c>
      <c r="N34" s="5"/>
      <c r="O34" s="6"/>
      <c r="P34" s="35"/>
      <c r="Q34" s="53">
        <v>38.61</v>
      </c>
      <c r="R34" s="75">
        <f t="shared" ref="R34:R37" si="8">SUM(M34*Q34)</f>
        <v>11636.258633999998</v>
      </c>
      <c r="U34" s="1">
        <v>40</v>
      </c>
      <c r="Y34" s="3"/>
    </row>
    <row r="35" spans="1:26" ht="45" customHeight="1" x14ac:dyDescent="0.2">
      <c r="A35" s="61" t="s">
        <v>92</v>
      </c>
      <c r="B35" s="127" t="s">
        <v>93</v>
      </c>
      <c r="C35" s="146"/>
      <c r="D35" s="146"/>
      <c r="E35" s="146"/>
      <c r="F35" s="147"/>
      <c r="G35" s="17" t="s">
        <v>94</v>
      </c>
      <c r="H35" s="55">
        <v>2414</v>
      </c>
      <c r="I35" s="5">
        <v>1</v>
      </c>
      <c r="J35" s="55">
        <f t="shared" si="2"/>
        <v>2414</v>
      </c>
      <c r="K35" s="52">
        <v>0.16600000000000001</v>
      </c>
      <c r="L35" s="72"/>
      <c r="M35" s="73">
        <f t="shared" si="6"/>
        <v>400.72400000000005</v>
      </c>
      <c r="N35" s="5"/>
      <c r="O35" s="6"/>
      <c r="P35" s="35"/>
      <c r="Q35" s="53">
        <v>37.590000000000003</v>
      </c>
      <c r="R35" s="75">
        <f t="shared" si="8"/>
        <v>15063.215160000003</v>
      </c>
      <c r="U35" s="1">
        <v>160</v>
      </c>
    </row>
    <row r="36" spans="1:26" ht="45" customHeight="1" x14ac:dyDescent="0.2">
      <c r="A36" s="61" t="s">
        <v>92</v>
      </c>
      <c r="B36" s="127" t="s">
        <v>95</v>
      </c>
      <c r="C36" s="128"/>
      <c r="D36" s="128"/>
      <c r="E36" s="128"/>
      <c r="F36" s="129"/>
      <c r="G36" s="17" t="s">
        <v>88</v>
      </c>
      <c r="H36" s="55">
        <v>2414</v>
      </c>
      <c r="I36" s="5">
        <v>1</v>
      </c>
      <c r="J36" s="55">
        <f t="shared" si="2"/>
        <v>2414</v>
      </c>
      <c r="K36" s="52">
        <v>0.25</v>
      </c>
      <c r="L36" s="72"/>
      <c r="M36" s="73">
        <f t="shared" si="6"/>
        <v>603.5</v>
      </c>
      <c r="N36" s="5"/>
      <c r="O36" s="6"/>
      <c r="P36" s="35"/>
      <c r="Q36" s="53">
        <v>38.61</v>
      </c>
      <c r="R36" s="75">
        <f t="shared" si="8"/>
        <v>23301.134999999998</v>
      </c>
      <c r="U36" s="1">
        <v>61</v>
      </c>
    </row>
    <row r="37" spans="1:26" ht="45" customHeight="1" x14ac:dyDescent="0.2">
      <c r="A37" s="61" t="s">
        <v>96</v>
      </c>
      <c r="B37" s="127" t="s">
        <v>97</v>
      </c>
      <c r="C37" s="133"/>
      <c r="D37" s="133"/>
      <c r="E37" s="133"/>
      <c r="F37" s="134"/>
      <c r="G37" s="17" t="s">
        <v>94</v>
      </c>
      <c r="H37" s="55">
        <v>25</v>
      </c>
      <c r="I37" s="5">
        <v>1</v>
      </c>
      <c r="J37" s="55">
        <f t="shared" si="2"/>
        <v>25</v>
      </c>
      <c r="K37" s="52">
        <v>0.16600000000000001</v>
      </c>
      <c r="L37" s="72"/>
      <c r="M37" s="73">
        <f t="shared" si="6"/>
        <v>4.1500000000000004</v>
      </c>
      <c r="N37" s="5"/>
      <c r="O37" s="6"/>
      <c r="P37" s="35"/>
      <c r="Q37" s="53">
        <v>37.590000000000003</v>
      </c>
      <c r="R37" s="75">
        <f t="shared" si="8"/>
        <v>155.99850000000004</v>
      </c>
      <c r="U37" s="1">
        <v>150</v>
      </c>
    </row>
    <row r="38" spans="1:26" ht="45" customHeight="1" x14ac:dyDescent="0.2">
      <c r="A38" s="61" t="s">
        <v>98</v>
      </c>
      <c r="B38" s="127" t="s">
        <v>99</v>
      </c>
      <c r="C38" s="128"/>
      <c r="D38" s="128"/>
      <c r="E38" s="128"/>
      <c r="F38" s="129"/>
      <c r="G38" s="17" t="s">
        <v>88</v>
      </c>
      <c r="H38" s="55">
        <v>238</v>
      </c>
      <c r="I38" s="5">
        <v>1</v>
      </c>
      <c r="J38" s="55">
        <f t="shared" si="2"/>
        <v>238</v>
      </c>
      <c r="K38" s="52">
        <v>0.16600000000000001</v>
      </c>
      <c r="L38" s="72"/>
      <c r="M38" s="73">
        <v>238</v>
      </c>
      <c r="N38" s="5"/>
      <c r="O38" s="6"/>
      <c r="P38" s="35"/>
      <c r="Q38" s="53">
        <v>38.61</v>
      </c>
      <c r="R38" s="75">
        <f>SUM(M38*Q38)</f>
        <v>9189.18</v>
      </c>
      <c r="U38" s="1">
        <v>228</v>
      </c>
    </row>
    <row r="39" spans="1:26" ht="45" customHeight="1" x14ac:dyDescent="0.15">
      <c r="A39" s="61" t="s">
        <v>100</v>
      </c>
      <c r="B39" s="127" t="s">
        <v>101</v>
      </c>
      <c r="C39" s="128"/>
      <c r="D39" s="128"/>
      <c r="E39" s="128"/>
      <c r="F39" s="129"/>
      <c r="G39" s="17" t="s">
        <v>94</v>
      </c>
      <c r="H39" s="55">
        <v>238</v>
      </c>
      <c r="I39" s="5">
        <v>1</v>
      </c>
      <c r="J39" s="55">
        <f t="shared" si="2"/>
        <v>238</v>
      </c>
      <c r="K39" s="52">
        <v>0.16600000000000001</v>
      </c>
      <c r="L39" s="73"/>
      <c r="M39" s="73">
        <f t="shared" si="6"/>
        <v>39.508000000000003</v>
      </c>
      <c r="N39" s="5"/>
      <c r="O39" s="6"/>
      <c r="P39" s="35"/>
      <c r="Q39" s="53">
        <v>37.590000000000003</v>
      </c>
      <c r="R39" s="75">
        <f>SUM(M39*Q39)</f>
        <v>1485.1057200000002</v>
      </c>
      <c r="U39" s="1">
        <v>84</v>
      </c>
    </row>
    <row r="40" spans="1:26" ht="45" customHeight="1" x14ac:dyDescent="0.2">
      <c r="A40" s="61" t="s">
        <v>102</v>
      </c>
      <c r="B40" s="127" t="s">
        <v>103</v>
      </c>
      <c r="C40" s="133"/>
      <c r="D40" s="133"/>
      <c r="E40" s="133"/>
      <c r="F40" s="134"/>
      <c r="G40" s="17" t="s">
        <v>94</v>
      </c>
      <c r="H40" s="55">
        <v>964</v>
      </c>
      <c r="I40" s="5">
        <v>1</v>
      </c>
      <c r="J40" s="55">
        <f t="shared" si="2"/>
        <v>964</v>
      </c>
      <c r="K40" s="52">
        <v>0.16600000000000001</v>
      </c>
      <c r="L40" s="72"/>
      <c r="M40" s="73">
        <f t="shared" ref="M40:M46" si="9">SUM(J40*K40)</f>
        <v>160.024</v>
      </c>
      <c r="N40" s="5"/>
      <c r="O40" s="6"/>
      <c r="P40" s="35"/>
      <c r="Q40" s="53">
        <v>37.590000000000003</v>
      </c>
      <c r="R40" s="75">
        <f t="shared" ref="R40:R44" si="10">SUM(M40*Q40)</f>
        <v>6015.3021600000002</v>
      </c>
      <c r="U40" s="1">
        <v>21</v>
      </c>
    </row>
    <row r="41" spans="1:26" ht="45" customHeight="1" x14ac:dyDescent="0.25">
      <c r="A41" s="61" t="s">
        <v>127</v>
      </c>
      <c r="B41" s="127" t="s">
        <v>128</v>
      </c>
      <c r="C41" s="128"/>
      <c r="D41" s="128"/>
      <c r="E41" s="128"/>
      <c r="F41" s="129"/>
      <c r="G41" s="17" t="s">
        <v>88</v>
      </c>
      <c r="H41" s="55">
        <v>964</v>
      </c>
      <c r="I41" s="5">
        <v>1</v>
      </c>
      <c r="J41" s="55">
        <f t="shared" ref="J41" si="11">SUM(H41*I41)</f>
        <v>964</v>
      </c>
      <c r="K41" s="52">
        <v>0.16600000000000001</v>
      </c>
      <c r="L41" s="72"/>
      <c r="M41" s="73">
        <f t="shared" ref="M41" si="12">SUM(J41*K41)</f>
        <v>160.024</v>
      </c>
      <c r="N41" s="5"/>
      <c r="O41" s="6"/>
      <c r="P41" s="35"/>
      <c r="Q41" s="53">
        <v>38.61</v>
      </c>
      <c r="R41" s="75">
        <f t="shared" ref="R41" si="13">SUM(M41*Q41)</f>
        <v>6178.52664</v>
      </c>
      <c r="T41" s="80">
        <v>11636</v>
      </c>
      <c r="U41" s="1">
        <v>32</v>
      </c>
    </row>
    <row r="42" spans="1:26" ht="45" customHeight="1" x14ac:dyDescent="0.25">
      <c r="A42" s="61" t="s">
        <v>104</v>
      </c>
      <c r="B42" s="127" t="s">
        <v>105</v>
      </c>
      <c r="C42" s="128"/>
      <c r="D42" s="128"/>
      <c r="E42" s="128"/>
      <c r="F42" s="129"/>
      <c r="G42" s="17" t="s">
        <v>94</v>
      </c>
      <c r="H42" s="55">
        <v>365</v>
      </c>
      <c r="I42" s="5">
        <v>1</v>
      </c>
      <c r="J42" s="55">
        <f t="shared" si="2"/>
        <v>365</v>
      </c>
      <c r="K42" s="52">
        <v>0.16600000000000001</v>
      </c>
      <c r="L42" s="72"/>
      <c r="M42" s="73">
        <f t="shared" si="9"/>
        <v>60.59</v>
      </c>
      <c r="N42" s="5"/>
      <c r="O42" s="6"/>
      <c r="P42" s="35"/>
      <c r="Q42" s="53">
        <v>37.590000000000003</v>
      </c>
      <c r="R42" s="75">
        <f t="shared" si="10"/>
        <v>2277.5781000000002</v>
      </c>
      <c r="T42" s="81"/>
    </row>
    <row r="43" spans="1:26" ht="45" customHeight="1" x14ac:dyDescent="0.25">
      <c r="A43" s="61" t="s">
        <v>106</v>
      </c>
      <c r="B43" s="127" t="s">
        <v>107</v>
      </c>
      <c r="C43" s="128"/>
      <c r="D43" s="128"/>
      <c r="E43" s="128"/>
      <c r="F43" s="129"/>
      <c r="G43" s="17" t="s">
        <v>94</v>
      </c>
      <c r="H43" s="55">
        <v>455</v>
      </c>
      <c r="I43" s="5">
        <v>1</v>
      </c>
      <c r="J43" s="55">
        <f t="shared" si="2"/>
        <v>455</v>
      </c>
      <c r="K43" s="52">
        <v>0.33</v>
      </c>
      <c r="L43" s="72"/>
      <c r="M43" s="73">
        <f t="shared" si="9"/>
        <v>150.15</v>
      </c>
      <c r="N43" s="5"/>
      <c r="O43" s="6"/>
      <c r="P43" s="35"/>
      <c r="Q43" s="53">
        <v>37.590000000000003</v>
      </c>
      <c r="R43" s="75">
        <f t="shared" si="10"/>
        <v>5644.1385000000009</v>
      </c>
      <c r="T43" s="80"/>
    </row>
    <row r="44" spans="1:26" ht="45" customHeight="1" x14ac:dyDescent="0.35">
      <c r="A44" s="61" t="s">
        <v>108</v>
      </c>
      <c r="B44" s="127" t="s">
        <v>109</v>
      </c>
      <c r="C44" s="133"/>
      <c r="D44" s="133"/>
      <c r="E44" s="133"/>
      <c r="F44" s="134"/>
      <c r="G44" s="17" t="s">
        <v>94</v>
      </c>
      <c r="H44" s="55">
        <v>455</v>
      </c>
      <c r="I44" s="5">
        <v>1</v>
      </c>
      <c r="J44" s="55">
        <f t="shared" si="2"/>
        <v>455</v>
      </c>
      <c r="K44" s="52">
        <v>0.5</v>
      </c>
      <c r="L44" s="72"/>
      <c r="M44" s="73">
        <f t="shared" si="9"/>
        <v>227.5</v>
      </c>
      <c r="N44" s="5"/>
      <c r="O44" s="6"/>
      <c r="P44" s="35"/>
      <c r="Q44" s="53">
        <v>37.590000000000003</v>
      </c>
      <c r="R44" s="75">
        <f t="shared" si="10"/>
        <v>8551.7250000000004</v>
      </c>
      <c r="T44" s="79"/>
      <c r="U44" s="79"/>
    </row>
    <row r="45" spans="1:26" ht="45" customHeight="1" x14ac:dyDescent="0.35">
      <c r="A45" s="61" t="s">
        <v>110</v>
      </c>
      <c r="B45" s="127" t="s">
        <v>111</v>
      </c>
      <c r="C45" s="128"/>
      <c r="D45" s="128"/>
      <c r="E45" s="128"/>
      <c r="F45" s="129"/>
      <c r="G45" s="17" t="s">
        <v>94</v>
      </c>
      <c r="H45" s="55">
        <v>509</v>
      </c>
      <c r="I45" s="5">
        <v>1</v>
      </c>
      <c r="J45" s="55">
        <f t="shared" si="2"/>
        <v>509</v>
      </c>
      <c r="K45" s="52">
        <v>0.16600000000000001</v>
      </c>
      <c r="L45" s="72"/>
      <c r="M45" s="73">
        <f t="shared" si="9"/>
        <v>84.494</v>
      </c>
      <c r="N45" s="5"/>
      <c r="O45" s="6"/>
      <c r="P45" s="35"/>
      <c r="Q45" s="53">
        <v>37.590000000000003</v>
      </c>
      <c r="R45" s="75">
        <f>SUM(M45*Q45)</f>
        <v>3176.1294600000001</v>
      </c>
      <c r="T45" s="79"/>
      <c r="U45" s="79"/>
    </row>
    <row r="46" spans="1:26" ht="45" customHeight="1" x14ac:dyDescent="0.35">
      <c r="A46" s="61" t="s">
        <v>110</v>
      </c>
      <c r="B46" s="127" t="s">
        <v>112</v>
      </c>
      <c r="C46" s="128"/>
      <c r="D46" s="128"/>
      <c r="E46" s="128"/>
      <c r="F46" s="129"/>
      <c r="G46" s="17" t="s">
        <v>88</v>
      </c>
      <c r="H46" s="55">
        <v>764</v>
      </c>
      <c r="I46" s="5">
        <v>1</v>
      </c>
      <c r="J46" s="55">
        <f t="shared" si="2"/>
        <v>764</v>
      </c>
      <c r="K46" s="52">
        <v>0.25</v>
      </c>
      <c r="L46" s="73"/>
      <c r="M46" s="73">
        <f t="shared" si="9"/>
        <v>191</v>
      </c>
      <c r="N46" s="5"/>
      <c r="O46" s="6"/>
      <c r="P46" s="35"/>
      <c r="Q46" s="53">
        <v>38.61</v>
      </c>
      <c r="R46" s="75">
        <f>SUM(M46*Q46)</f>
        <v>7374.51</v>
      </c>
      <c r="T46" s="157"/>
      <c r="U46" s="82"/>
    </row>
    <row r="47" spans="1:26" ht="45" customHeight="1" x14ac:dyDescent="0.35">
      <c r="A47" s="61" t="s">
        <v>113</v>
      </c>
      <c r="B47" s="127" t="s">
        <v>114</v>
      </c>
      <c r="C47" s="133"/>
      <c r="D47" s="133"/>
      <c r="E47" s="133"/>
      <c r="F47" s="134"/>
      <c r="G47" s="17" t="s">
        <v>94</v>
      </c>
      <c r="H47" s="55">
        <v>128</v>
      </c>
      <c r="I47" s="5">
        <v>1</v>
      </c>
      <c r="J47" s="55">
        <f t="shared" si="2"/>
        <v>128</v>
      </c>
      <c r="K47" s="52">
        <v>0.16600000000000001</v>
      </c>
      <c r="L47" s="72"/>
      <c r="M47" s="73">
        <f t="shared" si="6"/>
        <v>21.248000000000001</v>
      </c>
      <c r="N47" s="5"/>
      <c r="O47" s="6"/>
      <c r="P47" s="35"/>
      <c r="Q47" s="53">
        <v>37.590000000000003</v>
      </c>
      <c r="R47" s="75">
        <f t="shared" ref="R47:R50" si="14">SUM(M47*Q47)</f>
        <v>798.71232000000009</v>
      </c>
      <c r="T47" s="79"/>
      <c r="U47" s="79"/>
    </row>
    <row r="48" spans="1:26" ht="45" customHeight="1" x14ac:dyDescent="0.35">
      <c r="A48" s="61" t="s">
        <v>113</v>
      </c>
      <c r="B48" s="127" t="s">
        <v>115</v>
      </c>
      <c r="C48" s="146"/>
      <c r="D48" s="146"/>
      <c r="E48" s="146"/>
      <c r="F48" s="147"/>
      <c r="G48" s="17" t="s">
        <v>88</v>
      </c>
      <c r="H48" s="55">
        <v>192</v>
      </c>
      <c r="I48" s="5">
        <v>1</v>
      </c>
      <c r="J48" s="55">
        <f t="shared" si="2"/>
        <v>192</v>
      </c>
      <c r="K48" s="52">
        <v>0.25</v>
      </c>
      <c r="L48" s="72"/>
      <c r="M48" s="73">
        <f t="shared" si="6"/>
        <v>48</v>
      </c>
      <c r="N48" s="5"/>
      <c r="O48" s="6"/>
      <c r="P48" s="35"/>
      <c r="Q48" s="53">
        <v>38.61</v>
      </c>
      <c r="R48" s="75">
        <f t="shared" si="14"/>
        <v>1853.28</v>
      </c>
      <c r="T48" s="79"/>
      <c r="U48" s="82"/>
    </row>
    <row r="49" spans="1:21" ht="45" customHeight="1" x14ac:dyDescent="0.35">
      <c r="A49" s="61" t="s">
        <v>113</v>
      </c>
      <c r="B49" s="127" t="s">
        <v>116</v>
      </c>
      <c r="C49" s="128"/>
      <c r="D49" s="128"/>
      <c r="E49" s="128"/>
      <c r="F49" s="129"/>
      <c r="G49" s="17" t="s">
        <v>94</v>
      </c>
      <c r="H49" s="55">
        <v>128</v>
      </c>
      <c r="I49" s="5">
        <v>1</v>
      </c>
      <c r="J49" s="55">
        <f t="shared" si="2"/>
        <v>128</v>
      </c>
      <c r="K49" s="52">
        <v>0.25</v>
      </c>
      <c r="L49" s="72"/>
      <c r="M49" s="73">
        <f t="shared" si="6"/>
        <v>32</v>
      </c>
      <c r="N49" s="5"/>
      <c r="O49" s="6"/>
      <c r="P49" s="35"/>
      <c r="Q49" s="53">
        <v>37.590000000000003</v>
      </c>
      <c r="R49" s="75">
        <f t="shared" si="14"/>
        <v>1202.8800000000001</v>
      </c>
      <c r="T49" s="79"/>
      <c r="U49" s="79"/>
    </row>
    <row r="50" spans="1:21" ht="45" customHeight="1" x14ac:dyDescent="0.35">
      <c r="A50" s="61" t="s">
        <v>117</v>
      </c>
      <c r="B50" s="127" t="s">
        <v>118</v>
      </c>
      <c r="C50" s="133"/>
      <c r="D50" s="133"/>
      <c r="E50" s="133"/>
      <c r="F50" s="134"/>
      <c r="G50" s="17" t="s">
        <v>119</v>
      </c>
      <c r="H50" s="55">
        <v>13</v>
      </c>
      <c r="I50" s="5">
        <v>1</v>
      </c>
      <c r="J50" s="55">
        <f t="shared" si="2"/>
        <v>13</v>
      </c>
      <c r="K50" s="52">
        <v>0.25</v>
      </c>
      <c r="L50" s="72"/>
      <c r="M50" s="73">
        <f t="shared" si="6"/>
        <v>3.25</v>
      </c>
      <c r="N50" s="5"/>
      <c r="O50" s="6"/>
      <c r="P50" s="35"/>
      <c r="Q50" s="53">
        <v>37.590000000000003</v>
      </c>
      <c r="R50" s="75">
        <f t="shared" si="14"/>
        <v>122.16750000000002</v>
      </c>
      <c r="T50" s="79"/>
      <c r="U50" s="79"/>
    </row>
    <row r="51" spans="1:21" ht="45" customHeight="1" x14ac:dyDescent="0.35">
      <c r="A51" s="61" t="s">
        <v>120</v>
      </c>
      <c r="B51" s="127" t="s">
        <v>121</v>
      </c>
      <c r="C51" s="128"/>
      <c r="D51" s="128"/>
      <c r="E51" s="128"/>
      <c r="F51" s="129"/>
      <c r="G51" s="17" t="s">
        <v>94</v>
      </c>
      <c r="H51" s="55">
        <v>13</v>
      </c>
      <c r="I51" s="5">
        <v>1</v>
      </c>
      <c r="J51" s="55">
        <f t="shared" si="2"/>
        <v>13</v>
      </c>
      <c r="K51" s="52">
        <v>0.16600000000000001</v>
      </c>
      <c r="L51" s="72"/>
      <c r="M51" s="73">
        <f t="shared" si="6"/>
        <v>2.1579999999999999</v>
      </c>
      <c r="N51" s="5"/>
      <c r="O51" s="6"/>
      <c r="P51" s="35"/>
      <c r="Q51" s="53">
        <v>37.590000000000003</v>
      </c>
      <c r="R51" s="75">
        <f>SUM(M51*Q51)</f>
        <v>81.119219999999999</v>
      </c>
      <c r="T51" s="82"/>
      <c r="U51" s="79"/>
    </row>
    <row r="52" spans="1:21" ht="45" customHeight="1" x14ac:dyDescent="0.25">
      <c r="A52" s="61" t="s">
        <v>124</v>
      </c>
      <c r="B52" s="127" t="s">
        <v>122</v>
      </c>
      <c r="C52" s="128"/>
      <c r="D52" s="128"/>
      <c r="E52" s="128"/>
      <c r="F52" s="129"/>
      <c r="G52" s="17" t="s">
        <v>94</v>
      </c>
      <c r="H52" s="55">
        <v>13</v>
      </c>
      <c r="I52" s="5">
        <v>1</v>
      </c>
      <c r="J52" s="55">
        <f t="shared" si="2"/>
        <v>13</v>
      </c>
      <c r="K52" s="52">
        <v>0.16600000000000001</v>
      </c>
      <c r="L52" s="73"/>
      <c r="M52" s="73">
        <f t="shared" si="6"/>
        <v>2.1579999999999999</v>
      </c>
      <c r="N52" s="5"/>
      <c r="O52" s="6"/>
      <c r="P52" s="35"/>
      <c r="Q52" s="53">
        <v>37.590000000000003</v>
      </c>
      <c r="R52" s="75">
        <f>SUM(M52*Q52)</f>
        <v>81.119219999999999</v>
      </c>
      <c r="T52" s="80"/>
    </row>
    <row r="53" spans="1:21" ht="45" customHeight="1" x14ac:dyDescent="0.25">
      <c r="A53" s="61" t="s">
        <v>125</v>
      </c>
      <c r="B53" s="127" t="s">
        <v>126</v>
      </c>
      <c r="C53" s="133"/>
      <c r="D53" s="133"/>
      <c r="E53" s="133"/>
      <c r="F53" s="134"/>
      <c r="G53" s="17" t="s">
        <v>94</v>
      </c>
      <c r="H53" s="55">
        <v>651</v>
      </c>
      <c r="I53" s="5">
        <v>1</v>
      </c>
      <c r="J53" s="55">
        <f t="shared" si="2"/>
        <v>651</v>
      </c>
      <c r="K53" s="52">
        <v>0.5</v>
      </c>
      <c r="L53" s="72"/>
      <c r="M53" s="73">
        <f t="shared" ref="M53" si="15">SUM(J53*K53)</f>
        <v>325.5</v>
      </c>
      <c r="N53" s="5"/>
      <c r="O53" s="6"/>
      <c r="P53" s="35"/>
      <c r="Q53" s="53">
        <v>37.590000000000003</v>
      </c>
      <c r="R53" s="75">
        <f t="shared" ref="R53" si="16">SUM(M53*Q53)</f>
        <v>12235.545000000002</v>
      </c>
      <c r="T53" s="81"/>
    </row>
    <row r="54" spans="1:21" ht="13.5" thickBot="1" x14ac:dyDescent="0.2">
      <c r="A54" s="20"/>
      <c r="B54" s="154" t="s">
        <v>41</v>
      </c>
      <c r="C54" s="155"/>
      <c r="D54" s="155"/>
      <c r="E54" s="155"/>
      <c r="F54" s="156"/>
      <c r="G54" s="62"/>
      <c r="H54" s="63">
        <f>SUM(H20:H53)</f>
        <v>99515</v>
      </c>
      <c r="I54" s="64"/>
      <c r="J54" s="56">
        <f>SUM(J20:J53)</f>
        <v>103894</v>
      </c>
      <c r="K54" s="68"/>
      <c r="L54" s="56"/>
      <c r="M54" s="56">
        <f>SUM(M20:M53)</f>
        <v>33011.955400000006</v>
      </c>
      <c r="N54" s="68"/>
      <c r="O54" s="68"/>
      <c r="P54" s="18">
        <f>SUM(P20:P53)</f>
        <v>0</v>
      </c>
      <c r="Q54" s="70"/>
      <c r="R54" s="76">
        <f>SUM(R20:R53)</f>
        <v>1245192.237954</v>
      </c>
    </row>
    <row r="55" spans="1:21" ht="13.5" thickBot="1" x14ac:dyDescent="0.2">
      <c r="A55" s="22"/>
      <c r="B55" s="151" t="s">
        <v>45</v>
      </c>
      <c r="C55" s="152"/>
      <c r="D55" s="152"/>
      <c r="E55" s="152"/>
      <c r="F55" s="153"/>
      <c r="G55" s="65"/>
      <c r="H55" s="66"/>
      <c r="I55" s="67"/>
      <c r="J55" s="57">
        <f>SUM(J54)</f>
        <v>103894</v>
      </c>
      <c r="K55" s="69"/>
      <c r="L55" s="57"/>
      <c r="M55" s="57">
        <f>SUM(M54)</f>
        <v>33011.955400000006</v>
      </c>
      <c r="N55" s="68"/>
      <c r="O55" s="69"/>
      <c r="P55" s="19">
        <f>SUM(P54)</f>
        <v>0</v>
      </c>
      <c r="Q55" s="71"/>
      <c r="R55" s="77">
        <f>SUM(R54)</f>
        <v>1245192.237954</v>
      </c>
    </row>
    <row r="56" spans="1:21" ht="13.5" thickBot="1" x14ac:dyDescent="0.2">
      <c r="A56" s="148" t="s">
        <v>54</v>
      </c>
      <c r="B56" s="149"/>
      <c r="C56" s="149"/>
      <c r="D56" s="149"/>
      <c r="E56" s="149"/>
      <c r="F56" s="150"/>
      <c r="G56" s="65"/>
      <c r="H56" s="66"/>
      <c r="I56" s="67"/>
      <c r="J56" s="58">
        <f>SUM(J55+N55)</f>
        <v>103894</v>
      </c>
      <c r="K56" s="69"/>
      <c r="L56" s="74"/>
      <c r="M56" s="58">
        <f>SUM(M55+P55)</f>
        <v>33011.955400000006</v>
      </c>
      <c r="N56" s="68"/>
      <c r="O56" s="69"/>
      <c r="P56" s="19"/>
      <c r="Q56" s="69"/>
      <c r="R56" s="78"/>
    </row>
  </sheetData>
  <mergeCells count="52">
    <mergeCell ref="B53:F53"/>
    <mergeCell ref="B48:F48"/>
    <mergeCell ref="B49:F49"/>
    <mergeCell ref="B50:F50"/>
    <mergeCell ref="B51:F51"/>
    <mergeCell ref="A56:F56"/>
    <mergeCell ref="B21:F21"/>
    <mergeCell ref="B25:F25"/>
    <mergeCell ref="B26:F26"/>
    <mergeCell ref="B27:F27"/>
    <mergeCell ref="B22:F22"/>
    <mergeCell ref="B55:F55"/>
    <mergeCell ref="B54:F54"/>
    <mergeCell ref="B28:F28"/>
    <mergeCell ref="B29:F29"/>
    <mergeCell ref="B30:F30"/>
    <mergeCell ref="B31:F31"/>
    <mergeCell ref="B32:F32"/>
    <mergeCell ref="B39:F39"/>
    <mergeCell ref="B40:F40"/>
    <mergeCell ref="B52:F52"/>
    <mergeCell ref="B47:F47"/>
    <mergeCell ref="B20:F20"/>
    <mergeCell ref="B19:F19"/>
    <mergeCell ref="H12:L13"/>
    <mergeCell ref="B41:F41"/>
    <mergeCell ref="B45:F45"/>
    <mergeCell ref="B46:F46"/>
    <mergeCell ref="B42:F42"/>
    <mergeCell ref="B43:F43"/>
    <mergeCell ref="B44:F44"/>
    <mergeCell ref="B34:F34"/>
    <mergeCell ref="B35:F35"/>
    <mergeCell ref="B36:F36"/>
    <mergeCell ref="B37:F37"/>
    <mergeCell ref="B38:F38"/>
    <mergeCell ref="B16:F16"/>
    <mergeCell ref="L14:M14"/>
    <mergeCell ref="L15:M15"/>
    <mergeCell ref="L16:M16"/>
    <mergeCell ref="B33:F33"/>
    <mergeCell ref="Q12:R13"/>
    <mergeCell ref="B23:F23"/>
    <mergeCell ref="B24:F24"/>
    <mergeCell ref="I3:N9"/>
    <mergeCell ref="N12:P13"/>
    <mergeCell ref="O5:P6"/>
    <mergeCell ref="A1:H9"/>
    <mergeCell ref="P1:P2"/>
    <mergeCell ref="I1:N1"/>
    <mergeCell ref="A10:F11"/>
    <mergeCell ref="H10:P1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:R5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FPAC-FBC, DC</cp:lastModifiedBy>
  <cp:lastPrinted>2019-08-15T16:56:17Z</cp:lastPrinted>
  <dcterms:created xsi:type="dcterms:W3CDTF">2000-01-10T18:54:20Z</dcterms:created>
  <dcterms:modified xsi:type="dcterms:W3CDTF">2024-08-30T15:30:29Z</dcterms:modified>
</cp:coreProperties>
</file>