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 codeName="{657A6CF4-780A-29F0-665F-34B82A1D241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lee_nault_usda_gov/Documents/HomeDrive/Work/Paperwork Burden Updates/2024 Speical Servicing Update/"/>
    </mc:Choice>
  </mc:AlternateContent>
  <xr:revisionPtr revIDLastSave="0" documentId="8_{F6C6FFFC-E23F-47F6-B8FA-D919E719B8F2}" xr6:coauthVersionLast="47" xr6:coauthVersionMax="47" xr10:uidLastSave="{00000000-0000-0000-0000-000000000000}"/>
  <workbookProtection workbookPassword="CA59" lockStructure="1"/>
  <bookViews>
    <workbookView xWindow="-12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Sheet1!$A$1:$R$56</definedName>
    <definedName name="Text62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19" l="1"/>
  <c r="M56" i="19"/>
  <c r="P49" i="19" l="1"/>
  <c r="P46" i="19"/>
  <c r="R33" i="19" l="1"/>
  <c r="P21" i="19" l="1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7" i="19"/>
  <c r="P48" i="19"/>
  <c r="P50" i="19"/>
  <c r="P20" i="19"/>
  <c r="M38" i="19" l="1"/>
  <c r="R38" i="19" s="1"/>
  <c r="M39" i="19"/>
  <c r="R39" i="19" s="1"/>
  <c r="M42" i="19"/>
  <c r="R42" i="19" s="1"/>
  <c r="M43" i="19"/>
  <c r="R43" i="19" s="1"/>
  <c r="M46" i="19"/>
  <c r="R46" i="19" s="1"/>
  <c r="M47" i="19"/>
  <c r="R47" i="19" s="1"/>
  <c r="M48" i="19"/>
  <c r="R48" i="19" s="1"/>
  <c r="R49" i="19"/>
  <c r="M50" i="19"/>
  <c r="R50" i="19" s="1"/>
  <c r="M51" i="19"/>
  <c r="R51" i="19" s="1"/>
  <c r="M52" i="19"/>
  <c r="R52" i="19" s="1"/>
  <c r="M53" i="19"/>
  <c r="R53" i="19" s="1"/>
  <c r="J31" i="19"/>
  <c r="M31" i="19" s="1"/>
  <c r="R31" i="19" s="1"/>
  <c r="J32" i="19"/>
  <c r="M32" i="19" s="1"/>
  <c r="R32" i="19" s="1"/>
  <c r="J33" i="19"/>
  <c r="J34" i="19"/>
  <c r="M34" i="19" s="1"/>
  <c r="R34" i="19" s="1"/>
  <c r="J35" i="19"/>
  <c r="M35" i="19" s="1"/>
  <c r="R35" i="19" s="1"/>
  <c r="J36" i="19"/>
  <c r="M36" i="19" s="1"/>
  <c r="R36" i="19" s="1"/>
  <c r="J37" i="19"/>
  <c r="M37" i="19" s="1"/>
  <c r="R37" i="19" s="1"/>
  <c r="J38" i="19"/>
  <c r="J39" i="19"/>
  <c r="J40" i="19"/>
  <c r="M40" i="19" s="1"/>
  <c r="R40" i="19" s="1"/>
  <c r="J41" i="19"/>
  <c r="M41" i="19" s="1"/>
  <c r="R41" i="19" s="1"/>
  <c r="J42" i="19"/>
  <c r="J43" i="19"/>
  <c r="J44" i="19"/>
  <c r="M44" i="19" s="1"/>
  <c r="R44" i="19" s="1"/>
  <c r="J45" i="19"/>
  <c r="M45" i="19" s="1"/>
  <c r="R45" i="19" s="1"/>
  <c r="J46" i="19"/>
  <c r="J47" i="19"/>
  <c r="J48" i="19"/>
  <c r="J49" i="19"/>
  <c r="J50" i="19"/>
  <c r="J51" i="19"/>
  <c r="J52" i="19"/>
  <c r="J30" i="19"/>
  <c r="M30" i="19" s="1"/>
  <c r="R30" i="19" s="1"/>
  <c r="J53" i="19"/>
  <c r="J25" i="19"/>
  <c r="M25" i="19" s="1"/>
  <c r="R25" i="19" s="1"/>
  <c r="J26" i="19"/>
  <c r="M26" i="19" s="1"/>
  <c r="R26" i="19" s="1"/>
  <c r="J27" i="19"/>
  <c r="M27" i="19" s="1"/>
  <c r="R27" i="19" s="1"/>
  <c r="J28" i="19"/>
  <c r="M28" i="19" s="1"/>
  <c r="R28" i="19" s="1"/>
  <c r="J29" i="19"/>
  <c r="M29" i="19" s="1"/>
  <c r="R29" i="19" s="1"/>
  <c r="J24" i="19"/>
  <c r="M24" i="19" s="1"/>
  <c r="R24" i="19" l="1"/>
  <c r="J21" i="19"/>
  <c r="J22" i="19"/>
  <c r="J23" i="19"/>
  <c r="M21" i="19" l="1"/>
  <c r="R21" i="19" s="1"/>
  <c r="M23" i="19"/>
  <c r="R23" i="19" s="1"/>
  <c r="M22" i="19"/>
  <c r="R22" i="19" s="1"/>
  <c r="J20" i="19"/>
  <c r="J54" i="19" s="1"/>
  <c r="J55" i="19" l="1"/>
  <c r="M20" i="19"/>
  <c r="P54" i="19"/>
  <c r="P55" i="19" s="1"/>
  <c r="M55" i="19" l="1"/>
  <c r="M54" i="19"/>
  <c r="L54" i="19"/>
  <c r="L55" i="19" s="1"/>
  <c r="R20" i="19"/>
  <c r="R54" i="19" s="1"/>
  <c r="R55" i="19" s="1"/>
  <c r="J56" i="19"/>
</calcChain>
</file>

<file path=xl/sharedStrings.xml><?xml version="1.0" encoding="utf-8"?>
<sst xmlns="http://schemas.openxmlformats.org/spreadsheetml/2006/main" count="169" uniqueCount="141">
  <si>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</si>
  <si>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</si>
  <si>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</si>
  <si>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</si>
  <si>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</si>
  <si>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</si>
  <si>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</si>
  <si>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</si>
  <si>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</si>
  <si>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</si>
  <si>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</si>
  <si>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</si>
  <si>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</si>
  <si>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</si>
  <si>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</si>
  <si>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</si>
  <si>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</si>
  <si>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</si>
  <si>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</si>
  <si>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</si>
  <si>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</si>
  <si>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</si>
  <si>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</si>
  <si>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</si>
  <si>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</si>
  <si>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</si>
  <si>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</si>
  <si>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</si>
  <si>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</si>
  <si>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</si>
  <si>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</si>
  <si>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</si>
  <si>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</si>
  <si>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</si>
  <si>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</si>
  <si>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</si>
  <si>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</si>
  <si>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</si>
  <si>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</si>
  <si>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</si>
  <si>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</si>
  <si>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</si>
  <si>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</si>
  <si>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</si>
  <si>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</si>
  <si>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</si>
  <si>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</si>
  <si>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</si>
  <si>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</si>
  <si>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</si>
  <si>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</si>
  <si>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</si>
  <si>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</si>
  <si>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</si>
  <si>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</si>
  <si>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</si>
  <si>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</si>
  <si>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</si>
  <si>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</si>
  <si>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</si>
  <si>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Bill of Sale</t>
  </si>
  <si>
    <t>FSA-2070
(Farmer)</t>
  </si>
  <si>
    <t>766.354, 765.403</t>
  </si>
  <si>
    <t>FSA-2501
(Farmer)</t>
  </si>
  <si>
    <t>766.57</t>
  </si>
  <si>
    <t>Current/Distressed Borrower Response to Notice of Servicing</t>
  </si>
  <si>
    <t>766.102, 766.110</t>
  </si>
  <si>
    <t>FSA-2513 (Farmer)</t>
  </si>
  <si>
    <t>Delinquent Borrower Response to Notice of Loan Servicing</t>
  </si>
  <si>
    <t>Nonmonetary Borrower Response to Notice of Loan Servicing</t>
  </si>
  <si>
    <t>FSA-2515
(Farmer)</t>
  </si>
  <si>
    <t>766.102, 766.302</t>
  </si>
  <si>
    <t>Delinquent Borrower Acceptance of Offer for Loan Servicing</t>
  </si>
  <si>
    <t>FSA-2518
(Farmer)</t>
  </si>
  <si>
    <t>766.106, 766.111</t>
  </si>
  <si>
    <t>Current/Distressed Borrower Acceptance of Servicing Offer</t>
  </si>
  <si>
    <t>Delinquent Borrower Response to Denial of Loan Servicing</t>
  </si>
  <si>
    <t>Current/Distressed Borrower Response to Denial of Servicing</t>
  </si>
  <si>
    <t>FSA-2511
(Farmer)</t>
  </si>
  <si>
    <t>766.106</t>
  </si>
  <si>
    <t>766.113</t>
  </si>
  <si>
    <t>766.355</t>
  </si>
  <si>
    <t>766.115</t>
  </si>
  <si>
    <t>766.110</t>
  </si>
  <si>
    <t>766.101</t>
  </si>
  <si>
    <t>766.102</t>
  </si>
  <si>
    <t>Response to Notification of Homestead Protection</t>
  </si>
  <si>
    <t>Conservation Contract</t>
  </si>
  <si>
    <t>Homestead Protection Agreement</t>
  </si>
  <si>
    <t>Shared Appreciation Agreement</t>
  </si>
  <si>
    <t>FSA-2535
(Farmer)</t>
  </si>
  <si>
    <t>FSA-2520
(Farmer)</t>
  </si>
  <si>
    <t>FSA-2522
(Farmer)</t>
  </si>
  <si>
    <t>FSA-2524
(Farmer)</t>
  </si>
  <si>
    <t>FSA-2526
(Farmer)</t>
  </si>
  <si>
    <t>FSA-2529
(Farmer)</t>
  </si>
  <si>
    <t>FSA-2538
(Farmer)</t>
  </si>
  <si>
    <t>FSA-2539
(Farmer)</t>
  </si>
  <si>
    <t>FSA-2543
(Farmer)</t>
  </si>
  <si>
    <t>766.151</t>
  </si>
  <si>
    <t>766.154</t>
  </si>
  <si>
    <t>766.111, 766.201</t>
  </si>
  <si>
    <t>Warranty Deed</t>
  </si>
  <si>
    <t xml:space="preserve">Offer to Convey Security
</t>
  </si>
  <si>
    <t>Voluntary Liquidation of Chattel Security - Borrower</t>
  </si>
  <si>
    <t>Voluntary Liquidation of Chattel Security - Lienholder</t>
  </si>
  <si>
    <t>Agreement of Secured Parties to Sale of Security Property</t>
  </si>
  <si>
    <t>Lease of Real Property</t>
  </si>
  <si>
    <t>Claimants With Closed Settlement Claims – No Appeal</t>
  </si>
  <si>
    <t>Claimants With Closed Settlement Claims – Appeal</t>
  </si>
  <si>
    <t xml:space="preserve">Written request for disaster set-aside     </t>
  </si>
  <si>
    <t>Additional Info. Needed to Determine Eligibility for DSA</t>
  </si>
  <si>
    <t>Aerial Photo for Conservation Contract Request</t>
  </si>
  <si>
    <t>Copy of Divorce Decree and Evidence of Conveyance</t>
  </si>
  <si>
    <t>Borrower Selection of Conservation Contract Term</t>
  </si>
  <si>
    <t xml:space="preserve">Independent Appraisal </t>
  </si>
  <si>
    <t>Identification of Acreage - Pre and Post-Acquisition HP</t>
  </si>
  <si>
    <t>Exercise Option to Purchase with Homestead Protection</t>
  </si>
  <si>
    <t>Selection of Appraiser for Homestead Protection</t>
  </si>
  <si>
    <t>Identification of Capital Improvements for SA</t>
  </si>
  <si>
    <t>Refute Finding of Unauthorized Assistance</t>
  </si>
  <si>
    <t>FSA-2569
(Farmer)</t>
  </si>
  <si>
    <t>FSA-2570
(Farmer)</t>
  </si>
  <si>
    <t>FSA-2571
(Farmer)</t>
  </si>
  <si>
    <t>FSA-2571
(Business)</t>
  </si>
  <si>
    <t>FSA-2572
(Business)</t>
  </si>
  <si>
    <t>FSA-2591
(Farmer)</t>
  </si>
  <si>
    <t>FSA-2598
(Farmer)</t>
  </si>
  <si>
    <t>Non-form
(Farmer)</t>
  </si>
  <si>
    <t>766.353</t>
  </si>
  <si>
    <t>766.351, 766.352</t>
  </si>
  <si>
    <t>766.357</t>
  </si>
  <si>
    <t>766.154, 767.101</t>
  </si>
  <si>
    <t>766.54</t>
  </si>
  <si>
    <t>766.202</t>
  </si>
  <si>
    <t>766.251</t>
  </si>
  <si>
    <t>0560-0233</t>
  </si>
  <si>
    <t xml:space="preserve">Direct Loan -Servicing Special </t>
  </si>
  <si>
    <t>Borrower Response to Notice of Intent to Accelerate Farmer</t>
  </si>
  <si>
    <t>Negotiated Appraisal Agreement Farmer</t>
  </si>
  <si>
    <t>Addendum to Promissory Note or Assumption Agreement for Set-Aside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</si>
</sst>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mmmm\ d\,\ yyyy"/>
    <numFmt numFmtId="167" formatCode="&quot;$&quot;#,##0.00"/>
    <numFmt numFmtId="168" formatCode="&quot;$&quot;#,##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5" xfId="0" applyNumberFormat="1" applyFont="1" applyBorder="1" applyAlignment="1">
      <alignment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168" fontId="14" fillId="0" borderId="24" xfId="0" applyNumberFormat="1" applyFont="1" applyBorder="1" applyAlignment="1" applyProtection="1">
      <alignment vertical="center"/>
      <protection locked="0"/>
    </xf>
    <xf numFmtId="168" fontId="5" fillId="0" borderId="20" xfId="0" applyNumberFormat="1" applyFont="1" applyBorder="1" applyAlignment="1">
      <alignment vertical="center"/>
    </xf>
    <xf numFmtId="168" fontId="5" fillId="0" borderId="26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horizontal="left" vertical="center" indent="1"/>
    </xf>
    <xf numFmtId="0" fontId="16" fillId="0" borderId="0" xfId="0" applyFont="1"/>
    <xf numFmtId="2" fontId="5" fillId="4" borderId="5" xfId="0" applyNumberFormat="1" applyFont="1" applyFill="1" applyBorder="1" applyAlignment="1">
      <alignment vertical="center"/>
    </xf>
    <xf numFmtId="2" fontId="5" fillId="4" borderId="9" xfId="0" applyNumberFormat="1" applyFont="1" applyFill="1" applyBorder="1" applyAlignment="1">
      <alignment vertic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wrapText="1"/>
    </xf>
    <xf numFmtId="2" fontId="9" fillId="3" borderId="14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56"/>
  <sheetViews>
    <sheetView tabSelected="1" topLeftCell="A15" zoomScale="110" zoomScaleNormal="110" zoomScaleSheetLayoutView="75" workbookViewId="0">
      <selection activeCell="B21" sqref="B21:F21"/>
    </sheetView>
  </sheetViews>
  <sheetFormatPr defaultColWidth="9.109375" defaultRowHeight="7.8" x14ac:dyDescent="0.15"/>
  <cols>
    <col min="1" max="1" width="11.109375" style="1" customWidth="1"/>
    <col min="2" max="6" width="7.88671875" style="1" customWidth="1"/>
    <col min="7" max="7" width="10.109375" style="20" customWidth="1"/>
    <col min="8" max="8" width="9.109375" style="4"/>
    <col min="9" max="9" width="11.5546875" style="4" bestFit="1" customWidth="1"/>
    <col min="10" max="10" width="14" style="1" customWidth="1"/>
    <col min="11" max="11" width="9.109375" style="4"/>
    <col min="12" max="13" width="13.44140625" style="1" customWidth="1"/>
    <col min="14" max="14" width="8.109375" style="4" customWidth="1"/>
    <col min="15" max="15" width="9.5546875" style="4" customWidth="1"/>
    <col min="16" max="16" width="9.109375" style="27" customWidth="1"/>
    <col min="17" max="17" width="9.5546875" style="26" customWidth="1"/>
    <col min="18" max="18" width="12.88671875" style="26" customWidth="1"/>
    <col min="19" max="16384" width="9.109375" style="1"/>
  </cols>
  <sheetData>
    <row r="1" spans="1:21" ht="11.1" customHeight="1" x14ac:dyDescent="0.25">
      <c r="A1" s="108" t="s">
        <v>59</v>
      </c>
      <c r="B1" s="109"/>
      <c r="C1" s="109"/>
      <c r="D1" s="109"/>
      <c r="E1" s="109"/>
      <c r="F1" s="109"/>
      <c r="G1" s="109"/>
      <c r="H1" s="110"/>
      <c r="I1" s="119" t="s">
        <v>44</v>
      </c>
      <c r="J1" s="120"/>
      <c r="K1" s="120"/>
      <c r="L1" s="120"/>
      <c r="M1" s="120"/>
      <c r="N1" s="121"/>
      <c r="O1" s="31" t="s">
        <v>1</v>
      </c>
      <c r="P1" s="117"/>
      <c r="Q1" s="41"/>
      <c r="R1" s="42"/>
      <c r="S1" s="32"/>
      <c r="T1" s="32"/>
      <c r="U1" s="32"/>
    </row>
    <row r="2" spans="1:21" ht="8.25" customHeight="1" x14ac:dyDescent="0.15">
      <c r="A2" s="111"/>
      <c r="B2" s="112"/>
      <c r="C2" s="112"/>
      <c r="D2" s="112"/>
      <c r="E2" s="112"/>
      <c r="F2" s="112"/>
      <c r="G2" s="112"/>
      <c r="H2" s="113"/>
      <c r="I2" s="14"/>
      <c r="K2" s="1"/>
      <c r="N2" s="7"/>
      <c r="P2" s="118"/>
      <c r="Q2" s="33"/>
      <c r="R2" s="34"/>
    </row>
    <row r="3" spans="1:21" ht="12.75" customHeight="1" x14ac:dyDescent="0.25">
      <c r="A3" s="111"/>
      <c r="B3" s="112"/>
      <c r="C3" s="112"/>
      <c r="D3" s="112"/>
      <c r="E3" s="112"/>
      <c r="F3" s="112"/>
      <c r="G3" s="112"/>
      <c r="H3" s="113"/>
      <c r="I3" s="91" t="s">
        <v>137</v>
      </c>
      <c r="J3" s="92"/>
      <c r="K3" s="92"/>
      <c r="L3" s="92"/>
      <c r="M3" s="92"/>
      <c r="N3" s="93"/>
      <c r="O3" s="84" t="s">
        <v>136</v>
      </c>
      <c r="Q3" s="33"/>
      <c r="R3" s="34"/>
    </row>
    <row r="4" spans="1:21" ht="8.25" customHeight="1" x14ac:dyDescent="0.2">
      <c r="A4" s="111"/>
      <c r="B4" s="112"/>
      <c r="C4" s="112"/>
      <c r="D4" s="112"/>
      <c r="E4" s="112"/>
      <c r="F4" s="112"/>
      <c r="G4" s="112"/>
      <c r="H4" s="113"/>
      <c r="I4" s="94"/>
      <c r="J4" s="92"/>
      <c r="K4" s="92"/>
      <c r="L4" s="92"/>
      <c r="M4" s="92"/>
      <c r="N4" s="93"/>
      <c r="O4" s="5" t="s">
        <v>2</v>
      </c>
      <c r="Q4" s="33"/>
      <c r="R4" s="34"/>
    </row>
    <row r="5" spans="1:21" ht="8.25" customHeight="1" x14ac:dyDescent="0.15">
      <c r="A5" s="111"/>
      <c r="B5" s="112"/>
      <c r="C5" s="112"/>
      <c r="D5" s="112"/>
      <c r="E5" s="112"/>
      <c r="F5" s="112"/>
      <c r="G5" s="112"/>
      <c r="H5" s="113"/>
      <c r="I5" s="94"/>
      <c r="J5" s="92"/>
      <c r="K5" s="92"/>
      <c r="L5" s="92"/>
      <c r="M5" s="92"/>
      <c r="N5" s="93"/>
      <c r="O5" s="104">
        <v>45461</v>
      </c>
      <c r="P5" s="105"/>
      <c r="Q5" s="33"/>
      <c r="R5" s="34"/>
    </row>
    <row r="6" spans="1:21" ht="9" customHeight="1" x14ac:dyDescent="0.15">
      <c r="A6" s="111"/>
      <c r="B6" s="112"/>
      <c r="C6" s="112"/>
      <c r="D6" s="112"/>
      <c r="E6" s="112"/>
      <c r="F6" s="112"/>
      <c r="G6" s="112"/>
      <c r="H6" s="113"/>
      <c r="I6" s="94"/>
      <c r="J6" s="92"/>
      <c r="K6" s="92"/>
      <c r="L6" s="92"/>
      <c r="M6" s="92"/>
      <c r="N6" s="93"/>
      <c r="O6" s="106"/>
      <c r="P6" s="107"/>
      <c r="Q6" s="33"/>
      <c r="R6" s="34"/>
    </row>
    <row r="7" spans="1:21" ht="8.25" customHeight="1" x14ac:dyDescent="0.15">
      <c r="A7" s="111"/>
      <c r="B7" s="112"/>
      <c r="C7" s="112"/>
      <c r="D7" s="112"/>
      <c r="E7" s="112"/>
      <c r="F7" s="112"/>
      <c r="G7" s="112"/>
      <c r="H7" s="113"/>
      <c r="I7" s="94"/>
      <c r="J7" s="92"/>
      <c r="K7" s="92"/>
      <c r="L7" s="92"/>
      <c r="M7" s="92"/>
      <c r="N7" s="93"/>
      <c r="O7" s="1"/>
      <c r="Q7" s="33"/>
      <c r="R7" s="34"/>
    </row>
    <row r="8" spans="1:21" ht="4.5" customHeight="1" x14ac:dyDescent="0.15">
      <c r="A8" s="111"/>
      <c r="B8" s="112"/>
      <c r="C8" s="112"/>
      <c r="D8" s="112"/>
      <c r="E8" s="112"/>
      <c r="F8" s="112"/>
      <c r="G8" s="112"/>
      <c r="H8" s="113"/>
      <c r="I8" s="94"/>
      <c r="J8" s="92"/>
      <c r="K8" s="92"/>
      <c r="L8" s="92"/>
      <c r="M8" s="92"/>
      <c r="N8" s="93"/>
      <c r="Q8" s="35"/>
      <c r="R8" s="36"/>
    </row>
    <row r="9" spans="1:21" ht="22.5" customHeight="1" x14ac:dyDescent="0.15">
      <c r="A9" s="114"/>
      <c r="B9" s="115"/>
      <c r="C9" s="115"/>
      <c r="D9" s="115"/>
      <c r="E9" s="115"/>
      <c r="F9" s="115"/>
      <c r="G9" s="115"/>
      <c r="H9" s="116"/>
      <c r="I9" s="95"/>
      <c r="J9" s="96"/>
      <c r="K9" s="96"/>
      <c r="L9" s="96"/>
      <c r="M9" s="96"/>
      <c r="N9" s="97"/>
      <c r="Q9" s="35"/>
      <c r="R9" s="36"/>
    </row>
    <row r="10" spans="1:21" x14ac:dyDescent="0.15">
      <c r="A10" s="134" t="s">
        <v>0</v>
      </c>
      <c r="B10" s="135"/>
      <c r="C10" s="135"/>
      <c r="D10" s="135"/>
      <c r="E10" s="135"/>
      <c r="F10" s="136"/>
      <c r="G10" s="48"/>
      <c r="H10" s="140" t="s">
        <v>3</v>
      </c>
      <c r="I10" s="141"/>
      <c r="J10" s="141"/>
      <c r="K10" s="141"/>
      <c r="L10" s="141"/>
      <c r="M10" s="141"/>
      <c r="N10" s="141"/>
      <c r="O10" s="141"/>
      <c r="P10" s="142"/>
      <c r="Q10" s="37"/>
      <c r="R10" s="38"/>
    </row>
    <row r="11" spans="1:21" x14ac:dyDescent="0.15">
      <c r="A11" s="137"/>
      <c r="B11" s="138"/>
      <c r="C11" s="138"/>
      <c r="D11" s="138"/>
      <c r="E11" s="138"/>
      <c r="F11" s="139"/>
      <c r="G11" s="21"/>
      <c r="H11" s="143"/>
      <c r="I11" s="144"/>
      <c r="J11" s="144"/>
      <c r="K11" s="144"/>
      <c r="L11" s="144"/>
      <c r="M11" s="144"/>
      <c r="N11" s="144"/>
      <c r="O11" s="144"/>
      <c r="P11" s="145"/>
      <c r="Q11" s="37"/>
      <c r="R11" s="38"/>
    </row>
    <row r="12" spans="1:21" x14ac:dyDescent="0.15">
      <c r="A12" s="6"/>
      <c r="F12" s="7"/>
      <c r="G12" s="21"/>
      <c r="H12" s="128" t="s">
        <v>4</v>
      </c>
      <c r="I12" s="129"/>
      <c r="J12" s="129"/>
      <c r="K12" s="129"/>
      <c r="L12" s="130"/>
      <c r="M12" s="52"/>
      <c r="N12" s="98" t="s">
        <v>5</v>
      </c>
      <c r="O12" s="99"/>
      <c r="P12" s="100"/>
      <c r="Q12" s="87" t="s">
        <v>46</v>
      </c>
      <c r="R12" s="88"/>
    </row>
    <row r="13" spans="1:21" x14ac:dyDescent="0.15">
      <c r="A13" s="8"/>
      <c r="F13" s="7"/>
      <c r="G13" s="21"/>
      <c r="H13" s="131"/>
      <c r="I13" s="132"/>
      <c r="J13" s="132"/>
      <c r="K13" s="132"/>
      <c r="L13" s="133"/>
      <c r="M13" s="53"/>
      <c r="N13" s="101"/>
      <c r="O13" s="102"/>
      <c r="P13" s="103"/>
      <c r="Q13" s="89"/>
      <c r="R13" s="90"/>
    </row>
    <row r="14" spans="1:21" ht="13.2" x14ac:dyDescent="0.25">
      <c r="A14" s="8"/>
      <c r="F14" s="7"/>
      <c r="G14" s="22"/>
      <c r="H14" s="9"/>
      <c r="I14" s="6"/>
      <c r="J14" s="6"/>
      <c r="K14" s="6"/>
      <c r="L14" s="146" t="s">
        <v>54</v>
      </c>
      <c r="M14" s="147"/>
      <c r="N14" s="6"/>
      <c r="O14" s="6"/>
      <c r="P14" s="28" t="s">
        <v>37</v>
      </c>
      <c r="Q14" s="39"/>
      <c r="R14" s="44"/>
    </row>
    <row r="15" spans="1:21" ht="13.2" x14ac:dyDescent="0.25">
      <c r="A15" s="8"/>
      <c r="F15" s="7"/>
      <c r="G15" s="23" t="s">
        <v>6</v>
      </c>
      <c r="H15" s="11" t="s">
        <v>16</v>
      </c>
      <c r="I15" s="10" t="s">
        <v>18</v>
      </c>
      <c r="J15" s="10" t="s">
        <v>22</v>
      </c>
      <c r="K15" s="10" t="s">
        <v>25</v>
      </c>
      <c r="L15" s="125" t="s">
        <v>55</v>
      </c>
      <c r="M15" s="148"/>
      <c r="N15" s="10" t="s">
        <v>29</v>
      </c>
      <c r="O15" s="10" t="s">
        <v>33</v>
      </c>
      <c r="P15" s="28" t="s">
        <v>30</v>
      </c>
      <c r="Q15" s="40" t="s">
        <v>47</v>
      </c>
      <c r="R15" s="46" t="s">
        <v>37</v>
      </c>
    </row>
    <row r="16" spans="1:21" ht="13.2" x14ac:dyDescent="0.25">
      <c r="A16" s="10" t="s">
        <v>13</v>
      </c>
      <c r="B16" s="125" t="s">
        <v>12</v>
      </c>
      <c r="C16" s="126"/>
      <c r="D16" s="126"/>
      <c r="E16" s="126"/>
      <c r="F16" s="127"/>
      <c r="G16" s="23" t="s">
        <v>8</v>
      </c>
      <c r="H16" s="11" t="s">
        <v>17</v>
      </c>
      <c r="I16" s="10" t="s">
        <v>23</v>
      </c>
      <c r="J16" s="10" t="s">
        <v>23</v>
      </c>
      <c r="K16" s="10" t="s">
        <v>42</v>
      </c>
      <c r="L16" s="149" t="s">
        <v>28</v>
      </c>
      <c r="M16" s="150"/>
      <c r="N16" s="10" t="s">
        <v>30</v>
      </c>
      <c r="O16" s="10" t="s">
        <v>34</v>
      </c>
      <c r="P16" s="28" t="s">
        <v>38</v>
      </c>
      <c r="Q16" s="40" t="s">
        <v>48</v>
      </c>
      <c r="R16" s="46" t="s">
        <v>47</v>
      </c>
    </row>
    <row r="17" spans="1:27" ht="8.25" customHeight="1" x14ac:dyDescent="0.15">
      <c r="A17" s="10" t="s">
        <v>14</v>
      </c>
      <c r="F17" s="7"/>
      <c r="G17" s="23" t="s">
        <v>7</v>
      </c>
      <c r="H17" s="7"/>
      <c r="I17" s="10" t="s">
        <v>19</v>
      </c>
      <c r="J17" s="10" t="s">
        <v>27</v>
      </c>
      <c r="K17" s="10" t="s">
        <v>43</v>
      </c>
      <c r="L17" s="10"/>
      <c r="M17" s="10"/>
      <c r="N17" s="10" t="s">
        <v>31</v>
      </c>
      <c r="O17" s="10" t="s">
        <v>30</v>
      </c>
      <c r="P17" s="29" t="s">
        <v>39</v>
      </c>
      <c r="Q17" s="40" t="s">
        <v>49</v>
      </c>
      <c r="R17" s="46" t="s">
        <v>50</v>
      </c>
      <c r="Y17" s="3"/>
    </row>
    <row r="18" spans="1:27" ht="12.75" customHeight="1" x14ac:dyDescent="0.15">
      <c r="A18" s="8"/>
      <c r="F18" s="7"/>
      <c r="G18" s="24"/>
      <c r="H18" s="7"/>
      <c r="I18" s="10" t="s">
        <v>20</v>
      </c>
      <c r="J18" s="10"/>
      <c r="K18" s="10"/>
      <c r="L18" s="10" t="s">
        <v>56</v>
      </c>
      <c r="M18" s="10" t="s">
        <v>57</v>
      </c>
      <c r="N18" s="10"/>
      <c r="O18" s="10" t="s">
        <v>35</v>
      </c>
      <c r="P18" s="28"/>
      <c r="Q18" s="39"/>
      <c r="R18" s="45"/>
      <c r="Y18" s="3"/>
    </row>
    <row r="19" spans="1:27" ht="12.75" customHeight="1" x14ac:dyDescent="0.15">
      <c r="A19" s="12" t="s">
        <v>10</v>
      </c>
      <c r="B19" s="125" t="s">
        <v>11</v>
      </c>
      <c r="C19" s="126"/>
      <c r="D19" s="126"/>
      <c r="E19" s="126"/>
      <c r="F19" s="127"/>
      <c r="G19" s="25" t="s">
        <v>9</v>
      </c>
      <c r="H19" s="13" t="s">
        <v>15</v>
      </c>
      <c r="I19" s="12" t="s">
        <v>21</v>
      </c>
      <c r="J19" s="12" t="s">
        <v>24</v>
      </c>
      <c r="K19" s="12" t="s">
        <v>26</v>
      </c>
      <c r="L19" s="12"/>
      <c r="M19" s="12"/>
      <c r="N19" s="12" t="s">
        <v>32</v>
      </c>
      <c r="O19" s="12" t="s">
        <v>40</v>
      </c>
      <c r="P19" s="30" t="s">
        <v>36</v>
      </c>
      <c r="Q19" s="43" t="s">
        <v>51</v>
      </c>
      <c r="R19" s="47" t="s">
        <v>52</v>
      </c>
      <c r="Y19" s="3"/>
    </row>
    <row r="20" spans="1:27" s="2" customFormat="1" ht="45" customHeight="1" x14ac:dyDescent="0.25">
      <c r="A20" s="69" t="s">
        <v>62</v>
      </c>
      <c r="B20" s="122" t="s">
        <v>60</v>
      </c>
      <c r="C20" s="123"/>
      <c r="D20" s="123"/>
      <c r="E20" s="123"/>
      <c r="F20" s="124"/>
      <c r="G20" s="70" t="s">
        <v>61</v>
      </c>
      <c r="H20" s="71">
        <v>388</v>
      </c>
      <c r="I20" s="72">
        <v>1</v>
      </c>
      <c r="J20" s="73">
        <f t="shared" ref="J20:J53" si="0">SUM(H20*I20)</f>
        <v>388</v>
      </c>
      <c r="K20" s="74">
        <v>0.25</v>
      </c>
      <c r="L20" s="75"/>
      <c r="M20" s="76">
        <f t="shared" ref="M20:M56" si="1">SUM(J20*K20)</f>
        <v>97</v>
      </c>
      <c r="N20" s="72"/>
      <c r="O20" s="77"/>
      <c r="P20" s="78">
        <f>N20*O20</f>
        <v>0</v>
      </c>
      <c r="Q20" s="79">
        <v>43.35</v>
      </c>
      <c r="R20" s="80">
        <f t="shared" ref="R20:R53" si="2">SUM(M20*Q20)</f>
        <v>4204.95</v>
      </c>
      <c r="T20" s="1"/>
      <c r="W20" s="1"/>
      <c r="X20" s="1"/>
      <c r="Y20" s="3"/>
      <c r="Z20" s="1"/>
      <c r="AA20" s="1"/>
    </row>
    <row r="21" spans="1:27" s="2" customFormat="1" ht="30" customHeight="1" x14ac:dyDescent="0.25">
      <c r="A21" s="69" t="s">
        <v>64</v>
      </c>
      <c r="B21" s="154" t="s">
        <v>140</v>
      </c>
      <c r="C21" s="155"/>
      <c r="D21" s="155"/>
      <c r="E21" s="155"/>
      <c r="F21" s="156"/>
      <c r="G21" s="70" t="s">
        <v>63</v>
      </c>
      <c r="H21" s="71">
        <v>8692</v>
      </c>
      <c r="I21" s="72">
        <v>1</v>
      </c>
      <c r="J21" s="73">
        <f t="shared" si="0"/>
        <v>8692</v>
      </c>
      <c r="K21" s="74">
        <v>0.25</v>
      </c>
      <c r="L21" s="75"/>
      <c r="M21" s="76">
        <f t="shared" si="1"/>
        <v>2173</v>
      </c>
      <c r="N21" s="72"/>
      <c r="O21" s="77"/>
      <c r="P21" s="78">
        <f t="shared" ref="P21:P50" si="3">N21*O21</f>
        <v>0</v>
      </c>
      <c r="Q21" s="79">
        <v>43.35</v>
      </c>
      <c r="R21" s="80">
        <f t="shared" si="2"/>
        <v>94199.55</v>
      </c>
      <c r="T21" s="1"/>
      <c r="W21" s="1"/>
      <c r="X21" s="1"/>
      <c r="Y21" s="3"/>
      <c r="Z21" s="1"/>
      <c r="AA21" s="1"/>
    </row>
    <row r="22" spans="1:27" s="2" customFormat="1" ht="35.1" customHeight="1" x14ac:dyDescent="0.25">
      <c r="A22" s="69" t="s">
        <v>66</v>
      </c>
      <c r="B22" s="154" t="s">
        <v>68</v>
      </c>
      <c r="C22" s="164"/>
      <c r="D22" s="164"/>
      <c r="E22" s="164"/>
      <c r="F22" s="165"/>
      <c r="G22" s="70" t="s">
        <v>78</v>
      </c>
      <c r="H22" s="71">
        <v>3871</v>
      </c>
      <c r="I22" s="72">
        <v>1</v>
      </c>
      <c r="J22" s="73">
        <f t="shared" si="0"/>
        <v>3871</v>
      </c>
      <c r="K22" s="74">
        <v>0.5</v>
      </c>
      <c r="L22" s="75"/>
      <c r="M22" s="76">
        <f t="shared" si="1"/>
        <v>1935.5</v>
      </c>
      <c r="N22" s="72"/>
      <c r="O22" s="77"/>
      <c r="P22" s="78">
        <f t="shared" si="3"/>
        <v>0</v>
      </c>
      <c r="Q22" s="79">
        <v>43.35</v>
      </c>
      <c r="R22" s="80">
        <f t="shared" si="2"/>
        <v>83903.925000000003</v>
      </c>
      <c r="T22" s="1"/>
      <c r="W22" s="1"/>
      <c r="X22" s="1"/>
      <c r="Y22" s="3"/>
      <c r="Z22" s="1"/>
      <c r="AA22" s="1"/>
    </row>
    <row r="23" spans="1:27" s="2" customFormat="1" ht="30" customHeight="1" x14ac:dyDescent="0.25">
      <c r="A23" s="69" t="s">
        <v>66</v>
      </c>
      <c r="B23" s="154" t="s">
        <v>65</v>
      </c>
      <c r="C23" s="162"/>
      <c r="D23" s="162"/>
      <c r="E23" s="162"/>
      <c r="F23" s="163"/>
      <c r="G23" s="70" t="s">
        <v>67</v>
      </c>
      <c r="H23" s="71">
        <v>2845</v>
      </c>
      <c r="I23" s="72">
        <v>1</v>
      </c>
      <c r="J23" s="73">
        <f t="shared" si="0"/>
        <v>2845</v>
      </c>
      <c r="K23" s="74">
        <v>0.5</v>
      </c>
      <c r="L23" s="75"/>
      <c r="M23" s="76">
        <f t="shared" si="1"/>
        <v>1422.5</v>
      </c>
      <c r="N23" s="72"/>
      <c r="O23" s="77"/>
      <c r="P23" s="78">
        <f t="shared" si="3"/>
        <v>0</v>
      </c>
      <c r="Q23" s="79">
        <v>43.35</v>
      </c>
      <c r="R23" s="80">
        <f t="shared" si="2"/>
        <v>61665.375</v>
      </c>
      <c r="T23" s="1" t="s">
        <v>58</v>
      </c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25">
      <c r="A24" s="69" t="s">
        <v>71</v>
      </c>
      <c r="B24" s="154" t="s">
        <v>69</v>
      </c>
      <c r="C24" s="155"/>
      <c r="D24" s="155"/>
      <c r="E24" s="155"/>
      <c r="F24" s="156"/>
      <c r="G24" s="70" t="s">
        <v>70</v>
      </c>
      <c r="H24" s="71">
        <v>197</v>
      </c>
      <c r="I24" s="72">
        <v>1</v>
      </c>
      <c r="J24" s="73">
        <f t="shared" si="0"/>
        <v>197</v>
      </c>
      <c r="K24" s="74">
        <v>0.5</v>
      </c>
      <c r="L24" s="75"/>
      <c r="M24" s="76">
        <f t="shared" si="1"/>
        <v>98.5</v>
      </c>
      <c r="N24" s="72"/>
      <c r="O24" s="77"/>
      <c r="P24" s="78">
        <f t="shared" si="3"/>
        <v>0</v>
      </c>
      <c r="Q24" s="79">
        <v>43.35</v>
      </c>
      <c r="R24" s="80">
        <f t="shared" si="2"/>
        <v>4269.9750000000004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25">
      <c r="A25" s="69" t="s">
        <v>74</v>
      </c>
      <c r="B25" s="154" t="s">
        <v>72</v>
      </c>
      <c r="C25" s="160"/>
      <c r="D25" s="160"/>
      <c r="E25" s="160"/>
      <c r="F25" s="161"/>
      <c r="G25" s="70" t="s">
        <v>73</v>
      </c>
      <c r="H25" s="71">
        <v>2845</v>
      </c>
      <c r="I25" s="72">
        <v>1</v>
      </c>
      <c r="J25" s="73">
        <f t="shared" si="0"/>
        <v>2845</v>
      </c>
      <c r="K25" s="74">
        <v>0.5</v>
      </c>
      <c r="L25" s="64"/>
      <c r="M25" s="76">
        <f t="shared" si="1"/>
        <v>1422.5</v>
      </c>
      <c r="N25" s="72"/>
      <c r="O25" s="77"/>
      <c r="P25" s="78">
        <f t="shared" si="3"/>
        <v>0</v>
      </c>
      <c r="Q25" s="79">
        <v>43.35</v>
      </c>
      <c r="R25" s="80">
        <f t="shared" si="2"/>
        <v>61665.375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40.35" customHeight="1" x14ac:dyDescent="0.25">
      <c r="A26" s="69" t="s">
        <v>79</v>
      </c>
      <c r="B26" s="154" t="s">
        <v>75</v>
      </c>
      <c r="C26" s="160"/>
      <c r="D26" s="160"/>
      <c r="E26" s="160"/>
      <c r="F26" s="161"/>
      <c r="G26" s="70" t="s">
        <v>91</v>
      </c>
      <c r="H26" s="71">
        <v>1101</v>
      </c>
      <c r="I26" s="72">
        <v>1</v>
      </c>
      <c r="J26" s="73">
        <f t="shared" si="0"/>
        <v>1101</v>
      </c>
      <c r="K26" s="74">
        <v>0.5</v>
      </c>
      <c r="L26" s="65"/>
      <c r="M26" s="76">
        <f t="shared" si="1"/>
        <v>550.5</v>
      </c>
      <c r="N26" s="72"/>
      <c r="O26" s="77"/>
      <c r="P26" s="78">
        <f t="shared" si="3"/>
        <v>0</v>
      </c>
      <c r="Q26" s="79">
        <v>43.35</v>
      </c>
      <c r="R26" s="80">
        <f t="shared" si="2"/>
        <v>23864.174999999999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25">
      <c r="A27" s="69" t="s">
        <v>80</v>
      </c>
      <c r="B27" s="154" t="s">
        <v>76</v>
      </c>
      <c r="C27" s="160"/>
      <c r="D27" s="160"/>
      <c r="E27" s="160"/>
      <c r="F27" s="161"/>
      <c r="G27" s="70" t="s">
        <v>92</v>
      </c>
      <c r="H27" s="71">
        <v>218</v>
      </c>
      <c r="I27" s="72">
        <v>1</v>
      </c>
      <c r="J27" s="73">
        <f t="shared" si="0"/>
        <v>218</v>
      </c>
      <c r="K27" s="74">
        <v>1</v>
      </c>
      <c r="L27" s="65"/>
      <c r="M27" s="76">
        <f t="shared" si="1"/>
        <v>218</v>
      </c>
      <c r="N27" s="72"/>
      <c r="O27" s="77"/>
      <c r="P27" s="78">
        <f t="shared" si="3"/>
        <v>0</v>
      </c>
      <c r="Q27" s="79">
        <v>43.35</v>
      </c>
      <c r="R27" s="80">
        <f t="shared" si="2"/>
        <v>9450.3000000000011</v>
      </c>
      <c r="T27" s="1"/>
      <c r="U27" s="1"/>
      <c r="V27" s="1"/>
      <c r="W27" s="1"/>
      <c r="X27" s="1"/>
      <c r="Y27" s="3"/>
      <c r="Z27" s="1"/>
      <c r="AA27" s="1"/>
    </row>
    <row r="28" spans="1:27" s="2" customFormat="1" ht="22.8" x14ac:dyDescent="0.25">
      <c r="A28" s="69" t="s">
        <v>79</v>
      </c>
      <c r="B28" s="154" t="s">
        <v>77</v>
      </c>
      <c r="C28" s="160"/>
      <c r="D28" s="160"/>
      <c r="E28" s="160"/>
      <c r="F28" s="161"/>
      <c r="G28" s="70" t="s">
        <v>93</v>
      </c>
      <c r="H28" s="71">
        <v>432</v>
      </c>
      <c r="I28" s="72">
        <v>1</v>
      </c>
      <c r="J28" s="73">
        <f t="shared" si="0"/>
        <v>432</v>
      </c>
      <c r="K28" s="74">
        <v>1</v>
      </c>
      <c r="L28" s="65"/>
      <c r="M28" s="76">
        <f t="shared" si="1"/>
        <v>432</v>
      </c>
      <c r="N28" s="72"/>
      <c r="O28" s="77"/>
      <c r="P28" s="78">
        <f t="shared" si="3"/>
        <v>0</v>
      </c>
      <c r="Q28" s="79">
        <v>43.35</v>
      </c>
      <c r="R28" s="80">
        <f t="shared" si="2"/>
        <v>18727.2</v>
      </c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5">
      <c r="A29" s="69" t="s">
        <v>81</v>
      </c>
      <c r="B29" s="154" t="s">
        <v>138</v>
      </c>
      <c r="C29" s="160"/>
      <c r="D29" s="160"/>
      <c r="E29" s="160"/>
      <c r="F29" s="161"/>
      <c r="G29" s="70" t="s">
        <v>94</v>
      </c>
      <c r="H29" s="71">
        <v>662</v>
      </c>
      <c r="I29" s="72">
        <v>1</v>
      </c>
      <c r="J29" s="73">
        <f t="shared" si="0"/>
        <v>662</v>
      </c>
      <c r="K29" s="74">
        <v>0.16666</v>
      </c>
      <c r="L29" s="65"/>
      <c r="M29" s="76">
        <f t="shared" si="1"/>
        <v>110.32892</v>
      </c>
      <c r="N29" s="72"/>
      <c r="O29" s="77"/>
      <c r="P29" s="78">
        <f t="shared" si="3"/>
        <v>0</v>
      </c>
      <c r="Q29" s="79">
        <v>43.35</v>
      </c>
      <c r="R29" s="80">
        <f t="shared" si="2"/>
        <v>4782.7586819999997</v>
      </c>
      <c r="T29" s="1"/>
      <c r="U29" s="1"/>
      <c r="V29" s="1"/>
      <c r="W29" s="1"/>
      <c r="X29" s="1"/>
      <c r="Y29" s="3"/>
      <c r="Z29" s="1"/>
      <c r="AA29" s="1"/>
    </row>
    <row r="30" spans="1:27" s="2" customFormat="1" ht="35.1" customHeight="1" x14ac:dyDescent="0.25">
      <c r="A30" s="69" t="s">
        <v>82</v>
      </c>
      <c r="B30" s="154" t="s">
        <v>139</v>
      </c>
      <c r="C30" s="160"/>
      <c r="D30" s="160"/>
      <c r="E30" s="160"/>
      <c r="F30" s="161"/>
      <c r="G30" s="70" t="s">
        <v>95</v>
      </c>
      <c r="H30" s="71">
        <v>5</v>
      </c>
      <c r="I30" s="72">
        <v>1</v>
      </c>
      <c r="J30" s="73">
        <f t="shared" si="0"/>
        <v>5</v>
      </c>
      <c r="K30" s="74">
        <v>0.5</v>
      </c>
      <c r="L30" s="65"/>
      <c r="M30" s="76">
        <f t="shared" si="1"/>
        <v>2.5</v>
      </c>
      <c r="N30" s="72"/>
      <c r="O30" s="77"/>
      <c r="P30" s="78">
        <f t="shared" si="3"/>
        <v>0</v>
      </c>
      <c r="Q30" s="79">
        <v>43.35</v>
      </c>
      <c r="R30" s="80">
        <f t="shared" si="2"/>
        <v>108.375</v>
      </c>
      <c r="T30" s="1"/>
      <c r="U30" s="1"/>
      <c r="V30" s="1"/>
      <c r="W30" s="1"/>
      <c r="X30" s="1"/>
      <c r="Y30" s="3"/>
      <c r="Z30" s="1"/>
      <c r="AA30" s="1"/>
    </row>
    <row r="31" spans="1:27" s="2" customFormat="1" ht="35.1" customHeight="1" x14ac:dyDescent="0.25">
      <c r="A31" s="69" t="s">
        <v>83</v>
      </c>
      <c r="B31" s="157" t="s">
        <v>87</v>
      </c>
      <c r="C31" s="158"/>
      <c r="D31" s="158"/>
      <c r="E31" s="158"/>
      <c r="F31" s="159"/>
      <c r="G31" s="70" t="s">
        <v>90</v>
      </c>
      <c r="H31" s="71">
        <v>136</v>
      </c>
      <c r="I31" s="72">
        <v>1</v>
      </c>
      <c r="J31" s="73">
        <f t="shared" si="0"/>
        <v>136</v>
      </c>
      <c r="K31" s="74">
        <v>1</v>
      </c>
      <c r="L31" s="65"/>
      <c r="M31" s="76">
        <f t="shared" si="1"/>
        <v>136</v>
      </c>
      <c r="N31" s="72"/>
      <c r="O31" s="77"/>
      <c r="P31" s="78">
        <f t="shared" si="3"/>
        <v>0</v>
      </c>
      <c r="Q31" s="79">
        <v>43.35</v>
      </c>
      <c r="R31" s="80">
        <f t="shared" si="2"/>
        <v>5895.6</v>
      </c>
      <c r="T31" s="1"/>
      <c r="U31" s="1"/>
      <c r="V31" s="1"/>
      <c r="W31" s="1"/>
      <c r="X31" s="1"/>
      <c r="Y31" s="3"/>
      <c r="Z31" s="1"/>
      <c r="AA31" s="1"/>
    </row>
    <row r="32" spans="1:27" s="2" customFormat="1" ht="35.1" customHeight="1" x14ac:dyDescent="0.25">
      <c r="A32" s="69" t="s">
        <v>99</v>
      </c>
      <c r="B32" s="157" t="s">
        <v>86</v>
      </c>
      <c r="C32" s="158"/>
      <c r="D32" s="158"/>
      <c r="E32" s="158"/>
      <c r="F32" s="159"/>
      <c r="G32" s="70" t="s">
        <v>96</v>
      </c>
      <c r="H32" s="71">
        <v>9</v>
      </c>
      <c r="I32" s="72">
        <v>1</v>
      </c>
      <c r="J32" s="73">
        <f t="shared" si="0"/>
        <v>9</v>
      </c>
      <c r="K32" s="74">
        <v>8.3000000000000004E-2</v>
      </c>
      <c r="L32" s="65"/>
      <c r="M32" s="76">
        <f t="shared" si="1"/>
        <v>0.747</v>
      </c>
      <c r="N32" s="72"/>
      <c r="O32" s="77"/>
      <c r="P32" s="78">
        <f t="shared" si="3"/>
        <v>0</v>
      </c>
      <c r="Q32" s="79">
        <v>43.35</v>
      </c>
      <c r="R32" s="80">
        <f t="shared" si="2"/>
        <v>32.382449999999999</v>
      </c>
      <c r="T32" s="1"/>
      <c r="U32" s="1"/>
      <c r="V32" s="1"/>
      <c r="W32" s="1"/>
      <c r="X32" s="1"/>
      <c r="Y32" s="3"/>
      <c r="Z32" s="1"/>
      <c r="AA32" s="1"/>
    </row>
    <row r="33" spans="1:27" s="2" customFormat="1" ht="35.1" customHeight="1" x14ac:dyDescent="0.25">
      <c r="A33" s="69" t="s">
        <v>100</v>
      </c>
      <c r="B33" s="157" t="s">
        <v>88</v>
      </c>
      <c r="C33" s="158"/>
      <c r="D33" s="158"/>
      <c r="E33" s="158"/>
      <c r="F33" s="159"/>
      <c r="G33" s="70" t="s">
        <v>97</v>
      </c>
      <c r="H33" s="71">
        <v>1</v>
      </c>
      <c r="I33" s="72">
        <v>1</v>
      </c>
      <c r="J33" s="73">
        <f t="shared" si="0"/>
        <v>1</v>
      </c>
      <c r="K33" s="74">
        <v>0.25</v>
      </c>
      <c r="L33" s="65"/>
      <c r="M33" s="76">
        <v>1</v>
      </c>
      <c r="N33" s="72"/>
      <c r="O33" s="77"/>
      <c r="P33" s="78">
        <f t="shared" si="3"/>
        <v>0</v>
      </c>
      <c r="Q33" s="79">
        <v>43.35</v>
      </c>
      <c r="R33" s="80">
        <f t="shared" si="2"/>
        <v>43.35</v>
      </c>
      <c r="T33" s="1"/>
      <c r="U33" s="1"/>
      <c r="V33" s="1"/>
      <c r="W33" s="1"/>
      <c r="X33" s="1"/>
      <c r="Y33" s="3"/>
      <c r="Z33" s="1"/>
      <c r="AA33" s="1"/>
    </row>
    <row r="34" spans="1:27" s="2" customFormat="1" ht="35.1" customHeight="1" x14ac:dyDescent="0.25">
      <c r="A34" s="69" t="s">
        <v>101</v>
      </c>
      <c r="B34" s="157" t="s">
        <v>89</v>
      </c>
      <c r="C34" s="158"/>
      <c r="D34" s="158"/>
      <c r="E34" s="158"/>
      <c r="F34" s="159"/>
      <c r="G34" s="70" t="s">
        <v>98</v>
      </c>
      <c r="H34" s="71">
        <v>85</v>
      </c>
      <c r="I34" s="72">
        <v>1</v>
      </c>
      <c r="J34" s="73">
        <f t="shared" si="0"/>
        <v>85</v>
      </c>
      <c r="K34" s="74">
        <v>0.33</v>
      </c>
      <c r="L34" s="65"/>
      <c r="M34" s="76">
        <f t="shared" si="1"/>
        <v>28.05</v>
      </c>
      <c r="N34" s="72"/>
      <c r="O34" s="77"/>
      <c r="P34" s="78">
        <f t="shared" si="3"/>
        <v>0</v>
      </c>
      <c r="Q34" s="79">
        <v>43.35</v>
      </c>
      <c r="R34" s="80">
        <f t="shared" si="2"/>
        <v>1215.9675</v>
      </c>
      <c r="T34" s="1"/>
      <c r="U34" s="1"/>
      <c r="V34" s="1"/>
      <c r="W34" s="1"/>
      <c r="X34" s="1"/>
      <c r="Y34" s="3"/>
      <c r="Z34" s="1"/>
      <c r="AA34" s="1"/>
    </row>
    <row r="35" spans="1:27" s="2" customFormat="1" ht="35.1" customHeight="1" x14ac:dyDescent="0.25">
      <c r="A35" s="69" t="s">
        <v>129</v>
      </c>
      <c r="B35" s="157" t="s">
        <v>102</v>
      </c>
      <c r="C35" s="158"/>
      <c r="D35" s="158"/>
      <c r="E35" s="158"/>
      <c r="F35" s="159"/>
      <c r="G35" s="70" t="s">
        <v>121</v>
      </c>
      <c r="H35" s="71">
        <v>21</v>
      </c>
      <c r="I35" s="72">
        <v>1</v>
      </c>
      <c r="J35" s="73">
        <f t="shared" si="0"/>
        <v>21</v>
      </c>
      <c r="K35" s="74">
        <v>0.25</v>
      </c>
      <c r="L35" s="65"/>
      <c r="M35" s="76">
        <f t="shared" si="1"/>
        <v>5.25</v>
      </c>
      <c r="N35" s="72"/>
      <c r="O35" s="77"/>
      <c r="P35" s="78">
        <f t="shared" si="3"/>
        <v>0</v>
      </c>
      <c r="Q35" s="79">
        <v>43.35</v>
      </c>
      <c r="R35" s="80">
        <f t="shared" si="2"/>
        <v>227.58750000000001</v>
      </c>
      <c r="T35" s="1"/>
      <c r="U35" s="1"/>
      <c r="V35" s="1"/>
      <c r="W35" s="1"/>
      <c r="X35" s="1"/>
      <c r="Y35" s="3"/>
      <c r="Z35" s="1"/>
      <c r="AA35" s="1"/>
    </row>
    <row r="36" spans="1:27" s="2" customFormat="1" ht="35.1" customHeight="1" x14ac:dyDescent="0.25">
      <c r="A36" s="69" t="s">
        <v>130</v>
      </c>
      <c r="B36" s="157" t="s">
        <v>103</v>
      </c>
      <c r="C36" s="158"/>
      <c r="D36" s="158"/>
      <c r="E36" s="158"/>
      <c r="F36" s="159"/>
      <c r="G36" s="70" t="s">
        <v>122</v>
      </c>
      <c r="H36" s="71">
        <v>21</v>
      </c>
      <c r="I36" s="72">
        <v>1</v>
      </c>
      <c r="J36" s="73">
        <f t="shared" si="0"/>
        <v>21</v>
      </c>
      <c r="K36" s="74">
        <v>0.25</v>
      </c>
      <c r="L36" s="65"/>
      <c r="M36" s="76">
        <f t="shared" si="1"/>
        <v>5.25</v>
      </c>
      <c r="N36" s="72"/>
      <c r="O36" s="77"/>
      <c r="P36" s="78">
        <f t="shared" si="3"/>
        <v>0</v>
      </c>
      <c r="Q36" s="79">
        <v>43.35</v>
      </c>
      <c r="R36" s="80">
        <f t="shared" si="2"/>
        <v>227.58750000000001</v>
      </c>
      <c r="T36" s="1"/>
      <c r="U36" s="1"/>
      <c r="V36" s="1"/>
      <c r="W36" s="1"/>
      <c r="X36" s="1"/>
      <c r="Y36" s="3"/>
      <c r="Z36" s="1"/>
      <c r="AA36" s="1"/>
    </row>
    <row r="37" spans="1:27" s="2" customFormat="1" ht="35.1" customHeight="1" x14ac:dyDescent="0.25">
      <c r="A37" s="69" t="s">
        <v>130</v>
      </c>
      <c r="B37" s="157" t="s">
        <v>104</v>
      </c>
      <c r="C37" s="158"/>
      <c r="D37" s="158"/>
      <c r="E37" s="158"/>
      <c r="F37" s="159"/>
      <c r="G37" s="70" t="s">
        <v>123</v>
      </c>
      <c r="H37" s="71">
        <v>256</v>
      </c>
      <c r="I37" s="72">
        <v>1</v>
      </c>
      <c r="J37" s="73">
        <f t="shared" si="0"/>
        <v>256</v>
      </c>
      <c r="K37" s="74">
        <v>1</v>
      </c>
      <c r="L37" s="65"/>
      <c r="M37" s="76">
        <f t="shared" si="1"/>
        <v>256</v>
      </c>
      <c r="N37" s="72"/>
      <c r="O37" s="77"/>
      <c r="P37" s="78">
        <f t="shared" si="3"/>
        <v>0</v>
      </c>
      <c r="Q37" s="79">
        <v>43.35</v>
      </c>
      <c r="R37" s="80">
        <f t="shared" si="2"/>
        <v>11097.6</v>
      </c>
      <c r="T37" s="1"/>
      <c r="U37" s="1"/>
      <c r="V37" s="1"/>
      <c r="W37" s="1"/>
      <c r="X37" s="1"/>
      <c r="Y37" s="3"/>
      <c r="Z37" s="1"/>
      <c r="AA37" s="1"/>
    </row>
    <row r="38" spans="1:27" s="2" customFormat="1" ht="35.1" customHeight="1" x14ac:dyDescent="0.25">
      <c r="A38" s="69" t="s">
        <v>130</v>
      </c>
      <c r="B38" s="157" t="s">
        <v>105</v>
      </c>
      <c r="C38" s="158"/>
      <c r="D38" s="158"/>
      <c r="E38" s="158"/>
      <c r="F38" s="159"/>
      <c r="G38" s="70" t="s">
        <v>124</v>
      </c>
      <c r="H38" s="71">
        <v>769</v>
      </c>
      <c r="I38" s="72">
        <v>1</v>
      </c>
      <c r="J38" s="73">
        <f t="shared" si="0"/>
        <v>769</v>
      </c>
      <c r="K38" s="74">
        <v>0.25</v>
      </c>
      <c r="L38" s="65"/>
      <c r="M38" s="76">
        <f t="shared" si="1"/>
        <v>192.25</v>
      </c>
      <c r="N38" s="72"/>
      <c r="O38" s="77"/>
      <c r="P38" s="78">
        <f t="shared" si="3"/>
        <v>0</v>
      </c>
      <c r="Q38" s="79">
        <v>40.619999999999997</v>
      </c>
      <c r="R38" s="80">
        <f t="shared" si="2"/>
        <v>7809.1949999999997</v>
      </c>
      <c r="T38" s="1"/>
      <c r="U38" s="1"/>
      <c r="V38" s="1"/>
      <c r="W38" s="1"/>
      <c r="X38" s="1"/>
      <c r="Y38" s="3"/>
      <c r="Z38" s="1"/>
      <c r="AA38" s="1"/>
    </row>
    <row r="39" spans="1:27" s="2" customFormat="1" ht="35.1" customHeight="1" x14ac:dyDescent="0.25">
      <c r="A39" s="69" t="s">
        <v>131</v>
      </c>
      <c r="B39" s="157" t="s">
        <v>106</v>
      </c>
      <c r="C39" s="158"/>
      <c r="D39" s="158"/>
      <c r="E39" s="158"/>
      <c r="F39" s="159"/>
      <c r="G39" s="70" t="s">
        <v>125</v>
      </c>
      <c r="H39" s="71">
        <v>23</v>
      </c>
      <c r="I39" s="72">
        <v>1</v>
      </c>
      <c r="J39" s="73">
        <f t="shared" si="0"/>
        <v>23</v>
      </c>
      <c r="K39" s="74">
        <v>0.25</v>
      </c>
      <c r="L39" s="65"/>
      <c r="M39" s="76">
        <f t="shared" si="1"/>
        <v>5.75</v>
      </c>
      <c r="N39" s="72"/>
      <c r="O39" s="77"/>
      <c r="P39" s="78">
        <f t="shared" si="3"/>
        <v>0</v>
      </c>
      <c r="Q39" s="79">
        <v>40.619999999999997</v>
      </c>
      <c r="R39" s="80">
        <f t="shared" si="2"/>
        <v>233.565</v>
      </c>
      <c r="T39" s="1"/>
      <c r="U39" s="1"/>
      <c r="V39" s="1"/>
      <c r="W39" s="1"/>
      <c r="X39" s="1"/>
      <c r="Y39" s="3"/>
      <c r="Z39" s="1"/>
      <c r="AA39" s="1"/>
    </row>
    <row r="40" spans="1:27" s="2" customFormat="1" ht="35.1" customHeight="1" x14ac:dyDescent="0.25">
      <c r="A40" s="69" t="s">
        <v>132</v>
      </c>
      <c r="B40" s="157" t="s">
        <v>107</v>
      </c>
      <c r="C40" s="158"/>
      <c r="D40" s="158"/>
      <c r="E40" s="158"/>
      <c r="F40" s="159"/>
      <c r="G40" s="70" t="s">
        <v>126</v>
      </c>
      <c r="H40" s="71">
        <v>27</v>
      </c>
      <c r="I40" s="72">
        <v>1</v>
      </c>
      <c r="J40" s="73">
        <f t="shared" si="0"/>
        <v>27</v>
      </c>
      <c r="K40" s="74">
        <v>0.25</v>
      </c>
      <c r="L40" s="65"/>
      <c r="M40" s="76">
        <f t="shared" si="1"/>
        <v>6.75</v>
      </c>
      <c r="N40" s="72"/>
      <c r="O40" s="77"/>
      <c r="P40" s="78">
        <f t="shared" si="3"/>
        <v>0</v>
      </c>
      <c r="Q40" s="79">
        <v>43.35</v>
      </c>
      <c r="R40" s="80">
        <f t="shared" si="2"/>
        <v>292.61250000000001</v>
      </c>
      <c r="T40" s="1"/>
      <c r="U40" s="1"/>
      <c r="V40" s="1"/>
      <c r="W40" s="1"/>
      <c r="X40" s="1"/>
      <c r="Y40" s="3"/>
      <c r="Z40" s="1"/>
      <c r="AA40" s="1"/>
    </row>
    <row r="41" spans="1:27" s="2" customFormat="1" ht="35.1" customHeight="1" x14ac:dyDescent="0.25">
      <c r="A41" s="69" t="s">
        <v>84</v>
      </c>
      <c r="B41" s="157" t="s">
        <v>108</v>
      </c>
      <c r="C41" s="158"/>
      <c r="D41" s="158"/>
      <c r="E41" s="158"/>
      <c r="F41" s="159"/>
      <c r="G41" s="70" t="s">
        <v>127</v>
      </c>
      <c r="H41" s="71">
        <v>86</v>
      </c>
      <c r="I41" s="72">
        <v>1</v>
      </c>
      <c r="J41" s="73">
        <f t="shared" si="0"/>
        <v>86</v>
      </c>
      <c r="K41" s="74">
        <v>8.3000000000000004E-2</v>
      </c>
      <c r="L41" s="65"/>
      <c r="M41" s="76">
        <f t="shared" si="1"/>
        <v>7.1380000000000008</v>
      </c>
      <c r="N41" s="72"/>
      <c r="O41" s="77"/>
      <c r="P41" s="78">
        <f t="shared" si="3"/>
        <v>0</v>
      </c>
      <c r="Q41" s="79">
        <v>43.35</v>
      </c>
      <c r="R41" s="80">
        <f t="shared" si="2"/>
        <v>309.43230000000005</v>
      </c>
      <c r="T41" s="1"/>
      <c r="U41" s="1"/>
      <c r="V41" s="1"/>
      <c r="W41" s="1"/>
      <c r="X41" s="1"/>
      <c r="Y41" s="3"/>
      <c r="Z41" s="1"/>
      <c r="AA41" s="1"/>
    </row>
    <row r="42" spans="1:27" s="2" customFormat="1" ht="35.1" customHeight="1" x14ac:dyDescent="0.25">
      <c r="A42" s="69" t="s">
        <v>84</v>
      </c>
      <c r="B42" s="157" t="s">
        <v>109</v>
      </c>
      <c r="C42" s="158"/>
      <c r="D42" s="158"/>
      <c r="E42" s="158"/>
      <c r="F42" s="159"/>
      <c r="G42" s="70" t="s">
        <v>128</v>
      </c>
      <c r="H42" s="71">
        <v>17</v>
      </c>
      <c r="I42" s="72">
        <v>1</v>
      </c>
      <c r="J42" s="73">
        <f t="shared" si="0"/>
        <v>17</v>
      </c>
      <c r="K42" s="74">
        <v>8.3333000000000004E-2</v>
      </c>
      <c r="L42" s="65"/>
      <c r="M42" s="76">
        <f t="shared" si="1"/>
        <v>1.4166610000000002</v>
      </c>
      <c r="N42" s="72"/>
      <c r="O42" s="77"/>
      <c r="P42" s="78">
        <f t="shared" si="3"/>
        <v>0</v>
      </c>
      <c r="Q42" s="79">
        <v>43.35</v>
      </c>
      <c r="R42" s="80">
        <f t="shared" si="2"/>
        <v>61.412254350000012</v>
      </c>
      <c r="T42" s="1"/>
      <c r="U42" s="1"/>
      <c r="V42" s="1"/>
      <c r="W42" s="1"/>
      <c r="X42" s="1"/>
      <c r="Y42" s="3"/>
      <c r="Z42" s="1"/>
      <c r="AA42" s="1"/>
    </row>
    <row r="43" spans="1:27" s="2" customFormat="1" ht="35.1" customHeight="1" x14ac:dyDescent="0.25">
      <c r="A43" s="69" t="s">
        <v>133</v>
      </c>
      <c r="B43" s="157" t="s">
        <v>110</v>
      </c>
      <c r="C43" s="158"/>
      <c r="D43" s="158"/>
      <c r="E43" s="158"/>
      <c r="F43" s="159"/>
      <c r="G43" s="70" t="s">
        <v>128</v>
      </c>
      <c r="H43" s="71">
        <v>8693</v>
      </c>
      <c r="I43" s="72">
        <v>1</v>
      </c>
      <c r="J43" s="73">
        <f t="shared" si="0"/>
        <v>8693</v>
      </c>
      <c r="K43" s="74">
        <v>0.25</v>
      </c>
      <c r="L43" s="65"/>
      <c r="M43" s="76">
        <f t="shared" si="1"/>
        <v>2173.25</v>
      </c>
      <c r="N43" s="72"/>
      <c r="O43" s="77"/>
      <c r="P43" s="78">
        <f t="shared" si="3"/>
        <v>0</v>
      </c>
      <c r="Q43" s="79">
        <v>43.35</v>
      </c>
      <c r="R43" s="80">
        <f t="shared" si="2"/>
        <v>94210.387499999997</v>
      </c>
      <c r="T43" s="1"/>
      <c r="U43" s="1"/>
      <c r="V43" s="1"/>
      <c r="W43" s="1"/>
      <c r="X43" s="1"/>
      <c r="Y43" s="3"/>
      <c r="Z43" s="1"/>
      <c r="AA43" s="1"/>
    </row>
    <row r="44" spans="1:27" s="2" customFormat="1" ht="35.1" customHeight="1" x14ac:dyDescent="0.25">
      <c r="A44" s="69" t="s">
        <v>133</v>
      </c>
      <c r="B44" s="157" t="s">
        <v>111</v>
      </c>
      <c r="C44" s="158"/>
      <c r="D44" s="158"/>
      <c r="E44" s="158"/>
      <c r="F44" s="159"/>
      <c r="G44" s="70" t="s">
        <v>128</v>
      </c>
      <c r="H44" s="71">
        <v>435</v>
      </c>
      <c r="I44" s="72">
        <v>1</v>
      </c>
      <c r="J44" s="73">
        <f t="shared" si="0"/>
        <v>435</v>
      </c>
      <c r="K44" s="74">
        <v>0.25</v>
      </c>
      <c r="L44" s="65"/>
      <c r="M44" s="76">
        <f t="shared" si="1"/>
        <v>108.75</v>
      </c>
      <c r="N44" s="72"/>
      <c r="O44" s="77"/>
      <c r="P44" s="78">
        <f t="shared" si="3"/>
        <v>0</v>
      </c>
      <c r="Q44" s="79">
        <v>43.35</v>
      </c>
      <c r="R44" s="80">
        <f t="shared" si="2"/>
        <v>4714.3125</v>
      </c>
      <c r="T44" s="1"/>
      <c r="U44" s="1"/>
      <c r="V44" s="1"/>
      <c r="W44" s="1"/>
      <c r="X44" s="1"/>
      <c r="Y44" s="3"/>
      <c r="Z44" s="1"/>
      <c r="AA44" s="1"/>
    </row>
    <row r="45" spans="1:27" s="2" customFormat="1" ht="35.1" customHeight="1" x14ac:dyDescent="0.25">
      <c r="A45" s="69" t="s">
        <v>85</v>
      </c>
      <c r="B45" s="157" t="s">
        <v>112</v>
      </c>
      <c r="C45" s="158"/>
      <c r="D45" s="158"/>
      <c r="E45" s="158"/>
      <c r="F45" s="159"/>
      <c r="G45" s="70" t="s">
        <v>128</v>
      </c>
      <c r="H45" s="71">
        <v>145</v>
      </c>
      <c r="I45" s="72">
        <v>1</v>
      </c>
      <c r="J45" s="73">
        <f t="shared" si="0"/>
        <v>145</v>
      </c>
      <c r="K45" s="74">
        <v>0.33</v>
      </c>
      <c r="L45" s="65"/>
      <c r="M45" s="76">
        <f t="shared" si="1"/>
        <v>47.85</v>
      </c>
      <c r="N45" s="72"/>
      <c r="O45" s="77"/>
      <c r="P45" s="78">
        <f t="shared" si="3"/>
        <v>0</v>
      </c>
      <c r="Q45" s="79">
        <v>43.35</v>
      </c>
      <c r="R45" s="80">
        <f t="shared" si="2"/>
        <v>2074.2975000000001</v>
      </c>
      <c r="T45" s="1"/>
      <c r="U45" s="1"/>
      <c r="V45" s="1"/>
      <c r="W45" s="1"/>
      <c r="X45" s="1"/>
      <c r="Y45" s="3"/>
      <c r="Z45" s="1"/>
      <c r="AA45" s="1"/>
    </row>
    <row r="46" spans="1:27" s="2" customFormat="1" ht="35.1" customHeight="1" x14ac:dyDescent="0.25">
      <c r="A46" s="69" t="s">
        <v>85</v>
      </c>
      <c r="B46" s="157" t="s">
        <v>113</v>
      </c>
      <c r="C46" s="158"/>
      <c r="D46" s="158"/>
      <c r="E46" s="158"/>
      <c r="F46" s="159"/>
      <c r="G46" s="70" t="s">
        <v>128</v>
      </c>
      <c r="H46" s="71">
        <v>17</v>
      </c>
      <c r="I46" s="72">
        <v>1</v>
      </c>
      <c r="J46" s="73">
        <f t="shared" si="0"/>
        <v>17</v>
      </c>
      <c r="K46" s="74">
        <v>0.5</v>
      </c>
      <c r="L46" s="65"/>
      <c r="M46" s="76">
        <f t="shared" si="1"/>
        <v>8.5</v>
      </c>
      <c r="N46" s="72"/>
      <c r="O46" s="77"/>
      <c r="P46" s="78">
        <f>N46*O46</f>
        <v>0</v>
      </c>
      <c r="Q46" s="79">
        <v>43.35</v>
      </c>
      <c r="R46" s="80">
        <f t="shared" si="2"/>
        <v>368.47500000000002</v>
      </c>
      <c r="T46" s="1"/>
      <c r="U46" s="1"/>
      <c r="V46" s="1"/>
      <c r="W46" s="1"/>
      <c r="X46" s="1"/>
      <c r="Y46" s="3"/>
      <c r="Z46" s="1"/>
      <c r="AA46" s="1"/>
    </row>
    <row r="47" spans="1:27" s="2" customFormat="1" ht="35.1" customHeight="1" x14ac:dyDescent="0.25">
      <c r="A47" s="69" t="s">
        <v>83</v>
      </c>
      <c r="B47" s="157" t="s">
        <v>114</v>
      </c>
      <c r="C47" s="158"/>
      <c r="D47" s="158"/>
      <c r="E47" s="158"/>
      <c r="F47" s="159"/>
      <c r="G47" s="70" t="s">
        <v>128</v>
      </c>
      <c r="H47" s="71">
        <v>135</v>
      </c>
      <c r="I47" s="72">
        <v>1</v>
      </c>
      <c r="J47" s="73">
        <f t="shared" si="0"/>
        <v>135</v>
      </c>
      <c r="K47" s="74">
        <v>0.5</v>
      </c>
      <c r="L47" s="65"/>
      <c r="M47" s="76">
        <f t="shared" si="1"/>
        <v>67.5</v>
      </c>
      <c r="N47" s="72"/>
      <c r="O47" s="77"/>
      <c r="P47" s="78">
        <f t="shared" si="3"/>
        <v>0</v>
      </c>
      <c r="Q47" s="79">
        <v>43.35</v>
      </c>
      <c r="R47" s="80">
        <f t="shared" si="2"/>
        <v>2926.125</v>
      </c>
      <c r="T47" s="1"/>
      <c r="U47" s="1"/>
      <c r="V47" s="1"/>
      <c r="W47" s="1"/>
      <c r="X47" s="1"/>
      <c r="Y47" s="3"/>
      <c r="Z47" s="1"/>
      <c r="AA47" s="1"/>
    </row>
    <row r="48" spans="1:27" s="2" customFormat="1" ht="35.1" customHeight="1" x14ac:dyDescent="0.25">
      <c r="A48" s="69" t="s">
        <v>82</v>
      </c>
      <c r="B48" s="157" t="s">
        <v>115</v>
      </c>
      <c r="C48" s="158"/>
      <c r="D48" s="158"/>
      <c r="E48" s="158"/>
      <c r="F48" s="159"/>
      <c r="G48" s="70" t="s">
        <v>128</v>
      </c>
      <c r="H48" s="71">
        <v>17</v>
      </c>
      <c r="I48" s="72">
        <v>1</v>
      </c>
      <c r="J48" s="73">
        <f t="shared" si="0"/>
        <v>17</v>
      </c>
      <c r="K48" s="74">
        <v>0.5</v>
      </c>
      <c r="L48" s="65"/>
      <c r="M48" s="76">
        <f t="shared" si="1"/>
        <v>8.5</v>
      </c>
      <c r="N48" s="72"/>
      <c r="O48" s="77"/>
      <c r="P48" s="78">
        <f t="shared" si="3"/>
        <v>0</v>
      </c>
      <c r="Q48" s="79">
        <v>43.35</v>
      </c>
      <c r="R48" s="80">
        <f t="shared" si="2"/>
        <v>368.47500000000002</v>
      </c>
      <c r="T48" s="1"/>
      <c r="U48" s="1"/>
      <c r="V48" s="1"/>
      <c r="W48" s="1"/>
      <c r="X48" s="1"/>
      <c r="Y48" s="3"/>
      <c r="Z48" s="1"/>
      <c r="AA48" s="1"/>
    </row>
    <row r="49" spans="1:27" s="2" customFormat="1" ht="35.1" customHeight="1" x14ac:dyDescent="0.25">
      <c r="A49" s="69" t="s">
        <v>99</v>
      </c>
      <c r="B49" s="157" t="s">
        <v>116</v>
      </c>
      <c r="C49" s="158"/>
      <c r="D49" s="158"/>
      <c r="E49" s="158"/>
      <c r="F49" s="159"/>
      <c r="G49" s="70" t="s">
        <v>128</v>
      </c>
      <c r="H49" s="71">
        <v>36</v>
      </c>
      <c r="I49" s="72">
        <v>1</v>
      </c>
      <c r="J49" s="73">
        <f t="shared" si="0"/>
        <v>36</v>
      </c>
      <c r="K49" s="74">
        <v>0.33</v>
      </c>
      <c r="L49" s="65"/>
      <c r="M49" s="76">
        <f t="shared" si="1"/>
        <v>11.88</v>
      </c>
      <c r="N49" s="72"/>
      <c r="O49" s="77"/>
      <c r="P49" s="78">
        <f>N49*O49</f>
        <v>0</v>
      </c>
      <c r="Q49" s="79">
        <v>43.35</v>
      </c>
      <c r="R49" s="80">
        <f t="shared" si="2"/>
        <v>514.99800000000005</v>
      </c>
      <c r="T49" s="1"/>
      <c r="U49" s="1"/>
      <c r="V49" s="1"/>
      <c r="W49" s="1"/>
      <c r="X49" s="1"/>
      <c r="Y49" s="3"/>
      <c r="Z49" s="1"/>
      <c r="AA49" s="1"/>
    </row>
    <row r="50" spans="1:27" s="2" customFormat="1" ht="35.1" customHeight="1" x14ac:dyDescent="0.25">
      <c r="A50" s="69" t="s">
        <v>100</v>
      </c>
      <c r="B50" s="157" t="s">
        <v>117</v>
      </c>
      <c r="C50" s="158"/>
      <c r="D50" s="158"/>
      <c r="E50" s="158"/>
      <c r="F50" s="159"/>
      <c r="G50" s="70" t="s">
        <v>128</v>
      </c>
      <c r="H50" s="71">
        <v>16</v>
      </c>
      <c r="I50" s="72">
        <v>1</v>
      </c>
      <c r="J50" s="73">
        <f t="shared" si="0"/>
        <v>16</v>
      </c>
      <c r="K50" s="74">
        <v>0.25</v>
      </c>
      <c r="L50" s="65"/>
      <c r="M50" s="76">
        <f t="shared" si="1"/>
        <v>4</v>
      </c>
      <c r="N50" s="72"/>
      <c r="O50" s="77"/>
      <c r="P50" s="78">
        <f t="shared" si="3"/>
        <v>0</v>
      </c>
      <c r="Q50" s="79">
        <v>43.35</v>
      </c>
      <c r="R50" s="80">
        <f t="shared" si="2"/>
        <v>173.4</v>
      </c>
      <c r="T50" s="1"/>
      <c r="U50" s="1"/>
      <c r="V50" s="1"/>
      <c r="W50" s="1"/>
      <c r="X50" s="1"/>
      <c r="Y50" s="3"/>
      <c r="Z50" s="1"/>
      <c r="AA50" s="1"/>
    </row>
    <row r="51" spans="1:27" s="2" customFormat="1" ht="35.1" customHeight="1" x14ac:dyDescent="0.25">
      <c r="A51" s="69" t="s">
        <v>100</v>
      </c>
      <c r="B51" s="157" t="s">
        <v>118</v>
      </c>
      <c r="C51" s="158"/>
      <c r="D51" s="158"/>
      <c r="E51" s="158"/>
      <c r="F51" s="159"/>
      <c r="G51" s="70" t="s">
        <v>128</v>
      </c>
      <c r="H51" s="71">
        <v>52</v>
      </c>
      <c r="I51" s="72">
        <v>1</v>
      </c>
      <c r="J51" s="73">
        <f t="shared" si="0"/>
        <v>52</v>
      </c>
      <c r="K51" s="74">
        <v>0.16</v>
      </c>
      <c r="L51" s="65"/>
      <c r="M51" s="76">
        <f t="shared" si="1"/>
        <v>8.32</v>
      </c>
      <c r="N51" s="72"/>
      <c r="O51" s="77"/>
      <c r="P51" s="78"/>
      <c r="Q51" s="79">
        <v>43.35</v>
      </c>
      <c r="R51" s="80">
        <f t="shared" si="2"/>
        <v>360.67200000000003</v>
      </c>
      <c r="T51" s="1"/>
      <c r="U51" s="1"/>
      <c r="V51" s="1"/>
      <c r="W51" s="1"/>
      <c r="X51" s="1"/>
      <c r="Y51" s="3"/>
      <c r="Z51" s="1"/>
      <c r="AA51" s="1"/>
    </row>
    <row r="52" spans="1:27" s="2" customFormat="1" ht="35.1" customHeight="1" x14ac:dyDescent="0.25">
      <c r="A52" s="69" t="s">
        <v>134</v>
      </c>
      <c r="B52" s="157" t="s">
        <v>119</v>
      </c>
      <c r="C52" s="158"/>
      <c r="D52" s="158"/>
      <c r="E52" s="158"/>
      <c r="F52" s="159"/>
      <c r="G52" s="70" t="s">
        <v>128</v>
      </c>
      <c r="H52" s="71">
        <v>85</v>
      </c>
      <c r="I52" s="72">
        <v>1</v>
      </c>
      <c r="J52" s="73">
        <f t="shared" si="0"/>
        <v>85</v>
      </c>
      <c r="K52" s="74">
        <v>0.5</v>
      </c>
      <c r="L52" s="65"/>
      <c r="M52" s="76">
        <f t="shared" si="1"/>
        <v>42.5</v>
      </c>
      <c r="N52" s="72"/>
      <c r="O52" s="77"/>
      <c r="P52" s="78"/>
      <c r="Q52" s="79">
        <v>43.35</v>
      </c>
      <c r="R52" s="80">
        <f t="shared" si="2"/>
        <v>1842.375</v>
      </c>
      <c r="T52" s="1"/>
      <c r="U52" s="1"/>
      <c r="V52" s="1"/>
      <c r="W52" s="1"/>
      <c r="X52" s="1"/>
      <c r="Y52" s="3"/>
      <c r="Z52" s="1"/>
      <c r="AA52" s="1"/>
    </row>
    <row r="53" spans="1:27" s="2" customFormat="1" ht="35.1" customHeight="1" x14ac:dyDescent="0.25">
      <c r="A53" s="69" t="s">
        <v>135</v>
      </c>
      <c r="B53" s="157" t="s">
        <v>120</v>
      </c>
      <c r="C53" s="158"/>
      <c r="D53" s="158"/>
      <c r="E53" s="158"/>
      <c r="F53" s="159"/>
      <c r="G53" s="70" t="s">
        <v>128</v>
      </c>
      <c r="H53" s="71">
        <v>158</v>
      </c>
      <c r="I53" s="72">
        <v>1</v>
      </c>
      <c r="J53" s="73">
        <f t="shared" si="0"/>
        <v>158</v>
      </c>
      <c r="K53" s="74">
        <v>4</v>
      </c>
      <c r="L53" s="66"/>
      <c r="M53" s="76">
        <f t="shared" si="1"/>
        <v>632</v>
      </c>
      <c r="N53" s="72"/>
      <c r="O53" s="77"/>
      <c r="P53" s="78"/>
      <c r="Q53" s="79">
        <v>43.35</v>
      </c>
      <c r="R53" s="80">
        <f t="shared" si="2"/>
        <v>27397.200000000001</v>
      </c>
      <c r="T53" s="1"/>
      <c r="U53" s="1"/>
      <c r="V53" s="1"/>
      <c r="W53" s="1"/>
      <c r="X53" s="1"/>
      <c r="Y53" s="3"/>
      <c r="Z53" s="1"/>
      <c r="AA53" s="1"/>
    </row>
    <row r="54" spans="1:27" ht="20.100000000000001" customHeight="1" thickBot="1" x14ac:dyDescent="0.3">
      <c r="A54" s="17"/>
      <c r="B54" s="169" t="s">
        <v>41</v>
      </c>
      <c r="C54" s="170"/>
      <c r="D54" s="170"/>
      <c r="E54" s="170"/>
      <c r="F54" s="171"/>
      <c r="G54" s="54"/>
      <c r="H54" s="55"/>
      <c r="I54" s="56"/>
      <c r="J54" s="49">
        <f>SUM(J20:J53)</f>
        <v>32496</v>
      </c>
      <c r="K54" s="85"/>
      <c r="L54" s="49">
        <f>SUM(L20:L25)</f>
        <v>0</v>
      </c>
      <c r="M54" s="83">
        <f>SUM(M20:M53)</f>
        <v>12220.980580999998</v>
      </c>
      <c r="N54" s="60"/>
      <c r="O54" s="60"/>
      <c r="P54" s="15">
        <f>SUM(P20:P53)</f>
        <v>0</v>
      </c>
      <c r="Q54" s="62"/>
      <c r="R54" s="81">
        <f>SUM(R20:R53)</f>
        <v>529238.96818634996</v>
      </c>
      <c r="T54" s="2"/>
      <c r="U54" s="2"/>
      <c r="V54" s="2"/>
      <c r="W54" s="2"/>
      <c r="X54" s="2"/>
      <c r="Y54" s="18"/>
      <c r="Z54" s="2"/>
    </row>
    <row r="55" spans="1:27" ht="19.5" customHeight="1" thickBot="1" x14ac:dyDescent="0.2">
      <c r="A55" s="19"/>
      <c r="B55" s="166" t="s">
        <v>45</v>
      </c>
      <c r="C55" s="167"/>
      <c r="D55" s="167"/>
      <c r="E55" s="167"/>
      <c r="F55" s="168"/>
      <c r="G55" s="57"/>
      <c r="H55" s="58"/>
      <c r="I55" s="59"/>
      <c r="J55" s="50">
        <f>SUM(J54)</f>
        <v>32496</v>
      </c>
      <c r="K55" s="86"/>
      <c r="L55" s="50">
        <f>SUM(L54)</f>
        <v>0</v>
      </c>
      <c r="M55" s="83">
        <f>SUM(M20:M53)</f>
        <v>12220.980580999998</v>
      </c>
      <c r="N55" s="60"/>
      <c r="O55" s="61"/>
      <c r="P55" s="16">
        <f>SUM(P54)</f>
        <v>0</v>
      </c>
      <c r="Q55" s="63"/>
      <c r="R55" s="82">
        <f>SUM(R54)</f>
        <v>529238.96818634996</v>
      </c>
      <c r="Y55" s="3"/>
    </row>
    <row r="56" spans="1:27" ht="50.1" customHeight="1" thickBot="1" x14ac:dyDescent="0.2">
      <c r="A56" s="151" t="s">
        <v>53</v>
      </c>
      <c r="B56" s="152"/>
      <c r="C56" s="152"/>
      <c r="D56" s="152"/>
      <c r="E56" s="152"/>
      <c r="F56" s="153"/>
      <c r="G56" s="57"/>
      <c r="H56" s="58"/>
      <c r="I56" s="59"/>
      <c r="J56" s="51">
        <f>SUM(J55+N55)</f>
        <v>32496</v>
      </c>
      <c r="K56" s="61"/>
      <c r="L56" s="67"/>
      <c r="M56" s="76">
        <f t="shared" si="1"/>
        <v>0</v>
      </c>
      <c r="N56" s="60"/>
      <c r="O56" s="61"/>
      <c r="P56" s="16"/>
      <c r="Q56" s="61"/>
      <c r="R56" s="68"/>
    </row>
  </sheetData>
  <mergeCells count="52"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B38:F38"/>
    <mergeCell ref="B39:F39"/>
    <mergeCell ref="B40:F40"/>
    <mergeCell ref="B41:F41"/>
    <mergeCell ref="B42:F42"/>
    <mergeCell ref="B33:F33"/>
    <mergeCell ref="B34:F34"/>
    <mergeCell ref="B35:F35"/>
    <mergeCell ref="B36:F36"/>
    <mergeCell ref="B37:F37"/>
    <mergeCell ref="A56:F56"/>
    <mergeCell ref="B21:F21"/>
    <mergeCell ref="B53:F53"/>
    <mergeCell ref="B29:F29"/>
    <mergeCell ref="B30:F30"/>
    <mergeCell ref="B24:F24"/>
    <mergeCell ref="B23:F23"/>
    <mergeCell ref="B25:F25"/>
    <mergeCell ref="B26:F26"/>
    <mergeCell ref="B27:F27"/>
    <mergeCell ref="B22:F22"/>
    <mergeCell ref="B55:F55"/>
    <mergeCell ref="B54:F54"/>
    <mergeCell ref="B28:F28"/>
    <mergeCell ref="B31:F31"/>
    <mergeCell ref="B32:F32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P49:P50 P44:P48 P20:P26 R20:R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Sheet1!Text62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Nault, Lee - FPAC-FSA, DC</cp:lastModifiedBy>
  <cp:lastPrinted>2019-06-19T18:03:08Z</cp:lastPrinted>
  <dcterms:created xsi:type="dcterms:W3CDTF">2000-01-10T18:54:20Z</dcterms:created>
  <dcterms:modified xsi:type="dcterms:W3CDTF">2024-09-20T22:07:08Z</dcterms:modified>
</cp:coreProperties>
</file>