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brenda_wolford_usda_gov/Documents/Desktop/Updated OMB Docs/"/>
    </mc:Choice>
  </mc:AlternateContent>
  <xr:revisionPtr revIDLastSave="0" documentId="8_{08C5B5A3-59F5-47B5-8CCF-B5546EAAFE3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rden Table Revised by Respond" sheetId="2" r:id="rId1"/>
    <sheet name="Sheet1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H14" i="2"/>
  <c r="G14" i="2"/>
  <c r="F14" i="2"/>
  <c r="E14" i="2"/>
  <c r="I14" i="2"/>
  <c r="G13" i="2"/>
  <c r="I5" i="2"/>
  <c r="L5" i="2"/>
  <c r="L14" i="2" s="1"/>
  <c r="L13" i="2"/>
  <c r="L9" i="2"/>
  <c r="L12" i="2"/>
  <c r="L11" i="2"/>
  <c r="L10" i="2"/>
  <c r="I12" i="2"/>
  <c r="I9" i="2"/>
  <c r="L8" i="2"/>
  <c r="L7" i="2"/>
  <c r="L6" i="2"/>
  <c r="I8" i="2"/>
  <c r="I6" i="2"/>
  <c r="I2" i="2"/>
  <c r="G7" i="2"/>
  <c r="G3" i="2"/>
  <c r="L4" i="2"/>
  <c r="L3" i="2"/>
  <c r="L2" i="2"/>
  <c r="I4" i="2"/>
  <c r="I3" i="2"/>
  <c r="G5" i="2"/>
  <c r="G2" i="2"/>
  <c r="G9" i="2"/>
  <c r="I7" i="2"/>
  <c r="K7" i="2"/>
  <c r="K11" i="2"/>
  <c r="K12" i="2"/>
  <c r="K10" i="2"/>
  <c r="K8" i="2"/>
  <c r="K6" i="2"/>
  <c r="K3" i="2"/>
  <c r="K4" i="2"/>
  <c r="K2" i="2"/>
  <c r="G12" i="2" l="1"/>
  <c r="G8" i="2"/>
  <c r="G4" i="2"/>
  <c r="G11" i="2" l="1"/>
  <c r="I11" i="2" s="1"/>
  <c r="G10" i="2"/>
  <c r="G6" i="2"/>
  <c r="I1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tc={50104878-06CD-4DB4-9B2F-CCCFFCA2F328}</author>
  </authors>
  <commentList>
    <comment ref="B6" authorId="0" shapeId="0" xr:uid="{50104878-06CD-4DB4-9B2F-CCCFFCA2F328}">
      <text>
        <t>[Threaded comment]
Your version of Excel allows you to read this threaded comment; however, any edits to it will get removed if the file is opened in a newer version of Excel. Learn more: https://go.microsoft.com/fwlink/?linkid=870924
Comment:
    Annual average salary/2080 hours</t>
      </text>
    </comment>
  </commentList>
</comments>
</file>

<file path=xl/sharedStrings.xml><?xml version="1.0" encoding="utf-8"?>
<sst xmlns="http://schemas.openxmlformats.org/spreadsheetml/2006/main" count="40" uniqueCount="27">
  <si>
    <t>Respondent Category</t>
  </si>
  <si>
    <t xml:space="preserve">Type of Respondents </t>
  </si>
  <si>
    <t>Burden Activity</t>
  </si>
  <si>
    <t>Form</t>
  </si>
  <si>
    <t>Estimated Number of Respondents</t>
  </si>
  <si>
    <t>Responses per Respondent</t>
  </si>
  <si>
    <t>Total Annual Responses</t>
  </si>
  <si>
    <t>Estimated Hours per Response</t>
  </si>
  <si>
    <t>Estimated Total Burden Hours</t>
  </si>
  <si>
    <t>Base Hourly Wage Rate</t>
  </si>
  <si>
    <t>Fully-Loaded Wage Rate</t>
  </si>
  <si>
    <t>Total Annualized Cost of Respondent Burden</t>
  </si>
  <si>
    <t>State/Local/Tribal Government</t>
  </si>
  <si>
    <t>State, Local, and Tribal Government (SNAP-Ed State and Implementing Agency Dietitians &amp; Nutritionists)</t>
  </si>
  <si>
    <t>Completing intervention submission form</t>
  </si>
  <si>
    <t>FNS-886</t>
  </si>
  <si>
    <t>Completing intervention scoring tool</t>
  </si>
  <si>
    <t>FNS-885</t>
  </si>
  <si>
    <t>Training and access for intervention scoring tool</t>
  </si>
  <si>
    <t>SUBTOTAL: State/Local/Tribal Government</t>
  </si>
  <si>
    <t>Business, Non-Profit</t>
  </si>
  <si>
    <t>Non-Profit Organizations
(Biological Sciences Teachers, Postsecondary)</t>
  </si>
  <si>
    <t>SUBTOTAL: Business, Non-Profit</t>
  </si>
  <si>
    <t>Business, Profit</t>
  </si>
  <si>
    <t>For-Profit Organizations 
(Dietitians and Nutritionists)</t>
  </si>
  <si>
    <t>SUBTOTAL: Business, Profit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</si>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</sst>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#,##0.0"/>
    <numFmt numFmtId="165" formatCode="0.0000"/>
    <numFmt numFmtId="166" formatCode="&quot;$&quot;#,##0.00"/>
    <numFmt numFmtId="167" formatCode="#,##0.00000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3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 wrapText="1"/>
    </xf>
    <xf numFmtId="0" fontId="1" fillId="0" borderId="4" xfId="0" applyFont="1" applyBorder="1" applyAlignment="1">
      <alignment wrapText="1" readingOrder="1"/>
    </xf>
    <xf numFmtId="0" fontId="1" fillId="0" borderId="5" xfId="0" applyFont="1" applyBorder="1" applyAlignment="1">
      <alignment horizontal="center" wrapText="1" readingOrder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 readingOrder="1"/>
    </xf>
    <xf numFmtId="164" fontId="2" fillId="0" borderId="3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3" fontId="2" fillId="0" borderId="18" xfId="0" applyNumberFormat="1" applyFont="1" applyBorder="1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0" borderId="17" xfId="0" applyFont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wrapText="1"/>
    </xf>
    <xf numFmtId="3" fontId="2" fillId="0" borderId="19" xfId="0" applyNumberFormat="1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1" fillId="0" borderId="23" xfId="0" applyFont="1" applyBorder="1" applyAlignment="1">
      <alignment horizontal="center" wrapText="1" readingOrder="1"/>
    </xf>
    <xf numFmtId="3" fontId="2" fillId="0" borderId="15" xfId="0" applyNumberFormat="1" applyFont="1" applyBorder="1" applyAlignment="1">
      <alignment horizontal="right" wrapText="1"/>
    </xf>
    <xf numFmtId="3" fontId="2" fillId="0" borderId="7" xfId="0" applyNumberFormat="1" applyFont="1" applyBorder="1" applyAlignment="1">
      <alignment horizontal="right" wrapText="1"/>
    </xf>
    <xf numFmtId="164" fontId="2" fillId="0" borderId="8" xfId="0" applyNumberFormat="1" applyFont="1" applyBorder="1" applyAlignment="1">
      <alignment horizontal="right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4" xfId="0" applyFont="1" applyBorder="1" applyAlignment="1">
      <alignment horizontal="left" wrapText="1"/>
    </xf>
    <xf numFmtId="0" fontId="4" fillId="0" borderId="12" xfId="0" applyFont="1" applyBorder="1" applyAlignment="1">
      <alignment wrapText="1"/>
    </xf>
    <xf numFmtId="3" fontId="4" fillId="0" borderId="13" xfId="0" applyNumberFormat="1" applyFont="1" applyBorder="1" applyAlignment="1">
      <alignment wrapText="1"/>
    </xf>
    <xf numFmtId="3" fontId="4" fillId="0" borderId="11" xfId="0" applyNumberFormat="1" applyFont="1" applyBorder="1" applyAlignment="1">
      <alignment wrapText="1"/>
    </xf>
    <xf numFmtId="165" fontId="2" fillId="0" borderId="11" xfId="0" applyNumberFormat="1" applyFont="1" applyBorder="1" applyAlignment="1">
      <alignment horizontal="center" wrapText="1"/>
    </xf>
    <xf numFmtId="165" fontId="2" fillId="0" borderId="11" xfId="0" applyNumberFormat="1" applyFont="1" applyBorder="1" applyAlignment="1">
      <alignment horizontal="right" wrapText="1"/>
    </xf>
    <xf numFmtId="0" fontId="4" fillId="0" borderId="11" xfId="0" applyFont="1" applyBorder="1" applyAlignment="1">
      <alignment horizontal="center" wrapText="1"/>
    </xf>
    <xf numFmtId="0" fontId="2" fillId="0" borderId="27" xfId="0" applyFont="1" applyBorder="1" applyAlignment="1">
      <alignment wrapText="1"/>
    </xf>
    <xf numFmtId="0" fontId="2" fillId="0" borderId="28" xfId="0" applyFont="1" applyBorder="1" applyAlignment="1">
      <alignment wrapText="1"/>
    </xf>
    <xf numFmtId="3" fontId="2" fillId="0" borderId="17" xfId="0" applyNumberFormat="1" applyFont="1" applyBorder="1" applyAlignment="1">
      <alignment horizontal="right" wrapText="1"/>
    </xf>
    <xf numFmtId="164" fontId="2" fillId="0" borderId="28" xfId="0" applyNumberFormat="1" applyFont="1" applyBorder="1" applyAlignment="1">
      <alignment horizontal="right" wrapText="1"/>
    </xf>
    <xf numFmtId="164" fontId="2" fillId="0" borderId="6" xfId="0" applyNumberFormat="1" applyFont="1" applyBorder="1" applyAlignment="1">
      <alignment horizontal="right" wrapText="1"/>
    </xf>
    <xf numFmtId="0" fontId="6" fillId="0" borderId="33" xfId="0" applyFont="1" applyBorder="1" applyAlignment="1">
      <alignment horizontal="center" vertical="center"/>
    </xf>
    <xf numFmtId="3" fontId="0" fillId="0" borderId="0" xfId="0" applyNumberFormat="1"/>
    <xf numFmtId="165" fontId="4" fillId="0" borderId="11" xfId="0" applyNumberFormat="1" applyFont="1" applyBorder="1" applyAlignment="1">
      <alignment horizontal="center" wrapText="1"/>
    </xf>
    <xf numFmtId="164" fontId="4" fillId="0" borderId="14" xfId="0" applyNumberFormat="1" applyFont="1" applyBorder="1" applyAlignment="1">
      <alignment wrapText="1"/>
    </xf>
    <xf numFmtId="166" fontId="2" fillId="0" borderId="2" xfId="1" applyNumberFormat="1" applyFont="1" applyFill="1" applyBorder="1" applyAlignment="1"/>
    <xf numFmtId="166" fontId="2" fillId="0" borderId="3" xfId="0" applyNumberFormat="1" applyFont="1" applyBorder="1"/>
    <xf numFmtId="166" fontId="2" fillId="0" borderId="6" xfId="0" applyNumberFormat="1" applyFont="1" applyBorder="1"/>
    <xf numFmtId="166" fontId="2" fillId="0" borderId="8" xfId="0" applyNumberFormat="1" applyFont="1" applyBorder="1"/>
    <xf numFmtId="166" fontId="2" fillId="0" borderId="20" xfId="0" applyNumberFormat="1" applyFont="1" applyBorder="1"/>
    <xf numFmtId="166" fontId="5" fillId="0" borderId="10" xfId="0" applyNumberFormat="1" applyFont="1" applyBorder="1"/>
    <xf numFmtId="166" fontId="4" fillId="0" borderId="12" xfId="1" applyNumberFormat="1" applyFont="1" applyFill="1" applyBorder="1" applyAlignment="1">
      <alignment wrapText="1"/>
    </xf>
    <xf numFmtId="164" fontId="0" fillId="0" borderId="0" xfId="0" applyNumberFormat="1"/>
    <xf numFmtId="16" fontId="0" fillId="0" borderId="0" xfId="0" applyNumberFormat="1"/>
    <xf numFmtId="167" fontId="0" fillId="0" borderId="0" xfId="0" applyNumberFormat="1"/>
    <xf numFmtId="3" fontId="2" fillId="0" borderId="34" xfId="0" applyNumberFormat="1" applyFont="1" applyBorder="1" applyAlignment="1">
      <alignment wrapText="1"/>
    </xf>
    <xf numFmtId="0" fontId="2" fillId="0" borderId="35" xfId="0" applyFont="1" applyBorder="1" applyAlignment="1">
      <alignment horizontal="center" wrapText="1"/>
    </xf>
    <xf numFmtId="0" fontId="2" fillId="0" borderId="35" xfId="0" applyFont="1" applyBorder="1" applyAlignment="1">
      <alignment horizontal="right" wrapText="1"/>
    </xf>
    <xf numFmtId="164" fontId="2" fillId="0" borderId="24" xfId="0" applyNumberFormat="1" applyFont="1" applyBorder="1" applyAlignment="1">
      <alignment horizontal="right" wrapText="1"/>
    </xf>
    <xf numFmtId="166" fontId="2" fillId="0" borderId="7" xfId="1" applyNumberFormat="1" applyFont="1" applyFill="1" applyBorder="1" applyAlignment="1"/>
    <xf numFmtId="0" fontId="1" fillId="0" borderId="36" xfId="0" applyFont="1" applyBorder="1" applyAlignment="1">
      <alignment horizontal="center" wrapText="1"/>
    </xf>
    <xf numFmtId="166" fontId="2" fillId="0" borderId="37" xfId="1" applyNumberFormat="1" applyFont="1" applyFill="1" applyBorder="1" applyAlignment="1"/>
    <xf numFmtId="166" fontId="2" fillId="0" borderId="39" xfId="1" applyNumberFormat="1" applyFont="1" applyFill="1" applyBorder="1" applyAlignment="1"/>
    <xf numFmtId="166" fontId="5" fillId="0" borderId="38" xfId="0" applyNumberFormat="1" applyFont="1" applyBorder="1"/>
    <xf numFmtId="166" fontId="2" fillId="0" borderId="1" xfId="1" applyNumberFormat="1" applyFont="1" applyFill="1" applyBorder="1" applyAlignment="1"/>
    <xf numFmtId="166" fontId="2" fillId="0" borderId="40" xfId="1" applyNumberFormat="1" applyFont="1" applyFill="1" applyBorder="1" applyAlignment="1"/>
    <xf numFmtId="166" fontId="2" fillId="0" borderId="15" xfId="1" applyNumberFormat="1" applyFont="1" applyFill="1" applyBorder="1" applyAlignment="1"/>
    <xf numFmtId="166" fontId="2" fillId="0" borderId="33" xfId="1" applyNumberFormat="1" applyFont="1" applyFill="1" applyBorder="1" applyAlignment="1"/>
    <xf numFmtId="164" fontId="2" fillId="0" borderId="22" xfId="0" applyNumberFormat="1" applyFont="1" applyBorder="1" applyAlignment="1">
      <alignment horizontal="right" wrapText="1"/>
    </xf>
    <xf numFmtId="164" fontId="2" fillId="0" borderId="42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2" fillId="0" borderId="33" xfId="0" applyFont="1" applyBorder="1" applyAlignment="1">
      <alignment wrapText="1"/>
    </xf>
    <xf numFmtId="0" fontId="0" fillId="0" borderId="0" xfId="0" applyAlignment="1">
      <alignment horizontal="right"/>
    </xf>
    <xf numFmtId="16" fontId="0" fillId="0" borderId="0" xfId="0" applyNumberFormat="1" applyAlignment="1">
      <alignment horizontal="right"/>
    </xf>
    <xf numFmtId="3" fontId="1" fillId="0" borderId="13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horizontal="right" wrapText="1"/>
    </xf>
    <xf numFmtId="164" fontId="1" fillId="0" borderId="31" xfId="0" applyNumberFormat="1" applyFont="1" applyBorder="1" applyAlignment="1">
      <alignment horizontal="right" wrapText="1"/>
    </xf>
    <xf numFmtId="166" fontId="1" fillId="0" borderId="41" xfId="0" applyNumberFormat="1" applyFont="1" applyBorder="1"/>
    <xf numFmtId="165" fontId="1" fillId="0" borderId="11" xfId="0" applyNumberFormat="1" applyFont="1" applyBorder="1" applyAlignment="1">
      <alignment horizontal="center" wrapText="1"/>
    </xf>
    <xf numFmtId="165" fontId="1" fillId="0" borderId="11" xfId="0" applyNumberFormat="1" applyFont="1" applyBorder="1" applyAlignment="1">
      <alignment horizontal="right" wrapText="1"/>
    </xf>
    <xf numFmtId="164" fontId="1" fillId="0" borderId="12" xfId="0" applyNumberFormat="1" applyFont="1" applyBorder="1" applyAlignment="1">
      <alignment horizontal="right" wrapText="1"/>
    </xf>
    <xf numFmtId="166" fontId="1" fillId="0" borderId="33" xfId="1" applyNumberFormat="1" applyFont="1" applyFill="1" applyBorder="1" applyAlignment="1"/>
    <xf numFmtId="164" fontId="1" fillId="0" borderId="32" xfId="0" applyNumberFormat="1" applyFont="1" applyBorder="1" applyAlignment="1">
      <alignment horizontal="right" wrapText="1"/>
    </xf>
    <xf numFmtId="166" fontId="1" fillId="0" borderId="38" xfId="1" applyNumberFormat="1" applyFont="1" applyFill="1" applyBorder="1" applyAlignment="1"/>
    <xf numFmtId="166" fontId="1" fillId="0" borderId="12" xfId="0" applyNumberFormat="1" applyFont="1" applyBorder="1"/>
    <xf numFmtId="165" fontId="7" fillId="0" borderId="11" xfId="0" applyNumberFormat="1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olford, Brenda - FNS" id="{4A3990BE-3B0E-40F3-A459-2549ED077DC5}" userId="S::Brenda.Wolford@usda.gov::810a8834-2272-48c1-9ef3-fc6abeadc29f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4-06-07T19:34:32.88" personId="{4A3990BE-3B0E-40F3-A459-2549ED077DC5}" id="{50104878-06CD-4DB4-9B2F-CCCFFCA2F328}">
    <text>Annual average salary/2080 hours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3"/>
  <sheetViews>
    <sheetView tabSelected="1" topLeftCell="B1" zoomScale="80" zoomScaleNormal="80" workbookViewId="0">
      <selection activeCell="B1" sqref="B1"/>
    </sheetView>
  </sheetViews>
  <sheetFormatPr defaultRowHeight="14.5" x14ac:dyDescent="0.35"/>
  <cols>
    <col min="1" max="1" width="31.7265625" bestFit="1" customWidth="1"/>
    <col min="2" max="2" width="27.26953125" bestFit="1" customWidth="1"/>
    <col min="3" max="3" width="22.1796875" bestFit="1" customWidth="1"/>
    <col min="4" max="4" width="14.7265625" bestFit="1" customWidth="1"/>
    <col min="5" max="5" width="15.54296875" bestFit="1" customWidth="1"/>
    <col min="6" max="6" width="14" bestFit="1" customWidth="1"/>
    <col min="7" max="7" width="16.54296875" bestFit="1" customWidth="1"/>
    <col min="8" max="8" width="18.81640625" bestFit="1" customWidth="1"/>
    <col min="9" max="9" width="13.54296875" bestFit="1" customWidth="1"/>
    <col min="10" max="10" width="18.1796875" bestFit="1" customWidth="1"/>
    <col min="11" max="11" width="18.1796875" customWidth="1"/>
    <col min="12" max="12" width="16.453125" bestFit="1" customWidth="1"/>
  </cols>
  <sheetData>
    <row r="1" spans="1:12" ht="40" thickBot="1" x14ac:dyDescent="0.4">
      <c r="A1" s="5" t="s">
        <v>0</v>
      </c>
      <c r="B1" s="6" t="s">
        <v>1</v>
      </c>
      <c r="C1" s="6" t="s">
        <v>2</v>
      </c>
      <c r="D1" s="8" t="s">
        <v>3</v>
      </c>
      <c r="E1" s="19" t="s">
        <v>4</v>
      </c>
      <c r="F1" s="6" t="s">
        <v>5</v>
      </c>
      <c r="G1" s="6" t="s">
        <v>6</v>
      </c>
      <c r="H1" s="6" t="s">
        <v>7</v>
      </c>
      <c r="I1" s="8" t="s">
        <v>8</v>
      </c>
      <c r="J1" s="10" t="s">
        <v>9</v>
      </c>
      <c r="K1" s="59" t="s">
        <v>10</v>
      </c>
      <c r="L1" s="7" t="s">
        <v>11</v>
      </c>
    </row>
    <row r="2" spans="1:12" ht="27" customHeight="1" x14ac:dyDescent="0.35">
      <c r="A2" s="85" t="s">
        <v>12</v>
      </c>
      <c r="B2" s="88" t="s">
        <v>13</v>
      </c>
      <c r="C2" s="16" t="s">
        <v>14</v>
      </c>
      <c r="D2" s="18" t="s">
        <v>15</v>
      </c>
      <c r="E2" s="17">
        <v>22</v>
      </c>
      <c r="F2" s="2">
        <v>1</v>
      </c>
      <c r="G2" s="4">
        <f>E2*F2</f>
        <v>22</v>
      </c>
      <c r="H2" s="3">
        <v>5.5</v>
      </c>
      <c r="I2" s="9">
        <f>G2*H2</f>
        <v>121</v>
      </c>
      <c r="J2" s="44">
        <v>34.270000000000003</v>
      </c>
      <c r="K2" s="60">
        <f>J2+(J2*0.33)</f>
        <v>45.579100000000004</v>
      </c>
      <c r="L2" s="45">
        <f>+K2*I2</f>
        <v>5515.0711000000001</v>
      </c>
    </row>
    <row r="3" spans="1:12" ht="26.25" customHeight="1" x14ac:dyDescent="0.35">
      <c r="A3" s="86"/>
      <c r="B3" s="89"/>
      <c r="C3" s="1" t="s">
        <v>16</v>
      </c>
      <c r="D3" s="14" t="s">
        <v>17</v>
      </c>
      <c r="E3" s="17">
        <v>15</v>
      </c>
      <c r="F3" s="2">
        <v>2</v>
      </c>
      <c r="G3" s="20">
        <f>E3*F3</f>
        <v>30</v>
      </c>
      <c r="H3" s="3">
        <v>3</v>
      </c>
      <c r="I3" s="9">
        <f>G3*H3</f>
        <v>90</v>
      </c>
      <c r="J3" s="44">
        <v>34.270000000000003</v>
      </c>
      <c r="K3" s="60">
        <f t="shared" ref="K3:K4" si="0">J3+(J3*0.33)</f>
        <v>45.579100000000004</v>
      </c>
      <c r="L3" s="45">
        <f>+K3*I3</f>
        <v>4102.1190000000006</v>
      </c>
    </row>
    <row r="4" spans="1:12" ht="26.25" customHeight="1" thickBot="1" x14ac:dyDescent="0.4">
      <c r="A4" s="87"/>
      <c r="B4" s="90"/>
      <c r="C4" s="35" t="s">
        <v>18</v>
      </c>
      <c r="D4" s="36" t="s">
        <v>17</v>
      </c>
      <c r="E4" s="11">
        <v>15</v>
      </c>
      <c r="F4" s="12">
        <v>1</v>
      </c>
      <c r="G4" s="20">
        <f t="shared" ref="G4" si="1">E4*F4</f>
        <v>15</v>
      </c>
      <c r="H4" s="13">
        <v>1.5</v>
      </c>
      <c r="I4" s="39">
        <f>G4*H4</f>
        <v>22.5</v>
      </c>
      <c r="J4" s="44">
        <v>34.270000000000003</v>
      </c>
      <c r="K4" s="60">
        <f t="shared" si="0"/>
        <v>45.579100000000004</v>
      </c>
      <c r="L4" s="46">
        <f>+K4*I4</f>
        <v>1025.5297500000001</v>
      </c>
    </row>
    <row r="5" spans="1:12" ht="26.5" thickBot="1" x14ac:dyDescent="0.4">
      <c r="A5" s="23" t="s">
        <v>19</v>
      </c>
      <c r="B5" s="24"/>
      <c r="C5" s="25"/>
      <c r="D5" s="26"/>
      <c r="E5" s="73">
        <v>37</v>
      </c>
      <c r="F5" s="32"/>
      <c r="G5" s="74">
        <f>G2+G3+G4</f>
        <v>67</v>
      </c>
      <c r="H5" s="33"/>
      <c r="I5" s="75">
        <f>SUM(I2:I4)</f>
        <v>233.5</v>
      </c>
      <c r="J5" s="64"/>
      <c r="K5" s="66"/>
      <c r="L5" s="76">
        <f>SUM(L2:L4)</f>
        <v>10642.719849999999</v>
      </c>
    </row>
    <row r="6" spans="1:12" ht="26.5" x14ac:dyDescent="0.35">
      <c r="A6" s="92" t="s">
        <v>20</v>
      </c>
      <c r="B6" s="91" t="s">
        <v>21</v>
      </c>
      <c r="C6" s="16" t="s">
        <v>14</v>
      </c>
      <c r="D6" s="18" t="s">
        <v>15</v>
      </c>
      <c r="E6" s="11">
        <v>5</v>
      </c>
      <c r="F6" s="12">
        <v>1</v>
      </c>
      <c r="G6" s="21">
        <f t="shared" ref="G6:G12" si="2">E6*F6</f>
        <v>5</v>
      </c>
      <c r="H6" s="13">
        <v>5.5</v>
      </c>
      <c r="I6" s="22">
        <f>G6*H6</f>
        <v>27.5</v>
      </c>
      <c r="J6" s="44">
        <v>49.17</v>
      </c>
      <c r="K6" s="58">
        <f>J6+(J6*0.33)</f>
        <v>65.396100000000004</v>
      </c>
      <c r="L6" s="47">
        <f>+K6*I6</f>
        <v>1798.3927500000002</v>
      </c>
    </row>
    <row r="7" spans="1:12" ht="26.25" customHeight="1" x14ac:dyDescent="0.35">
      <c r="A7" s="86"/>
      <c r="B7" s="89"/>
      <c r="C7" s="1" t="s">
        <v>16</v>
      </c>
      <c r="D7" s="15" t="s">
        <v>17</v>
      </c>
      <c r="E7" s="3">
        <v>5</v>
      </c>
      <c r="F7" s="2">
        <v>2</v>
      </c>
      <c r="G7" s="3">
        <f>E7*F7</f>
        <v>10</v>
      </c>
      <c r="H7" s="3">
        <v>3</v>
      </c>
      <c r="I7" s="9">
        <f t="shared" ref="I7" si="3">G7*H7</f>
        <v>30</v>
      </c>
      <c r="J7" s="44">
        <v>49.17</v>
      </c>
      <c r="K7" s="58">
        <f t="shared" ref="K7:K8" si="4">J7+(J7*0.33)</f>
        <v>65.396100000000004</v>
      </c>
      <c r="L7" s="45">
        <f>+K7*I7</f>
        <v>1961.883</v>
      </c>
    </row>
    <row r="8" spans="1:12" ht="26.25" customHeight="1" thickBot="1" x14ac:dyDescent="0.4">
      <c r="A8" s="87"/>
      <c r="B8" s="90"/>
      <c r="C8" s="35" t="s">
        <v>18</v>
      </c>
      <c r="D8" s="15" t="s">
        <v>17</v>
      </c>
      <c r="E8" s="11">
        <v>5</v>
      </c>
      <c r="F8" s="12">
        <v>1</v>
      </c>
      <c r="G8" s="37">
        <f t="shared" si="2"/>
        <v>5</v>
      </c>
      <c r="H8" s="13">
        <v>1.5</v>
      </c>
      <c r="I8" s="38">
        <f>G8*H8</f>
        <v>7.5</v>
      </c>
      <c r="J8" s="44">
        <v>49.17</v>
      </c>
      <c r="K8" s="58">
        <f t="shared" si="4"/>
        <v>65.396100000000004</v>
      </c>
      <c r="L8" s="45">
        <f>+K8*I8</f>
        <v>490.47075000000001</v>
      </c>
    </row>
    <row r="9" spans="1:12" ht="15" thickBot="1" x14ac:dyDescent="0.4">
      <c r="A9" s="23" t="s">
        <v>22</v>
      </c>
      <c r="B9" s="25"/>
      <c r="C9" s="70"/>
      <c r="D9" s="70"/>
      <c r="E9" s="73">
        <v>10</v>
      </c>
      <c r="F9" s="77"/>
      <c r="G9" s="74">
        <f>G6+G7+G8</f>
        <v>20</v>
      </c>
      <c r="H9" s="78"/>
      <c r="I9" s="79">
        <f>SUM(I6:I8)</f>
        <v>65</v>
      </c>
      <c r="J9" s="80"/>
      <c r="K9" s="80"/>
      <c r="L9" s="76">
        <f>SUM(L6:L8)</f>
        <v>4250.7465000000002</v>
      </c>
    </row>
    <row r="10" spans="1:12" ht="64.5" customHeight="1" x14ac:dyDescent="0.35">
      <c r="A10" s="91" t="s">
        <v>23</v>
      </c>
      <c r="B10" s="91" t="s">
        <v>24</v>
      </c>
      <c r="C10" s="16" t="s">
        <v>14</v>
      </c>
      <c r="D10" s="18" t="s">
        <v>15</v>
      </c>
      <c r="E10" s="54">
        <v>1</v>
      </c>
      <c r="F10" s="55">
        <v>1</v>
      </c>
      <c r="G10" s="21">
        <f t="shared" si="2"/>
        <v>1</v>
      </c>
      <c r="H10" s="56">
        <v>5.5</v>
      </c>
      <c r="I10" s="57">
        <f t="shared" ref="I10:I11" si="5">G10*H10</f>
        <v>5.5</v>
      </c>
      <c r="J10" s="58">
        <v>34.270000000000003</v>
      </c>
      <c r="K10" s="61">
        <f>J10+(J10*0.33)</f>
        <v>45.579100000000004</v>
      </c>
      <c r="L10" s="47">
        <f>+K10*I10</f>
        <v>250.68505000000002</v>
      </c>
    </row>
    <row r="11" spans="1:12" ht="26.5" x14ac:dyDescent="0.35">
      <c r="A11" s="89"/>
      <c r="B11" s="89"/>
      <c r="C11" s="1" t="s">
        <v>16</v>
      </c>
      <c r="D11" s="14" t="s">
        <v>17</v>
      </c>
      <c r="E11" s="17">
        <v>2</v>
      </c>
      <c r="F11" s="2">
        <v>2</v>
      </c>
      <c r="G11" s="4">
        <f t="shared" si="2"/>
        <v>4</v>
      </c>
      <c r="H11" s="3">
        <v>3</v>
      </c>
      <c r="I11" s="67">
        <f t="shared" si="5"/>
        <v>12</v>
      </c>
      <c r="J11" s="63">
        <v>34.270000000000003</v>
      </c>
      <c r="K11" s="61">
        <f t="shared" ref="K11:K12" si="6">J11+(J11*0.33)</f>
        <v>45.579100000000004</v>
      </c>
      <c r="L11" s="48">
        <f>+K11*I11</f>
        <v>546.94920000000002</v>
      </c>
    </row>
    <row r="12" spans="1:12" ht="27" thickBot="1" x14ac:dyDescent="0.4">
      <c r="A12" s="90"/>
      <c r="B12" s="90"/>
      <c r="C12" s="35" t="s">
        <v>18</v>
      </c>
      <c r="D12" s="36" t="s">
        <v>17</v>
      </c>
      <c r="E12" s="11">
        <v>2</v>
      </c>
      <c r="F12" s="12">
        <v>1</v>
      </c>
      <c r="G12" s="37">
        <f t="shared" si="2"/>
        <v>2</v>
      </c>
      <c r="H12" s="13">
        <v>1.5</v>
      </c>
      <c r="I12" s="68">
        <f>G12*H12</f>
        <v>3</v>
      </c>
      <c r="J12" s="65">
        <v>34.270000000000003</v>
      </c>
      <c r="K12" s="61">
        <f t="shared" si="6"/>
        <v>45.579100000000004</v>
      </c>
      <c r="L12" s="48">
        <f>+K12*I12</f>
        <v>136.7373</v>
      </c>
    </row>
    <row r="13" spans="1:12" ht="15" thickBot="1" x14ac:dyDescent="0.4">
      <c r="A13" s="23" t="s">
        <v>25</v>
      </c>
      <c r="B13" s="24"/>
      <c r="C13" s="25"/>
      <c r="D13" s="26"/>
      <c r="E13" s="73">
        <v>3</v>
      </c>
      <c r="F13" s="77"/>
      <c r="G13" s="74">
        <f>G10+G11+G12</f>
        <v>7</v>
      </c>
      <c r="H13" s="78"/>
      <c r="I13" s="81">
        <f>SUM(I10:I12)</f>
        <v>20.5</v>
      </c>
      <c r="J13" s="80"/>
      <c r="K13" s="82"/>
      <c r="L13" s="83">
        <f>SUM(L10:L12)</f>
        <v>934.37155000000007</v>
      </c>
    </row>
    <row r="14" spans="1:12" ht="16" thickBot="1" x14ac:dyDescent="0.4">
      <c r="A14" s="34" t="s">
        <v>26</v>
      </c>
      <c r="B14" s="27"/>
      <c r="C14" s="28"/>
      <c r="D14" s="29"/>
      <c r="E14" s="30">
        <f>E5+E9+E13</f>
        <v>50</v>
      </c>
      <c r="F14" s="42">
        <f>G14/E14</f>
        <v>1.88</v>
      </c>
      <c r="G14" s="31">
        <f>G5+G9+G13</f>
        <v>94</v>
      </c>
      <c r="H14" s="84">
        <f>I14/G14</f>
        <v>3.3936170212765959</v>
      </c>
      <c r="I14" s="43">
        <f>I5+I9+I13</f>
        <v>319</v>
      </c>
      <c r="J14" s="49"/>
      <c r="K14" s="62"/>
      <c r="L14" s="50">
        <f>L5+L9+L13</f>
        <v>15827.837899999999</v>
      </c>
    </row>
    <row r="17" spans="1:8" x14ac:dyDescent="0.35">
      <c r="E17" s="51"/>
    </row>
    <row r="18" spans="1:8" x14ac:dyDescent="0.35">
      <c r="C18" s="41"/>
      <c r="D18" s="41"/>
    </row>
    <row r="19" spans="1:8" ht="15" thickBot="1" x14ac:dyDescent="0.4">
      <c r="D19" s="41"/>
    </row>
    <row r="20" spans="1:8" ht="16" thickBot="1" x14ac:dyDescent="0.4">
      <c r="A20" s="40"/>
    </row>
    <row r="21" spans="1:8" x14ac:dyDescent="0.35">
      <c r="H21" s="51"/>
    </row>
    <row r="22" spans="1:8" x14ac:dyDescent="0.35">
      <c r="B22" s="41"/>
      <c r="C22" s="53"/>
    </row>
    <row r="23" spans="1:8" x14ac:dyDescent="0.35">
      <c r="B23" s="52"/>
    </row>
  </sheetData>
  <mergeCells count="6">
    <mergeCell ref="A2:A4"/>
    <mergeCell ref="B2:B4"/>
    <mergeCell ref="B6:B8"/>
    <mergeCell ref="A6:A8"/>
    <mergeCell ref="A10:A12"/>
    <mergeCell ref="B10:B1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CE78C-E1F5-4788-B244-FB738109CE7D}">
  <dimension ref="D2:E7"/>
  <sheetViews>
    <sheetView workbookViewId="0">
      <selection activeCell="E21" sqref="E21"/>
    </sheetView>
  </sheetViews>
  <sheetFormatPr defaultRowHeight="14.5" x14ac:dyDescent="0.35"/>
  <cols>
    <col min="3" max="3" width="16.54296875" customWidth="1"/>
    <col min="4" max="4" width="17.81640625" customWidth="1"/>
    <col min="5" max="5" width="25.453125" customWidth="1"/>
  </cols>
  <sheetData>
    <row r="2" spans="4:5" x14ac:dyDescent="0.35">
      <c r="D2" s="69"/>
      <c r="E2" s="69"/>
    </row>
    <row r="3" spans="4:5" x14ac:dyDescent="0.35">
      <c r="D3" s="71"/>
      <c r="E3" s="71"/>
    </row>
    <row r="4" spans="4:5" x14ac:dyDescent="0.35">
      <c r="D4" s="72"/>
      <c r="E4" s="72"/>
    </row>
    <row r="5" spans="4:5" x14ac:dyDescent="0.35">
      <c r="D5" s="71"/>
      <c r="E5" s="71"/>
    </row>
    <row r="6" spans="4:5" x14ac:dyDescent="0.35">
      <c r="D6" s="71"/>
      <c r="E6" s="71"/>
    </row>
    <row r="7" spans="4:5" x14ac:dyDescent="0.35">
      <c r="D7" s="71"/>
      <c r="E7" s="7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F35BB24BF1974F84EF7F0E86515D8B" ma:contentTypeVersion="16" ma:contentTypeDescription="Create a new document." ma:contentTypeScope="" ma:versionID="ed2c5988ac8ee7210e98e1973510d9a2">
  <xsd:schema xmlns:xsd="http://www.w3.org/2001/XMLSchema" xmlns:xs="http://www.w3.org/2001/XMLSchema" xmlns:p="http://schemas.microsoft.com/office/2006/metadata/properties" xmlns:ns2="2d5c441e-313f-4181-84c9-4d771301bd02" xmlns:ns3="14ac9689-863f-4422-872b-d3791ecc8c2d" targetNamespace="http://schemas.microsoft.com/office/2006/metadata/properties" ma:root="true" ma:fieldsID="3d0eeadd422dec7f5708537e9ffb5b1a" ns2:_="" ns3:_="">
    <xsd:import namespace="2d5c441e-313f-4181-84c9-4d771301bd02"/>
    <xsd:import namespace="14ac9689-863f-4422-872b-d3791ecc8c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Note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c441e-313f-4181-84c9-4d771301bd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otes" ma:index="18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c9689-863f-4422-872b-d3791ecc8c2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f703ed3-d228-4c11-ac79-0104a07137a7}" ma:internalName="TaxCatchAll" ma:showField="CatchAllData" ma:web="14ac9689-863f-4422-872b-d3791ecc8c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SharedWithUsers xmlns="14ac9689-863f-4422-872b-d3791ecc8c2d">
      <UserInfo>
        <DisplayName>Frisk, Rachel - FNS</DisplayName>
        <AccountId>45</AccountId>
        <AccountType/>
      </UserInfo>
      <UserInfo>
        <DisplayName>Marshall, Julie - FNS</DisplayName>
        <AccountId>24</AccountId>
        <AccountType/>
      </UserInfo>
    </SharedWithUsers>
    <TaxCatchAll xmlns="14ac9689-863f-4422-872b-d3791ecc8c2d" xsi:nil="true"/>
    <lcf76f155ced4ddcb4097134ff3c332f xmlns="2d5c441e-313f-4181-84c9-4d771301bd02">
      <Terms xmlns="http://schemas.microsoft.com/office/infopath/2007/PartnerControls"/>
    </lcf76f155ced4ddcb4097134ff3c332f>
    <Notes xmlns="2d5c441e-313f-4181-84c9-4d771301bd0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C66FAE-F07A-4664-9C7D-383E62911CAD}"/>
</file>

<file path=customXml/itemProps2.xml><?xml version="1.0" encoding="utf-8"?>
<ds:datastoreItem xmlns:ds="http://schemas.openxmlformats.org/officeDocument/2006/customXml" ds:itemID="{A30E0E67-CA88-4439-9995-1BD02DF171E2}">
  <ds:schemaRefs>
    <ds:schemaRef ds:uri="http://purl.org/dc/dcmitype/"/>
    <ds:schemaRef ds:uri="cd6260a6-335d-4504-888e-01db4453379f"/>
    <ds:schemaRef ds:uri="http://schemas.microsoft.com/office/2006/documentManagement/types"/>
    <ds:schemaRef ds:uri="31c69ba0-9166-4396-b172-384f97184df8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35B21A-079E-4704-B46D-031E7ACA78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Burden Table Revised by Respond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lywilliams</dc:creator>
  <cp:keywords/>
  <dc:description/>
  <cp:lastModifiedBy>Wolford, Brenda - FNS</cp:lastModifiedBy>
  <cp:revision/>
  <dcterms:created xsi:type="dcterms:W3CDTF">2013-01-08T21:49:18Z</dcterms:created>
  <dcterms:modified xsi:type="dcterms:W3CDTF">2024-08-05T18:38:13Z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0x010100313E9D5827551C46B5064C5011170A00</vt:lpwstr>
  </property>
  <property fmtid="{D5CDD505-2E9C-101B-9397-08002B2CF9AE}" pid="3" name="Order">
    <vt:r8>400</vt:r8>
  </property>
  <property fmtid="{D5CDD505-2E9C-101B-9397-08002B2CF9AE}" pid="4" name="MediaServiceImageTags">
    <vt:lpwstr/>
  </property>
</Properties>
</file>