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9F7D0186-8621-4592-A27D-3F1CAEA1938A}" xr6:coauthVersionLast="47" xr6:coauthVersionMax="47" xr10:uidLastSave="{00000000-0000-0000-0000-000000000000}"/>
  <workbookProtection workbookPassword="E076" lockStructure="1"/>
  <bookViews>
    <workbookView xWindow="6435" yWindow="151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Input!$C$11:$AR$110</definedName>
    <definedName name="No_of_Columns" localSheetId="0">[1]Input!$AV$10</definedName>
    <definedName name="No_of_Columns">Input!$CN$11</definedName>
    <definedName name="No_of_Product_Classes" localSheetId="0">[1]Input!$AV$11</definedName>
    <definedName name="No_of_Product_Classes">Input!$CN$12</definedName>
    <definedName name="PrClDesc" localSheetId="0">'[1]Product Group Codes'!$A$4:$B$28</definedName>
    <definedName name="PrClDesc">'Product Group Codes'!$A$4:$E$23</definedName>
    <definedName name="prgrcode">'Product Group Codes'!$C$4</definedName>
    <definedName name="_xlnm.Print_Area" localSheetId="1">Input!$A:$AR</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6" i="1" l="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X12" i="1"/>
  <c r="AX13" i="1"/>
  <c r="AX14" i="1"/>
  <c r="AX15"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0" i="1"/>
  <c r="CH91" i="1"/>
  <c r="CH92" i="1"/>
  <c r="CH93" i="1"/>
  <c r="CH94" i="1"/>
  <c r="CH95" i="1"/>
  <c r="CH96" i="1"/>
  <c r="CH97" i="1"/>
  <c r="CH98" i="1"/>
  <c r="CH99" i="1"/>
  <c r="CH100" i="1"/>
  <c r="CH101" i="1"/>
  <c r="CH102" i="1"/>
  <c r="CH103" i="1"/>
  <c r="CH104" i="1"/>
  <c r="CH105" i="1"/>
  <c r="CH106" i="1"/>
  <c r="CH107" i="1"/>
  <c r="CH108" i="1"/>
  <c r="CH109" i="1"/>
  <c r="CH110" i="1"/>
  <c r="CH11" i="1"/>
  <c r="AT12" i="1" l="1"/>
  <c r="AU12" i="1"/>
  <c r="AV12" i="1"/>
  <c r="AW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I12" i="1"/>
  <c r="AT13" i="1"/>
  <c r="AU13" i="1"/>
  <c r="AV13" i="1"/>
  <c r="AW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I13" i="1"/>
  <c r="AT14" i="1"/>
  <c r="AU14" i="1"/>
  <c r="AV14" i="1"/>
  <c r="AW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I14" i="1"/>
  <c r="AT15" i="1"/>
  <c r="AU15" i="1"/>
  <c r="AV15" i="1"/>
  <c r="AW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I15" i="1"/>
  <c r="AT16" i="1"/>
  <c r="AU16" i="1"/>
  <c r="AV16" i="1"/>
  <c r="AW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I16" i="1"/>
  <c r="AT17" i="1"/>
  <c r="AU17" i="1"/>
  <c r="AV17" i="1"/>
  <c r="AW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I17" i="1"/>
  <c r="AT18" i="1"/>
  <c r="AU18" i="1"/>
  <c r="AV18" i="1"/>
  <c r="AW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I18" i="1"/>
  <c r="AT19" i="1"/>
  <c r="AU19" i="1"/>
  <c r="AV19" i="1"/>
  <c r="AW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I19" i="1"/>
  <c r="AT20" i="1"/>
  <c r="AU20" i="1"/>
  <c r="AV20" i="1"/>
  <c r="AW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I20" i="1"/>
  <c r="AT21" i="1"/>
  <c r="AU21" i="1"/>
  <c r="AV21" i="1"/>
  <c r="AW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I21" i="1"/>
  <c r="AT22" i="1"/>
  <c r="AU22" i="1"/>
  <c r="AV22" i="1"/>
  <c r="AW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I22" i="1"/>
  <c r="AT23" i="1"/>
  <c r="AU23" i="1"/>
  <c r="AV23" i="1"/>
  <c r="AW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I23" i="1"/>
  <c r="AT24" i="1"/>
  <c r="AU24" i="1"/>
  <c r="AV24" i="1"/>
  <c r="AW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I24" i="1"/>
  <c r="AT25" i="1"/>
  <c r="AU25" i="1"/>
  <c r="AV25" i="1"/>
  <c r="AW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I25" i="1"/>
  <c r="AT26" i="1"/>
  <c r="AU26" i="1"/>
  <c r="AV26" i="1"/>
  <c r="AW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I26" i="1"/>
  <c r="AT27" i="1"/>
  <c r="AU27" i="1"/>
  <c r="AV27" i="1"/>
  <c r="AW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I27" i="1"/>
  <c r="AT28" i="1"/>
  <c r="AU28" i="1"/>
  <c r="AV28" i="1"/>
  <c r="AW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I28" i="1"/>
  <c r="AT29" i="1"/>
  <c r="AU29" i="1"/>
  <c r="AV29" i="1"/>
  <c r="AW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I29" i="1"/>
  <c r="AT30" i="1"/>
  <c r="AU30" i="1"/>
  <c r="AV30" i="1"/>
  <c r="AW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I30" i="1"/>
  <c r="AT31" i="1"/>
  <c r="AU31" i="1"/>
  <c r="AV31" i="1"/>
  <c r="AW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I31" i="1"/>
  <c r="AT32" i="1"/>
  <c r="AU32" i="1"/>
  <c r="AV32" i="1"/>
  <c r="AW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I32" i="1"/>
  <c r="AT33" i="1"/>
  <c r="AU33" i="1"/>
  <c r="AV33" i="1"/>
  <c r="AW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I33" i="1"/>
  <c r="AT34" i="1"/>
  <c r="AU34" i="1"/>
  <c r="AV34" i="1"/>
  <c r="AW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I34" i="1"/>
  <c r="AT35" i="1"/>
  <c r="AU35" i="1"/>
  <c r="AV35" i="1"/>
  <c r="AW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I35" i="1"/>
  <c r="AT36" i="1"/>
  <c r="AU36" i="1"/>
  <c r="AV36" i="1"/>
  <c r="AW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I36" i="1"/>
  <c r="AT37" i="1"/>
  <c r="AU37" i="1"/>
  <c r="AV37" i="1"/>
  <c r="AW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I37" i="1"/>
  <c r="AT38" i="1"/>
  <c r="AU38" i="1"/>
  <c r="AV38" i="1"/>
  <c r="AW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I38" i="1"/>
  <c r="AT39" i="1"/>
  <c r="AU39" i="1"/>
  <c r="AV39" i="1"/>
  <c r="AW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I39" i="1"/>
  <c r="AT40" i="1"/>
  <c r="AU40" i="1"/>
  <c r="AV40" i="1"/>
  <c r="AW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I40" i="1"/>
  <c r="AT41" i="1"/>
  <c r="AU41" i="1"/>
  <c r="AV41" i="1"/>
  <c r="AW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I41" i="1"/>
  <c r="AT42" i="1"/>
  <c r="AU42" i="1"/>
  <c r="AV42" i="1"/>
  <c r="AW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I42" i="1"/>
  <c r="AT43" i="1"/>
  <c r="AU43" i="1"/>
  <c r="AV43" i="1"/>
  <c r="AW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I43" i="1"/>
  <c r="AT44" i="1"/>
  <c r="AU44" i="1"/>
  <c r="AV44" i="1"/>
  <c r="AW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I44" i="1"/>
  <c r="AT45" i="1"/>
  <c r="AU45" i="1"/>
  <c r="AV45" i="1"/>
  <c r="AW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I45" i="1"/>
  <c r="AT46" i="1"/>
  <c r="AU46" i="1"/>
  <c r="AV46" i="1"/>
  <c r="AW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I46" i="1"/>
  <c r="AT47" i="1"/>
  <c r="AU47" i="1"/>
  <c r="AV47" i="1"/>
  <c r="AW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I47" i="1"/>
  <c r="AT48" i="1"/>
  <c r="AU48" i="1"/>
  <c r="AV48" i="1"/>
  <c r="AW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I48" i="1"/>
  <c r="AT49" i="1"/>
  <c r="AU49" i="1"/>
  <c r="AV49" i="1"/>
  <c r="AW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I49" i="1"/>
  <c r="AT50" i="1"/>
  <c r="AU50" i="1"/>
  <c r="AV50" i="1"/>
  <c r="AW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I50" i="1"/>
  <c r="AT51" i="1"/>
  <c r="AU51" i="1"/>
  <c r="AV51" i="1"/>
  <c r="AW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I51" i="1"/>
  <c r="AT52" i="1"/>
  <c r="AU52" i="1"/>
  <c r="AV52" i="1"/>
  <c r="AW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I52" i="1"/>
  <c r="AT53" i="1"/>
  <c r="AU53" i="1"/>
  <c r="AV53" i="1"/>
  <c r="AW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I53" i="1"/>
  <c r="AT54" i="1"/>
  <c r="AU54" i="1"/>
  <c r="AV54" i="1"/>
  <c r="AW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I54" i="1"/>
  <c r="AT55" i="1"/>
  <c r="AU55" i="1"/>
  <c r="AV55" i="1"/>
  <c r="AW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I55" i="1"/>
  <c r="AT56" i="1"/>
  <c r="AU56" i="1"/>
  <c r="AV56" i="1"/>
  <c r="AW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I56" i="1"/>
  <c r="AT57" i="1"/>
  <c r="AU57" i="1"/>
  <c r="AV57" i="1"/>
  <c r="AW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I57" i="1"/>
  <c r="AT58" i="1"/>
  <c r="AU58" i="1"/>
  <c r="AV58" i="1"/>
  <c r="AW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I58" i="1"/>
  <c r="AT59" i="1"/>
  <c r="AU59" i="1"/>
  <c r="AV59" i="1"/>
  <c r="AW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I59" i="1"/>
  <c r="AT60" i="1"/>
  <c r="AU60" i="1"/>
  <c r="AV60" i="1"/>
  <c r="AW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I60" i="1"/>
  <c r="AT61" i="1"/>
  <c r="AU61" i="1"/>
  <c r="AV61" i="1"/>
  <c r="AW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I61" i="1"/>
  <c r="AT62" i="1"/>
  <c r="AU62" i="1"/>
  <c r="AV62" i="1"/>
  <c r="AW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I62" i="1"/>
  <c r="AT63" i="1"/>
  <c r="AU63" i="1"/>
  <c r="AV63" i="1"/>
  <c r="AW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I63" i="1"/>
  <c r="AT64" i="1"/>
  <c r="AU64" i="1"/>
  <c r="AV64" i="1"/>
  <c r="AW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I64" i="1"/>
  <c r="AT65" i="1"/>
  <c r="AU65" i="1"/>
  <c r="AV65" i="1"/>
  <c r="AW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I65" i="1"/>
  <c r="AT66" i="1"/>
  <c r="AU66" i="1"/>
  <c r="AV66" i="1"/>
  <c r="AW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I66" i="1"/>
  <c r="AT67" i="1"/>
  <c r="AU67" i="1"/>
  <c r="AV67" i="1"/>
  <c r="AW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I67" i="1"/>
  <c r="AT68" i="1"/>
  <c r="AU68" i="1"/>
  <c r="AV68" i="1"/>
  <c r="AW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I68" i="1"/>
  <c r="AT69" i="1"/>
  <c r="AU69" i="1"/>
  <c r="AV69" i="1"/>
  <c r="AW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I69" i="1"/>
  <c r="AT70" i="1"/>
  <c r="AU70" i="1"/>
  <c r="AV70" i="1"/>
  <c r="AW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I70" i="1"/>
  <c r="AT71" i="1"/>
  <c r="AU71" i="1"/>
  <c r="AV71" i="1"/>
  <c r="AW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I71" i="1"/>
  <c r="AT72" i="1"/>
  <c r="AU72" i="1"/>
  <c r="AV72" i="1"/>
  <c r="AW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I72" i="1"/>
  <c r="AT73" i="1"/>
  <c r="AU73" i="1"/>
  <c r="AV73" i="1"/>
  <c r="AW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I73" i="1"/>
  <c r="AT74" i="1"/>
  <c r="AU74" i="1"/>
  <c r="AV74" i="1"/>
  <c r="AW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I74" i="1"/>
  <c r="AT75" i="1"/>
  <c r="AU75" i="1"/>
  <c r="AV75" i="1"/>
  <c r="AW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I75" i="1"/>
  <c r="AT76" i="1"/>
  <c r="AU76" i="1"/>
  <c r="AV76" i="1"/>
  <c r="AW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I76" i="1"/>
  <c r="AT77" i="1"/>
  <c r="AU77" i="1"/>
  <c r="AV77" i="1"/>
  <c r="AW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I77" i="1"/>
  <c r="AT78" i="1"/>
  <c r="AU78" i="1"/>
  <c r="AV78" i="1"/>
  <c r="AW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I78" i="1"/>
  <c r="AT79" i="1"/>
  <c r="AU79" i="1"/>
  <c r="AV79" i="1"/>
  <c r="AW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I79" i="1"/>
  <c r="AT80" i="1"/>
  <c r="AU80" i="1"/>
  <c r="AV80" i="1"/>
  <c r="AW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I80" i="1"/>
  <c r="AT81" i="1"/>
  <c r="AU81" i="1"/>
  <c r="AV81" i="1"/>
  <c r="AW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I81" i="1"/>
  <c r="AT82" i="1"/>
  <c r="AU82" i="1"/>
  <c r="AV82" i="1"/>
  <c r="AW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I82" i="1"/>
  <c r="AT83" i="1"/>
  <c r="AU83" i="1"/>
  <c r="AV83" i="1"/>
  <c r="AW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I83" i="1"/>
  <c r="AT84" i="1"/>
  <c r="AU84" i="1"/>
  <c r="AV84" i="1"/>
  <c r="AW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I84" i="1"/>
  <c r="AT85" i="1"/>
  <c r="AU85" i="1"/>
  <c r="AV85" i="1"/>
  <c r="AW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I85" i="1"/>
  <c r="AT86" i="1"/>
  <c r="AU86" i="1"/>
  <c r="AV86" i="1"/>
  <c r="AW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I86" i="1"/>
  <c r="AT87" i="1"/>
  <c r="AU87" i="1"/>
  <c r="AV87" i="1"/>
  <c r="AW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I87" i="1"/>
  <c r="AT88" i="1"/>
  <c r="AU88" i="1"/>
  <c r="AV88" i="1"/>
  <c r="AW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I88" i="1"/>
  <c r="AT89" i="1"/>
  <c r="AU89" i="1"/>
  <c r="AV89" i="1"/>
  <c r="AW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I89" i="1"/>
  <c r="AT90" i="1"/>
  <c r="AU90" i="1"/>
  <c r="AV90" i="1"/>
  <c r="AW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I90" i="1"/>
  <c r="AT91" i="1"/>
  <c r="AU91" i="1"/>
  <c r="AV91" i="1"/>
  <c r="AW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I91" i="1"/>
  <c r="AT92" i="1"/>
  <c r="AU92" i="1"/>
  <c r="AV92" i="1"/>
  <c r="AW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I92" i="1"/>
  <c r="AT93" i="1"/>
  <c r="AU93" i="1"/>
  <c r="AV93" i="1"/>
  <c r="AW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I93" i="1"/>
  <c r="AT94" i="1"/>
  <c r="AU94" i="1"/>
  <c r="AV94" i="1"/>
  <c r="AW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I94" i="1"/>
  <c r="AT95" i="1"/>
  <c r="AU95" i="1"/>
  <c r="AV95" i="1"/>
  <c r="AW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I95" i="1"/>
  <c r="AT96" i="1"/>
  <c r="AU96" i="1"/>
  <c r="AV96" i="1"/>
  <c r="AW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I96" i="1"/>
  <c r="AT97" i="1"/>
  <c r="AU97" i="1"/>
  <c r="AV97" i="1"/>
  <c r="AW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I97" i="1"/>
  <c r="AT98" i="1"/>
  <c r="AU98" i="1"/>
  <c r="AV98" i="1"/>
  <c r="AW98" i="1"/>
  <c r="AY98" i="1"/>
  <c r="AZ98" i="1"/>
  <c r="BA98" i="1"/>
  <c r="BB98" i="1"/>
  <c r="BC98" i="1"/>
  <c r="BD98" i="1"/>
  <c r="BE98" i="1"/>
  <c r="BF98" i="1"/>
  <c r="BG98" i="1"/>
  <c r="BH98" i="1"/>
  <c r="BI98" i="1"/>
  <c r="BJ98" i="1"/>
  <c r="BK98" i="1"/>
  <c r="BL98" i="1"/>
  <c r="BM98" i="1"/>
  <c r="BN98" i="1"/>
  <c r="BO98" i="1"/>
  <c r="BP98" i="1"/>
  <c r="BQ98" i="1"/>
  <c r="BR98" i="1"/>
  <c r="BS98" i="1"/>
  <c r="BT98" i="1"/>
  <c r="BU98" i="1"/>
  <c r="BV98" i="1"/>
  <c r="BW98" i="1"/>
  <c r="BX98" i="1"/>
  <c r="BY98" i="1"/>
  <c r="BZ98" i="1"/>
  <c r="CA98" i="1"/>
  <c r="CB98" i="1"/>
  <c r="CC98" i="1"/>
  <c r="CD98" i="1"/>
  <c r="CE98" i="1"/>
  <c r="CF98" i="1"/>
  <c r="CG98" i="1"/>
  <c r="CI98" i="1"/>
  <c r="AT99" i="1"/>
  <c r="AU99" i="1"/>
  <c r="AV99" i="1"/>
  <c r="AW99" i="1"/>
  <c r="AY99" i="1"/>
  <c r="AZ99" i="1"/>
  <c r="BA99" i="1"/>
  <c r="BB99" i="1"/>
  <c r="BC99" i="1"/>
  <c r="BD99" i="1"/>
  <c r="BE99" i="1"/>
  <c r="BF99" i="1"/>
  <c r="BG99" i="1"/>
  <c r="BH99" i="1"/>
  <c r="BI99" i="1"/>
  <c r="BJ99" i="1"/>
  <c r="BK99" i="1"/>
  <c r="BL99" i="1"/>
  <c r="BM99" i="1"/>
  <c r="BN99" i="1"/>
  <c r="BO99" i="1"/>
  <c r="BP99" i="1"/>
  <c r="BQ99" i="1"/>
  <c r="BR99" i="1"/>
  <c r="BS99" i="1"/>
  <c r="BT99" i="1"/>
  <c r="BU99" i="1"/>
  <c r="BV99" i="1"/>
  <c r="BW99" i="1"/>
  <c r="BX99" i="1"/>
  <c r="BY99" i="1"/>
  <c r="BZ99" i="1"/>
  <c r="CA99" i="1"/>
  <c r="CB99" i="1"/>
  <c r="CC99" i="1"/>
  <c r="CD99" i="1"/>
  <c r="CE99" i="1"/>
  <c r="CF99" i="1"/>
  <c r="CG99" i="1"/>
  <c r="CI99" i="1"/>
  <c r="AT100" i="1"/>
  <c r="AU100" i="1"/>
  <c r="AV100" i="1"/>
  <c r="AW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I100" i="1"/>
  <c r="AT101" i="1"/>
  <c r="AU101" i="1"/>
  <c r="AV101" i="1"/>
  <c r="AW101" i="1"/>
  <c r="AY101" i="1"/>
  <c r="AZ101" i="1"/>
  <c r="BA101" i="1"/>
  <c r="BB101" i="1"/>
  <c r="BC101" i="1"/>
  <c r="BD101" i="1"/>
  <c r="BE101" i="1"/>
  <c r="BF101" i="1"/>
  <c r="BG101" i="1"/>
  <c r="BH101" i="1"/>
  <c r="BI101" i="1"/>
  <c r="BJ101" i="1"/>
  <c r="BK101" i="1"/>
  <c r="BL101" i="1"/>
  <c r="BM101" i="1"/>
  <c r="BN101" i="1"/>
  <c r="BO101" i="1"/>
  <c r="BP101" i="1"/>
  <c r="BQ101" i="1"/>
  <c r="BR101" i="1"/>
  <c r="BS101" i="1"/>
  <c r="BT101" i="1"/>
  <c r="BU101" i="1"/>
  <c r="BV101" i="1"/>
  <c r="BW101" i="1"/>
  <c r="BX101" i="1"/>
  <c r="BY101" i="1"/>
  <c r="BZ101" i="1"/>
  <c r="CA101" i="1"/>
  <c r="CB101" i="1"/>
  <c r="CC101" i="1"/>
  <c r="CD101" i="1"/>
  <c r="CE101" i="1"/>
  <c r="CF101" i="1"/>
  <c r="CG101" i="1"/>
  <c r="CI101" i="1"/>
  <c r="AT102" i="1"/>
  <c r="AU102" i="1"/>
  <c r="AV102" i="1"/>
  <c r="AW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BY102" i="1"/>
  <c r="BZ102" i="1"/>
  <c r="CA102" i="1"/>
  <c r="CB102" i="1"/>
  <c r="CC102" i="1"/>
  <c r="CD102" i="1"/>
  <c r="CE102" i="1"/>
  <c r="CF102" i="1"/>
  <c r="CG102" i="1"/>
  <c r="CI102" i="1"/>
  <c r="AT103" i="1"/>
  <c r="AU103" i="1"/>
  <c r="AV103" i="1"/>
  <c r="AW103" i="1"/>
  <c r="AY103" i="1"/>
  <c r="AZ103" i="1"/>
  <c r="BA103" i="1"/>
  <c r="BB103" i="1"/>
  <c r="BC103" i="1"/>
  <c r="BD103" i="1"/>
  <c r="BE103" i="1"/>
  <c r="BF103" i="1"/>
  <c r="BG103" i="1"/>
  <c r="BH103" i="1"/>
  <c r="BI103" i="1"/>
  <c r="BJ103" i="1"/>
  <c r="BK103" i="1"/>
  <c r="BL103" i="1"/>
  <c r="BM103" i="1"/>
  <c r="BN103" i="1"/>
  <c r="BO103" i="1"/>
  <c r="BP103" i="1"/>
  <c r="BQ103" i="1"/>
  <c r="BR103" i="1"/>
  <c r="BS103" i="1"/>
  <c r="BT103" i="1"/>
  <c r="BU103" i="1"/>
  <c r="BV103" i="1"/>
  <c r="BW103" i="1"/>
  <c r="BX103" i="1"/>
  <c r="BY103" i="1"/>
  <c r="BZ103" i="1"/>
  <c r="CA103" i="1"/>
  <c r="CB103" i="1"/>
  <c r="CC103" i="1"/>
  <c r="CD103" i="1"/>
  <c r="CE103" i="1"/>
  <c r="CF103" i="1"/>
  <c r="CG103" i="1"/>
  <c r="CI103" i="1"/>
  <c r="AT104" i="1"/>
  <c r="AU104" i="1"/>
  <c r="AV104" i="1"/>
  <c r="AW104" i="1"/>
  <c r="AY104" i="1"/>
  <c r="AZ104" i="1"/>
  <c r="BA104" i="1"/>
  <c r="BB104" i="1"/>
  <c r="BC104" i="1"/>
  <c r="BD104" i="1"/>
  <c r="BE104" i="1"/>
  <c r="BF104" i="1"/>
  <c r="BG104" i="1"/>
  <c r="BH104" i="1"/>
  <c r="BI104" i="1"/>
  <c r="BJ104" i="1"/>
  <c r="BK104" i="1"/>
  <c r="BL104" i="1"/>
  <c r="BM104" i="1"/>
  <c r="BN104" i="1"/>
  <c r="BO104" i="1"/>
  <c r="BP104" i="1"/>
  <c r="BQ104" i="1"/>
  <c r="BR104" i="1"/>
  <c r="BS104" i="1"/>
  <c r="BT104" i="1"/>
  <c r="BU104" i="1"/>
  <c r="BV104" i="1"/>
  <c r="BW104" i="1"/>
  <c r="BX104" i="1"/>
  <c r="BY104" i="1"/>
  <c r="BZ104" i="1"/>
  <c r="CA104" i="1"/>
  <c r="CB104" i="1"/>
  <c r="CC104" i="1"/>
  <c r="CD104" i="1"/>
  <c r="CE104" i="1"/>
  <c r="CF104" i="1"/>
  <c r="CG104" i="1"/>
  <c r="CI104" i="1"/>
  <c r="AT105" i="1"/>
  <c r="AU105" i="1"/>
  <c r="AV105" i="1"/>
  <c r="AW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BY105" i="1"/>
  <c r="BZ105" i="1"/>
  <c r="CA105" i="1"/>
  <c r="CB105" i="1"/>
  <c r="CC105" i="1"/>
  <c r="CD105" i="1"/>
  <c r="CE105" i="1"/>
  <c r="CF105" i="1"/>
  <c r="CG105" i="1"/>
  <c r="CI105" i="1"/>
  <c r="AT106" i="1"/>
  <c r="AU106" i="1"/>
  <c r="AV106" i="1"/>
  <c r="AW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BY106" i="1"/>
  <c r="BZ106" i="1"/>
  <c r="CA106" i="1"/>
  <c r="CB106" i="1"/>
  <c r="CC106" i="1"/>
  <c r="CD106" i="1"/>
  <c r="CE106" i="1"/>
  <c r="CF106" i="1"/>
  <c r="CG106" i="1"/>
  <c r="CI106" i="1"/>
  <c r="AT107" i="1"/>
  <c r="AU107" i="1"/>
  <c r="AV107" i="1"/>
  <c r="AW107" i="1"/>
  <c r="AY107" i="1"/>
  <c r="AZ107" i="1"/>
  <c r="BA107" i="1"/>
  <c r="BB107" i="1"/>
  <c r="BC107" i="1"/>
  <c r="BD107" i="1"/>
  <c r="BE107" i="1"/>
  <c r="BF107" i="1"/>
  <c r="BG107" i="1"/>
  <c r="BH107" i="1"/>
  <c r="BI107" i="1"/>
  <c r="BJ107" i="1"/>
  <c r="BK107" i="1"/>
  <c r="BL107" i="1"/>
  <c r="BM107" i="1"/>
  <c r="BN107" i="1"/>
  <c r="BO107" i="1"/>
  <c r="BP107" i="1"/>
  <c r="BQ107" i="1"/>
  <c r="BR107" i="1"/>
  <c r="BS107" i="1"/>
  <c r="BT107" i="1"/>
  <c r="BU107" i="1"/>
  <c r="BV107" i="1"/>
  <c r="BW107" i="1"/>
  <c r="BX107" i="1"/>
  <c r="BY107" i="1"/>
  <c r="BZ107" i="1"/>
  <c r="CA107" i="1"/>
  <c r="CB107" i="1"/>
  <c r="CC107" i="1"/>
  <c r="CD107" i="1"/>
  <c r="CE107" i="1"/>
  <c r="CF107" i="1"/>
  <c r="CG107" i="1"/>
  <c r="CI107" i="1"/>
  <c r="AT108" i="1"/>
  <c r="AU108" i="1"/>
  <c r="AV108" i="1"/>
  <c r="AW108" i="1"/>
  <c r="AY108" i="1"/>
  <c r="AZ108" i="1"/>
  <c r="BA108" i="1"/>
  <c r="BB108" i="1"/>
  <c r="BC108" i="1"/>
  <c r="BD108" i="1"/>
  <c r="BE108" i="1"/>
  <c r="BF108" i="1"/>
  <c r="BG108" i="1"/>
  <c r="BH108" i="1"/>
  <c r="BI108" i="1"/>
  <c r="BJ108" i="1"/>
  <c r="BK108" i="1"/>
  <c r="BL108" i="1"/>
  <c r="BM108" i="1"/>
  <c r="BN108" i="1"/>
  <c r="BO108" i="1"/>
  <c r="BP108" i="1"/>
  <c r="BQ108" i="1"/>
  <c r="BR108" i="1"/>
  <c r="BS108" i="1"/>
  <c r="BT108" i="1"/>
  <c r="BU108" i="1"/>
  <c r="BV108" i="1"/>
  <c r="BW108" i="1"/>
  <c r="BX108" i="1"/>
  <c r="BY108" i="1"/>
  <c r="BZ108" i="1"/>
  <c r="CA108" i="1"/>
  <c r="CB108" i="1"/>
  <c r="CC108" i="1"/>
  <c r="CD108" i="1"/>
  <c r="CE108" i="1"/>
  <c r="CF108" i="1"/>
  <c r="CG108" i="1"/>
  <c r="CI108" i="1"/>
  <c r="AT109" i="1"/>
  <c r="AU109" i="1"/>
  <c r="AV109" i="1"/>
  <c r="AW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BY109" i="1"/>
  <c r="BZ109" i="1"/>
  <c r="CA109" i="1"/>
  <c r="CB109" i="1"/>
  <c r="CC109" i="1"/>
  <c r="CD109" i="1"/>
  <c r="CE109" i="1"/>
  <c r="CF109" i="1"/>
  <c r="CG109" i="1"/>
  <c r="CI109" i="1"/>
  <c r="AT110" i="1"/>
  <c r="AU110" i="1"/>
  <c r="AV110" i="1"/>
  <c r="AW110" i="1"/>
  <c r="AY110" i="1"/>
  <c r="AZ110" i="1"/>
  <c r="BA110" i="1"/>
  <c r="BB110" i="1"/>
  <c r="BC110" i="1"/>
  <c r="BD110" i="1"/>
  <c r="BE110" i="1"/>
  <c r="BF110" i="1"/>
  <c r="BG110" i="1"/>
  <c r="BH110" i="1"/>
  <c r="BI110" i="1"/>
  <c r="BJ110" i="1"/>
  <c r="BK110" i="1"/>
  <c r="BL110" i="1"/>
  <c r="BM110" i="1"/>
  <c r="BN110" i="1"/>
  <c r="BO110" i="1"/>
  <c r="BP110" i="1"/>
  <c r="BQ110" i="1"/>
  <c r="BR110" i="1"/>
  <c r="BS110" i="1"/>
  <c r="BT110" i="1"/>
  <c r="BU110" i="1"/>
  <c r="BV110" i="1"/>
  <c r="BW110" i="1"/>
  <c r="BX110" i="1"/>
  <c r="BY110" i="1"/>
  <c r="BZ110" i="1"/>
  <c r="CA110" i="1"/>
  <c r="CB110" i="1"/>
  <c r="CC110" i="1"/>
  <c r="CD110" i="1"/>
  <c r="CE110" i="1"/>
  <c r="CF110" i="1"/>
  <c r="CG110" i="1"/>
  <c r="CI110" i="1"/>
  <c r="CI11" i="1"/>
  <c r="CG11" i="1"/>
  <c r="CF11" i="1"/>
  <c r="CE11" i="1"/>
  <c r="CD11" i="1"/>
  <c r="CC11" i="1"/>
  <c r="CB11" i="1"/>
  <c r="BA11" i="1"/>
  <c r="CA11" i="1"/>
  <c r="BZ11" i="1"/>
  <c r="BY11" i="1"/>
  <c r="BX11" i="1"/>
  <c r="BW11" i="1"/>
  <c r="BV11" i="1" l="1"/>
  <c r="BU11" i="1"/>
  <c r="BT11" i="1"/>
  <c r="BS11" i="1"/>
  <c r="BB11" i="1"/>
  <c r="AZ11" i="1"/>
  <c r="AZ9" i="1"/>
  <c r="AY11" i="1"/>
  <c r="AX9" i="1"/>
  <c r="BB9" i="1" l="1"/>
  <c r="BN11" i="1" l="1"/>
  <c r="BY10" i="1" l="1"/>
  <c r="BZ10" i="1"/>
  <c r="CA10" i="1"/>
  <c r="CB10" i="1"/>
  <c r="CC10" i="1"/>
  <c r="CD10" i="1"/>
  <c r="CE10" i="1"/>
  <c r="CF10" i="1"/>
  <c r="CG10" i="1"/>
  <c r="CH10" i="1"/>
  <c r="CI10" i="1"/>
  <c r="BS10" i="1"/>
  <c r="BR11" i="1"/>
  <c r="BQ11" i="1"/>
  <c r="BP11" i="1"/>
  <c r="BO11" i="1"/>
  <c r="BM11" i="1" l="1"/>
  <c r="BL11" i="1"/>
  <c r="BK11" i="1"/>
  <c r="BK9" i="1"/>
  <c r="BC11" i="1" l="1"/>
  <c r="BA9" i="1" l="1"/>
  <c r="BF11" i="1" l="1"/>
  <c r="BU10" i="1" l="1"/>
  <c r="BV10" i="1"/>
  <c r="BW10" i="1"/>
  <c r="BX10" i="1"/>
  <c r="BT10" i="1"/>
  <c r="BL9" i="1" l="1"/>
  <c r="BD11" i="1" l="1"/>
  <c r="AU11" i="1"/>
  <c r="M1" i="1"/>
  <c r="B1" i="1"/>
  <c r="CR11" i="1" l="1"/>
  <c r="CQ11" i="1"/>
  <c r="CP11" i="1"/>
  <c r="CP107" i="1"/>
  <c r="CR107" i="1"/>
  <c r="CQ107" i="1"/>
  <c r="CP99" i="1"/>
  <c r="CR99" i="1"/>
  <c r="CQ99" i="1"/>
  <c r="CR91" i="1"/>
  <c r="CP91" i="1"/>
  <c r="CQ91" i="1"/>
  <c r="CP83" i="1"/>
  <c r="CQ83" i="1"/>
  <c r="CR83" i="1"/>
  <c r="CR75" i="1"/>
  <c r="CP75" i="1"/>
  <c r="CQ75" i="1"/>
  <c r="CR67" i="1"/>
  <c r="CP67" i="1"/>
  <c r="CQ67" i="1"/>
  <c r="CR59" i="1"/>
  <c r="CP59" i="1"/>
  <c r="CQ59" i="1"/>
  <c r="CP51" i="1"/>
  <c r="CQ51" i="1"/>
  <c r="CR51" i="1"/>
  <c r="CP43" i="1"/>
  <c r="CQ43" i="1"/>
  <c r="CR43" i="1"/>
  <c r="CP35" i="1"/>
  <c r="CQ35" i="1"/>
  <c r="CR35" i="1"/>
  <c r="CP27" i="1"/>
  <c r="CQ27" i="1"/>
  <c r="CR27" i="1"/>
  <c r="CP19" i="1"/>
  <c r="CQ19" i="1"/>
  <c r="CR19" i="1"/>
  <c r="CQ101" i="1"/>
  <c r="CR101" i="1"/>
  <c r="CP101" i="1"/>
  <c r="CR98" i="1"/>
  <c r="CP98" i="1"/>
  <c r="CQ98" i="1"/>
  <c r="CR82" i="1"/>
  <c r="CQ82" i="1"/>
  <c r="CP82" i="1"/>
  <c r="CR74" i="1"/>
  <c r="CP74" i="1"/>
  <c r="CQ74" i="1"/>
  <c r="CQ66" i="1"/>
  <c r="CR66" i="1"/>
  <c r="CP66" i="1"/>
  <c r="CQ58" i="1"/>
  <c r="CR58" i="1"/>
  <c r="CP58" i="1"/>
  <c r="CQ50" i="1"/>
  <c r="CR50" i="1"/>
  <c r="CP50" i="1"/>
  <c r="CQ42" i="1"/>
  <c r="CR42" i="1"/>
  <c r="CP42" i="1"/>
  <c r="CQ34" i="1"/>
  <c r="CR34" i="1"/>
  <c r="CP34" i="1"/>
  <c r="CQ26" i="1"/>
  <c r="CR26" i="1"/>
  <c r="CP26" i="1"/>
  <c r="CQ18" i="1"/>
  <c r="CR18" i="1"/>
  <c r="CP18" i="1"/>
  <c r="CQ109" i="1"/>
  <c r="CR109" i="1"/>
  <c r="CP109" i="1"/>
  <c r="CR106" i="1"/>
  <c r="CQ106" i="1"/>
  <c r="CP106" i="1"/>
  <c r="CP105" i="1"/>
  <c r="CR105" i="1"/>
  <c r="CQ105" i="1"/>
  <c r="CP97" i="1"/>
  <c r="CQ97" i="1"/>
  <c r="CR97" i="1"/>
  <c r="CP89" i="1"/>
  <c r="CQ89" i="1"/>
  <c r="CR89" i="1"/>
  <c r="CP81" i="1"/>
  <c r="CQ81" i="1"/>
  <c r="CR81" i="1"/>
  <c r="CQ73" i="1"/>
  <c r="CP73" i="1"/>
  <c r="CR73" i="1"/>
  <c r="CQ65" i="1"/>
  <c r="CP65" i="1"/>
  <c r="CR65" i="1"/>
  <c r="CQ57" i="1"/>
  <c r="CP57" i="1"/>
  <c r="CR57" i="1"/>
  <c r="CP49" i="1"/>
  <c r="CQ49" i="1"/>
  <c r="CR49" i="1"/>
  <c r="CP41" i="1"/>
  <c r="CQ41" i="1"/>
  <c r="CR41" i="1"/>
  <c r="CP33" i="1"/>
  <c r="CQ33" i="1"/>
  <c r="CR33" i="1"/>
  <c r="CQ25" i="1"/>
  <c r="CP25" i="1"/>
  <c r="CR25" i="1"/>
  <c r="CP17" i="1"/>
  <c r="CQ17" i="1"/>
  <c r="CR17" i="1"/>
  <c r="CQ85" i="1"/>
  <c r="CR85" i="1"/>
  <c r="CP85" i="1"/>
  <c r="CR90" i="1"/>
  <c r="CQ90" i="1"/>
  <c r="CP90" i="1"/>
  <c r="CP104" i="1"/>
  <c r="CQ104" i="1"/>
  <c r="CR104" i="1"/>
  <c r="CP96" i="1"/>
  <c r="CQ96" i="1"/>
  <c r="CR96" i="1"/>
  <c r="CP88" i="1"/>
  <c r="CQ88" i="1"/>
  <c r="CR88" i="1"/>
  <c r="CP80" i="1"/>
  <c r="CQ80" i="1"/>
  <c r="CR80" i="1"/>
  <c r="CP72" i="1"/>
  <c r="CQ72" i="1"/>
  <c r="CR72" i="1"/>
  <c r="CP64" i="1"/>
  <c r="CQ64" i="1"/>
  <c r="CR64" i="1"/>
  <c r="CP56" i="1"/>
  <c r="CQ56" i="1"/>
  <c r="CR56" i="1"/>
  <c r="CP48" i="1"/>
  <c r="CQ48" i="1"/>
  <c r="CR48" i="1"/>
  <c r="CP40" i="1"/>
  <c r="CQ40" i="1"/>
  <c r="CR40" i="1"/>
  <c r="CP32" i="1"/>
  <c r="CQ32" i="1"/>
  <c r="CR32" i="1"/>
  <c r="CP24" i="1"/>
  <c r="CQ24" i="1"/>
  <c r="CR24" i="1"/>
  <c r="CP16" i="1"/>
  <c r="CQ16" i="1"/>
  <c r="CR16" i="1"/>
  <c r="CR103" i="1"/>
  <c r="CP103" i="1"/>
  <c r="CQ103" i="1"/>
  <c r="CR95" i="1"/>
  <c r="CP95" i="1"/>
  <c r="CQ95" i="1"/>
  <c r="CP87" i="1"/>
  <c r="CQ87" i="1"/>
  <c r="CR87" i="1"/>
  <c r="CR79" i="1"/>
  <c r="CP79" i="1"/>
  <c r="CQ79" i="1"/>
  <c r="CR71" i="1"/>
  <c r="CP71" i="1"/>
  <c r="CQ71" i="1"/>
  <c r="CR63" i="1"/>
  <c r="CP63" i="1"/>
  <c r="CQ63" i="1"/>
  <c r="CR55" i="1"/>
  <c r="CP55" i="1"/>
  <c r="CQ55" i="1"/>
  <c r="CR47" i="1"/>
  <c r="CP47" i="1"/>
  <c r="CQ47" i="1"/>
  <c r="CR39" i="1"/>
  <c r="CQ39" i="1"/>
  <c r="CP39" i="1"/>
  <c r="CR31" i="1"/>
  <c r="CP31" i="1"/>
  <c r="CQ31" i="1"/>
  <c r="CR23" i="1"/>
  <c r="CP23" i="1"/>
  <c r="CQ23" i="1"/>
  <c r="CR15" i="1"/>
  <c r="CQ15" i="1"/>
  <c r="CP15" i="1"/>
  <c r="CQ110" i="1"/>
  <c r="CP110" i="1"/>
  <c r="CR110" i="1"/>
  <c r="CQ102" i="1"/>
  <c r="CP102" i="1"/>
  <c r="CR102" i="1"/>
  <c r="CQ94" i="1"/>
  <c r="CP94" i="1"/>
  <c r="CR94" i="1"/>
  <c r="CP86" i="1"/>
  <c r="CQ86" i="1"/>
  <c r="CR86" i="1"/>
  <c r="CR78" i="1"/>
  <c r="CP78" i="1"/>
  <c r="CQ78" i="1"/>
  <c r="CQ70" i="1"/>
  <c r="CR70" i="1"/>
  <c r="CP70" i="1"/>
  <c r="CP62" i="1"/>
  <c r="CQ62" i="1"/>
  <c r="CR62" i="1"/>
  <c r="CR54" i="1"/>
  <c r="CP54" i="1"/>
  <c r="CQ54" i="1"/>
  <c r="CP46" i="1"/>
  <c r="CQ46" i="1"/>
  <c r="CR46" i="1"/>
  <c r="CQ38" i="1"/>
  <c r="CR38" i="1"/>
  <c r="CP38" i="1"/>
  <c r="CP30" i="1"/>
  <c r="CQ30" i="1"/>
  <c r="CR30" i="1"/>
  <c r="CP22" i="1"/>
  <c r="CQ22" i="1"/>
  <c r="CR22" i="1"/>
  <c r="CR14" i="1"/>
  <c r="CP14" i="1"/>
  <c r="CQ14" i="1"/>
  <c r="CP13" i="1"/>
  <c r="CQ13" i="1"/>
  <c r="CR13" i="1"/>
  <c r="CQ93" i="1"/>
  <c r="CR93" i="1"/>
  <c r="CP93" i="1"/>
  <c r="CQ77" i="1"/>
  <c r="CR77" i="1"/>
  <c r="CP77" i="1"/>
  <c r="CP69" i="1"/>
  <c r="CQ69" i="1"/>
  <c r="CR69" i="1"/>
  <c r="CP61" i="1"/>
  <c r="CQ61" i="1"/>
  <c r="CR61" i="1"/>
  <c r="CP53" i="1"/>
  <c r="CQ53" i="1"/>
  <c r="CR53" i="1"/>
  <c r="CP45" i="1"/>
  <c r="CQ45" i="1"/>
  <c r="CR45" i="1"/>
  <c r="CP37" i="1"/>
  <c r="CQ37" i="1"/>
  <c r="CR37" i="1"/>
  <c r="CP29" i="1"/>
  <c r="CQ29" i="1"/>
  <c r="CR29" i="1"/>
  <c r="CP21" i="1"/>
  <c r="CQ21" i="1"/>
  <c r="CR21" i="1"/>
  <c r="CP108" i="1"/>
  <c r="CQ108" i="1"/>
  <c r="CR108" i="1"/>
  <c r="CP100" i="1"/>
  <c r="CQ100" i="1"/>
  <c r="CR100" i="1"/>
  <c r="CP92" i="1"/>
  <c r="CQ92" i="1"/>
  <c r="CR92" i="1"/>
  <c r="CP84" i="1"/>
  <c r="CQ84" i="1"/>
  <c r="CR84" i="1"/>
  <c r="CP76" i="1"/>
  <c r="CQ76" i="1"/>
  <c r="CR76" i="1"/>
  <c r="CP68" i="1"/>
  <c r="CQ68" i="1"/>
  <c r="CR68" i="1"/>
  <c r="CP60" i="1"/>
  <c r="CQ60" i="1"/>
  <c r="CR60" i="1"/>
  <c r="CP52" i="1"/>
  <c r="CQ52" i="1"/>
  <c r="CR52" i="1"/>
  <c r="CP44" i="1"/>
  <c r="CQ44" i="1"/>
  <c r="CR44" i="1"/>
  <c r="CP36" i="1"/>
  <c r="CQ36" i="1"/>
  <c r="CR36" i="1"/>
  <c r="CP28" i="1"/>
  <c r="CQ28" i="1"/>
  <c r="CR28" i="1"/>
  <c r="CP20" i="1"/>
  <c r="CQ20" i="1"/>
  <c r="CR20" i="1"/>
  <c r="CQ12" i="1"/>
  <c r="CR12" i="1"/>
  <c r="CP12" i="1"/>
  <c r="K26" i="6"/>
  <c r="E26" i="6"/>
  <c r="B24" i="6"/>
  <c r="B23" i="6"/>
  <c r="K20" i="6"/>
  <c r="E20" i="6"/>
  <c r="K19" i="6"/>
  <c r="E19" i="6"/>
  <c r="K18" i="6"/>
  <c r="E18" i="6"/>
  <c r="K17" i="6"/>
  <c r="E17" i="6"/>
  <c r="K16" i="6"/>
  <c r="E16" i="6"/>
  <c r="K11" i="6"/>
  <c r="D11" i="6"/>
  <c r="A4" i="6"/>
  <c r="A2" i="1" s="1"/>
  <c r="O3" i="6"/>
  <c r="O5" i="6" s="1"/>
  <c r="N3" i="6"/>
  <c r="N5" i="6" s="1"/>
  <c r="A3" i="6"/>
  <c r="A1" i="1" s="1"/>
  <c r="K3" i="6" l="1"/>
  <c r="BN9" i="1"/>
  <c r="BO9" i="1"/>
  <c r="BP9" i="1"/>
  <c r="BE11" i="1" l="1"/>
  <c r="BM9" i="1"/>
  <c r="BJ11" i="1" l="1"/>
  <c r="BI11" i="1"/>
  <c r="BH11" i="1"/>
  <c r="BG11" i="1"/>
  <c r="AW11" i="1"/>
  <c r="AV11" i="1"/>
  <c r="AT11" i="1"/>
  <c r="AT9" i="1"/>
  <c r="AU9" i="1"/>
  <c r="AV9" i="1"/>
  <c r="AW9" i="1"/>
  <c r="AY9" i="1"/>
  <c r="BC9" i="1"/>
  <c r="BD9" i="1"/>
  <c r="BE10" i="1"/>
  <c r="BF9" i="1"/>
  <c r="BG9" i="1"/>
  <c r="BH9" i="1"/>
  <c r="BI9" i="1"/>
  <c r="BJ9" i="1"/>
  <c r="BQ9" i="1"/>
  <c r="BR9" i="1"/>
  <c r="B53" i="1" l="1"/>
  <c r="B49" i="1"/>
  <c r="B100" i="1"/>
  <c r="B96" i="1"/>
  <c r="B92" i="1"/>
  <c r="B88" i="1"/>
  <c r="B58" i="1"/>
  <c r="B108" i="1"/>
  <c r="B106" i="1"/>
  <c r="B13" i="1"/>
  <c r="B109" i="1"/>
  <c r="B71" i="1"/>
  <c r="B52" i="1"/>
  <c r="B45" i="1"/>
  <c r="B33" i="1"/>
  <c r="B25" i="1"/>
  <c r="B21" i="1"/>
  <c r="B91" i="1"/>
  <c r="B87" i="1"/>
  <c r="B83" i="1"/>
  <c r="B82" i="1"/>
  <c r="B78" i="1"/>
  <c r="B76" i="1"/>
  <c r="B72" i="1"/>
  <c r="B48" i="1"/>
  <c r="B61" i="1"/>
  <c r="B39" i="1"/>
  <c r="B34" i="1"/>
  <c r="B18" i="1"/>
  <c r="B67" i="1"/>
  <c r="B41" i="1"/>
  <c r="B66" i="1"/>
  <c r="B40" i="1"/>
  <c r="B81" i="1"/>
  <c r="B47" i="1"/>
  <c r="B55" i="1"/>
  <c r="B104" i="1"/>
  <c r="B84" i="1"/>
  <c r="B29" i="1"/>
  <c r="B103" i="1"/>
  <c r="B97" i="1"/>
  <c r="B93" i="1"/>
  <c r="B73" i="1"/>
  <c r="B107" i="1"/>
  <c r="B89" i="1"/>
  <c r="B85" i="1"/>
  <c r="B74" i="1"/>
  <c r="B63" i="1"/>
  <c r="B60" i="1"/>
  <c r="B57" i="1"/>
  <c r="B37" i="1"/>
  <c r="B36" i="1"/>
  <c r="B30" i="1"/>
  <c r="B26" i="1"/>
  <c r="B22" i="1"/>
  <c r="B19" i="1"/>
  <c r="B14" i="1"/>
  <c r="B11" i="1"/>
  <c r="B110" i="1"/>
  <c r="B102" i="1"/>
  <c r="B98" i="1"/>
  <c r="B94" i="1"/>
  <c r="B90" i="1"/>
  <c r="B86" i="1"/>
  <c r="B80" i="1"/>
  <c r="B65" i="1"/>
  <c r="B64" i="1"/>
  <c r="B59" i="1"/>
  <c r="B51" i="1"/>
  <c r="B46" i="1"/>
  <c r="B44" i="1"/>
  <c r="B32" i="1"/>
  <c r="B28" i="1"/>
  <c r="B24" i="1"/>
  <c r="B20" i="1"/>
  <c r="B16" i="1"/>
  <c r="B15" i="1"/>
  <c r="B99" i="1"/>
  <c r="B69" i="1"/>
  <c r="B62" i="1"/>
  <c r="B56" i="1"/>
  <c r="B54" i="1"/>
  <c r="B42" i="1"/>
  <c r="B35" i="1"/>
  <c r="B12" i="1"/>
  <c r="B17" i="1"/>
  <c r="B105" i="1"/>
  <c r="B101" i="1"/>
  <c r="B95" i="1"/>
  <c r="B79" i="1"/>
  <c r="B77" i="1"/>
  <c r="B70" i="1"/>
  <c r="B68" i="1"/>
  <c r="B75" i="1"/>
  <c r="B50" i="1"/>
  <c r="B43" i="1"/>
  <c r="B38" i="1"/>
  <c r="B31" i="1"/>
  <c r="B27" i="1"/>
  <c r="B23" i="1"/>
  <c r="E3" i="1" l="1"/>
  <c r="K5" i="6" s="1"/>
  <c r="L3" i="1" s="1"/>
</calcChain>
</file>

<file path=xl/sharedStrings.xml><?xml version="1.0" encoding="utf-8"?>
<sst xmlns="http://schemas.openxmlformats.org/spreadsheetml/2006/main" count="280" uniqueCount="120">
  <si>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</si>
  <si>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</si>
  <si>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</si>
  <si>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</si>
  <si>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</si>
  <si>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</si>
  <si>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</si>
  <si>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</si>
  <si>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</si>
  <si>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</si>
  <si>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</si>
  <si>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</si>
  <si>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</si>
  <si>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</si>
  <si>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</si>
  <si>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</si>
  <si>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</si>
  <si>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</si>
  <si>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</si>
  <si>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</si>
  <si>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</si>
  <si>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</si>
  <si>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</si>
  <si>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The following is a description of each product group code:</t>
  </si>
  <si>
    <t>Product Group Code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</si>
  <si>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</si>
  <si>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</si>
  <si>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</si>
  <si>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</si>
  <si>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</si>
  <si>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</si>
  <si>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</si>
  <si>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</si>
  <si>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</si>
  <si>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</si>
  <si>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</si>
  <si>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</si>
  <si>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</si>
  <si>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</si>
  <si>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</si>
  <si>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</si>
  <si>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</si>
  <si>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</si>
  <si>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</si>
  <si>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</si>
  <si>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</si>
  <si>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Equipment Family</t>
  </si>
  <si>
    <t>DOE F 220.86</t>
  </si>
  <si>
    <t>General Pumps</t>
  </si>
  <si>
    <t>Nominal Speed of Rotation</t>
  </si>
  <si>
    <t>Operating Mode</t>
  </si>
  <si>
    <t>End suction close-coupled</t>
  </si>
  <si>
    <t>Constant load</t>
  </si>
  <si>
    <t>Constant Load</t>
  </si>
  <si>
    <t>Variable Load</t>
  </si>
  <si>
    <t>End suction frame mounted/own bearings</t>
  </si>
  <si>
    <t>In-line</t>
  </si>
  <si>
    <t>Radially split, multi-stage, vertical, in-line casing diffuser</t>
  </si>
  <si>
    <t>Submersible turbine</t>
  </si>
  <si>
    <t>Basic Model Number (Number Unique to the Basic Model)</t>
  </si>
  <si>
    <t>Individual Model Number Covered by Basic Model (Bare Pump)</t>
  </si>
  <si>
    <t>Individual Model Number (Driver), If Applicable</t>
  </si>
  <si>
    <t>Individual Model Number (Controls), If Applicable</t>
  </si>
  <si>
    <t>Pump Configuration</t>
  </si>
  <si>
    <t>Pump Total Head in Feet at Best Efficiency Point (BEP) and Nominal Speed as Determined in Accordance with the Test Procedure in Section 431.464</t>
  </si>
  <si>
    <t>Volume per Unit Time (Flow Rate) in Gallons per Minute (gpm) at Best Efficiency Point (BEP) and Nominal Speed</t>
  </si>
  <si>
    <t>Nominal Speed of Rotation in Revolutions per Minute (rpm)</t>
  </si>
  <si>
    <t>For ST Pumps, the Bowl Diameter in Inches (in.)</t>
  </si>
  <si>
    <t>Full Impeller Diameter in Inches (in.)</t>
  </si>
  <si>
    <t>For RSV and ST Pumps, the Number of Stages Tested</t>
  </si>
  <si>
    <t>Pump Efficiency at Best Efficiency Point (BEP) in percent (%) (Optional)</t>
  </si>
  <si>
    <t>For a pump subject to the test methods prescribed in section IV - VII of appendix A to subpart Y of part 431 sold with electric motors regulated by DOE's energy conservation standards for electric motors at §431.25</t>
  </si>
  <si>
    <t>Nominal Motor Efficiency in Percent (%) (If Applicable)</t>
  </si>
  <si>
    <t>Motor Horsepower (hp) for the Motor with which the Pump is Being Rated (If Applicable)</t>
  </si>
  <si>
    <t>For Bare Pumps subject to the test methods prescribed in section III of appendix A to subpart Y of part 431</t>
  </si>
  <si>
    <t>For Pumps Sold with an Electric Motor subject to the test methods prescribed in section IV or V of appendix A to subpart Y of part 431</t>
  </si>
  <si>
    <t>For a Pump Sold with a Motor and Continuous or Non-Continuous Controls subject to the test methods prescribed in section VI or VII of appendix A to subpart Y of part 431</t>
  </si>
  <si>
    <r>
      <t>Constant Load Pump Energy Rating  (PERCL</t>
    </r>
    <r>
      <rPr>
        <b/>
        <sz val="10"/>
        <color rgb="FF000000"/>
        <rFont val="Arial"/>
        <family val="2"/>
      </rPr>
      <t>) (Optional)</t>
    </r>
  </si>
  <si>
    <r>
      <t>Variable Load Pump Energy Rating (PERVL</t>
    </r>
    <r>
      <rPr>
        <b/>
        <sz val="10"/>
        <color rgb="FF000000"/>
        <rFont val="Arial"/>
        <family val="2"/>
      </rPr>
      <t>) (Optional)</t>
    </r>
  </si>
  <si>
    <r>
      <t>Was the PEICL</t>
    </r>
    <r>
      <rPr>
        <b/>
        <sz val="10"/>
        <color rgb="FF000000"/>
        <rFont val="Arial"/>
        <family val="2"/>
      </rPr>
      <t xml:space="preserve"> Calculated or Tested?</t>
    </r>
  </si>
  <si>
    <r>
      <t>Was the PEIVL</t>
    </r>
    <r>
      <rPr>
        <b/>
        <sz val="10"/>
        <color rgb="FF000000"/>
        <rFont val="Arial"/>
        <family val="2"/>
      </rPr>
      <t xml:space="preserve"> Calculated or Tested?</t>
    </r>
  </si>
  <si>
    <t>Equipment Class Abbreviation</t>
  </si>
  <si>
    <t>ESCC.1800.CL</t>
  </si>
  <si>
    <t>ESCC.3600.CL</t>
  </si>
  <si>
    <t>ESCC.1800.VL</t>
  </si>
  <si>
    <t>ESCC.3600.VL</t>
  </si>
  <si>
    <t>ESFM.1800.CL</t>
  </si>
  <si>
    <t>ESFM.3600.CL</t>
  </si>
  <si>
    <t>ESFM.1800.VL</t>
  </si>
  <si>
    <t>ESFM.3600.VL</t>
  </si>
  <si>
    <t>IL.1800.CL</t>
  </si>
  <si>
    <t>IL.3600.CL</t>
  </si>
  <si>
    <t>IL.1800.VL</t>
  </si>
  <si>
    <t>IL.3600.VL</t>
  </si>
  <si>
    <t>RSV.1800.CL</t>
  </si>
  <si>
    <t>RSV.3600.CL</t>
  </si>
  <si>
    <t>RSV.1800.VL</t>
  </si>
  <si>
    <t>RSV.3600.VL</t>
  </si>
  <si>
    <t>ST.1800.CL</t>
  </si>
  <si>
    <t>ST.3600.CL</t>
  </si>
  <si>
    <t>ST.1800.VL</t>
  </si>
  <si>
    <t>ST.3600.VL</t>
  </si>
  <si>
    <t>Driver Power Input to the Controls at 25% Load Point, in Horsepower (hp) (corrected in accordance with the test procedure, if applicable)</t>
  </si>
  <si>
    <t>Driver Power Input to the Controls at 50% Load Point, in Horsepower (hp) (corrected in accordance with the test procedure, if applicable)</t>
  </si>
  <si>
    <t>Driver Power Input to the Controls at 75% Load Point, in Horsepower (hp) (corrected in accordance with the test procedure, if applicable)</t>
  </si>
  <si>
    <t>Driver Power Input (measured as the input power to the driver and controls) at 100% Load Point, Corrected to Nominal Speed, in Horsepower (hp)</t>
  </si>
  <si>
    <t>Calculated Driver Power Input at the 75% Load Point (or at 65% Load Point if BEP is at Run Out), Corrected to Nominal Speed, in Horsepower (hp)</t>
  </si>
  <si>
    <t>Calculated Driver Power Input at the 100% Load Point (or at 90% Load Point if BEP is at Run Out), Corrected to Nominal Speed, in Horsepower (hp)</t>
  </si>
  <si>
    <t>Calculated Driver Power Input at the 110% Load Point (or at 100% Load Point if BEP is at Run Out), Corrected to Nominal Speed, in Horsepower (hp)</t>
  </si>
  <si>
    <r>
      <t>Constant Load Pump Energy Rating  (PER</t>
    </r>
    <r>
      <rPr>
        <b/>
        <vertAlign val="subscript"/>
        <sz val="10"/>
        <rFont val="Arial"/>
        <family val="2"/>
      </rPr>
      <t>CL</t>
    </r>
    <r>
      <rPr>
        <b/>
        <sz val="10"/>
        <rFont val="Arial"/>
        <family val="2"/>
      </rPr>
      <t>) (Optional)</t>
    </r>
  </si>
  <si>
    <t>Driver Power Input at the 75% Load Point (or at 65% Load Point if BEP is at Run Out), Corrected to Nominal Speed, in Horsepower (hp)</t>
  </si>
  <si>
    <t>Driver Power Input at the 100% Load Point (or at 90% Load Point if BEP is at Run Out), Corrected to Nominal Speed, in Horsepower (hp)</t>
  </si>
  <si>
    <t>Driver Power Input at the 110% Load Point (or at 100% Load Point if BEP is at Run Out), Corrected to Nominal Speed, in Horsepower (hp)</t>
  </si>
  <si>
    <t>Alternate Single Individual Model Number for Bare Pump with Driver or Bare Pump with Driver and Controls</t>
  </si>
  <si>
    <t>Pump Energy Index (PEI) as Determined in Accordance with the Test Procedure in Section 431.464</t>
  </si>
  <si>
    <t xml:space="preserve">Overall Status of Template   </t>
  </si>
  <si>
    <t>For BP Configuration:  Complete Bare Pump Column Only
For EM:  Complete Bare Pump and Driver columns OR Alternate column
For C or NC:  Complete Bare Pump, Driver, and Controls columns OR Alternate column</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</si>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</sst>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6"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10"/>
      <color rgb="FF000000"/>
      <name val="Arial"/>
      <family val="2"/>
    </font>
    <font>
      <sz val="10"/>
      <color theme="1"/>
      <name val="Arial"/>
      <family val="2"/>
    </font>
    <font>
      <sz val="10"/>
      <color rgb="FF000000"/>
      <name val="Arial"/>
      <family val="2"/>
    </font>
    <font>
      <b/>
      <sz val="10"/>
      <color theme="1"/>
      <name val="Arial"/>
      <family val="2"/>
    </font>
    <font>
      <sz val="11"/>
      <name val="Calibri"/>
      <family val="2"/>
    </font>
    <font>
      <b/>
      <vertAlign val="subscript"/>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bottom style="thick">
        <color indexed="12"/>
      </bottom>
      <diagonal/>
    </border>
    <border>
      <left style="thin">
        <color auto="1"/>
      </left>
      <right style="thin">
        <color indexed="64"/>
      </right>
      <top style="thin">
        <color auto="1"/>
      </top>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2"/>
      </left>
      <right style="thin">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diagonal/>
    </border>
    <border>
      <left style="thin">
        <color indexed="64"/>
      </left>
      <right/>
      <top/>
      <bottom style="thick">
        <color indexed="12"/>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4" fillId="0" borderId="0"/>
  </cellStyleXfs>
  <cellXfs count="228">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4" fillId="2" borderId="3"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7" xfId="1" applyFont="1" applyBorder="1" applyAlignment="1" applyProtection="1">
      <alignment horizontal="left" vertical="center" wrapText="1" indent="1"/>
      <protection locked="0"/>
    </xf>
    <xf numFmtId="0" fontId="1" fillId="0" borderId="7" xfId="1" applyBorder="1" applyAlignment="1" applyProtection="1">
      <alignment horizontal="left" vertical="center" wrapText="1" indent="1"/>
      <protection locked="0"/>
    </xf>
    <xf numFmtId="164" fontId="17" fillId="7" borderId="7"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49" fontId="4" fillId="2" borderId="10" xfId="0" applyNumberFormat="1" applyFont="1" applyFill="1" applyBorder="1" applyAlignment="1" applyProtection="1">
      <alignment horizontal="center" vertical="center" wrapText="1"/>
      <protection locked="0"/>
    </xf>
    <xf numFmtId="49" fontId="4" fillId="2" borderId="11" xfId="0" applyNumberFormat="1" applyFont="1" applyFill="1" applyBorder="1" applyAlignment="1" applyProtection="1">
      <alignment horizontal="center" vertical="center" wrapText="1"/>
      <protection locked="0"/>
    </xf>
    <xf numFmtId="49" fontId="4" fillId="2" borderId="1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15"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15" xfId="2" applyBorder="1" applyAlignment="1" applyProtection="1">
      <alignment horizontal="center" vertical="center" wrapText="1"/>
      <protection hidden="1"/>
    </xf>
    <xf numFmtId="0" fontId="2" fillId="0" borderId="17" xfId="2" applyFont="1" applyBorder="1" applyAlignment="1" applyProtection="1">
      <alignment horizontal="left" vertical="center"/>
      <protection hidden="1"/>
    </xf>
    <xf numFmtId="0" fontId="22" fillId="0" borderId="18" xfId="2" applyFont="1" applyBorder="1" applyAlignment="1" applyProtection="1">
      <alignment horizontal="left" vertical="center"/>
      <protection hidden="1"/>
    </xf>
    <xf numFmtId="0" fontId="1" fillId="0" borderId="18" xfId="2" applyFont="1" applyBorder="1" applyAlignment="1" applyProtection="1">
      <alignment horizontal="left" vertical="center"/>
      <protection hidden="1"/>
    </xf>
    <xf numFmtId="0" fontId="1" fillId="0" borderId="19" xfId="2" applyFont="1" applyBorder="1" applyAlignment="1" applyProtection="1">
      <alignment horizontal="left" vertical="center"/>
      <protection hidden="1"/>
    </xf>
    <xf numFmtId="0" fontId="2" fillId="0" borderId="4"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4"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15"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4"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4"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7"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0" xfId="2" applyFont="1" applyBorder="1" applyAlignment="1" applyProtection="1">
      <alignment horizontal="left" vertical="center"/>
      <protection hidden="1"/>
    </xf>
    <xf numFmtId="0" fontId="18" fillId="0" borderId="21" xfId="2" applyFont="1" applyBorder="1" applyAlignment="1" applyProtection="1">
      <alignment horizontal="left" vertical="center"/>
      <protection hidden="1"/>
    </xf>
    <xf numFmtId="0" fontId="18" fillId="0" borderId="8" xfId="2" applyFont="1" applyBorder="1" applyAlignment="1" applyProtection="1">
      <alignment horizontal="left" vertical="center"/>
      <protection hidden="1"/>
    </xf>
    <xf numFmtId="0" fontId="18" fillId="0" borderId="2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8" xfId="2" applyFont="1" applyBorder="1" applyAlignment="1" applyProtection="1">
      <alignment horizontal="left" vertical="center"/>
      <protection hidden="1"/>
    </xf>
    <xf numFmtId="0" fontId="4" fillId="0" borderId="8" xfId="2" applyBorder="1" applyAlignment="1" applyProtection="1">
      <alignment horizontal="left" vertical="center"/>
      <protection hidden="1"/>
    </xf>
    <xf numFmtId="0" fontId="18" fillId="0" borderId="8" xfId="2" applyFont="1" applyBorder="1" applyAlignment="1" applyProtection="1">
      <alignment horizontal="center" vertical="center"/>
      <protection hidden="1"/>
    </xf>
    <xf numFmtId="0" fontId="4" fillId="0" borderId="18" xfId="2" applyBorder="1" applyAlignment="1" applyProtection="1">
      <alignment horizontal="left" vertical="center"/>
      <protection hidden="1"/>
    </xf>
    <xf numFmtId="0" fontId="18" fillId="0" borderId="18"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4" fillId="2" borderId="26"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5" fillId="0" borderId="0" xfId="0" applyFont="1" applyAlignment="1" applyProtection="1">
      <alignment horizontal="center" wrapText="1"/>
      <protection hidden="1"/>
    </xf>
    <xf numFmtId="0" fontId="5" fillId="0" borderId="28" xfId="0" applyFont="1" applyBorder="1" applyAlignment="1" applyProtection="1">
      <alignment horizontal="center" vertical="center" wrapText="1"/>
      <protection hidden="1"/>
    </xf>
    <xf numFmtId="0" fontId="30" fillId="9" borderId="28" xfId="0" applyFont="1" applyFill="1" applyBorder="1" applyAlignment="1">
      <alignment horizontal="center" vertical="center" wrapText="1"/>
    </xf>
    <xf numFmtId="0" fontId="31" fillId="0" borderId="28" xfId="0" applyFont="1" applyBorder="1" applyAlignment="1">
      <alignment horizontal="center" vertical="center"/>
    </xf>
    <xf numFmtId="0" fontId="4" fillId="9" borderId="28" xfId="0" applyFont="1" applyFill="1" applyBorder="1" applyAlignment="1">
      <alignment horizontal="center" vertical="center" wrapText="1"/>
    </xf>
    <xf numFmtId="0" fontId="32" fillId="9" borderId="28"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xf>
    <xf numFmtId="49" fontId="4" fillId="2" borderId="26"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3" applyFont="1" applyBorder="1" applyAlignment="1">
      <alignment horizontal="center" vertical="center" wrapText="1"/>
    </xf>
    <xf numFmtId="0" fontId="5" fillId="0" borderId="23" xfId="3" applyFont="1" applyBorder="1" applyAlignment="1">
      <alignment horizontal="center" vertical="center" wrapText="1"/>
    </xf>
    <xf numFmtId="0" fontId="30" fillId="0" borderId="1" xfId="0" applyFont="1" applyBorder="1" applyAlignment="1">
      <alignment horizontal="center" vertical="center" wrapText="1"/>
    </xf>
    <xf numFmtId="0" fontId="6" fillId="0" borderId="37" xfId="0" applyFont="1" applyBorder="1" applyAlignment="1" applyProtection="1">
      <alignment vertical="center"/>
      <protection hidden="1"/>
    </xf>
    <xf numFmtId="0" fontId="4" fillId="2" borderId="38" xfId="0" applyFont="1" applyFill="1" applyBorder="1" applyAlignment="1" applyProtection="1">
      <alignment horizontal="center" vertical="center" wrapText="1"/>
      <protection locked="0"/>
    </xf>
    <xf numFmtId="0" fontId="30" fillId="0" borderId="29" xfId="0" applyFont="1" applyBorder="1" applyAlignment="1">
      <alignment horizontal="center" vertical="center" wrapText="1"/>
    </xf>
    <xf numFmtId="0" fontId="5" fillId="0" borderId="0" xfId="0" applyFont="1" applyAlignment="1" applyProtection="1">
      <alignment horizontal="center"/>
      <protection hidden="1"/>
    </xf>
    <xf numFmtId="0" fontId="5" fillId="0" borderId="33" xfId="0" applyFont="1" applyBorder="1" applyAlignment="1" applyProtection="1">
      <alignment horizontal="center" vertical="center" wrapText="1"/>
      <protection hidden="1"/>
    </xf>
    <xf numFmtId="0" fontId="5" fillId="0" borderId="28" xfId="0" applyFont="1" applyBorder="1" applyAlignment="1">
      <alignment horizontal="center" vertical="center" wrapText="1"/>
    </xf>
    <xf numFmtId="0" fontId="34" fillId="0" borderId="28" xfId="0" applyFont="1" applyBorder="1" applyAlignment="1">
      <alignment horizontal="center" vertical="center"/>
    </xf>
    <xf numFmtId="0" fontId="4" fillId="9" borderId="33" xfId="0" applyFont="1" applyFill="1" applyBorder="1" applyAlignment="1">
      <alignment horizontal="left" vertical="center" wrapText="1" indent="1"/>
    </xf>
    <xf numFmtId="0" fontId="7" fillId="0" borderId="0" xfId="0" applyFont="1" applyAlignment="1" applyProtection="1">
      <alignment horizontal="left" vertical="center" wrapText="1"/>
      <protection hidden="1"/>
    </xf>
    <xf numFmtId="0" fontId="4" fillId="2" borderId="28" xfId="0" applyFont="1" applyFill="1" applyBorder="1" applyAlignment="1" applyProtection="1">
      <alignment horizontal="center" vertical="center" wrapText="1"/>
      <protection hidden="1"/>
    </xf>
    <xf numFmtId="0" fontId="5" fillId="7" borderId="2" xfId="0" applyFont="1" applyFill="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4" fillId="7" borderId="2" xfId="0" applyFont="1" applyFill="1" applyBorder="1" applyAlignment="1" applyProtection="1">
      <alignment horizontal="center" vertical="center" wrapText="1"/>
      <protection hidden="1"/>
    </xf>
    <xf numFmtId="0" fontId="4" fillId="7" borderId="15"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wrapText="1"/>
      <protection hidden="1"/>
    </xf>
    <xf numFmtId="14" fontId="4" fillId="2" borderId="26" xfId="0" applyNumberFormat="1" applyFont="1" applyFill="1" applyBorder="1" applyAlignment="1" applyProtection="1">
      <alignment horizontal="center" vertical="center" wrapText="1"/>
      <protection locked="0"/>
    </xf>
    <xf numFmtId="14" fontId="4" fillId="2" borderId="30" xfId="0" applyNumberFormat="1" applyFont="1" applyFill="1" applyBorder="1" applyAlignment="1" applyProtection="1">
      <alignment horizontal="center" vertical="center" wrapText="1"/>
      <protection locked="0"/>
    </xf>
    <xf numFmtId="0" fontId="9" fillId="5" borderId="6" xfId="0" applyFont="1" applyFill="1" applyBorder="1" applyAlignment="1" applyProtection="1">
      <alignment vertical="center" wrapText="1"/>
      <protection hidden="1"/>
    </xf>
    <xf numFmtId="0" fontId="7" fillId="0" borderId="0" xfId="0" applyFont="1" applyProtection="1">
      <protection hidden="1"/>
    </xf>
    <xf numFmtId="0" fontId="11" fillId="0" borderId="4" xfId="0" applyFont="1" applyBorder="1" applyAlignment="1" applyProtection="1">
      <alignment wrapText="1"/>
      <protection hidden="1"/>
    </xf>
    <xf numFmtId="0" fontId="4" fillId="0" borderId="4" xfId="0" applyFont="1" applyBorder="1" applyAlignment="1" applyProtection="1">
      <alignment horizontal="center"/>
      <protection hidden="1"/>
    </xf>
    <xf numFmtId="0" fontId="18" fillId="0" borderId="4"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4"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0" xfId="2" applyFont="1" applyBorder="1" applyAlignment="1" applyProtection="1">
      <alignment horizontal="right" vertical="center" wrapText="1"/>
      <protection hidden="1"/>
    </xf>
    <xf numFmtId="0" fontId="18" fillId="0" borderId="4" xfId="2" applyFont="1" applyBorder="1" applyAlignment="1" applyProtection="1">
      <alignment horizontal="left" vertical="center" wrapText="1" indent="1"/>
      <protection hidden="1"/>
    </xf>
    <xf numFmtId="0" fontId="1" fillId="0" borderId="21" xfId="2" applyFont="1" applyBorder="1" applyAlignment="1" applyProtection="1">
      <alignment horizontal="center" vertical="top"/>
      <protection hidden="1"/>
    </xf>
    <xf numFmtId="0" fontId="1" fillId="0" borderId="22" xfId="2" applyFont="1" applyBorder="1" applyAlignment="1" applyProtection="1">
      <alignment horizontal="center" vertical="top"/>
      <protection hidden="1"/>
    </xf>
    <xf numFmtId="0" fontId="1" fillId="0" borderId="8"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15" xfId="1" applyFont="1" applyFill="1" applyBorder="1" applyAlignment="1" applyProtection="1">
      <alignment horizontal="center" vertical="center"/>
      <protection hidden="1"/>
    </xf>
    <xf numFmtId="0" fontId="10" fillId="0" borderId="13" xfId="2" applyFont="1" applyBorder="1" applyAlignment="1" applyProtection="1">
      <alignment horizontal="center" vertical="center" wrapText="1"/>
      <protection hidden="1"/>
    </xf>
    <xf numFmtId="0" fontId="10" fillId="0" borderId="6" xfId="2" applyFont="1" applyBorder="1" applyAlignment="1" applyProtection="1">
      <alignment horizontal="center" vertical="center" wrapText="1"/>
      <protection hidden="1"/>
    </xf>
    <xf numFmtId="0" fontId="10" fillId="0" borderId="14" xfId="2" applyFont="1" applyBorder="1" applyAlignment="1" applyProtection="1">
      <alignment horizontal="center" vertical="center" wrapText="1"/>
      <protection hidden="1"/>
    </xf>
    <xf numFmtId="0" fontId="1" fillId="0" borderId="17" xfId="2" applyFont="1" applyBorder="1" applyAlignment="1" applyProtection="1">
      <alignment horizontal="center" vertical="center"/>
      <protection hidden="1"/>
    </xf>
    <xf numFmtId="0" fontId="1" fillId="0" borderId="19" xfId="2" applyFont="1" applyBorder="1" applyAlignment="1" applyProtection="1">
      <alignment horizontal="center" vertical="center"/>
      <protection hidden="1"/>
    </xf>
    <xf numFmtId="0" fontId="18" fillId="0" borderId="4" xfId="2" applyFont="1" applyBorder="1" applyAlignment="1" applyProtection="1">
      <alignment horizontal="left" vertical="center" indent="1"/>
      <protection hidden="1"/>
    </xf>
    <xf numFmtId="0" fontId="1" fillId="0" borderId="18" xfId="2" applyFont="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7" borderId="15" xfId="0" applyFont="1" applyFill="1" applyBorder="1" applyAlignment="1" applyProtection="1">
      <alignment horizontal="center" vertical="center" wrapText="1"/>
      <protection hidden="1"/>
    </xf>
    <xf numFmtId="0" fontId="5" fillId="7" borderId="25" xfId="0" applyFont="1" applyFill="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7" borderId="2" xfId="0" applyFont="1" applyFill="1" applyBorder="1" applyAlignment="1" applyProtection="1">
      <alignment horizontal="center" vertical="center" wrapText="1"/>
      <protection hidden="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9" fillId="5" borderId="6"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33"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3" xfId="0" applyFont="1" applyBorder="1" applyAlignment="1" applyProtection="1">
      <alignment horizontal="center" vertical="center" wrapText="1"/>
      <protection hidden="1"/>
    </xf>
    <xf numFmtId="0" fontId="29" fillId="8" borderId="13" xfId="1" applyFont="1" applyFill="1" applyBorder="1" applyAlignment="1" applyProtection="1">
      <alignment horizontal="center" vertical="center"/>
      <protection hidden="1"/>
    </xf>
    <xf numFmtId="0" fontId="29" fillId="8" borderId="6" xfId="1" applyFont="1" applyFill="1" applyBorder="1" applyAlignment="1" applyProtection="1">
      <alignment horizontal="center" vertical="center"/>
      <protection hidden="1"/>
    </xf>
    <xf numFmtId="0" fontId="29" fillId="8" borderId="14" xfId="1"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11" fillId="6" borderId="17" xfId="0" applyFont="1" applyFill="1" applyBorder="1" applyAlignment="1" applyProtection="1">
      <alignment horizontal="left" vertical="center" wrapText="1"/>
      <protection hidden="1"/>
    </xf>
    <xf numFmtId="0" fontId="11" fillId="6" borderId="18" xfId="0" applyFont="1" applyFill="1" applyBorder="1" applyAlignment="1" applyProtection="1">
      <alignment horizontal="left" vertical="center" wrapText="1"/>
      <protection hidden="1"/>
    </xf>
    <xf numFmtId="0" fontId="11" fillId="6" borderId="19" xfId="0" applyFont="1" applyFill="1" applyBorder="1" applyAlignment="1" applyProtection="1">
      <alignment horizontal="left" vertical="center" wrapText="1"/>
      <protection hidden="1"/>
    </xf>
    <xf numFmtId="0" fontId="11" fillId="6" borderId="4"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0" xfId="0" applyFont="1" applyFill="1" applyBorder="1" applyAlignment="1" applyProtection="1">
      <alignment horizontal="left" vertical="center" wrapText="1"/>
      <protection hidden="1"/>
    </xf>
    <xf numFmtId="0" fontId="11" fillId="6" borderId="21" xfId="0" applyFont="1" applyFill="1" applyBorder="1" applyAlignment="1" applyProtection="1">
      <alignment horizontal="left" vertical="center" wrapText="1"/>
      <protection hidden="1"/>
    </xf>
    <xf numFmtId="0" fontId="11" fillId="6" borderId="8" xfId="0" applyFont="1" applyFill="1" applyBorder="1" applyAlignment="1" applyProtection="1">
      <alignment horizontal="left" vertical="center" wrapText="1"/>
      <protection hidden="1"/>
    </xf>
    <xf numFmtId="0" fontId="11" fillId="6" borderId="22" xfId="0" applyFont="1" applyFill="1" applyBorder="1" applyAlignment="1" applyProtection="1">
      <alignment horizontal="left" vertical="center" wrapText="1"/>
      <protection hidden="1"/>
    </xf>
  </cellXfs>
  <cellStyles count="4">
    <cellStyle name="Hyperlink" xfId="1" builtinId="8"/>
    <cellStyle name="Normal" xfId="0" builtinId="0"/>
    <cellStyle name="Normal 2" xfId="2" xr:uid="{00000000-0005-0000-0000-000002000000}"/>
    <cellStyle name="Normal 3" xfId="3" xr:uid="{00000000-0005-0000-0000-000003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V10">
            <v>20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V11">
            <v>25</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31" sqref="B31"/>
    </sheetView>
  </sheetViews>
  <sheetFormatPr defaultRowHeight="12.75" x14ac:dyDescent="0.2"/>
  <cols>
    <col min="1" max="1" width="3.7109375" style="70" customWidth="1"/>
    <col min="2" max="2" width="12.28515625" style="45" customWidth="1"/>
    <col min="3" max="3" width="7.7109375" style="45" customWidth="1"/>
    <col min="4" max="4" width="33.7109375" style="45" customWidth="1"/>
    <col min="5" max="5" width="12.7109375" style="45" customWidth="1"/>
    <col min="6" max="6" width="3.7109375" style="45" customWidth="1"/>
    <col min="7" max="7" width="3.7109375" style="46" customWidth="1"/>
    <col min="8" max="8" width="12.28515625" style="45" customWidth="1"/>
    <col min="9" max="9" width="7.7109375" style="45" customWidth="1"/>
    <col min="10" max="10" width="33.7109375" style="45" customWidth="1"/>
    <col min="11" max="11" width="12.7109375" style="45" customWidth="1"/>
    <col min="12" max="12" width="3.7109375" style="45" customWidth="1"/>
    <col min="13" max="13" width="8.7109375" style="45" customWidth="1"/>
    <col min="14" max="14" width="13.42578125" style="45" hidden="1" customWidth="1"/>
    <col min="15" max="15" width="13.85546875" style="45" hidden="1" customWidth="1"/>
    <col min="16" max="16" width="9.140625" style="115" hidden="1" customWidth="1"/>
    <col min="17" max="17" width="12.7109375" style="45" bestFit="1" customWidth="1"/>
    <col min="18" max="16384" width="9.140625" style="45"/>
  </cols>
  <sheetData>
    <row r="1" spans="1:18" ht="12.95" customHeight="1" x14ac:dyDescent="0.2">
      <c r="A1" s="44" t="s">
        <v>118</v>
      </c>
      <c r="L1" s="47" t="s">
        <v>119</v>
      </c>
      <c r="P1" s="48">
        <v>13</v>
      </c>
    </row>
    <row r="2" spans="1:18" ht="17.100000000000001" customHeight="1" x14ac:dyDescent="0.2">
      <c r="A2" s="49" t="s">
        <v>47</v>
      </c>
      <c r="J2" s="50"/>
      <c r="K2" s="51"/>
      <c r="N2" s="52" t="s">
        <v>25</v>
      </c>
      <c r="O2" s="52" t="s">
        <v>20</v>
      </c>
      <c r="P2" s="48">
        <v>17</v>
      </c>
    </row>
    <row r="3" spans="1:18" s="51" customFormat="1" ht="20.100000000000001" customHeight="1" x14ac:dyDescent="0.2">
      <c r="A3" s="53" t="str">
        <f>D3</f>
        <v>General Pumps</v>
      </c>
      <c r="C3" s="54" t="s">
        <v>26</v>
      </c>
      <c r="D3" s="169" t="s">
        <v>48</v>
      </c>
      <c r="E3" s="169"/>
      <c r="F3" s="169"/>
      <c r="G3" s="169"/>
      <c r="H3" s="169"/>
      <c r="I3" s="169"/>
      <c r="J3" s="55" t="s">
        <v>17</v>
      </c>
      <c r="K3" s="17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0"/>
      <c r="M3" s="56"/>
      <c r="N3" s="46">
        <f>N11</f>
        <v>0</v>
      </c>
      <c r="O3" s="46">
        <f>N12</f>
        <v>0</v>
      </c>
      <c r="P3" s="48">
        <v>20</v>
      </c>
    </row>
    <row r="4" spans="1:18" s="51" customFormat="1" ht="9.9499999999999993" customHeight="1" x14ac:dyDescent="0.2">
      <c r="A4" s="53" t="str">
        <f>RIGHT(L1,LEN(L1)-8)</f>
        <v>5.3</v>
      </c>
      <c r="B4" s="57"/>
      <c r="C4" s="57"/>
      <c r="D4" s="169"/>
      <c r="E4" s="169"/>
      <c r="F4" s="169"/>
      <c r="G4" s="169"/>
      <c r="H4" s="169"/>
      <c r="I4" s="169"/>
      <c r="M4" s="56"/>
      <c r="P4" s="48">
        <v>10</v>
      </c>
    </row>
    <row r="5" spans="1:18" s="51" customFormat="1" ht="20.100000000000001" customHeight="1" x14ac:dyDescent="0.2">
      <c r="A5" s="58"/>
      <c r="D5" s="169"/>
      <c r="E5" s="169"/>
      <c r="F5" s="169"/>
      <c r="G5" s="169"/>
      <c r="H5" s="169"/>
      <c r="I5" s="169"/>
      <c r="J5" s="55" t="s">
        <v>18</v>
      </c>
      <c r="K5" s="171" t="str">
        <f>IF(OR(K3="Error",Input!E3="Error"),"Error",IF(OR(K3="No Data",Input!E3="No Data"),"No Data","OK"))</f>
        <v>No Data</v>
      </c>
      <c r="L5" s="171"/>
      <c r="M5" s="56"/>
      <c r="N5" s="46" t="str">
        <f>IF(N3=1,"U.S. Manufacturer",IF(N3=2,"Importer","No Type"))</f>
        <v>No Type</v>
      </c>
      <c r="O5" s="46" t="str">
        <f>IF(O3=1,IF(N3=1,"U.S. Manufacturer",IF(N3=2,"Importer","No Type")),IF(O3=2,"Third Party Representative","No Type"))</f>
        <v>No Type</v>
      </c>
      <c r="P5" s="48">
        <v>20</v>
      </c>
    </row>
    <row r="6" spans="1:18" s="51" customFormat="1" ht="20.100000000000001" customHeight="1" x14ac:dyDescent="0.2">
      <c r="A6" s="58"/>
      <c r="D6" s="172" t="s">
        <v>27</v>
      </c>
      <c r="E6" s="172"/>
      <c r="F6" s="59"/>
      <c r="G6" s="59"/>
      <c r="H6" s="59"/>
      <c r="I6" s="59"/>
      <c r="J6" s="55"/>
      <c r="K6" s="60"/>
      <c r="L6" s="60"/>
      <c r="M6" s="56"/>
      <c r="N6" s="46"/>
      <c r="O6" s="46"/>
      <c r="P6" s="48">
        <v>20</v>
      </c>
    </row>
    <row r="7" spans="1:18" s="51" customFormat="1" ht="9.9499999999999993" customHeight="1" thickBot="1" x14ac:dyDescent="0.25">
      <c r="A7" s="58"/>
      <c r="B7" s="57"/>
      <c r="C7" s="57"/>
      <c r="D7" s="57"/>
      <c r="E7" s="57"/>
      <c r="G7" s="46"/>
      <c r="H7" s="61"/>
      <c r="I7" s="61"/>
      <c r="J7" s="61"/>
      <c r="K7" s="61"/>
      <c r="L7" s="61"/>
      <c r="M7" s="61"/>
      <c r="N7" s="56"/>
      <c r="O7" s="56"/>
      <c r="P7" s="62">
        <v>10</v>
      </c>
      <c r="Q7" s="56"/>
    </row>
    <row r="8" spans="1:18" s="51" customFormat="1" ht="39.950000000000003" customHeight="1" thickBot="1" x14ac:dyDescent="0.25">
      <c r="A8" s="173" t="s">
        <v>28</v>
      </c>
      <c r="B8" s="174"/>
      <c r="C8" s="174"/>
      <c r="D8" s="174"/>
      <c r="E8" s="174"/>
      <c r="F8" s="174"/>
      <c r="G8" s="174"/>
      <c r="H8" s="174"/>
      <c r="I8" s="174"/>
      <c r="J8" s="174"/>
      <c r="K8" s="174"/>
      <c r="L8" s="175"/>
      <c r="M8" s="61"/>
      <c r="N8" s="56"/>
      <c r="O8" s="56"/>
      <c r="P8" s="62">
        <v>40</v>
      </c>
      <c r="Q8" s="56"/>
    </row>
    <row r="9" spans="1:18" s="51" customFormat="1" ht="18" customHeight="1" x14ac:dyDescent="0.2">
      <c r="A9" s="63"/>
      <c r="B9" s="64" t="s">
        <v>29</v>
      </c>
      <c r="C9" s="64"/>
      <c r="D9" s="65"/>
      <c r="E9" s="65"/>
      <c r="F9" s="66"/>
      <c r="G9" s="63"/>
      <c r="H9" s="64" t="s">
        <v>30</v>
      </c>
      <c r="I9" s="64"/>
      <c r="J9" s="65"/>
      <c r="K9" s="65"/>
      <c r="L9" s="66"/>
      <c r="M9" s="46"/>
      <c r="N9" s="46"/>
      <c r="O9" s="56"/>
      <c r="P9" s="62">
        <v>18</v>
      </c>
      <c r="Q9" s="56"/>
      <c r="R9" s="56"/>
    </row>
    <row r="10" spans="1:18" s="51" customFormat="1" ht="18" customHeight="1" thickBot="1" x14ac:dyDescent="0.25">
      <c r="A10" s="67"/>
      <c r="B10" s="68" t="s">
        <v>31</v>
      </c>
      <c r="C10" s="68"/>
      <c r="D10" s="68"/>
      <c r="E10" s="68"/>
      <c r="F10" s="69"/>
      <c r="G10" s="67"/>
      <c r="H10" s="70" t="s">
        <v>32</v>
      </c>
      <c r="I10" s="70"/>
      <c r="J10" s="57"/>
      <c r="K10" s="57"/>
      <c r="L10" s="69"/>
      <c r="M10" s="61"/>
      <c r="N10" s="56"/>
      <c r="O10" s="56"/>
      <c r="P10" s="62">
        <v>18</v>
      </c>
      <c r="Q10" s="56"/>
    </row>
    <row r="11" spans="1:18" s="51" customFormat="1" ht="27.95" customHeight="1" x14ac:dyDescent="0.2">
      <c r="A11" s="67"/>
      <c r="B11" s="176"/>
      <c r="C11" s="177"/>
      <c r="D11" s="178" t="str">
        <f>IF(OR(N11=1,N11=2),"","Please enter required data")</f>
        <v>Please enter required data</v>
      </c>
      <c r="E11" s="57"/>
      <c r="F11" s="69"/>
      <c r="G11" s="67"/>
      <c r="H11" s="176"/>
      <c r="I11" s="179"/>
      <c r="J11" s="177"/>
      <c r="K11" s="165" t="str">
        <f>IF(OR(N12=1,N12=2),"","Please enter required data")</f>
        <v>Please enter required data</v>
      </c>
      <c r="L11" s="69"/>
      <c r="M11" s="61"/>
      <c r="N11" s="71">
        <v>0</v>
      </c>
      <c r="O11" s="72"/>
      <c r="P11" s="62">
        <v>28</v>
      </c>
      <c r="Q11" s="56"/>
    </row>
    <row r="12" spans="1:18" s="81" customFormat="1" ht="27.95" customHeight="1" thickBot="1" x14ac:dyDescent="0.25">
      <c r="A12" s="73"/>
      <c r="B12" s="166"/>
      <c r="C12" s="167"/>
      <c r="D12" s="178"/>
      <c r="E12" s="74"/>
      <c r="F12" s="75"/>
      <c r="G12" s="73"/>
      <c r="H12" s="166"/>
      <c r="I12" s="168"/>
      <c r="J12" s="167"/>
      <c r="K12" s="165"/>
      <c r="L12" s="75"/>
      <c r="M12" s="76"/>
      <c r="N12" s="77">
        <v>0</v>
      </c>
      <c r="O12" s="78"/>
      <c r="P12" s="79">
        <v>28</v>
      </c>
      <c r="Q12" s="80"/>
    </row>
    <row r="13" spans="1:18" s="51" customFormat="1" ht="12.95" customHeight="1" x14ac:dyDescent="0.2">
      <c r="A13" s="67"/>
      <c r="B13" s="57"/>
      <c r="C13" s="57"/>
      <c r="D13" s="57"/>
      <c r="E13" s="57"/>
      <c r="F13" s="69"/>
      <c r="G13" s="67"/>
      <c r="H13" s="57"/>
      <c r="I13" s="57"/>
      <c r="J13" s="57"/>
      <c r="K13" s="57"/>
      <c r="L13" s="69"/>
      <c r="M13" s="61"/>
      <c r="N13" s="56"/>
      <c r="O13" s="46"/>
      <c r="P13" s="62">
        <v>13</v>
      </c>
      <c r="Q13" s="56"/>
    </row>
    <row r="14" spans="1:18" s="84" customFormat="1" ht="12.95" customHeight="1" x14ac:dyDescent="0.2">
      <c r="A14" s="82"/>
      <c r="B14" s="83" t="s">
        <v>33</v>
      </c>
      <c r="C14" s="83"/>
      <c r="D14" s="72"/>
      <c r="F14" s="85"/>
      <c r="G14" s="82"/>
      <c r="H14" s="83" t="s">
        <v>34</v>
      </c>
      <c r="I14" s="83"/>
      <c r="J14" s="72"/>
      <c r="L14" s="85"/>
      <c r="M14" s="86"/>
      <c r="N14" s="86"/>
      <c r="O14" s="87"/>
      <c r="P14" s="62">
        <v>13</v>
      </c>
    </row>
    <row r="15" spans="1:18" s="89" customFormat="1" ht="12.95" customHeight="1" thickBot="1" x14ac:dyDescent="0.25">
      <c r="A15" s="88"/>
      <c r="F15" s="90"/>
      <c r="G15" s="88"/>
      <c r="L15" s="90"/>
      <c r="M15" s="46"/>
      <c r="N15" s="46"/>
      <c r="O15" s="91"/>
      <c r="P15" s="62">
        <v>13</v>
      </c>
    </row>
    <row r="16" spans="1:18" s="89" customFormat="1" ht="23.1" customHeight="1" thickBot="1" x14ac:dyDescent="0.25">
      <c r="A16" s="159" t="s">
        <v>35</v>
      </c>
      <c r="B16" s="160"/>
      <c r="C16" s="161"/>
      <c r="D16" s="92"/>
      <c r="E16" s="93" t="str">
        <f>IF(ISBLANK(D16),"Please enter required data",IF(ISNONTEXT(D16),"Please enter required data",""))</f>
        <v>Please enter required data</v>
      </c>
      <c r="F16" s="94"/>
      <c r="G16" s="159" t="s">
        <v>35</v>
      </c>
      <c r="H16" s="160"/>
      <c r="I16" s="161"/>
      <c r="J16" s="92"/>
      <c r="K16" s="93" t="str">
        <f>IF($N$12=1,IF(ISBLANK(J16),"","No entry should be made"),IF(ISBLANK(J16),"Please enter required data",IF(ISNONTEXT(J16),"Please enter required data","")))</f>
        <v>Please enter required data</v>
      </c>
      <c r="L16" s="94"/>
      <c r="M16" s="46"/>
      <c r="N16" s="91" t="s">
        <v>19</v>
      </c>
      <c r="O16" s="91"/>
      <c r="P16" s="62">
        <v>23</v>
      </c>
      <c r="Q16" s="91"/>
    </row>
    <row r="17" spans="1:84" s="89" customFormat="1" ht="23.1" customHeight="1" thickBot="1" x14ac:dyDescent="0.25">
      <c r="A17" s="159" t="s">
        <v>36</v>
      </c>
      <c r="B17" s="160"/>
      <c r="C17" s="161"/>
      <c r="D17" s="92"/>
      <c r="E17" s="93" t="str">
        <f>IF(ISBLANK(D17),"Please enter required data",IF(ISNONTEXT(D17),"Please enter required data",""))</f>
        <v>Please enter required data</v>
      </c>
      <c r="F17" s="94"/>
      <c r="G17" s="159" t="s">
        <v>36</v>
      </c>
      <c r="H17" s="160"/>
      <c r="I17" s="161"/>
      <c r="J17" s="92"/>
      <c r="K17" s="93" t="str">
        <f>IF($N$12=1,IF(ISBLANK(J17),"","No entry should be made"),IF(ISBLANK(J17),"Please enter required data",IF(ISNONTEXT(J17),"Please enter required data","")))</f>
        <v>Please enter required data</v>
      </c>
      <c r="L17" s="94"/>
      <c r="M17" s="46"/>
      <c r="N17" s="91" t="s">
        <v>19</v>
      </c>
      <c r="O17" s="91"/>
      <c r="P17" s="62">
        <v>23</v>
      </c>
      <c r="Q17" s="91"/>
    </row>
    <row r="18" spans="1:84" s="89" customFormat="1" ht="23.1" customHeight="1" thickBot="1" x14ac:dyDescent="0.25">
      <c r="A18" s="155" t="s">
        <v>37</v>
      </c>
      <c r="B18" s="156"/>
      <c r="C18" s="157"/>
      <c r="D18" s="92"/>
      <c r="E18" s="93" t="str">
        <f>IF(ISBLANK(D18),"Please enter required data",IF(ISNONTEXT(D18),"Please enter required data",""))</f>
        <v>Please enter required data</v>
      </c>
      <c r="F18" s="94"/>
      <c r="G18" s="155" t="s">
        <v>37</v>
      </c>
      <c r="H18" s="156"/>
      <c r="I18" s="157"/>
      <c r="J18" s="92"/>
      <c r="K18" s="93" t="str">
        <f>IF($N$12=1,IF(ISBLANK(J18),"","No entry should be made"),IF(ISBLANK(J18),"Please enter required data",IF(ISNONTEXT(J18),"Please enter required data","")))</f>
        <v>Please enter required data</v>
      </c>
      <c r="L18" s="94"/>
      <c r="M18" s="46"/>
      <c r="N18" s="91" t="s">
        <v>19</v>
      </c>
      <c r="O18" s="91"/>
      <c r="P18" s="62">
        <v>23</v>
      </c>
      <c r="Q18" s="91"/>
    </row>
    <row r="19" spans="1:84" s="89" customFormat="1" ht="23.1" customHeight="1" thickBot="1" x14ac:dyDescent="0.25">
      <c r="A19" s="159" t="s">
        <v>38</v>
      </c>
      <c r="B19" s="160"/>
      <c r="C19" s="161"/>
      <c r="D19" s="92"/>
      <c r="E19" s="93" t="str">
        <f>IF(ISBLANK(D19),"Please enter required data","")</f>
        <v>Please enter required data</v>
      </c>
      <c r="F19" s="94"/>
      <c r="G19" s="159" t="s">
        <v>38</v>
      </c>
      <c r="H19" s="160"/>
      <c r="I19" s="161"/>
      <c r="J19" s="92"/>
      <c r="K19" s="93" t="str">
        <f>IF($N$12=1,IF(ISBLANK(J19),"","No entry should be made"),IF(ISBLANK(J19),"Please enter required data",""))</f>
        <v>Please enter required data</v>
      </c>
      <c r="L19" s="94"/>
      <c r="M19" s="46"/>
      <c r="N19" s="91" t="s">
        <v>19</v>
      </c>
      <c r="O19" s="91"/>
      <c r="P19" s="62">
        <v>23</v>
      </c>
      <c r="Q19" s="91"/>
    </row>
    <row r="20" spans="1:84" s="89" customFormat="1" ht="23.1" customHeight="1" thickBot="1" x14ac:dyDescent="0.25">
      <c r="A20" s="159" t="s">
        <v>39</v>
      </c>
      <c r="B20" s="160"/>
      <c r="C20" s="161"/>
      <c r="D20" s="35"/>
      <c r="E20" s="93" t="str">
        <f>IF(IF(ISERROR(FIND("@",D20)),1,0)+IF(ISERROR(FIND(".",D20)),1,0)&gt;0,"Please enter required data"," ")</f>
        <v>Please enter required data</v>
      </c>
      <c r="F20" s="94"/>
      <c r="G20" s="159" t="s">
        <v>39</v>
      </c>
      <c r="H20" s="160"/>
      <c r="I20" s="161"/>
      <c r="J20" s="35"/>
      <c r="K20" s="93" t="str">
        <f>IF($N$12=1,IF(ISBLANK(J20),"","No entry should be made"),IF(IF(ISERROR(FIND("@",J20)),1,0)+IF(ISERROR(FIND(".",J20)),1,0)&gt;0,"Please enter required data"," "))</f>
        <v>Please enter required data</v>
      </c>
      <c r="L20" s="94"/>
      <c r="M20" s="46"/>
      <c r="N20" s="91" t="s">
        <v>19</v>
      </c>
      <c r="O20" s="91"/>
      <c r="P20" s="62">
        <v>23</v>
      </c>
      <c r="Q20" s="91"/>
    </row>
    <row r="21" spans="1:84" s="89" customFormat="1" ht="12.95" customHeight="1" thickBot="1" x14ac:dyDescent="0.25">
      <c r="A21" s="95"/>
      <c r="B21" s="96"/>
      <c r="C21" s="96"/>
      <c r="D21" s="96"/>
      <c r="E21" s="96"/>
      <c r="F21" s="97"/>
      <c r="G21" s="95"/>
      <c r="H21" s="96"/>
      <c r="I21" s="96"/>
      <c r="J21" s="96"/>
      <c r="K21" s="96"/>
      <c r="L21" s="97"/>
      <c r="M21" s="46"/>
      <c r="N21" s="91"/>
      <c r="O21" s="91"/>
      <c r="P21" s="62">
        <v>13</v>
      </c>
      <c r="Q21" s="91"/>
    </row>
    <row r="22" spans="1:84" s="89" customFormat="1" ht="12.95" customHeight="1" x14ac:dyDescent="0.2">
      <c r="G22" s="46"/>
      <c r="H22" s="46"/>
      <c r="I22" s="46"/>
      <c r="J22" s="46"/>
      <c r="K22" s="46"/>
      <c r="L22" s="46"/>
      <c r="M22" s="46"/>
      <c r="N22" s="91"/>
      <c r="O22" s="91"/>
      <c r="P22" s="62">
        <v>13</v>
      </c>
      <c r="Q22" s="91"/>
    </row>
    <row r="23" spans="1:84" s="51" customFormat="1" ht="17.100000000000001" customHeight="1" x14ac:dyDescent="0.2">
      <c r="A23" s="58"/>
      <c r="B23" s="98" t="str">
        <f>"Compliance Statement "&amp;IF(N12=2,"- Third Party Representative", IF(AND(N11=1,N12=1),"- U.S. Manufacturer",IF(AND(N11=2,N12=1),"- Importer","")))</f>
        <v xml:space="preserve">Compliance Statement </v>
      </c>
      <c r="C23" s="99"/>
      <c r="G23" s="46"/>
      <c r="P23" s="48">
        <v>17</v>
      </c>
      <c r="T23" s="57"/>
    </row>
    <row r="24" spans="1:84" s="51" customFormat="1" ht="114.95" customHeight="1" x14ac:dyDescent="0.2">
      <c r="A24" s="58"/>
      <c r="B24" s="162" t="str">
        <f>IF(N12=0,"Select one of the options for 'Submitter - Party Submitting This Report' above",IF(N12=1,N24,IF(N12=2,O24,"Error in Submitter Type")))</f>
        <v>Select one of the options for 'Submitter - Party Submitting This Report' above</v>
      </c>
      <c r="C24" s="162"/>
      <c r="D24" s="162"/>
      <c r="E24" s="162"/>
      <c r="F24" s="162"/>
      <c r="G24" s="162"/>
      <c r="H24" s="162"/>
      <c r="I24" s="162"/>
      <c r="J24" s="162"/>
      <c r="K24" s="162"/>
      <c r="L24" s="100"/>
      <c r="M24" s="100"/>
      <c r="N24" s="100" t="s">
        <v>40</v>
      </c>
      <c r="O24" s="100" t="s">
        <v>41</v>
      </c>
      <c r="P24" s="48">
        <v>115</v>
      </c>
      <c r="S24" s="57"/>
    </row>
    <row r="25" spans="1:84" s="51" customFormat="1" ht="6" customHeight="1" thickBot="1" x14ac:dyDescent="0.25">
      <c r="A25" s="58"/>
      <c r="B25" s="101"/>
      <c r="C25" s="101"/>
      <c r="D25" s="101"/>
      <c r="E25" s="101"/>
      <c r="F25" s="101"/>
      <c r="G25" s="101"/>
      <c r="H25" s="101"/>
      <c r="I25" s="101"/>
      <c r="J25" s="101"/>
      <c r="K25" s="101"/>
      <c r="L25" s="100"/>
      <c r="M25" s="100"/>
      <c r="N25" s="100"/>
      <c r="O25" s="100"/>
      <c r="P25" s="48">
        <v>6</v>
      </c>
      <c r="S25" s="57"/>
    </row>
    <row r="26" spans="1:84" s="89" customFormat="1" ht="38.1" customHeight="1" thickBot="1" x14ac:dyDescent="0.25">
      <c r="A26" s="102"/>
      <c r="B26" s="163" t="s">
        <v>42</v>
      </c>
      <c r="C26" s="164"/>
      <c r="D26" s="34"/>
      <c r="E26" s="93" t="str">
        <f>IF(ISBLANK(D26),"Please enter required data",IF(ISNONTEXT(D26),"Please enter required data",""))</f>
        <v>Please enter required data</v>
      </c>
      <c r="F26" s="103"/>
      <c r="G26" s="104"/>
      <c r="I26" s="55" t="s">
        <v>43</v>
      </c>
      <c r="J26" s="36"/>
      <c r="K26" s="105" t="str">
        <f>IF(ISNUMBER(J26),"","Please enter required data")</f>
        <v>Please enter required data</v>
      </c>
      <c r="L26" s="103"/>
      <c r="M26" s="103"/>
      <c r="P26" s="48">
        <v>38</v>
      </c>
    </row>
    <row r="27" spans="1:84" s="89" customFormat="1" ht="12.95" customHeight="1" x14ac:dyDescent="0.2">
      <c r="F27" s="106"/>
      <c r="G27" s="46"/>
      <c r="P27" s="48">
        <v>13</v>
      </c>
      <c r="CF27" s="33"/>
    </row>
    <row r="28" spans="1:84" ht="12.95" customHeight="1" thickBot="1" x14ac:dyDescent="0.25">
      <c r="A28" s="107"/>
      <c r="B28" s="108"/>
      <c r="C28" s="108"/>
      <c r="D28" s="108"/>
      <c r="E28" s="108"/>
      <c r="F28" s="108"/>
      <c r="G28" s="109"/>
      <c r="H28" s="108"/>
      <c r="I28" s="108"/>
      <c r="J28" s="108"/>
      <c r="K28" s="108"/>
      <c r="L28" s="108"/>
      <c r="P28" s="48">
        <v>13</v>
      </c>
    </row>
    <row r="29" spans="1:84" ht="12.95" customHeight="1" x14ac:dyDescent="0.2">
      <c r="E29" s="110"/>
      <c r="F29" s="110"/>
      <c r="G29" s="111"/>
      <c r="H29" s="110"/>
      <c r="I29" s="110"/>
      <c r="J29" s="110"/>
      <c r="K29" s="110"/>
      <c r="L29" s="110"/>
      <c r="P29" s="48">
        <v>13</v>
      </c>
    </row>
    <row r="30" spans="1:84" ht="12.95" customHeight="1" x14ac:dyDescent="0.2">
      <c r="B30" s="44" t="s">
        <v>118</v>
      </c>
      <c r="C30" s="44"/>
      <c r="D30" s="70"/>
      <c r="E30" s="70"/>
      <c r="P30" s="48">
        <v>13</v>
      </c>
    </row>
    <row r="31" spans="1:84" ht="12.95" customHeight="1" x14ac:dyDescent="0.2">
      <c r="B31" s="112"/>
      <c r="C31" s="112"/>
      <c r="D31" s="70"/>
      <c r="E31" s="70"/>
      <c r="P31" s="48">
        <v>13</v>
      </c>
    </row>
    <row r="32" spans="1:84" ht="12.95" customHeight="1" x14ac:dyDescent="0.2">
      <c r="B32" s="113" t="s">
        <v>21</v>
      </c>
      <c r="C32" s="113"/>
      <c r="D32" s="70"/>
      <c r="E32" s="70"/>
      <c r="P32" s="48">
        <v>13</v>
      </c>
    </row>
    <row r="33" spans="1:16" ht="12.95" customHeight="1" x14ac:dyDescent="0.2">
      <c r="B33" s="113" t="s">
        <v>22</v>
      </c>
      <c r="C33" s="113"/>
      <c r="D33" s="70"/>
      <c r="E33" s="70"/>
      <c r="P33" s="48">
        <v>13</v>
      </c>
    </row>
    <row r="34" spans="1:16" ht="12.95" customHeight="1" x14ac:dyDescent="0.2">
      <c r="A34" s="45"/>
      <c r="B34" s="114"/>
      <c r="C34" s="114"/>
      <c r="D34" s="70"/>
      <c r="E34" s="70"/>
      <c r="P34" s="48">
        <v>13</v>
      </c>
    </row>
    <row r="35" spans="1:16" ht="185.1" customHeight="1" x14ac:dyDescent="0.2">
      <c r="A35" s="45"/>
      <c r="B35" s="158" t="s">
        <v>45</v>
      </c>
      <c r="C35" s="158"/>
      <c r="D35" s="158"/>
      <c r="E35" s="158"/>
      <c r="F35" s="158"/>
      <c r="G35" s="158"/>
      <c r="H35" s="158"/>
      <c r="I35" s="158"/>
      <c r="J35" s="158"/>
      <c r="K35" s="158"/>
      <c r="P35" s="48">
        <v>185</v>
      </c>
    </row>
    <row r="36" spans="1:16" x14ac:dyDescent="0.2">
      <c r="A36" s="45"/>
    </row>
    <row r="37" spans="1:16" x14ac:dyDescent="0.2">
      <c r="A37" s="45"/>
    </row>
    <row r="38" spans="1:16" x14ac:dyDescent="0.2">
      <c r="A38" s="45"/>
    </row>
  </sheetData>
  <sheetProtection algorithmName="SHA-512" hashValue="W3bC6XzMHzrnhd3D26b0/hPnXRqDaM8F9vhvMPAc3o+2JYq0iN9vbI2fV3aSO0MeN9HvOCG+kCTUfebHYlRiPA==" saltValue="zYg/Ogi+Nac1kffQlrVNww=="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T125"/>
  <sheetViews>
    <sheetView showGridLines="0" zoomScale="75" workbookViewId="0">
      <pane xSplit="14" ySplit="10" topLeftCell="O11" activePane="bottomRight" state="frozen"/>
      <selection pane="topRight" activeCell="L1" sqref="L1"/>
      <selection pane="bottomLeft" activeCell="A12" sqref="A12"/>
      <selection pane="bottomRight" activeCell="C11" sqref="C11"/>
    </sheetView>
  </sheetViews>
  <sheetFormatPr defaultRowHeight="12.75" x14ac:dyDescent="0.2"/>
  <cols>
    <col min="1" max="1" width="6.42578125" style="8" customWidth="1"/>
    <col min="2" max="2" width="8" style="8" customWidth="1"/>
    <col min="3" max="3" width="16" style="9" bestFit="1" customWidth="1"/>
    <col min="4" max="4" width="19.28515625" style="9" hidden="1" customWidth="1"/>
    <col min="5" max="5" width="13.140625" style="9" customWidth="1"/>
    <col min="6" max="6" width="12.7109375" style="9" customWidth="1"/>
    <col min="7" max="7" width="16.140625" style="9" bestFit="1" customWidth="1"/>
    <col min="8" max="10" width="18.7109375" style="9" customWidth="1"/>
    <col min="11" max="11" width="19.7109375" style="9" customWidth="1"/>
    <col min="12" max="12" width="9.140625" style="9"/>
    <col min="13" max="13" width="9.85546875" style="9" customWidth="1"/>
    <col min="14" max="14" width="14.42578125" style="9" hidden="1" customWidth="1"/>
    <col min="15" max="15" width="11" style="9" customWidth="1"/>
    <col min="16" max="16" width="17.7109375" style="9" customWidth="1"/>
    <col min="17" max="17" width="13.7109375" style="9" customWidth="1"/>
    <col min="18" max="18" width="18.7109375" style="9" customWidth="1"/>
    <col min="19" max="19" width="12.85546875" style="9" customWidth="1"/>
    <col min="20" max="20" width="14.7109375" style="9" customWidth="1"/>
    <col min="21" max="21" width="18.7109375" style="9" customWidth="1"/>
    <col min="22" max="22" width="19.85546875" style="9" customWidth="1"/>
    <col min="23" max="24" width="18.7109375" style="9" customWidth="1"/>
    <col min="25" max="25" width="15.85546875" style="9" customWidth="1"/>
    <col min="26" max="26" width="15.7109375" style="9" customWidth="1"/>
    <col min="27" max="27" width="17.7109375" style="9" customWidth="1"/>
    <col min="28" max="28" width="25.7109375" style="9" customWidth="1"/>
    <col min="29" max="30" width="26.7109375" style="9" customWidth="1"/>
    <col min="31" max="31" width="19.7109375" style="9" customWidth="1"/>
    <col min="32" max="34" width="23.7109375" style="9" customWidth="1"/>
    <col min="35" max="36" width="19.7109375" style="9" customWidth="1"/>
    <col min="37" max="40" width="27.7109375" style="9" customWidth="1"/>
    <col min="41" max="42" width="16.7109375" style="9" customWidth="1"/>
    <col min="43" max="44" width="30.7109375" style="9" customWidth="1"/>
    <col min="45" max="45" width="4.7109375" style="9" customWidth="1"/>
    <col min="46" max="46" width="15.7109375" style="3" customWidth="1"/>
    <col min="47" max="47" width="20.85546875" style="3" hidden="1" customWidth="1"/>
    <col min="48" max="48" width="14.7109375" style="3" customWidth="1"/>
    <col min="49" max="50" width="19.28515625" style="3" customWidth="1"/>
    <col min="51" max="54" width="40.7109375" style="3" customWidth="1"/>
    <col min="55" max="55" width="15.7109375" style="3" customWidth="1"/>
    <col min="56" max="56" width="25.140625" style="3" customWidth="1"/>
    <col min="57" max="57" width="13.85546875" style="3" hidden="1" customWidth="1"/>
    <col min="58" max="58" width="16.5703125" style="3" customWidth="1"/>
    <col min="59" max="59" width="20.7109375" style="3" customWidth="1"/>
    <col min="60" max="60" width="20.85546875" style="3" customWidth="1"/>
    <col min="61" max="61" width="20.7109375" style="3" customWidth="1"/>
    <col min="62" max="62" width="20.85546875" style="3" customWidth="1"/>
    <col min="63" max="63" width="16.7109375" style="3" customWidth="1"/>
    <col min="64" max="64" width="19" style="3" customWidth="1"/>
    <col min="65" max="65" width="17.7109375" style="3" customWidth="1"/>
    <col min="66" max="66" width="21.85546875" style="3" customWidth="1"/>
    <col min="67" max="70" width="16.7109375" style="3" customWidth="1"/>
    <col min="71" max="71" width="25.7109375" style="3" customWidth="1"/>
    <col min="72" max="73" width="26.7109375" style="3" customWidth="1"/>
    <col min="74" max="74" width="20.5703125" style="3" customWidth="1"/>
    <col min="75" max="77" width="24.7109375" style="3" customWidth="1"/>
    <col min="78" max="79" width="20.5703125" style="3" customWidth="1"/>
    <col min="80" max="83" width="27" style="3" customWidth="1"/>
    <col min="84" max="85" width="20.5703125" style="3" customWidth="1"/>
    <col min="86" max="87" width="30.7109375" style="3" customWidth="1"/>
    <col min="88" max="88" width="16.28515625" style="3" customWidth="1"/>
    <col min="89" max="90" width="12.5703125" style="8" customWidth="1"/>
    <col min="91" max="91" width="26" style="8" hidden="1" customWidth="1"/>
    <col min="92" max="93" width="14" style="9" hidden="1" customWidth="1"/>
    <col min="94" max="94" width="20.7109375" style="9" hidden="1" customWidth="1"/>
    <col min="95" max="96" width="20.7109375" style="8" hidden="1" customWidth="1"/>
    <col min="97" max="97" width="4.140625" style="8" hidden="1" customWidth="1"/>
    <col min="98" max="16384" width="9.140625" style="8"/>
  </cols>
  <sheetData>
    <row r="1" spans="1:150" ht="20.25" customHeight="1" x14ac:dyDescent="0.2">
      <c r="A1" s="38" t="str">
        <f>Certification!A3</f>
        <v>General Pumps</v>
      </c>
      <c r="B1" s="192" t="str">
        <f>Certification!D3</f>
        <v>General Pumps</v>
      </c>
      <c r="C1" s="192"/>
      <c r="D1" s="192"/>
      <c r="E1" s="192"/>
      <c r="F1" s="192"/>
      <c r="G1" s="192"/>
      <c r="H1" s="192"/>
      <c r="I1" s="192"/>
      <c r="J1" s="192"/>
      <c r="K1" s="142"/>
      <c r="M1" s="28" t="str">
        <f>Certification!L1</f>
        <v>Version 5.3</v>
      </c>
      <c r="O1" s="32"/>
      <c r="P1" s="219" t="s">
        <v>117</v>
      </c>
      <c r="Q1" s="220"/>
      <c r="R1" s="220"/>
      <c r="S1" s="220"/>
      <c r="T1" s="220"/>
      <c r="U1" s="220"/>
      <c r="V1" s="221"/>
      <c r="W1" s="153"/>
      <c r="X1" s="27"/>
      <c r="Y1" s="27"/>
      <c r="Z1" s="27"/>
      <c r="AA1" s="27"/>
      <c r="AB1" s="27"/>
    </row>
    <row r="2" spans="1:150" ht="9.9499999999999993" customHeight="1" x14ac:dyDescent="0.2">
      <c r="A2" s="38" t="str">
        <f>Certification!A4</f>
        <v>5.3</v>
      </c>
      <c r="P2" s="222"/>
      <c r="Q2" s="223"/>
      <c r="R2" s="223"/>
      <c r="S2" s="223"/>
      <c r="T2" s="223"/>
      <c r="U2" s="223"/>
      <c r="V2" s="224"/>
      <c r="W2" s="154"/>
    </row>
    <row r="3" spans="1:150" ht="25.5" customHeight="1" x14ac:dyDescent="0.2">
      <c r="B3" s="199" t="s">
        <v>16</v>
      </c>
      <c r="C3" s="199"/>
      <c r="E3" s="181" t="str">
        <f>IF(COUNTA(INPUT)=0,"No Data",IF(COUNTIF(B11:B110,"Error")&gt;0,"Error","OK"))</f>
        <v>No Data</v>
      </c>
      <c r="F3" s="181"/>
      <c r="I3" s="180" t="s">
        <v>115</v>
      </c>
      <c r="J3" s="180"/>
      <c r="K3" s="180"/>
      <c r="L3" s="181" t="str">
        <f>Certification!K5</f>
        <v>No Data</v>
      </c>
      <c r="M3" s="181"/>
      <c r="O3" s="31"/>
      <c r="P3" s="222"/>
      <c r="Q3" s="223"/>
      <c r="R3" s="223"/>
      <c r="S3" s="223"/>
      <c r="T3" s="223"/>
      <c r="U3" s="223"/>
      <c r="V3" s="224"/>
      <c r="W3" s="154"/>
    </row>
    <row r="4" spans="1:150" s="18" customFormat="1" ht="13.5" customHeight="1" thickBot="1" x14ac:dyDescent="0.25">
      <c r="C4" s="3"/>
      <c r="D4" s="3"/>
      <c r="E4" s="3"/>
      <c r="F4" s="3"/>
      <c r="G4" s="3"/>
      <c r="H4" s="3"/>
      <c r="I4" s="3"/>
      <c r="J4" s="3"/>
      <c r="K4" s="3"/>
      <c r="L4" s="3"/>
      <c r="M4" s="3"/>
      <c r="N4" s="3"/>
      <c r="O4" s="3"/>
      <c r="P4" s="222"/>
      <c r="Q4" s="223"/>
      <c r="R4" s="223"/>
      <c r="S4" s="223"/>
      <c r="T4" s="223"/>
      <c r="U4" s="223"/>
      <c r="V4" s="224"/>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N4" s="3"/>
      <c r="CO4" s="3"/>
      <c r="CP4" s="3"/>
    </row>
    <row r="5" spans="1:150" s="5" customFormat="1" ht="20.100000000000001" customHeight="1" thickBot="1" x14ac:dyDescent="0.4">
      <c r="B5" s="152" t="s">
        <v>15</v>
      </c>
      <c r="C5" s="152"/>
      <c r="D5" s="152"/>
      <c r="E5" s="152"/>
      <c r="F5" s="152"/>
      <c r="G5" s="152"/>
      <c r="H5" s="152"/>
      <c r="I5" s="215" t="s">
        <v>27</v>
      </c>
      <c r="J5" s="216"/>
      <c r="K5" s="216"/>
      <c r="L5" s="217"/>
      <c r="M5" s="152"/>
      <c r="N5" s="30"/>
      <c r="O5" s="17"/>
      <c r="P5" s="225"/>
      <c r="Q5" s="226"/>
      <c r="R5" s="226"/>
      <c r="S5" s="226"/>
      <c r="T5" s="226"/>
      <c r="U5" s="226"/>
      <c r="V5" s="227"/>
      <c r="W5" s="17"/>
      <c r="X5" s="17"/>
      <c r="Y5" s="17"/>
      <c r="Z5" s="17"/>
      <c r="AA5" s="17"/>
      <c r="AB5" s="17"/>
      <c r="AC5" s="17"/>
      <c r="AD5" s="17"/>
      <c r="AE5" s="17"/>
      <c r="AF5" s="17"/>
      <c r="AG5" s="17"/>
      <c r="AH5" s="29"/>
      <c r="AI5" s="17"/>
      <c r="AJ5" s="17"/>
      <c r="AK5" s="137"/>
      <c r="AL5" s="17"/>
      <c r="AM5" s="17"/>
      <c r="AN5" s="17"/>
      <c r="AO5" s="17"/>
      <c r="AP5" s="17"/>
      <c r="AQ5" s="17"/>
      <c r="AR5" s="17"/>
      <c r="AS5" s="4"/>
      <c r="AT5" s="218" t="s">
        <v>8</v>
      </c>
      <c r="AU5" s="206"/>
      <c r="AV5" s="206"/>
      <c r="AW5" s="206"/>
      <c r="AX5" s="206"/>
      <c r="AY5" s="206" t="s">
        <v>8</v>
      </c>
      <c r="AZ5" s="206"/>
      <c r="BA5" s="206"/>
      <c r="BB5" s="206" t="s">
        <v>8</v>
      </c>
      <c r="BC5" s="206"/>
      <c r="BD5" s="206"/>
      <c r="BE5" s="151"/>
      <c r="BF5" s="206" t="s">
        <v>8</v>
      </c>
      <c r="BG5" s="206"/>
      <c r="BH5" s="206"/>
      <c r="BI5" s="206"/>
      <c r="BJ5" s="206" t="s">
        <v>8</v>
      </c>
      <c r="BK5" s="206"/>
      <c r="BL5" s="206"/>
      <c r="BM5" s="206"/>
      <c r="BN5" s="206" t="s">
        <v>8</v>
      </c>
      <c r="BO5" s="206"/>
      <c r="BP5" s="206"/>
      <c r="BQ5" s="206"/>
      <c r="BR5" s="206" t="s">
        <v>8</v>
      </c>
      <c r="BS5" s="206"/>
      <c r="BT5" s="206"/>
      <c r="BU5" s="206" t="s">
        <v>8</v>
      </c>
      <c r="BV5" s="206"/>
      <c r="BW5" s="206"/>
      <c r="BX5" s="206" t="s">
        <v>8</v>
      </c>
      <c r="BY5" s="206"/>
      <c r="BZ5" s="206"/>
      <c r="CA5" s="206"/>
      <c r="CB5" s="206" t="s">
        <v>8</v>
      </c>
      <c r="CC5" s="206"/>
      <c r="CD5" s="206"/>
      <c r="CE5" s="206"/>
      <c r="CF5" s="206" t="s">
        <v>8</v>
      </c>
      <c r="CG5" s="206"/>
      <c r="CH5" s="206"/>
      <c r="CI5" s="207"/>
      <c r="CJ5" s="2"/>
      <c r="ES5" s="4"/>
      <c r="ET5" s="4"/>
    </row>
    <row r="6" spans="1:150" s="7" customFormat="1" ht="78" hidden="1" customHeight="1" x14ac:dyDescent="0.2">
      <c r="N6" s="27"/>
      <c r="O6" s="29"/>
      <c r="P6" s="29"/>
      <c r="Q6" s="29"/>
      <c r="R6" s="29"/>
      <c r="S6" s="29"/>
      <c r="T6" s="29"/>
      <c r="U6" s="29"/>
      <c r="V6" s="29"/>
      <c r="W6" s="29"/>
      <c r="X6" s="29"/>
      <c r="Y6" s="29"/>
      <c r="Z6" s="29"/>
      <c r="AA6" s="29"/>
      <c r="AB6" s="29"/>
      <c r="AC6" s="29"/>
      <c r="AD6" s="29"/>
      <c r="AE6" s="29"/>
      <c r="AF6" s="29"/>
      <c r="AG6" s="29"/>
      <c r="AH6" s="120"/>
      <c r="AI6" s="29"/>
      <c r="AJ6" s="29"/>
      <c r="AK6" s="29"/>
      <c r="AL6" s="29"/>
      <c r="AM6" s="29"/>
      <c r="AN6" s="29"/>
      <c r="AO6" s="29"/>
      <c r="AP6" s="29"/>
      <c r="AQ6" s="29"/>
      <c r="AR6" s="29"/>
      <c r="AS6" s="6"/>
      <c r="CJ6" s="39"/>
      <c r="CL6" s="1"/>
      <c r="ES6" s="6"/>
      <c r="ET6" s="6"/>
    </row>
    <row r="7" spans="1:150" ht="6" hidden="1" customHeight="1" x14ac:dyDescent="0.2">
      <c r="CL7" s="1"/>
      <c r="CN7" s="8"/>
      <c r="CO7" s="8"/>
      <c r="CP7" s="8"/>
      <c r="ES7" s="9"/>
      <c r="ET7" s="9"/>
    </row>
    <row r="8" spans="1:150" ht="6" customHeight="1" x14ac:dyDescent="0.2">
      <c r="Q8" s="23"/>
      <c r="BT8" s="15"/>
      <c r="BU8" s="15"/>
      <c r="BV8" s="15"/>
      <c r="BW8" s="15"/>
      <c r="BX8" s="15"/>
      <c r="BY8" s="15"/>
      <c r="BZ8" s="15"/>
      <c r="CA8" s="15"/>
      <c r="CB8" s="15"/>
      <c r="CC8" s="15"/>
      <c r="CD8" s="15"/>
      <c r="CE8" s="15"/>
      <c r="CF8" s="15"/>
      <c r="CG8" s="15"/>
      <c r="CH8" s="15"/>
      <c r="CL8" s="1"/>
      <c r="CN8" s="8"/>
      <c r="CO8" s="8"/>
      <c r="CP8" s="8"/>
      <c r="ES8" s="9"/>
      <c r="ET8" s="9"/>
    </row>
    <row r="9" spans="1:150" s="12" customFormat="1" ht="56.1" customHeight="1" x14ac:dyDescent="0.2">
      <c r="A9" s="182" t="s">
        <v>0</v>
      </c>
      <c r="B9" s="182" t="s">
        <v>6</v>
      </c>
      <c r="C9" s="182" t="s">
        <v>44</v>
      </c>
      <c r="D9" s="184"/>
      <c r="E9" s="182" t="s">
        <v>9</v>
      </c>
      <c r="F9" s="182" t="s">
        <v>59</v>
      </c>
      <c r="G9" s="190" t="s">
        <v>63</v>
      </c>
      <c r="H9" s="187" t="s">
        <v>116</v>
      </c>
      <c r="I9" s="188"/>
      <c r="J9" s="188"/>
      <c r="K9" s="189"/>
      <c r="L9" s="194" t="s">
        <v>1</v>
      </c>
      <c r="M9" s="182" t="s">
        <v>24</v>
      </c>
      <c r="N9" s="147"/>
      <c r="O9" s="200" t="s">
        <v>10</v>
      </c>
      <c r="P9" s="196" t="s">
        <v>11</v>
      </c>
      <c r="Q9" s="196" t="s">
        <v>13</v>
      </c>
      <c r="R9" s="196" t="s">
        <v>12</v>
      </c>
      <c r="S9" s="196" t="s">
        <v>14</v>
      </c>
      <c r="T9" s="202" t="s">
        <v>114</v>
      </c>
      <c r="U9" s="202" t="s">
        <v>64</v>
      </c>
      <c r="V9" s="202" t="s">
        <v>65</v>
      </c>
      <c r="W9" s="202" t="s">
        <v>66</v>
      </c>
      <c r="X9" s="202" t="s">
        <v>67</v>
      </c>
      <c r="Y9" s="202" t="s">
        <v>68</v>
      </c>
      <c r="Z9" s="202" t="s">
        <v>69</v>
      </c>
      <c r="AA9" s="204" t="s">
        <v>70</v>
      </c>
      <c r="AB9" s="208" t="s">
        <v>74</v>
      </c>
      <c r="AC9" s="208"/>
      <c r="AD9" s="208"/>
      <c r="AE9" s="208"/>
      <c r="AF9" s="209" t="s">
        <v>75</v>
      </c>
      <c r="AG9" s="210"/>
      <c r="AH9" s="210"/>
      <c r="AI9" s="210"/>
      <c r="AJ9" s="211"/>
      <c r="AK9" s="208" t="s">
        <v>76</v>
      </c>
      <c r="AL9" s="208"/>
      <c r="AM9" s="208"/>
      <c r="AN9" s="208"/>
      <c r="AO9" s="208"/>
      <c r="AP9" s="208"/>
      <c r="AQ9" s="212" t="s">
        <v>71</v>
      </c>
      <c r="AR9" s="213"/>
      <c r="AS9" s="13"/>
      <c r="AT9" s="194" t="str">
        <f>C9&amp;" Status"</f>
        <v>Manufacturer Status</v>
      </c>
      <c r="AU9" s="195" t="str">
        <f>D9&amp;" Status"</f>
        <v xml:space="preserve"> Status</v>
      </c>
      <c r="AV9" s="194" t="str">
        <f>E9&amp;" Status"</f>
        <v>Brand Name(s) Status</v>
      </c>
      <c r="AW9" s="194" t="str">
        <f>F9&amp;" Status"</f>
        <v>Basic Model Number (Number Unique to the Basic Model) Status</v>
      </c>
      <c r="AX9" s="194" t="str">
        <f>G9&amp;" Status"</f>
        <v>Pump Configuration Status</v>
      </c>
      <c r="AY9" s="194" t="str">
        <f>H10&amp;" Status"</f>
        <v>Individual Model Number Covered by Basic Model (Bare Pump) Status</v>
      </c>
      <c r="AZ9" s="194" t="str">
        <f>I10&amp;" Status"</f>
        <v>Individual Model Number (Driver), If Applicable Status</v>
      </c>
      <c r="BA9" s="194" t="str">
        <f>J10&amp;" Status"</f>
        <v>Individual Model Number (Controls), If Applicable Status</v>
      </c>
      <c r="BB9" s="194" t="str">
        <f>K10&amp;" Status"</f>
        <v>Alternate Single Individual Model Number for Bare Pump with Driver or Bare Pump with Driver and Controls Status</v>
      </c>
      <c r="BC9" s="194" t="str">
        <f>L9&amp;" Status"</f>
        <v>Action Status</v>
      </c>
      <c r="BD9" s="194" t="str">
        <f>M9&amp;" Status"</f>
        <v>Product Group Code Status</v>
      </c>
      <c r="BE9" s="146"/>
      <c r="BF9" s="194" t="str">
        <f t="shared" ref="BF9:BR9" si="0">O9&amp;" Status"</f>
        <v>Sample Size (Number of Units Tested) Status</v>
      </c>
      <c r="BG9" s="194" t="str">
        <f t="shared" si="0"/>
        <v>Is the Certification for this Basic Model Based on a Waiver of DOE's Test Procedure Requirements? Status</v>
      </c>
      <c r="BH9" s="194" t="str">
        <f t="shared" si="0"/>
        <v>Date of Test Procedure Waiver, if Applicable Status</v>
      </c>
      <c r="BI9" s="194" t="str">
        <f t="shared" si="0"/>
        <v>Is the Certification based upon any Exception Relief from an Applicable Standard by DOE's Office of Hearing and Appeals? Status</v>
      </c>
      <c r="BJ9" s="194" t="str">
        <f t="shared" si="0"/>
        <v>Date of Exception Relief, if Applicable Status</v>
      </c>
      <c r="BK9" s="194" t="str">
        <f t="shared" si="0"/>
        <v>Pump Energy Index (PEI) as Determined in Accordance with the Test Procedure in Section 431.464 Status</v>
      </c>
      <c r="BL9" s="194" t="str">
        <f t="shared" si="0"/>
        <v>Pump Total Head in Feet at Best Efficiency Point (BEP) and Nominal Speed as Determined in Accordance with the Test Procedure in Section 431.464 Status</v>
      </c>
      <c r="BM9" s="202" t="str">
        <f t="shared" si="0"/>
        <v>Volume per Unit Time (Flow Rate) in Gallons per Minute (gpm) at Best Efficiency Point (BEP) and Nominal Speed Status</v>
      </c>
      <c r="BN9" s="202" t="str">
        <f t="shared" si="0"/>
        <v>Nominal Speed of Rotation in Revolutions per Minute (rpm) Status</v>
      </c>
      <c r="BO9" s="202" t="str">
        <f t="shared" si="0"/>
        <v>For ST Pumps, the Bowl Diameter in Inches (in.) Status</v>
      </c>
      <c r="BP9" s="202" t="str">
        <f t="shared" si="0"/>
        <v>Full Impeller Diameter in Inches (in.) Status</v>
      </c>
      <c r="BQ9" s="202" t="str">
        <f t="shared" si="0"/>
        <v>For RSV and ST Pumps, the Number of Stages Tested Status</v>
      </c>
      <c r="BR9" s="202" t="str">
        <f t="shared" si="0"/>
        <v>Pump Efficiency at Best Efficiency Point (BEP) in percent (%) (Optional) Status</v>
      </c>
      <c r="BS9" s="208" t="s">
        <v>74</v>
      </c>
      <c r="BT9" s="208"/>
      <c r="BU9" s="208"/>
      <c r="BV9" s="208"/>
      <c r="BW9" s="209" t="s">
        <v>75</v>
      </c>
      <c r="BX9" s="210"/>
      <c r="BY9" s="210"/>
      <c r="BZ9" s="210"/>
      <c r="CA9" s="211"/>
      <c r="CB9" s="208" t="s">
        <v>76</v>
      </c>
      <c r="CC9" s="208"/>
      <c r="CD9" s="208"/>
      <c r="CE9" s="208"/>
      <c r="CF9" s="208"/>
      <c r="CG9" s="208"/>
      <c r="CH9" s="212" t="s">
        <v>71</v>
      </c>
      <c r="CI9" s="213"/>
      <c r="CJ9" s="11"/>
      <c r="CL9" s="1"/>
      <c r="ES9" s="13"/>
      <c r="ET9" s="13"/>
    </row>
    <row r="10" spans="1:150" s="12" customFormat="1" ht="96" customHeight="1" thickBot="1" x14ac:dyDescent="0.25">
      <c r="A10" s="182"/>
      <c r="B10" s="182"/>
      <c r="C10" s="183"/>
      <c r="D10" s="185"/>
      <c r="E10" s="183"/>
      <c r="F10" s="183"/>
      <c r="G10" s="191"/>
      <c r="H10" s="145" t="s">
        <v>60</v>
      </c>
      <c r="I10" s="145" t="s">
        <v>61</v>
      </c>
      <c r="J10" s="145" t="s">
        <v>62</v>
      </c>
      <c r="K10" s="145" t="s">
        <v>113</v>
      </c>
      <c r="L10" s="198"/>
      <c r="M10" s="186"/>
      <c r="N10" s="148"/>
      <c r="O10" s="201"/>
      <c r="P10" s="197"/>
      <c r="Q10" s="197"/>
      <c r="R10" s="197"/>
      <c r="S10" s="197"/>
      <c r="T10" s="203"/>
      <c r="U10" s="203"/>
      <c r="V10" s="203"/>
      <c r="W10" s="203"/>
      <c r="X10" s="203"/>
      <c r="Y10" s="203"/>
      <c r="Z10" s="203"/>
      <c r="AA10" s="205"/>
      <c r="AB10" s="130" t="s">
        <v>106</v>
      </c>
      <c r="AC10" s="130" t="s">
        <v>107</v>
      </c>
      <c r="AD10" s="130" t="s">
        <v>108</v>
      </c>
      <c r="AE10" s="131" t="s">
        <v>109</v>
      </c>
      <c r="AF10" s="130" t="s">
        <v>110</v>
      </c>
      <c r="AG10" s="130" t="s">
        <v>111</v>
      </c>
      <c r="AH10" s="130" t="s">
        <v>112</v>
      </c>
      <c r="AI10" s="132" t="s">
        <v>79</v>
      </c>
      <c r="AJ10" s="131" t="s">
        <v>77</v>
      </c>
      <c r="AK10" s="130" t="s">
        <v>102</v>
      </c>
      <c r="AL10" s="130" t="s">
        <v>103</v>
      </c>
      <c r="AM10" s="130" t="s">
        <v>104</v>
      </c>
      <c r="AN10" s="130" t="s">
        <v>105</v>
      </c>
      <c r="AO10" s="132" t="s">
        <v>80</v>
      </c>
      <c r="AP10" s="133" t="s">
        <v>78</v>
      </c>
      <c r="AQ10" s="136" t="s">
        <v>72</v>
      </c>
      <c r="AR10" s="136" t="s">
        <v>73</v>
      </c>
      <c r="AS10" s="19"/>
      <c r="AT10" s="194"/>
      <c r="AU10" s="195"/>
      <c r="AV10" s="194"/>
      <c r="AW10" s="194"/>
      <c r="AX10" s="194"/>
      <c r="AY10" s="194"/>
      <c r="AZ10" s="194"/>
      <c r="BA10" s="194"/>
      <c r="BB10" s="194"/>
      <c r="BC10" s="194"/>
      <c r="BD10" s="194"/>
      <c r="BE10" s="144" t="str">
        <f>N10&amp;" Status"</f>
        <v xml:space="preserve"> Status</v>
      </c>
      <c r="BF10" s="194"/>
      <c r="BG10" s="194"/>
      <c r="BH10" s="194"/>
      <c r="BI10" s="194"/>
      <c r="BJ10" s="194"/>
      <c r="BK10" s="194"/>
      <c r="BL10" s="194"/>
      <c r="BM10" s="214"/>
      <c r="BN10" s="214"/>
      <c r="BO10" s="214"/>
      <c r="BP10" s="214"/>
      <c r="BQ10" s="214"/>
      <c r="BR10" s="214"/>
      <c r="BS10" s="145" t="str">
        <f t="shared" ref="BS10:CI10" si="1">AB10&amp;" Status"</f>
        <v>Calculated Driver Power Input at the 75% Load Point (or at 65% Load Point if BEP is at Run Out), Corrected to Nominal Speed, in Horsepower (hp) Status</v>
      </c>
      <c r="BT10" s="145" t="str">
        <f t="shared" si="1"/>
        <v>Calculated Driver Power Input at the 100% Load Point (or at 90% Load Point if BEP is at Run Out), Corrected to Nominal Speed, in Horsepower (hp) Status</v>
      </c>
      <c r="BU10" s="145" t="str">
        <f t="shared" si="1"/>
        <v>Calculated Driver Power Input at the 110% Load Point (or at 100% Load Point if BEP is at Run Out), Corrected to Nominal Speed, in Horsepower (hp) Status</v>
      </c>
      <c r="BV10" s="145" t="str">
        <f t="shared" si="1"/>
        <v>Constant Load Pump Energy Rating  (PERCL) (Optional) Status</v>
      </c>
      <c r="BW10" s="145" t="str">
        <f t="shared" si="1"/>
        <v>Driver Power Input at the 75% Load Point (or at 65% Load Point if BEP is at Run Out), Corrected to Nominal Speed, in Horsepower (hp) Status</v>
      </c>
      <c r="BX10" s="145" t="str">
        <f t="shared" si="1"/>
        <v>Driver Power Input at the 100% Load Point (or at 90% Load Point if BEP is at Run Out), Corrected to Nominal Speed, in Horsepower (hp) Status</v>
      </c>
      <c r="BY10" s="145" t="str">
        <f t="shared" si="1"/>
        <v>Driver Power Input at the 110% Load Point (or at 100% Load Point if BEP is at Run Out), Corrected to Nominal Speed, in Horsepower (hp) Status</v>
      </c>
      <c r="BZ10" s="145" t="str">
        <f t="shared" si="1"/>
        <v>Was the PEICL Calculated or Tested? Status</v>
      </c>
      <c r="CA10" s="145" t="str">
        <f t="shared" si="1"/>
        <v>Constant Load Pump Energy Rating  (PERCL) (Optional) Status</v>
      </c>
      <c r="CB10" s="145" t="str">
        <f t="shared" si="1"/>
        <v>Driver Power Input to the Controls at 25% Load Point, in Horsepower (hp) (corrected in accordance with the test procedure, if applicable) Status</v>
      </c>
      <c r="CC10" s="145" t="str">
        <f t="shared" si="1"/>
        <v>Driver Power Input to the Controls at 50% Load Point, in Horsepower (hp) (corrected in accordance with the test procedure, if applicable) Status</v>
      </c>
      <c r="CD10" s="145" t="str">
        <f t="shared" si="1"/>
        <v>Driver Power Input to the Controls at 75% Load Point, in Horsepower (hp) (corrected in accordance with the test procedure, if applicable) Status</v>
      </c>
      <c r="CE10" s="145" t="str">
        <f t="shared" si="1"/>
        <v>Driver Power Input (measured as the input power to the driver and controls) at 100% Load Point, Corrected to Nominal Speed, in Horsepower (hp) Status</v>
      </c>
      <c r="CF10" s="145" t="str">
        <f t="shared" si="1"/>
        <v>Was the PEIVL Calculated or Tested? Status</v>
      </c>
      <c r="CG10" s="145" t="str">
        <f t="shared" si="1"/>
        <v>Variable Load Pump Energy Rating (PERVL) (Optional) Status</v>
      </c>
      <c r="CH10" s="145" t="str">
        <f t="shared" si="1"/>
        <v>Nominal Motor Efficiency in Percent (%) (If Applicable) Status</v>
      </c>
      <c r="CI10" s="145" t="str">
        <f t="shared" si="1"/>
        <v>Motor Horsepower (hp) for the Motor with which the Pump is Being Rated (If Applicable) Status</v>
      </c>
      <c r="CJ10" s="19"/>
      <c r="CK10" s="20"/>
      <c r="CL10" s="20"/>
      <c r="CM10" s="193" t="s">
        <v>4</v>
      </c>
      <c r="CN10" s="193"/>
      <c r="CO10" s="39"/>
      <c r="CP10" s="39" t="s">
        <v>46</v>
      </c>
      <c r="CQ10" s="39" t="s">
        <v>49</v>
      </c>
      <c r="CR10" s="39" t="s">
        <v>50</v>
      </c>
      <c r="CS10" s="21" t="s">
        <v>7</v>
      </c>
    </row>
    <row r="11" spans="1:150" s="12" customFormat="1" ht="26.25" thickTop="1" x14ac:dyDescent="0.2">
      <c r="A11" s="24">
        <v>1</v>
      </c>
      <c r="B11" s="25" t="str">
        <f t="shared" ref="B11:B42" si="2">IF(COUNTIF(AT11:CI11,"")=No_of_Columns,"",IF(COUNTIF(AT11:CI11,"ok")=No_of_Columns,"ok","Error"))</f>
        <v/>
      </c>
      <c r="C11" s="40"/>
      <c r="D11" s="16"/>
      <c r="E11" s="43"/>
      <c r="F11" s="43"/>
      <c r="G11" s="16"/>
      <c r="H11" s="16"/>
      <c r="I11" s="16"/>
      <c r="J11" s="16"/>
      <c r="K11" s="16"/>
      <c r="L11" s="16"/>
      <c r="M11" s="16"/>
      <c r="N11" s="16"/>
      <c r="O11" s="16"/>
      <c r="P11" s="16"/>
      <c r="Q11" s="22"/>
      <c r="R11" s="16"/>
      <c r="S11" s="22"/>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35"/>
      <c r="AS11" s="134"/>
      <c r="AT11" s="10" t="str">
        <f t="shared" ref="AT11:AT74" si="3">IF(COUNTA($C11:$AR11)=0,"",IF(ISBLANK($C11),"Empty cell","ok"))</f>
        <v/>
      </c>
      <c r="AU11" s="10" t="str">
        <f t="shared" ref="AU11:AU74" si="4">IF(COUNTA($C11:$AR11)=0,"","ok")</f>
        <v/>
      </c>
      <c r="AV11" s="10" t="str">
        <f t="shared" ref="AV11:AV74" si="5">IF(COUNTA($C11:$AR11)=0,"",IF(ISBLANK($E11),"Empty cell","ok"))</f>
        <v/>
      </c>
      <c r="AW11" s="10" t="str">
        <f t="shared" ref="AW11:AW74" si="6">IF(COUNTA($C11:$AR11)=0,"",IF(ISBLANK($F11),"Empty cell","ok"))</f>
        <v/>
      </c>
      <c r="AX11" s="143" t="str">
        <f t="shared" ref="AX11:AX14" si="7">IF(COUNTA($C11:$AR11)=0,"",IF(ISBLANK(G11),"Empty cell",IF(OR(G11="BP",G11="EM",G11="C",G11="NC"),"ok","Entry should be BP, EM, C, or NC")))</f>
        <v/>
      </c>
      <c r="AY11" s="10" t="str">
        <f>IF(COUNTA($C11:$AR11)=0,"",IF(G11="BP",IF(ISBLANK(H11),"Empty cell","ok"),IF(OR(G11="EM",G11="C",G11="NC"),IF(ISBLANK(K11),IF(ISBLANK(H11),"Empty cell","ok"),IF(ISBLANK(H11),"ok","Cell should not be completed because Alt. Indiv. Model No. column is completed")),IF(ISBLANK(H11),"Empty cell","Pump Configuration is not BP, EM, C, or NC"))))</f>
        <v/>
      </c>
      <c r="AZ11" s="10" t="str">
        <f>IF(COUNTA($C11:$AR11)=0,"",IF(OR(G11="EM",G11="C",G11="NC"),IF(ISBLANK(K11),IF(ISBLANK(I11),"Empty cell","ok"),IF(ISBLANK(I11),"ok","Cell should not be completed because Alt. Indiv. Model No. column is completed")),IF(ISBLANK(I11),"ok","Pump Configuration is not EM, C, or NC")))</f>
        <v/>
      </c>
      <c r="BA11" s="10" t="str">
        <f>IF(COUNTA($C11:$AR11)=0,"",IF(OR(G11="C",G11="NC"),IF(ISBLANK(K11),IF(ISBLANK(J11),"Empty cell","ok"),IF(ISBLANK(J11),"ok","Cell should not be completed because Alt. Indiv. Model No. column is completed")),IF(ISBLANK(J11),"ok","Pump Configuration is not C or NC")))</f>
        <v/>
      </c>
      <c r="BB11" s="143" t="str">
        <f>IF(COUNTA($C11:$AR11)=0,"",IF(OR(G11="EM",G11="C",G11="NC"),IF(AND(ISBLANK(H11)=TRUE,ISBLANK(I11)=TRUE,ISBLANK(J11)=TRUE),IF(ISBLANK(K11),"Empty cell","ok"),IF(ISBLANK(K11),"ok","Cell should not be completed because Basic, Driver &amp; Controls columns are not all blank")),IF(ISBLANK(K11),"ok","Pump Configuration is not EM, C, or NC")))</f>
        <v/>
      </c>
      <c r="BC11" s="10" t="str">
        <f t="shared" ref="BC11:BC74" si="8">IF(COUNTA($C11:$AR11)=0,"",IF(ISBLANK($L11),"Empty cell",IF(OR($L11="n",$L11="d",$L11="c",$L11="e",$L11="f"),"ok","Should be n, d, c, e, or f")))</f>
        <v/>
      </c>
      <c r="BD11" s="10" t="str">
        <f t="shared" ref="BD11:BD74" si="9">IF(COUNTA($C11:$AR11)=0,"",IF(ISBLANK($M11),"Empty cell",IF($M11&lt;1,"Prod. Gr. Code should be an int. betw. 1 and "&amp;No_of_Product_Classes,IF($M11&gt;No_of_Product_Classes,"Prod. Gr. Code should be an int. betw. 1 and "&amp;No_of_Product_Classes,IF($M11=INT($M11),"ok","Prod. Gr. Code should be an int. betw. 1 and "&amp;No_of_Product_Classes)))))</f>
        <v/>
      </c>
      <c r="BE11" s="10" t="str">
        <f t="shared" ref="BE11:BE74" si="10">IF(COUNTA($C11:$AR11)=0,"","ok")</f>
        <v/>
      </c>
      <c r="BF11" s="10" t="str">
        <f t="shared" ref="BF11" si="11">IF(COUNTA($C11:$AR11)=0,"",IF(L11="d","ok",IF(ISBLANK($O11),"Empty cell",IF(ISNUMBER(O11)=FALSE,"Entry should be a positive integer",IF($O11&lt;1,"Entry should be a positive integer",IF($O11=INT($O11),"ok","Entry should be a positive integer"))))))</f>
        <v/>
      </c>
      <c r="BG11" s="10" t="str">
        <f t="shared" ref="BG11" si="12">IF(COUNTA($C11:$AR11)=0,"",IF(L11="d","ok",IF(ISBLANK(P11),"Empty cell",IF(P11="yes","ok",IF(P11="y","ok",IF(P11="no","ok",IF(P11="n","ok","Entry should be either 'yes', 'y', 'no' or 'n'")))))))</f>
        <v/>
      </c>
      <c r="BH11" s="10" t="str">
        <f t="shared" ref="BH11" si="13">IF(COUNTA($C11:$AR11)=0,"",IF(L11="d","ok",IF(ISBLANK(P11),IF(ISBLANK(Q11),"ok","Waiver question not answered"),IF(OR(P11="yes",P11="y"),IF(ISBLANK(Q11),"Empty cell",IF(ISNUMBER(Q11),IF(Q11&lt;1,"Entry should be a date in M/D/YYYY format","ok"),"Entry should be a date in M/D/YYYY format")),IF(OR(P11="no",P11="n"),IF(ISBLANK(Q11),"ok","No entry should be made in cell"),IF(ISBLANK(Q11),"ok","No entry should be made in cell"))))))</f>
        <v/>
      </c>
      <c r="BI11" s="10" t="str">
        <f t="shared" ref="BI11" si="14">IF(COUNTA($C11:$AR11)=0,"",IF(L11="d","ok",IF(ISBLANK(R11),"Empty cell",IF(R11="yes","ok",IF(R11="y","ok",IF(R11="no","ok",IF(R11="n","ok","Entry should be either 'yes', 'y', 'no' or 'n'")))))))</f>
        <v/>
      </c>
      <c r="BJ11" s="10" t="str">
        <f t="shared" ref="BJ11" si="15">IF(COUNTA($C11:$AR11)=0,"",IF(L11="d","ok",IF(ISBLANK(R11),IF(ISBLANK(S11),"ok","Exemption question not answered"),IF(OR(R11="yes",R11="y"),IF(ISBLANK(S11),"Empty cell",IF(ISNUMBER(S11),IF(S11&lt;1,"Entry should be a date in M/D/YYYY format","ok"),"Entry should be a date in M/D/YYYY format")),IF(OR(R11="no",R11="n"),IF(ISBLANK(S11),"ok","No entry should be made in cell"),IF(ISBLANK(S11),"ok","No entry should be made in cell"))))))</f>
        <v/>
      </c>
      <c r="BK11" s="10" t="str">
        <f t="shared" ref="BK11:BK74" si="16">IF(COUNTA($C11:$AR11)=0,"",IF($L11="d","ok",IF(ISBLANK($T11),"Empty cell",IF(ISNUMBER($T11),IF($T11&gt;0,"ok","Entry should be greater than 0"),"Entry should be a number"))))</f>
        <v/>
      </c>
      <c r="BL11" s="10" t="str">
        <f t="shared" ref="BL11:BL74" si="17">IF(COUNTA($C11:$AR11)=0,"",IF($L11="d","ok",IF(ISBLANK($U11),"Empty cell",IF(ISNUMBER($U11),IF($U11&gt;0,"ok","Entry should be greater than 0"),"Entry should be a number"))))</f>
        <v/>
      </c>
      <c r="BM11" s="10" t="str">
        <f t="shared" ref="BM11:BM74" si="18">IF(COUNTA($C11:$AR11)=0,"",IF($L11="d","ok",IF(ISBLANK($V11),"Empty cell",IF(ISNUMBER($V11),IF($V11&gt;0,"ok","Entry should be greater than 0"),"Entry should be a number"))))</f>
        <v/>
      </c>
      <c r="BN11" s="10" t="str">
        <f>IF(COUNTA($C11:$AR11)=0,"",IF($L11="d","ok",IF(ISBLANK($W11),"Empty cell",IF(OR(W11=1800,W11=3600),"ok","Entry should be either 1800 or 3600"))))</f>
        <v/>
      </c>
      <c r="BO11" s="10" t="str">
        <f>IF(COUNTA($C11:$AR11)=0,"",IF(OR($M11=17,$M11=18,$M11=19,$M11=20),IF(AND(ISBLANK(X11),$L11="D"),"ok",IF(AND(ISNUMBER(X11),X11&gt;0),"ok",IF(ISBLANK(X11),"Empty cell","Entry should be a number &gt; 0"))),IF(ISBLANK(X11),"ok",IF(ISBLANK($M11),"No Product Group Code Entered","Model is not an ST pump"))))</f>
        <v/>
      </c>
      <c r="BP11" s="10" t="str">
        <f t="shared" ref="BP11:BP74" si="19">IF(COUNTA($C11:$AR11)=0,"",IF($L11="d","ok",IF(ISBLANK($Y11),"Empty cell",IF(ISNUMBER($Y11),IF($Y11&gt;0,"ok","Entry should be greater than 0"),"Entry should be a number"))))</f>
        <v/>
      </c>
      <c r="BQ11" s="10" t="str">
        <f>IF(COUNTA($C11:$AR11)=0,"",IF(OR($M11=13,$M11=14,$M11=15,$M11=16,$M11=17,$M11=18,$M11=19,$M11=20),IF(AND(ISBLANK(Z11),$L11="D"),"ok",IF(AND(ISNUMBER(Z11),Z11&gt;0),IF(INT(Z11)=Z11,"ok","Entry should be an integer &gt; 0"),IF(ISBLANK(Z11),"Empty cell","Entry should be an integer &gt; 0"))),IF(ISBLANK(Z11),"ok",IF(ISBLANK($M11),"No Product Group Code Entered","Model is not an RSV or ST pump"))))</f>
        <v/>
      </c>
      <c r="BR11" s="10" t="str">
        <f t="shared" ref="BR11:BR74" si="20">IF(COUNTA($C11:$AR11)=0,"",IF($L11="d","ok",IF(ISBLANK($AA11),"ok",IF(ISNUMBER($AA11),IF(AND($AA11&gt;0,$AA11&lt;=100),"ok","Entry should be &gt; 0 and &lt;= 100"),"Entry should be a number"))))</f>
        <v/>
      </c>
      <c r="BS11" s="10" t="str">
        <f>IF(COUNTA($C11:$AR11)=0,"",IF(AND(ISBLANK(AB11),$L11="D"),"ok",IF($G11="BP",IF(ISBLANK(AB11),"Empty cell",IF(AND(ISNUMBER(AB11),AB11&gt;0),"ok","Entry should be a number &gt;0")),IF(ISBLANK(AB11),"ok","Pump Configuration is not 'BP'"))))</f>
        <v/>
      </c>
      <c r="BT11" s="10" t="str">
        <f>IF(COUNTA($C11:$AR11)=0,"",IF(AND(ISBLANK(AC11),$L11="D"),"ok",IF($G11="BP",IF(ISBLANK(AC11),"Empty cell",IF(AND(ISNUMBER(AC11),AC11&gt;0),"ok","Entry should be a number &gt;0")),IF(ISBLANK(AC11),"ok","Pump Configuration is not 'BP'"))))</f>
        <v/>
      </c>
      <c r="BU11" s="10" t="str">
        <f>IF(COUNTA($C11:$AR11)=0,"",IF(AND(ISBLANK(AD11),$L11="D"),"ok",IF($G11="BP",IF(ISBLANK(AD11),"Empty cell",IF(AND(ISNUMBER(AD11),AD11&gt;0),"ok","Entry should be a number &gt;0")),IF(ISBLANK(AD11),"ok","Pump Configuration is not 'BP'"))))</f>
        <v/>
      </c>
      <c r="BV11" s="10" t="str">
        <f>IF(COUNTA($C11:$AR11)=0,"",IF(ISBLANK(AE11),"ok",IF($G11="BP",IF(ISBLANK(AE11),"Empty cell",IF(AND(ISNUMBER(AE11),AE11&gt;0),"ok","Entry should be a number &gt;0")),IF(ISBLANK(AE11),"ok","Pump Configuration is not 'BP'"))))</f>
        <v/>
      </c>
      <c r="BW11" s="10" t="str">
        <f>IF(COUNTA($C11:$AR11)=0,"",IF(AND(ISBLANK(AF11),$L11="D"),"ok",IF($G11="EM",IF(ISBLANK(AF11),"Empty cell",IF(AND(ISNUMBER(AF11),AF11&gt;0),"ok","Entry should be a number &gt;0")),IF(ISBLANK(AF11),"ok","Pump Configuration is not 'EM'"))))</f>
        <v/>
      </c>
      <c r="BX11" s="10" t="str">
        <f>IF(COUNTA($C11:$AR11)=0,"",IF(AND(ISBLANK(AG11),$L11="D"),"ok",IF($G11="EM",IF(ISBLANK(AG11),"Empty cell",IF(AND(ISNUMBER(AG11),AG11&gt;0),"ok","Entry should be a number &gt;0")),IF(ISBLANK(AG11),"ok","Pump Configuration is not 'EM'"))))</f>
        <v/>
      </c>
      <c r="BY11" s="10" t="str">
        <f>IF(COUNTA($C11:$AR11)=0,"",IF(AND(ISBLANK(AH11),$L11="D"),"ok",IF($G11="EM",IF(ISBLANK(AH11),"Empty cell",IF(AND(ISNUMBER(AH11),AH11&gt;0),"ok","Entry should be a number &gt;0")),IF(ISBLANK(AH11),"ok","Pump Configuration is not 'EM'"))))</f>
        <v/>
      </c>
      <c r="BZ11" s="10" t="str">
        <f>IF(COUNTA($C11:$AR11)=0,"",IF(AND(ISBLANK(AI11),$L11="D"),"ok",IF($G11="EM",IF(ISBLANK(AI11),"Empty cell",IF(OR(AI11="C",AI11="T"),"ok","Entry should be either 'C' or 'T'")),IF(ISBLANK(AI11),"ok","Pump Configuration is not 'EM'"))))</f>
        <v/>
      </c>
      <c r="CA11" s="10" t="str">
        <f>IF(COUNTA($C11:$AR11)=0,"",IF(ISBLANK(AJ11),"ok",IF($G11="EM",IF(ISBLANK(AJ11),"Empty cell",IF(AND(ISNUMBER(AJ11),AJ11&gt;0),"ok","Entry should be a number &gt;0")),IF(ISBLANK(AJ11),"ok","Pump Configuration is not 'EM'"))))</f>
        <v/>
      </c>
      <c r="CB11" s="10" t="str">
        <f>IF(COUNTA($C11:$AR11)=0,"",IF(AND(ISBLANK(AK11),$L11="D"),"ok",IF(OR($G11="C",$G11="NC"),IF(ISBLANK(AK11),"Empty cell",IF(AND(ISNUMBER(AK11),AK11&gt;0),"ok","Entry should be a number &gt;0")),IF(ISBLANK(AK11),"ok","Pump Configuration is not 'C' or 'NC'"))))</f>
        <v/>
      </c>
      <c r="CC11" s="10" t="str">
        <f>IF(COUNTA($C11:$AR11)=0,"",IF(AND(ISBLANK(AL11),$L11="D"),"ok",IF(OR($G11="C",$G11="NC"),IF(ISBLANK(AL11),"Empty cell",IF(AND(ISNUMBER(AL11),AL11&gt;0),"ok","Entry should be a number &gt;0")),IF(ISBLANK(AL11),"ok","Pump Configuration is not 'C' or 'NC'"))))</f>
        <v/>
      </c>
      <c r="CD11" s="10" t="str">
        <f>IF(COUNTA($C11:$AR11)=0,"",IF(AND(ISBLANK(AM11),$L11="D"),"ok",IF(OR($G11="C",$G11="NC"),IF(ISBLANK(AM11),"Empty cell",IF(AND(ISNUMBER(AM11),AM11&gt;0),"ok","Entry should be a number &gt;0")),IF(ISBLANK(AM11),"ok","Pump Configuration is not 'C' or 'NC'"))))</f>
        <v/>
      </c>
      <c r="CE11" s="10" t="str">
        <f>IF(COUNTA($C11:$AR11)=0,"",IF(AND(ISBLANK(AN11),$L11="D"),"ok",IF(OR($G11="C",$G11="NC"),IF(ISBLANK(AN11),"Empty cell",IF(AND(ISNUMBER(AN11),AN11&gt;0),"ok","Entry should be a number &gt;0")),IF(ISBLANK(AN11),"ok","Pump Configuration is not 'C' or 'NC'"))))</f>
        <v/>
      </c>
      <c r="CF11" s="10" t="str">
        <f>IF(COUNTA($C11:$AR11)=0,"",IF(AND(ISBLANK(AO11),$L11="D"),"ok",IF(OR($G11="C",$G11="NC"),IF(ISBLANK(AO11),"Empty cell",IF(OR(AO11="C",AO11="T"),"ok","Entry should be either 'C' or 'T'")),IF(ISBLANK(AO11),"ok","Pump Configuration is not 'C' or 'NC'"))))</f>
        <v/>
      </c>
      <c r="CG11" s="10" t="str">
        <f>IF(COUNTA($C11:$AR11)=0,"",IF(ISBLANK(AP11),"ok",IF(OR($G11="C",$G11="NC"),IF(ISBLANK(AP11),"Empty cell",IF(AND(ISNUMBER(AP11),AP11&gt;0),"ok","Entry should be a number &gt;0")),IF(ISBLANK(AP11),"ok","Pump Configuration is not 'C' or 'NC'"))))</f>
        <v/>
      </c>
      <c r="CH11" s="10" t="str">
        <f>IF(COUNTA($C11:$AR11)=0,"",IF(ISBLANK(AQ11),IF(ISBLANK(AR11),"ok","Empty cell"),IF(OR($G11="EM",$G11="C",$G11="NC"),IF(AND(ISNUMBER(AQ11),AQ11&gt;1,AQ11&lt;=100),"ok","Entry should be a percentage &gt;0 and &lt;=100"),"Pump Configuration is not 'EM', 'C' or 'NC'")))</f>
        <v/>
      </c>
      <c r="CI11" s="10" t="str">
        <f>IF(COUNTA($C11:$AR11)=0,"",IF(ISBLANK(AR11),IF(ISBLANK(AQ11),"ok","Empty cell"),IF(OR($G11="EM",$G11="C",$G11="NC"),IF(AND(ISNUMBER(AR11),AR11&gt;0),"ok","Entry should be a number &gt;0"),"Pump Configuration is not 'EM', 'C' or 'NC'")))</f>
        <v/>
      </c>
      <c r="CJ11" s="11"/>
      <c r="CM11" s="12" t="s">
        <v>2</v>
      </c>
      <c r="CN11" s="13">
        <v>42</v>
      </c>
      <c r="CO11" s="13"/>
      <c r="CP11" s="26" t="str">
        <f t="shared" ref="CP11:CP42" si="21">IF($BD11="ok",VLOOKUP($M11,PrClDesc,3),"")</f>
        <v/>
      </c>
      <c r="CQ11" s="26" t="str">
        <f t="shared" ref="CQ11:CQ42" si="22">IF($BD11="ok",VLOOKUP($M11,PrClDesc,4),"")</f>
        <v/>
      </c>
      <c r="CR11" s="26" t="str">
        <f t="shared" ref="CR11:CR42" si="23">IF($BD11="ok",VLOOKUP($M11,PrClDesc,5),"")</f>
        <v/>
      </c>
      <c r="CS11" s="14" t="s">
        <v>5</v>
      </c>
    </row>
    <row r="12" spans="1:150" s="12" customFormat="1" ht="25.5" x14ac:dyDescent="0.2">
      <c r="A12" s="24">
        <v>2</v>
      </c>
      <c r="B12" s="25" t="str">
        <f t="shared" si="2"/>
        <v/>
      </c>
      <c r="C12" s="41"/>
      <c r="D12" s="116"/>
      <c r="E12" s="128"/>
      <c r="F12" s="128"/>
      <c r="G12" s="116"/>
      <c r="H12" s="116"/>
      <c r="I12" s="116"/>
      <c r="J12" s="116"/>
      <c r="K12" s="116"/>
      <c r="L12" s="116"/>
      <c r="M12" s="116"/>
      <c r="N12" s="116"/>
      <c r="O12" s="116"/>
      <c r="P12" s="116"/>
      <c r="Q12" s="149"/>
      <c r="R12" s="116"/>
      <c r="S12" s="149"/>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8"/>
      <c r="AS12" s="134"/>
      <c r="AT12" s="10" t="str">
        <f t="shared" si="3"/>
        <v/>
      </c>
      <c r="AU12" s="10" t="str">
        <f t="shared" si="4"/>
        <v/>
      </c>
      <c r="AV12" s="10" t="str">
        <f t="shared" si="5"/>
        <v/>
      </c>
      <c r="AW12" s="10" t="str">
        <f t="shared" si="6"/>
        <v/>
      </c>
      <c r="AX12" s="143" t="str">
        <f t="shared" si="7"/>
        <v/>
      </c>
      <c r="AY12" s="10" t="str">
        <f t="shared" ref="AY12:AY75" si="24">IF(COUNTA($C12:$AR12)=0,"",IF(G12="BP",IF(ISBLANK(H12),"Empty cell","ok"),IF(OR(G12="EM",G12="C",G12="NC"),IF(ISBLANK(K12),IF(ISBLANK(H12),"Empty cell","ok"),IF(ISBLANK(H12),"ok","Cell should not be completed because Alt. Indiv. Model No. column is completed")),IF(ISBLANK(H12),"Empty cell","Pump Configuration is not BP, EM, C, or NC"))))</f>
        <v/>
      </c>
      <c r="AZ12" s="10" t="str">
        <f t="shared" ref="AZ12:AZ75" si="25">IF(COUNTA($C12:$AR12)=0,"",IF(OR(G12="EM",G12="C",G12="NC"),IF(ISBLANK(K12),IF(ISBLANK(I12),"Empty cell","ok"),IF(ISBLANK(I12),"ok","Cell should not be completed because Alt. Indiv. Model No. column is completed")),IF(ISBLANK(I12),"ok","Pump Configuration is not EM, C, or NC")))</f>
        <v/>
      </c>
      <c r="BA12" s="10" t="str">
        <f t="shared" ref="BA12:BA75" si="26">IF(COUNTA($C12:$AR12)=0,"",IF(OR(G12="C",G12="NC"),IF(ISBLANK(K12),IF(ISBLANK(J12),"Empty cell","ok"),IF(ISBLANK(J12),"ok","Cell should not be completed because Alt. Indiv. Model No. column is completed")),IF(ISBLANK(J12),"ok","Pump Configuration is not C or NC")))</f>
        <v/>
      </c>
      <c r="BB12" s="143" t="str">
        <f t="shared" ref="BB12:BB75" si="27">IF(COUNTA($C12:$AR12)=0,"",IF(OR(G12="EM",G12="C",G12="NC"),IF(AND(ISBLANK(H12)=TRUE,ISBLANK(I12)=TRUE,ISBLANK(J12)=TRUE),IF(ISBLANK(K12),"Empty cell","ok"),IF(ISBLANK(K12),"ok","Cell should not be completed because Basic, Driver &amp; Controls columns are not all blank")),IF(ISBLANK(K12),"ok","Pump Configuration is not EM, C, or NC")))</f>
        <v/>
      </c>
      <c r="BC12" s="10" t="str">
        <f t="shared" si="8"/>
        <v/>
      </c>
      <c r="BD12" s="10" t="str">
        <f t="shared" si="9"/>
        <v/>
      </c>
      <c r="BE12" s="10" t="str">
        <f t="shared" si="10"/>
        <v/>
      </c>
      <c r="BF12" s="10" t="str">
        <f t="shared" ref="BF12:BF75" si="28">IF(COUNTA($C12:$AR12)=0,"",IF(L12="d","ok",IF(ISBLANK($O12),"Empty cell",IF(ISNUMBER(O12)=FALSE,"Entry should be a positive integer",IF($O12&lt;1,"Entry should be a positive integer",IF($O12=INT($O12),"ok","Entry should be a positive integer"))))))</f>
        <v/>
      </c>
      <c r="BG12" s="10" t="str">
        <f t="shared" ref="BG12:BG75" si="29">IF(COUNTA($C12:$AR12)=0,"",IF(L12="d","ok",IF(ISBLANK(P12),"Empty cell",IF(P12="yes","ok",IF(P12="y","ok",IF(P12="no","ok",IF(P12="n","ok","Entry should be either 'yes', 'y', 'no' or 'n'")))))))</f>
        <v/>
      </c>
      <c r="BH12" s="10" t="str">
        <f t="shared" ref="BH12:BH75" si="30">IF(COUNTA($C12:$AR12)=0,"",IF(L12="d","ok",IF(ISBLANK(P12),IF(ISBLANK(Q12),"ok","Waiver question not answered"),IF(OR(P12="yes",P12="y"),IF(ISBLANK(Q12),"Empty cell",IF(ISNUMBER(Q12),IF(Q12&lt;1,"Entry should be a date in M/D/YYYY format","ok"),"Entry should be a date in M/D/YYYY format")),IF(OR(P12="no",P12="n"),IF(ISBLANK(Q12),"ok","No entry should be made in cell"),IF(ISBLANK(Q12),"ok","No entry should be made in cell"))))))</f>
        <v/>
      </c>
      <c r="BI12" s="10" t="str">
        <f t="shared" ref="BI12:BI75" si="31">IF(COUNTA($C12:$AR12)=0,"",IF(L12="d","ok",IF(ISBLANK(R12),"Empty cell",IF(R12="yes","ok",IF(R12="y","ok",IF(R12="no","ok",IF(R12="n","ok","Entry should be either 'yes', 'y', 'no' or 'n'")))))))</f>
        <v/>
      </c>
      <c r="BJ12" s="10" t="str">
        <f t="shared" ref="BJ12:BJ75" si="32">IF(COUNTA($C12:$AR12)=0,"",IF(L12="d","ok",IF(ISBLANK(R12),IF(ISBLANK(S12),"ok","Exemption question not answered"),IF(OR(R12="yes",R12="y"),IF(ISBLANK(S12),"Empty cell",IF(ISNUMBER(S12),IF(S12&lt;1,"Entry should be a date in M/D/YYYY format","ok"),"Entry should be a date in M/D/YYYY format")),IF(OR(R12="no",R12="n"),IF(ISBLANK(S12),"ok","No entry should be made in cell"),IF(ISBLANK(S12),"ok","No entry should be made in cell"))))))</f>
        <v/>
      </c>
      <c r="BK12" s="10" t="str">
        <f t="shared" si="16"/>
        <v/>
      </c>
      <c r="BL12" s="10" t="str">
        <f t="shared" si="17"/>
        <v/>
      </c>
      <c r="BM12" s="10" t="str">
        <f t="shared" si="18"/>
        <v/>
      </c>
      <c r="BN12" s="10" t="str">
        <f t="shared" ref="BN12:BN75" si="33">IF(COUNTA($C12:$AR12)=0,"",IF($L12="d","ok",IF(ISBLANK($W12),"Empty cell",IF(OR(W12=1800,W12=3600),"ok","Entry should be either 1800 or 3600"))))</f>
        <v/>
      </c>
      <c r="BO12" s="10" t="str">
        <f t="shared" ref="BO12:BO75" si="34">IF(COUNTA($C12:$AR12)=0,"",IF(OR($M12=17,$M12=18,$M12=19,$M12=20),IF(AND(ISBLANK(X12),$L12="D"),"ok",IF(AND(ISNUMBER(X12),X12&gt;0),"ok",IF(ISBLANK(X12),"Empty cell","Entry should be a number &gt; 0"))),IF(ISBLANK(X12),"ok",IF(ISBLANK($M12),"No Product Group Code Entered","Model is not an ST pump"))))</f>
        <v/>
      </c>
      <c r="BP12" s="10" t="str">
        <f t="shared" si="19"/>
        <v/>
      </c>
      <c r="BQ12" s="10" t="str">
        <f t="shared" ref="BQ12:BQ75" si="35">IF(COUNTA($C12:$AR12)=0,"",IF(OR($M12=13,$M12=14,$M12=15,$M12=16,$M12=17,$M12=18,$M12=19,$M12=20),IF(AND(ISBLANK(Z12),$L12="D"),"ok",IF(AND(ISNUMBER(Z12),Z12&gt;0),IF(INT(Z12)=Z12,"ok","Entry should be an integer &gt; 0"),IF(ISBLANK(Z12),"Empty cell","Entry should be an integer &gt; 0"))),IF(ISBLANK(Z12),"ok",IF(ISBLANK($M12),"No Product Group Code Entered","Model is not an RSV or ST pump"))))</f>
        <v/>
      </c>
      <c r="BR12" s="10" t="str">
        <f t="shared" si="20"/>
        <v/>
      </c>
      <c r="BS12" s="10" t="str">
        <f t="shared" ref="BS12:BS75" si="36">IF(COUNTA($C12:$AR12)=0,"",IF(AND(ISBLANK(AB12),$L12="D"),"ok",IF($G12="BP",IF(ISBLANK(AB12),"Empty cell",IF(AND(ISNUMBER(AB12),AB12&gt;0),"ok","Entry should be a number &gt;0")),IF(ISBLANK(AB12),"ok","Pump Configuration is not 'BP'"))))</f>
        <v/>
      </c>
      <c r="BT12" s="10" t="str">
        <f t="shared" ref="BT12:BT75" si="37">IF(COUNTA($C12:$AR12)=0,"",IF(AND(ISBLANK(AC12),$L12="D"),"ok",IF($G12="BP",IF(ISBLANK(AC12),"Empty cell",IF(AND(ISNUMBER(AC12),AC12&gt;0),"ok","Entry should be a number &gt;0")),IF(ISBLANK(AC12),"ok","Pump Configuration is not 'BP'"))))</f>
        <v/>
      </c>
      <c r="BU12" s="10" t="str">
        <f t="shared" ref="BU12:BU75" si="38">IF(COUNTA($C12:$AR12)=0,"",IF(AND(ISBLANK(AD12),$L12="D"),"ok",IF($G12="BP",IF(ISBLANK(AD12),"Empty cell",IF(AND(ISNUMBER(AD12),AD12&gt;0),"ok","Entry should be a number &gt;0")),IF(ISBLANK(AD12),"ok","Pump Configuration is not 'BP'"))))</f>
        <v/>
      </c>
      <c r="BV12" s="10" t="str">
        <f t="shared" ref="BV12:BV75" si="39">IF(COUNTA($C12:$AR12)=0,"",IF(ISBLANK(AE12),"ok",IF($G12="BP",IF(ISBLANK(AE12),"Empty cell",IF(AND(ISNUMBER(AE12),AE12&gt;0),"ok","Entry should be a number &gt;0")),IF(ISBLANK(AE12),"ok","Pump Configuration is not 'BP'"))))</f>
        <v/>
      </c>
      <c r="BW12" s="10" t="str">
        <f t="shared" ref="BW12:BW75" si="40">IF(COUNTA($C12:$AR12)=0,"",IF(AND(ISBLANK(AF12),$L12="D"),"ok",IF($G12="EM",IF(ISBLANK(AF12),"Empty cell",IF(AND(ISNUMBER(AF12),AF12&gt;0),"ok","Entry should be a number &gt;0")),IF(ISBLANK(AF12),"ok","Pump Configuration is not 'EM'"))))</f>
        <v/>
      </c>
      <c r="BX12" s="10" t="str">
        <f t="shared" ref="BX12:BX75" si="41">IF(COUNTA($C12:$AR12)=0,"",IF(AND(ISBLANK(AG12),$L12="D"),"ok",IF($G12="EM",IF(ISBLANK(AG12),"Empty cell",IF(AND(ISNUMBER(AG12),AG12&gt;0),"ok","Entry should be a number &gt;0")),IF(ISBLANK(AG12),"ok","Pump Configuration is not 'EM'"))))</f>
        <v/>
      </c>
      <c r="BY12" s="10" t="str">
        <f t="shared" ref="BY12:BY75" si="42">IF(COUNTA($C12:$AR12)=0,"",IF(AND(ISBLANK(AH12),$L12="D"),"ok",IF($G12="EM",IF(ISBLANK(AH12),"Empty cell",IF(AND(ISNUMBER(AH12),AH12&gt;0),"ok","Entry should be a number &gt;0")),IF(ISBLANK(AH12),"ok","Pump Configuration is not 'EM'"))))</f>
        <v/>
      </c>
      <c r="BZ12" s="10" t="str">
        <f t="shared" ref="BZ12:BZ75" si="43">IF(COUNTA($C12:$AR12)=0,"",IF(AND(ISBLANK(AI12),$L12="D"),"ok",IF($G12="EM",IF(ISBLANK(AI12),"Empty cell",IF(OR(AI12="C",AI12="T"),"ok","Entry should be either 'C' or 'T'")),IF(ISBLANK(AI12),"ok","Pump Configuration is not 'EM'"))))</f>
        <v/>
      </c>
      <c r="CA12" s="10" t="str">
        <f t="shared" ref="CA12:CA75" si="44">IF(COUNTA($C12:$AR12)=0,"",IF(ISBLANK(AJ12),"ok",IF($G12="EM",IF(ISBLANK(AJ12),"Empty cell",IF(AND(ISNUMBER(AJ12),AJ12&gt;0),"ok","Entry should be a number &gt;0")),IF(ISBLANK(AJ12),"ok","Pump Configuration is not 'EM'"))))</f>
        <v/>
      </c>
      <c r="CB12" s="10" t="str">
        <f t="shared" ref="CB12:CB75" si="45">IF(COUNTA($C12:$AR12)=0,"",IF(AND(ISBLANK(AK12),$L12="D"),"ok",IF(OR($G12="C",$G12="NC"),IF(ISBLANK(AK12),"Empty cell",IF(AND(ISNUMBER(AK12),AK12&gt;0),"ok","Entry should be a number &gt;0")),IF(ISBLANK(AK12),"ok","Pump Configuration is not 'C' or 'NC'"))))</f>
        <v/>
      </c>
      <c r="CC12" s="10" t="str">
        <f t="shared" ref="CC12:CC75" si="46">IF(COUNTA($C12:$AR12)=0,"",IF(AND(ISBLANK(AL12),$L12="D"),"ok",IF(OR($G12="C",$G12="NC"),IF(ISBLANK(AL12),"Empty cell",IF(AND(ISNUMBER(AL12),AL12&gt;0),"ok","Entry should be a number &gt;0")),IF(ISBLANK(AL12),"ok","Pump Configuration is not 'C' or 'NC'"))))</f>
        <v/>
      </c>
      <c r="CD12" s="10" t="str">
        <f t="shared" ref="CD12:CD75" si="47">IF(COUNTA($C12:$AR12)=0,"",IF(AND(ISBLANK(AM12),$L12="D"),"ok",IF(OR($G12="C",$G12="NC"),IF(ISBLANK(AM12),"Empty cell",IF(AND(ISNUMBER(AM12),AM12&gt;0),"ok","Entry should be a number &gt;0")),IF(ISBLANK(AM12),"ok","Pump Configuration is not 'C' or 'NC'"))))</f>
        <v/>
      </c>
      <c r="CE12" s="10" t="str">
        <f t="shared" ref="CE12:CE75" si="48">IF(COUNTA($C12:$AR12)=0,"",IF(AND(ISBLANK(AN12),$L12="D"),"ok",IF(OR($G12="C",$G12="NC"),IF(ISBLANK(AN12),"Empty cell",IF(AND(ISNUMBER(AN12),AN12&gt;0),"ok","Entry should be a number &gt;0")),IF(ISBLANK(AN12),"ok","Pump Configuration is not 'C' or 'NC'"))))</f>
        <v/>
      </c>
      <c r="CF12" s="10" t="str">
        <f t="shared" ref="CF12:CF75" si="49">IF(COUNTA($C12:$AR12)=0,"",IF(AND(ISBLANK(AO12),$L12="D"),"ok",IF(OR($G12="C",$G12="NC"),IF(ISBLANK(AO12),"Empty cell",IF(OR(AO12="C",AO12="T"),"ok","Entry should be either 'C' or 'T'")),IF(ISBLANK(AO12),"ok","Pump Configuration is not 'C' or 'NC'"))))</f>
        <v/>
      </c>
      <c r="CG12" s="10" t="str">
        <f t="shared" ref="CG12:CG75" si="50">IF(COUNTA($C12:$AR12)=0,"",IF(ISBLANK(AP12),"ok",IF(OR($G12="C",$G12="NC"),IF(ISBLANK(AP12),"Empty cell",IF(AND(ISNUMBER(AP12),AP12&gt;0),"ok","Entry should be a number &gt;0")),IF(ISBLANK(AP12),"ok","Pump Configuration is not 'C' or 'NC'"))))</f>
        <v/>
      </c>
      <c r="CH12" s="10" t="str">
        <f t="shared" ref="CH12:CH75" si="51">IF(COUNTA($C12:$AR12)=0,"",IF(ISBLANK(AQ12),IF(ISBLANK(AR12),"ok","Empty cell"),IF(OR($G12="EM",$G12="C",$G12="NC"),IF(AND(ISNUMBER(AQ12),AQ12&gt;1,AQ12&lt;=100),"ok","Entry should be a percentage &gt;0 and &lt;=100"),"Pump Configuration is not 'EM', 'C' or 'NC'")))</f>
        <v/>
      </c>
      <c r="CI12" s="10" t="str">
        <f t="shared" ref="CI12:CI75" si="52">IF(COUNTA($C12:$AR12)=0,"",IF(ISBLANK(AR12),IF(ISBLANK(AQ12),"ok","Empty cell"),IF(OR($G12="EM",$G12="C",$G12="NC"),IF(AND(ISNUMBER(AR12),AR12&gt;0),"ok","Entry should be a number &gt;0"),"Pump Configuration is not 'EM', 'C' or 'NC'")))</f>
        <v/>
      </c>
      <c r="CJ12" s="11"/>
      <c r="CM12" s="12" t="s">
        <v>3</v>
      </c>
      <c r="CN12" s="13">
        <v>20</v>
      </c>
      <c r="CO12" s="13"/>
      <c r="CP12" s="26" t="str">
        <f t="shared" si="21"/>
        <v/>
      </c>
      <c r="CQ12" s="26" t="str">
        <f t="shared" si="22"/>
        <v/>
      </c>
      <c r="CR12" s="26" t="str">
        <f t="shared" si="23"/>
        <v/>
      </c>
      <c r="CS12" s="14" t="s">
        <v>5</v>
      </c>
    </row>
    <row r="13" spans="1:150" s="12" customFormat="1" ht="25.5" x14ac:dyDescent="0.2">
      <c r="A13" s="24">
        <v>3</v>
      </c>
      <c r="B13" s="25" t="str">
        <f t="shared" si="2"/>
        <v/>
      </c>
      <c r="C13" s="41"/>
      <c r="D13" s="116"/>
      <c r="E13" s="128"/>
      <c r="F13" s="128"/>
      <c r="G13" s="116"/>
      <c r="H13" s="116"/>
      <c r="I13" s="116"/>
      <c r="J13" s="116"/>
      <c r="K13" s="116"/>
      <c r="L13" s="116"/>
      <c r="M13" s="116"/>
      <c r="N13" s="116"/>
      <c r="O13" s="116"/>
      <c r="P13" s="116"/>
      <c r="Q13" s="149"/>
      <c r="R13" s="116"/>
      <c r="S13" s="149"/>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8"/>
      <c r="AS13" s="134"/>
      <c r="AT13" s="10" t="str">
        <f t="shared" si="3"/>
        <v/>
      </c>
      <c r="AU13" s="10" t="str">
        <f t="shared" si="4"/>
        <v/>
      </c>
      <c r="AV13" s="10" t="str">
        <f t="shared" si="5"/>
        <v/>
      </c>
      <c r="AW13" s="10" t="str">
        <f t="shared" si="6"/>
        <v/>
      </c>
      <c r="AX13" s="143" t="str">
        <f t="shared" si="7"/>
        <v/>
      </c>
      <c r="AY13" s="10" t="str">
        <f t="shared" si="24"/>
        <v/>
      </c>
      <c r="AZ13" s="10" t="str">
        <f t="shared" si="25"/>
        <v/>
      </c>
      <c r="BA13" s="10" t="str">
        <f t="shared" si="26"/>
        <v/>
      </c>
      <c r="BB13" s="143" t="str">
        <f t="shared" si="27"/>
        <v/>
      </c>
      <c r="BC13" s="10" t="str">
        <f t="shared" si="8"/>
        <v/>
      </c>
      <c r="BD13" s="10" t="str">
        <f t="shared" si="9"/>
        <v/>
      </c>
      <c r="BE13" s="10" t="str">
        <f t="shared" si="10"/>
        <v/>
      </c>
      <c r="BF13" s="10" t="str">
        <f t="shared" si="28"/>
        <v/>
      </c>
      <c r="BG13" s="10" t="str">
        <f t="shared" si="29"/>
        <v/>
      </c>
      <c r="BH13" s="10" t="str">
        <f t="shared" si="30"/>
        <v/>
      </c>
      <c r="BI13" s="10" t="str">
        <f t="shared" si="31"/>
        <v/>
      </c>
      <c r="BJ13" s="10" t="str">
        <f t="shared" si="32"/>
        <v/>
      </c>
      <c r="BK13" s="10" t="str">
        <f t="shared" si="16"/>
        <v/>
      </c>
      <c r="BL13" s="10" t="str">
        <f t="shared" si="17"/>
        <v/>
      </c>
      <c r="BM13" s="10" t="str">
        <f t="shared" si="18"/>
        <v/>
      </c>
      <c r="BN13" s="10" t="str">
        <f t="shared" si="33"/>
        <v/>
      </c>
      <c r="BO13" s="10" t="str">
        <f t="shared" si="34"/>
        <v/>
      </c>
      <c r="BP13" s="10" t="str">
        <f t="shared" si="19"/>
        <v/>
      </c>
      <c r="BQ13" s="10" t="str">
        <f t="shared" si="35"/>
        <v/>
      </c>
      <c r="BR13" s="10" t="str">
        <f t="shared" si="20"/>
        <v/>
      </c>
      <c r="BS13" s="10" t="str">
        <f t="shared" si="36"/>
        <v/>
      </c>
      <c r="BT13" s="10" t="str">
        <f t="shared" si="37"/>
        <v/>
      </c>
      <c r="BU13" s="10" t="str">
        <f t="shared" si="38"/>
        <v/>
      </c>
      <c r="BV13" s="10" t="str">
        <f t="shared" si="39"/>
        <v/>
      </c>
      <c r="BW13" s="10" t="str">
        <f t="shared" si="40"/>
        <v/>
      </c>
      <c r="BX13" s="10" t="str">
        <f t="shared" si="41"/>
        <v/>
      </c>
      <c r="BY13" s="10" t="str">
        <f t="shared" si="42"/>
        <v/>
      </c>
      <c r="BZ13" s="10" t="str">
        <f t="shared" si="43"/>
        <v/>
      </c>
      <c r="CA13" s="10" t="str">
        <f t="shared" si="44"/>
        <v/>
      </c>
      <c r="CB13" s="10" t="str">
        <f t="shared" si="45"/>
        <v/>
      </c>
      <c r="CC13" s="10" t="str">
        <f t="shared" si="46"/>
        <v/>
      </c>
      <c r="CD13" s="10" t="str">
        <f t="shared" si="47"/>
        <v/>
      </c>
      <c r="CE13" s="10" t="str">
        <f t="shared" si="48"/>
        <v/>
      </c>
      <c r="CF13" s="10" t="str">
        <f t="shared" si="49"/>
        <v/>
      </c>
      <c r="CG13" s="10" t="str">
        <f t="shared" si="50"/>
        <v/>
      </c>
      <c r="CH13" s="10" t="str">
        <f t="shared" si="51"/>
        <v/>
      </c>
      <c r="CI13" s="10" t="str">
        <f t="shared" si="52"/>
        <v/>
      </c>
      <c r="CJ13" s="11"/>
      <c r="CN13" s="13"/>
      <c r="CO13" s="13"/>
      <c r="CP13" s="26" t="str">
        <f t="shared" si="21"/>
        <v/>
      </c>
      <c r="CQ13" s="26" t="str">
        <f t="shared" si="22"/>
        <v/>
      </c>
      <c r="CR13" s="26" t="str">
        <f t="shared" si="23"/>
        <v/>
      </c>
      <c r="CS13" s="14" t="s">
        <v>5</v>
      </c>
    </row>
    <row r="14" spans="1:150" s="12" customFormat="1" ht="25.5" customHeight="1" x14ac:dyDescent="0.2">
      <c r="A14" s="24">
        <v>4</v>
      </c>
      <c r="B14" s="25" t="str">
        <f t="shared" si="2"/>
        <v/>
      </c>
      <c r="C14" s="41"/>
      <c r="D14" s="116"/>
      <c r="E14" s="128"/>
      <c r="F14" s="128"/>
      <c r="G14" s="116"/>
      <c r="H14" s="116"/>
      <c r="I14" s="116"/>
      <c r="J14" s="116"/>
      <c r="K14" s="116"/>
      <c r="L14" s="116"/>
      <c r="M14" s="116"/>
      <c r="N14" s="116"/>
      <c r="O14" s="116"/>
      <c r="P14" s="116"/>
      <c r="Q14" s="149"/>
      <c r="R14" s="116"/>
      <c r="S14" s="149"/>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8"/>
      <c r="AS14" s="134"/>
      <c r="AT14" s="10" t="str">
        <f t="shared" si="3"/>
        <v/>
      </c>
      <c r="AU14" s="10" t="str">
        <f t="shared" si="4"/>
        <v/>
      </c>
      <c r="AV14" s="10" t="str">
        <f t="shared" si="5"/>
        <v/>
      </c>
      <c r="AW14" s="10" t="str">
        <f t="shared" si="6"/>
        <v/>
      </c>
      <c r="AX14" s="143" t="str">
        <f t="shared" si="7"/>
        <v/>
      </c>
      <c r="AY14" s="10" t="str">
        <f t="shared" si="24"/>
        <v/>
      </c>
      <c r="AZ14" s="10" t="str">
        <f t="shared" si="25"/>
        <v/>
      </c>
      <c r="BA14" s="10" t="str">
        <f t="shared" si="26"/>
        <v/>
      </c>
      <c r="BB14" s="143" t="str">
        <f t="shared" si="27"/>
        <v/>
      </c>
      <c r="BC14" s="10" t="str">
        <f t="shared" si="8"/>
        <v/>
      </c>
      <c r="BD14" s="10" t="str">
        <f t="shared" si="9"/>
        <v/>
      </c>
      <c r="BE14" s="10" t="str">
        <f t="shared" si="10"/>
        <v/>
      </c>
      <c r="BF14" s="10" t="str">
        <f t="shared" si="28"/>
        <v/>
      </c>
      <c r="BG14" s="10" t="str">
        <f t="shared" si="29"/>
        <v/>
      </c>
      <c r="BH14" s="10" t="str">
        <f t="shared" si="30"/>
        <v/>
      </c>
      <c r="BI14" s="10" t="str">
        <f t="shared" si="31"/>
        <v/>
      </c>
      <c r="BJ14" s="10" t="str">
        <f t="shared" si="32"/>
        <v/>
      </c>
      <c r="BK14" s="10" t="str">
        <f t="shared" si="16"/>
        <v/>
      </c>
      <c r="BL14" s="10" t="str">
        <f t="shared" si="17"/>
        <v/>
      </c>
      <c r="BM14" s="10" t="str">
        <f t="shared" si="18"/>
        <v/>
      </c>
      <c r="BN14" s="10" t="str">
        <f t="shared" si="33"/>
        <v/>
      </c>
      <c r="BO14" s="10" t="str">
        <f t="shared" si="34"/>
        <v/>
      </c>
      <c r="BP14" s="10" t="str">
        <f t="shared" si="19"/>
        <v/>
      </c>
      <c r="BQ14" s="10" t="str">
        <f t="shared" si="35"/>
        <v/>
      </c>
      <c r="BR14" s="10" t="str">
        <f t="shared" si="20"/>
        <v/>
      </c>
      <c r="BS14" s="10" t="str">
        <f t="shared" si="36"/>
        <v/>
      </c>
      <c r="BT14" s="10" t="str">
        <f t="shared" si="37"/>
        <v/>
      </c>
      <c r="BU14" s="10" t="str">
        <f t="shared" si="38"/>
        <v/>
      </c>
      <c r="BV14" s="10" t="str">
        <f t="shared" si="39"/>
        <v/>
      </c>
      <c r="BW14" s="10" t="str">
        <f t="shared" si="40"/>
        <v/>
      </c>
      <c r="BX14" s="10" t="str">
        <f t="shared" si="41"/>
        <v/>
      </c>
      <c r="BY14" s="10" t="str">
        <f t="shared" si="42"/>
        <v/>
      </c>
      <c r="BZ14" s="10" t="str">
        <f t="shared" si="43"/>
        <v/>
      </c>
      <c r="CA14" s="10" t="str">
        <f t="shared" si="44"/>
        <v/>
      </c>
      <c r="CB14" s="10" t="str">
        <f t="shared" si="45"/>
        <v/>
      </c>
      <c r="CC14" s="10" t="str">
        <f t="shared" si="46"/>
        <v/>
      </c>
      <c r="CD14" s="10" t="str">
        <f t="shared" si="47"/>
        <v/>
      </c>
      <c r="CE14" s="10" t="str">
        <f t="shared" si="48"/>
        <v/>
      </c>
      <c r="CF14" s="10" t="str">
        <f t="shared" si="49"/>
        <v/>
      </c>
      <c r="CG14" s="10" t="str">
        <f t="shared" si="50"/>
        <v/>
      </c>
      <c r="CH14" s="10" t="str">
        <f t="shared" si="51"/>
        <v/>
      </c>
      <c r="CI14" s="10" t="str">
        <f t="shared" si="52"/>
        <v/>
      </c>
      <c r="CJ14" s="11"/>
      <c r="CM14" s="14"/>
      <c r="CN14" s="11"/>
      <c r="CO14" s="11"/>
      <c r="CP14" s="26" t="str">
        <f t="shared" si="21"/>
        <v/>
      </c>
      <c r="CQ14" s="26" t="str">
        <f t="shared" si="22"/>
        <v/>
      </c>
      <c r="CR14" s="26" t="str">
        <f t="shared" si="23"/>
        <v/>
      </c>
      <c r="CS14" s="14" t="s">
        <v>5</v>
      </c>
    </row>
    <row r="15" spans="1:150" s="12" customFormat="1" ht="25.5" x14ac:dyDescent="0.2">
      <c r="A15" s="24">
        <v>5</v>
      </c>
      <c r="B15" s="25" t="str">
        <f t="shared" si="2"/>
        <v/>
      </c>
      <c r="C15" s="41"/>
      <c r="D15" s="116"/>
      <c r="E15" s="128"/>
      <c r="F15" s="128"/>
      <c r="G15" s="116"/>
      <c r="H15" s="116"/>
      <c r="I15" s="116"/>
      <c r="J15" s="116"/>
      <c r="K15" s="116"/>
      <c r="L15" s="116"/>
      <c r="M15" s="116"/>
      <c r="N15" s="116"/>
      <c r="O15" s="116"/>
      <c r="P15" s="116"/>
      <c r="Q15" s="149"/>
      <c r="R15" s="116"/>
      <c r="S15" s="149"/>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8"/>
      <c r="AS15" s="134"/>
      <c r="AT15" s="10" t="str">
        <f t="shared" si="3"/>
        <v/>
      </c>
      <c r="AU15" s="10" t="str">
        <f t="shared" si="4"/>
        <v/>
      </c>
      <c r="AV15" s="10" t="str">
        <f t="shared" si="5"/>
        <v/>
      </c>
      <c r="AW15" s="10" t="str">
        <f t="shared" si="6"/>
        <v/>
      </c>
      <c r="AX15" s="143" t="str">
        <f>IF(COUNTA($C15:$AR15)=0,"",IF(ISBLANK(G15),"Empty cell",IF(OR(G15="BP",G15="EM",G15="C",G15="NC"),"ok","Entry should be BP, EM, C, or NC")))</f>
        <v/>
      </c>
      <c r="AY15" s="10" t="str">
        <f t="shared" si="24"/>
        <v/>
      </c>
      <c r="AZ15" s="10" t="str">
        <f t="shared" si="25"/>
        <v/>
      </c>
      <c r="BA15" s="10" t="str">
        <f t="shared" si="26"/>
        <v/>
      </c>
      <c r="BB15" s="143" t="str">
        <f t="shared" si="27"/>
        <v/>
      </c>
      <c r="BC15" s="10" t="str">
        <f t="shared" si="8"/>
        <v/>
      </c>
      <c r="BD15" s="10" t="str">
        <f t="shared" si="9"/>
        <v/>
      </c>
      <c r="BE15" s="10" t="str">
        <f t="shared" si="10"/>
        <v/>
      </c>
      <c r="BF15" s="10" t="str">
        <f t="shared" si="28"/>
        <v/>
      </c>
      <c r="BG15" s="10" t="str">
        <f t="shared" si="29"/>
        <v/>
      </c>
      <c r="BH15" s="10" t="str">
        <f t="shared" si="30"/>
        <v/>
      </c>
      <c r="BI15" s="10" t="str">
        <f t="shared" si="31"/>
        <v/>
      </c>
      <c r="BJ15" s="10" t="str">
        <f t="shared" si="32"/>
        <v/>
      </c>
      <c r="BK15" s="10" t="str">
        <f t="shared" si="16"/>
        <v/>
      </c>
      <c r="BL15" s="10" t="str">
        <f t="shared" si="17"/>
        <v/>
      </c>
      <c r="BM15" s="10" t="str">
        <f t="shared" si="18"/>
        <v/>
      </c>
      <c r="BN15" s="10" t="str">
        <f t="shared" si="33"/>
        <v/>
      </c>
      <c r="BO15" s="10" t="str">
        <f t="shared" si="34"/>
        <v/>
      </c>
      <c r="BP15" s="10" t="str">
        <f t="shared" si="19"/>
        <v/>
      </c>
      <c r="BQ15" s="10" t="str">
        <f t="shared" si="35"/>
        <v/>
      </c>
      <c r="BR15" s="10" t="str">
        <f t="shared" si="20"/>
        <v/>
      </c>
      <c r="BS15" s="10" t="str">
        <f t="shared" si="36"/>
        <v/>
      </c>
      <c r="BT15" s="10" t="str">
        <f t="shared" si="37"/>
        <v/>
      </c>
      <c r="BU15" s="10" t="str">
        <f t="shared" si="38"/>
        <v/>
      </c>
      <c r="BV15" s="10" t="str">
        <f t="shared" si="39"/>
        <v/>
      </c>
      <c r="BW15" s="10" t="str">
        <f t="shared" si="40"/>
        <v/>
      </c>
      <c r="BX15" s="10" t="str">
        <f t="shared" si="41"/>
        <v/>
      </c>
      <c r="BY15" s="10" t="str">
        <f t="shared" si="42"/>
        <v/>
      </c>
      <c r="BZ15" s="10" t="str">
        <f t="shared" si="43"/>
        <v/>
      </c>
      <c r="CA15" s="10" t="str">
        <f t="shared" si="44"/>
        <v/>
      </c>
      <c r="CB15" s="10" t="str">
        <f t="shared" si="45"/>
        <v/>
      </c>
      <c r="CC15" s="10" t="str">
        <f t="shared" si="46"/>
        <v/>
      </c>
      <c r="CD15" s="10" t="str">
        <f t="shared" si="47"/>
        <v/>
      </c>
      <c r="CE15" s="10" t="str">
        <f t="shared" si="48"/>
        <v/>
      </c>
      <c r="CF15" s="10" t="str">
        <f t="shared" si="49"/>
        <v/>
      </c>
      <c r="CG15" s="10" t="str">
        <f t="shared" si="50"/>
        <v/>
      </c>
      <c r="CH15" s="10" t="str">
        <f t="shared" si="51"/>
        <v/>
      </c>
      <c r="CI15" s="10" t="str">
        <f t="shared" si="52"/>
        <v/>
      </c>
      <c r="CJ15" s="11"/>
      <c r="CM15" s="37"/>
      <c r="CN15" s="19"/>
      <c r="CO15" s="19"/>
      <c r="CP15" s="26" t="str">
        <f t="shared" si="21"/>
        <v/>
      </c>
      <c r="CQ15" s="26" t="str">
        <f t="shared" si="22"/>
        <v/>
      </c>
      <c r="CR15" s="26" t="str">
        <f t="shared" si="23"/>
        <v/>
      </c>
      <c r="CS15" s="14" t="s">
        <v>5</v>
      </c>
    </row>
    <row r="16" spans="1:150" s="12" customFormat="1" ht="25.5" x14ac:dyDescent="0.2">
      <c r="A16" s="24">
        <v>6</v>
      </c>
      <c r="B16" s="25" t="str">
        <f t="shared" si="2"/>
        <v/>
      </c>
      <c r="C16" s="41"/>
      <c r="D16" s="116"/>
      <c r="E16" s="128"/>
      <c r="F16" s="128"/>
      <c r="G16" s="116"/>
      <c r="H16" s="116"/>
      <c r="I16" s="116"/>
      <c r="J16" s="116"/>
      <c r="K16" s="116"/>
      <c r="L16" s="116"/>
      <c r="M16" s="116"/>
      <c r="N16" s="116"/>
      <c r="O16" s="116"/>
      <c r="P16" s="116"/>
      <c r="Q16" s="149"/>
      <c r="R16" s="116"/>
      <c r="S16" s="149"/>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8"/>
      <c r="AS16" s="134"/>
      <c r="AT16" s="10" t="str">
        <f t="shared" si="3"/>
        <v/>
      </c>
      <c r="AU16" s="10" t="str">
        <f t="shared" si="4"/>
        <v/>
      </c>
      <c r="AV16" s="10" t="str">
        <f t="shared" si="5"/>
        <v/>
      </c>
      <c r="AW16" s="10" t="str">
        <f t="shared" si="6"/>
        <v/>
      </c>
      <c r="AX16" s="143" t="str">
        <f t="shared" ref="AX16:AX79" si="53">IF(COUNTA($C16:$AR16)=0,"",IF(ISBLANK(G16),"Empty cell",IF(OR(G16="BP",G16="EM",G16="C",G16="NC"),"ok","Entry should be BP, EM, C, or NC")))</f>
        <v/>
      </c>
      <c r="AY16" s="10" t="str">
        <f t="shared" si="24"/>
        <v/>
      </c>
      <c r="AZ16" s="10" t="str">
        <f t="shared" si="25"/>
        <v/>
      </c>
      <c r="BA16" s="10" t="str">
        <f t="shared" si="26"/>
        <v/>
      </c>
      <c r="BB16" s="143" t="str">
        <f t="shared" si="27"/>
        <v/>
      </c>
      <c r="BC16" s="10" t="str">
        <f t="shared" si="8"/>
        <v/>
      </c>
      <c r="BD16" s="10" t="str">
        <f t="shared" si="9"/>
        <v/>
      </c>
      <c r="BE16" s="10" t="str">
        <f t="shared" si="10"/>
        <v/>
      </c>
      <c r="BF16" s="10" t="str">
        <f t="shared" si="28"/>
        <v/>
      </c>
      <c r="BG16" s="10" t="str">
        <f t="shared" si="29"/>
        <v/>
      </c>
      <c r="BH16" s="10" t="str">
        <f t="shared" si="30"/>
        <v/>
      </c>
      <c r="BI16" s="10" t="str">
        <f t="shared" si="31"/>
        <v/>
      </c>
      <c r="BJ16" s="10" t="str">
        <f t="shared" si="32"/>
        <v/>
      </c>
      <c r="BK16" s="10" t="str">
        <f t="shared" si="16"/>
        <v/>
      </c>
      <c r="BL16" s="10" t="str">
        <f t="shared" si="17"/>
        <v/>
      </c>
      <c r="BM16" s="10" t="str">
        <f t="shared" si="18"/>
        <v/>
      </c>
      <c r="BN16" s="10" t="str">
        <f t="shared" si="33"/>
        <v/>
      </c>
      <c r="BO16" s="10" t="str">
        <f t="shared" si="34"/>
        <v/>
      </c>
      <c r="BP16" s="10" t="str">
        <f t="shared" si="19"/>
        <v/>
      </c>
      <c r="BQ16" s="10" t="str">
        <f t="shared" si="35"/>
        <v/>
      </c>
      <c r="BR16" s="10" t="str">
        <f t="shared" si="20"/>
        <v/>
      </c>
      <c r="BS16" s="10" t="str">
        <f t="shared" si="36"/>
        <v/>
      </c>
      <c r="BT16" s="10" t="str">
        <f t="shared" si="37"/>
        <v/>
      </c>
      <c r="BU16" s="10" t="str">
        <f t="shared" si="38"/>
        <v/>
      </c>
      <c r="BV16" s="10" t="str">
        <f t="shared" si="39"/>
        <v/>
      </c>
      <c r="BW16" s="10" t="str">
        <f t="shared" si="40"/>
        <v/>
      </c>
      <c r="BX16" s="10" t="str">
        <f t="shared" si="41"/>
        <v/>
      </c>
      <c r="BY16" s="10" t="str">
        <f t="shared" si="42"/>
        <v/>
      </c>
      <c r="BZ16" s="10" t="str">
        <f t="shared" si="43"/>
        <v/>
      </c>
      <c r="CA16" s="10" t="str">
        <f t="shared" si="44"/>
        <v/>
      </c>
      <c r="CB16" s="10" t="str">
        <f t="shared" si="45"/>
        <v/>
      </c>
      <c r="CC16" s="10" t="str">
        <f t="shared" si="46"/>
        <v/>
      </c>
      <c r="CD16" s="10" t="str">
        <f t="shared" si="47"/>
        <v/>
      </c>
      <c r="CE16" s="10" t="str">
        <f t="shared" si="48"/>
        <v/>
      </c>
      <c r="CF16" s="10" t="str">
        <f t="shared" si="49"/>
        <v/>
      </c>
      <c r="CG16" s="10" t="str">
        <f t="shared" si="50"/>
        <v/>
      </c>
      <c r="CH16" s="10" t="str">
        <f t="shared" si="51"/>
        <v/>
      </c>
      <c r="CI16" s="10" t="str">
        <f t="shared" si="52"/>
        <v/>
      </c>
      <c r="CJ16" s="11"/>
      <c r="CM16" s="13"/>
      <c r="CN16" s="13"/>
      <c r="CO16" s="13"/>
      <c r="CP16" s="26" t="str">
        <f t="shared" si="21"/>
        <v/>
      </c>
      <c r="CQ16" s="26" t="str">
        <f t="shared" si="22"/>
        <v/>
      </c>
      <c r="CR16" s="26" t="str">
        <f t="shared" si="23"/>
        <v/>
      </c>
      <c r="CS16" s="14" t="s">
        <v>5</v>
      </c>
    </row>
    <row r="17" spans="1:97" s="12" customFormat="1" ht="25.5" x14ac:dyDescent="0.2">
      <c r="A17" s="24">
        <v>7</v>
      </c>
      <c r="B17" s="25" t="str">
        <f t="shared" si="2"/>
        <v/>
      </c>
      <c r="C17" s="41"/>
      <c r="D17" s="116"/>
      <c r="E17" s="128"/>
      <c r="F17" s="128"/>
      <c r="G17" s="116"/>
      <c r="H17" s="116"/>
      <c r="I17" s="116"/>
      <c r="J17" s="116"/>
      <c r="K17" s="116"/>
      <c r="L17" s="116"/>
      <c r="M17" s="116"/>
      <c r="N17" s="116"/>
      <c r="O17" s="116"/>
      <c r="P17" s="116"/>
      <c r="Q17" s="149"/>
      <c r="R17" s="116"/>
      <c r="S17" s="149"/>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8"/>
      <c r="AS17" s="134"/>
      <c r="AT17" s="10" t="str">
        <f t="shared" si="3"/>
        <v/>
      </c>
      <c r="AU17" s="10" t="str">
        <f t="shared" si="4"/>
        <v/>
      </c>
      <c r="AV17" s="10" t="str">
        <f t="shared" si="5"/>
        <v/>
      </c>
      <c r="AW17" s="10" t="str">
        <f t="shared" si="6"/>
        <v/>
      </c>
      <c r="AX17" s="143" t="str">
        <f t="shared" si="53"/>
        <v/>
      </c>
      <c r="AY17" s="10" t="str">
        <f t="shared" si="24"/>
        <v/>
      </c>
      <c r="AZ17" s="10" t="str">
        <f t="shared" si="25"/>
        <v/>
      </c>
      <c r="BA17" s="10" t="str">
        <f t="shared" si="26"/>
        <v/>
      </c>
      <c r="BB17" s="143" t="str">
        <f t="shared" si="27"/>
        <v/>
      </c>
      <c r="BC17" s="10" t="str">
        <f t="shared" si="8"/>
        <v/>
      </c>
      <c r="BD17" s="10" t="str">
        <f t="shared" si="9"/>
        <v/>
      </c>
      <c r="BE17" s="10" t="str">
        <f t="shared" si="10"/>
        <v/>
      </c>
      <c r="BF17" s="10" t="str">
        <f t="shared" si="28"/>
        <v/>
      </c>
      <c r="BG17" s="10" t="str">
        <f t="shared" si="29"/>
        <v/>
      </c>
      <c r="BH17" s="10" t="str">
        <f t="shared" si="30"/>
        <v/>
      </c>
      <c r="BI17" s="10" t="str">
        <f t="shared" si="31"/>
        <v/>
      </c>
      <c r="BJ17" s="10" t="str">
        <f t="shared" si="32"/>
        <v/>
      </c>
      <c r="BK17" s="10" t="str">
        <f t="shared" si="16"/>
        <v/>
      </c>
      <c r="BL17" s="10" t="str">
        <f t="shared" si="17"/>
        <v/>
      </c>
      <c r="BM17" s="10" t="str">
        <f t="shared" si="18"/>
        <v/>
      </c>
      <c r="BN17" s="10" t="str">
        <f t="shared" si="33"/>
        <v/>
      </c>
      <c r="BO17" s="10" t="str">
        <f t="shared" si="34"/>
        <v/>
      </c>
      <c r="BP17" s="10" t="str">
        <f t="shared" si="19"/>
        <v/>
      </c>
      <c r="BQ17" s="10" t="str">
        <f t="shared" si="35"/>
        <v/>
      </c>
      <c r="BR17" s="10" t="str">
        <f t="shared" si="20"/>
        <v/>
      </c>
      <c r="BS17" s="10" t="str">
        <f t="shared" si="36"/>
        <v/>
      </c>
      <c r="BT17" s="10" t="str">
        <f t="shared" si="37"/>
        <v/>
      </c>
      <c r="BU17" s="10" t="str">
        <f t="shared" si="38"/>
        <v/>
      </c>
      <c r="BV17" s="10" t="str">
        <f t="shared" si="39"/>
        <v/>
      </c>
      <c r="BW17" s="10" t="str">
        <f t="shared" si="40"/>
        <v/>
      </c>
      <c r="BX17" s="10" t="str">
        <f t="shared" si="41"/>
        <v/>
      </c>
      <c r="BY17" s="10" t="str">
        <f t="shared" si="42"/>
        <v/>
      </c>
      <c r="BZ17" s="10" t="str">
        <f t="shared" si="43"/>
        <v/>
      </c>
      <c r="CA17" s="10" t="str">
        <f t="shared" si="44"/>
        <v/>
      </c>
      <c r="CB17" s="10" t="str">
        <f t="shared" si="45"/>
        <v/>
      </c>
      <c r="CC17" s="10" t="str">
        <f t="shared" si="46"/>
        <v/>
      </c>
      <c r="CD17" s="10" t="str">
        <f t="shared" si="47"/>
        <v/>
      </c>
      <c r="CE17" s="10" t="str">
        <f t="shared" si="48"/>
        <v/>
      </c>
      <c r="CF17" s="10" t="str">
        <f t="shared" si="49"/>
        <v/>
      </c>
      <c r="CG17" s="10" t="str">
        <f t="shared" si="50"/>
        <v/>
      </c>
      <c r="CH17" s="10" t="str">
        <f t="shared" si="51"/>
        <v/>
      </c>
      <c r="CI17" s="10" t="str">
        <f t="shared" si="52"/>
        <v/>
      </c>
      <c r="CJ17" s="11"/>
      <c r="CM17" s="13"/>
      <c r="CN17" s="13"/>
      <c r="CO17" s="13"/>
      <c r="CP17" s="26" t="str">
        <f t="shared" si="21"/>
        <v/>
      </c>
      <c r="CQ17" s="26" t="str">
        <f t="shared" si="22"/>
        <v/>
      </c>
      <c r="CR17" s="26" t="str">
        <f t="shared" si="23"/>
        <v/>
      </c>
      <c r="CS17" s="14" t="s">
        <v>5</v>
      </c>
    </row>
    <row r="18" spans="1:97" s="12" customFormat="1" ht="25.5" x14ac:dyDescent="0.2">
      <c r="A18" s="24">
        <v>8</v>
      </c>
      <c r="B18" s="25" t="str">
        <f t="shared" si="2"/>
        <v/>
      </c>
      <c r="C18" s="41"/>
      <c r="D18" s="116"/>
      <c r="E18" s="128"/>
      <c r="F18" s="128"/>
      <c r="G18" s="116"/>
      <c r="H18" s="116"/>
      <c r="I18" s="116"/>
      <c r="J18" s="116"/>
      <c r="K18" s="116"/>
      <c r="L18" s="116"/>
      <c r="M18" s="116"/>
      <c r="N18" s="116"/>
      <c r="O18" s="116"/>
      <c r="P18" s="116"/>
      <c r="Q18" s="149"/>
      <c r="R18" s="116"/>
      <c r="S18" s="149"/>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8"/>
      <c r="AS18" s="134"/>
      <c r="AT18" s="10" t="str">
        <f t="shared" si="3"/>
        <v/>
      </c>
      <c r="AU18" s="10" t="str">
        <f t="shared" si="4"/>
        <v/>
      </c>
      <c r="AV18" s="10" t="str">
        <f t="shared" si="5"/>
        <v/>
      </c>
      <c r="AW18" s="10" t="str">
        <f t="shared" si="6"/>
        <v/>
      </c>
      <c r="AX18" s="143" t="str">
        <f t="shared" si="53"/>
        <v/>
      </c>
      <c r="AY18" s="10" t="str">
        <f t="shared" si="24"/>
        <v/>
      </c>
      <c r="AZ18" s="10" t="str">
        <f t="shared" si="25"/>
        <v/>
      </c>
      <c r="BA18" s="10" t="str">
        <f t="shared" si="26"/>
        <v/>
      </c>
      <c r="BB18" s="143" t="str">
        <f t="shared" si="27"/>
        <v/>
      </c>
      <c r="BC18" s="10" t="str">
        <f t="shared" si="8"/>
        <v/>
      </c>
      <c r="BD18" s="10" t="str">
        <f t="shared" si="9"/>
        <v/>
      </c>
      <c r="BE18" s="10" t="str">
        <f t="shared" si="10"/>
        <v/>
      </c>
      <c r="BF18" s="10" t="str">
        <f t="shared" si="28"/>
        <v/>
      </c>
      <c r="BG18" s="10" t="str">
        <f t="shared" si="29"/>
        <v/>
      </c>
      <c r="BH18" s="10" t="str">
        <f t="shared" si="30"/>
        <v/>
      </c>
      <c r="BI18" s="10" t="str">
        <f t="shared" si="31"/>
        <v/>
      </c>
      <c r="BJ18" s="10" t="str">
        <f t="shared" si="32"/>
        <v/>
      </c>
      <c r="BK18" s="10" t="str">
        <f t="shared" si="16"/>
        <v/>
      </c>
      <c r="BL18" s="10" t="str">
        <f t="shared" si="17"/>
        <v/>
      </c>
      <c r="BM18" s="10" t="str">
        <f t="shared" si="18"/>
        <v/>
      </c>
      <c r="BN18" s="10" t="str">
        <f t="shared" si="33"/>
        <v/>
      </c>
      <c r="BO18" s="10" t="str">
        <f t="shared" si="34"/>
        <v/>
      </c>
      <c r="BP18" s="10" t="str">
        <f t="shared" si="19"/>
        <v/>
      </c>
      <c r="BQ18" s="10" t="str">
        <f t="shared" si="35"/>
        <v/>
      </c>
      <c r="BR18" s="10" t="str">
        <f t="shared" si="20"/>
        <v/>
      </c>
      <c r="BS18" s="10" t="str">
        <f t="shared" si="36"/>
        <v/>
      </c>
      <c r="BT18" s="10" t="str">
        <f t="shared" si="37"/>
        <v/>
      </c>
      <c r="BU18" s="10" t="str">
        <f t="shared" si="38"/>
        <v/>
      </c>
      <c r="BV18" s="10" t="str">
        <f t="shared" si="39"/>
        <v/>
      </c>
      <c r="BW18" s="10" t="str">
        <f t="shared" si="40"/>
        <v/>
      </c>
      <c r="BX18" s="10" t="str">
        <f t="shared" si="41"/>
        <v/>
      </c>
      <c r="BY18" s="10" t="str">
        <f t="shared" si="42"/>
        <v/>
      </c>
      <c r="BZ18" s="10" t="str">
        <f t="shared" si="43"/>
        <v/>
      </c>
      <c r="CA18" s="10" t="str">
        <f t="shared" si="44"/>
        <v/>
      </c>
      <c r="CB18" s="10" t="str">
        <f t="shared" si="45"/>
        <v/>
      </c>
      <c r="CC18" s="10" t="str">
        <f t="shared" si="46"/>
        <v/>
      </c>
      <c r="CD18" s="10" t="str">
        <f t="shared" si="47"/>
        <v/>
      </c>
      <c r="CE18" s="10" t="str">
        <f t="shared" si="48"/>
        <v/>
      </c>
      <c r="CF18" s="10" t="str">
        <f t="shared" si="49"/>
        <v/>
      </c>
      <c r="CG18" s="10" t="str">
        <f t="shared" si="50"/>
        <v/>
      </c>
      <c r="CH18" s="10" t="str">
        <f t="shared" si="51"/>
        <v/>
      </c>
      <c r="CI18" s="10" t="str">
        <f t="shared" si="52"/>
        <v/>
      </c>
      <c r="CJ18" s="11"/>
      <c r="CM18" s="13"/>
      <c r="CN18" s="13"/>
      <c r="CO18" s="13"/>
      <c r="CP18" s="26" t="str">
        <f t="shared" si="21"/>
        <v/>
      </c>
      <c r="CQ18" s="26" t="str">
        <f t="shared" si="22"/>
        <v/>
      </c>
      <c r="CR18" s="26" t="str">
        <f t="shared" si="23"/>
        <v/>
      </c>
      <c r="CS18" s="14" t="s">
        <v>5</v>
      </c>
    </row>
    <row r="19" spans="1:97" s="12" customFormat="1" ht="25.5" x14ac:dyDescent="0.2">
      <c r="A19" s="24">
        <v>9</v>
      </c>
      <c r="B19" s="25" t="str">
        <f t="shared" si="2"/>
        <v/>
      </c>
      <c r="C19" s="41"/>
      <c r="D19" s="116"/>
      <c r="E19" s="128"/>
      <c r="F19" s="128"/>
      <c r="G19" s="116"/>
      <c r="H19" s="116"/>
      <c r="I19" s="116"/>
      <c r="J19" s="116"/>
      <c r="K19" s="116"/>
      <c r="L19" s="116"/>
      <c r="M19" s="116"/>
      <c r="N19" s="116"/>
      <c r="O19" s="116"/>
      <c r="P19" s="116"/>
      <c r="Q19" s="149"/>
      <c r="R19" s="116"/>
      <c r="S19" s="149"/>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8"/>
      <c r="AS19" s="134"/>
      <c r="AT19" s="10" t="str">
        <f t="shared" si="3"/>
        <v/>
      </c>
      <c r="AU19" s="10" t="str">
        <f t="shared" si="4"/>
        <v/>
      </c>
      <c r="AV19" s="10" t="str">
        <f t="shared" si="5"/>
        <v/>
      </c>
      <c r="AW19" s="10" t="str">
        <f t="shared" si="6"/>
        <v/>
      </c>
      <c r="AX19" s="143" t="str">
        <f t="shared" si="53"/>
        <v/>
      </c>
      <c r="AY19" s="10" t="str">
        <f t="shared" si="24"/>
        <v/>
      </c>
      <c r="AZ19" s="10" t="str">
        <f t="shared" si="25"/>
        <v/>
      </c>
      <c r="BA19" s="10" t="str">
        <f t="shared" si="26"/>
        <v/>
      </c>
      <c r="BB19" s="143" t="str">
        <f t="shared" si="27"/>
        <v/>
      </c>
      <c r="BC19" s="10" t="str">
        <f t="shared" si="8"/>
        <v/>
      </c>
      <c r="BD19" s="10" t="str">
        <f t="shared" si="9"/>
        <v/>
      </c>
      <c r="BE19" s="10" t="str">
        <f t="shared" si="10"/>
        <v/>
      </c>
      <c r="BF19" s="10" t="str">
        <f t="shared" si="28"/>
        <v/>
      </c>
      <c r="BG19" s="10" t="str">
        <f t="shared" si="29"/>
        <v/>
      </c>
      <c r="BH19" s="10" t="str">
        <f t="shared" si="30"/>
        <v/>
      </c>
      <c r="BI19" s="10" t="str">
        <f t="shared" si="31"/>
        <v/>
      </c>
      <c r="BJ19" s="10" t="str">
        <f t="shared" si="32"/>
        <v/>
      </c>
      <c r="BK19" s="10" t="str">
        <f t="shared" si="16"/>
        <v/>
      </c>
      <c r="BL19" s="10" t="str">
        <f t="shared" si="17"/>
        <v/>
      </c>
      <c r="BM19" s="10" t="str">
        <f t="shared" si="18"/>
        <v/>
      </c>
      <c r="BN19" s="10" t="str">
        <f t="shared" si="33"/>
        <v/>
      </c>
      <c r="BO19" s="10" t="str">
        <f t="shared" si="34"/>
        <v/>
      </c>
      <c r="BP19" s="10" t="str">
        <f t="shared" si="19"/>
        <v/>
      </c>
      <c r="BQ19" s="10" t="str">
        <f t="shared" si="35"/>
        <v/>
      </c>
      <c r="BR19" s="10" t="str">
        <f t="shared" si="20"/>
        <v/>
      </c>
      <c r="BS19" s="10" t="str">
        <f t="shared" si="36"/>
        <v/>
      </c>
      <c r="BT19" s="10" t="str">
        <f t="shared" si="37"/>
        <v/>
      </c>
      <c r="BU19" s="10" t="str">
        <f t="shared" si="38"/>
        <v/>
      </c>
      <c r="BV19" s="10" t="str">
        <f t="shared" si="39"/>
        <v/>
      </c>
      <c r="BW19" s="10" t="str">
        <f t="shared" si="40"/>
        <v/>
      </c>
      <c r="BX19" s="10" t="str">
        <f t="shared" si="41"/>
        <v/>
      </c>
      <c r="BY19" s="10" t="str">
        <f t="shared" si="42"/>
        <v/>
      </c>
      <c r="BZ19" s="10" t="str">
        <f t="shared" si="43"/>
        <v/>
      </c>
      <c r="CA19" s="10" t="str">
        <f t="shared" si="44"/>
        <v/>
      </c>
      <c r="CB19" s="10" t="str">
        <f t="shared" si="45"/>
        <v/>
      </c>
      <c r="CC19" s="10" t="str">
        <f t="shared" si="46"/>
        <v/>
      </c>
      <c r="CD19" s="10" t="str">
        <f t="shared" si="47"/>
        <v/>
      </c>
      <c r="CE19" s="10" t="str">
        <f t="shared" si="48"/>
        <v/>
      </c>
      <c r="CF19" s="10" t="str">
        <f t="shared" si="49"/>
        <v/>
      </c>
      <c r="CG19" s="10" t="str">
        <f t="shared" si="50"/>
        <v/>
      </c>
      <c r="CH19" s="10" t="str">
        <f t="shared" si="51"/>
        <v/>
      </c>
      <c r="CI19" s="10" t="str">
        <f t="shared" si="52"/>
        <v/>
      </c>
      <c r="CJ19" s="11"/>
      <c r="CM19" s="13"/>
      <c r="CN19" s="13"/>
      <c r="CO19" s="13"/>
      <c r="CP19" s="26" t="str">
        <f t="shared" si="21"/>
        <v/>
      </c>
      <c r="CQ19" s="26" t="str">
        <f t="shared" si="22"/>
        <v/>
      </c>
      <c r="CR19" s="26" t="str">
        <f t="shared" si="23"/>
        <v/>
      </c>
      <c r="CS19" s="14" t="s">
        <v>5</v>
      </c>
    </row>
    <row r="20" spans="1:97" s="12" customFormat="1" ht="25.5" x14ac:dyDescent="0.2">
      <c r="A20" s="24">
        <v>10</v>
      </c>
      <c r="B20" s="25" t="str">
        <f t="shared" si="2"/>
        <v/>
      </c>
      <c r="C20" s="41"/>
      <c r="D20" s="116"/>
      <c r="E20" s="128"/>
      <c r="F20" s="128"/>
      <c r="G20" s="116"/>
      <c r="H20" s="116"/>
      <c r="I20" s="116"/>
      <c r="J20" s="116"/>
      <c r="K20" s="116"/>
      <c r="L20" s="116"/>
      <c r="M20" s="116"/>
      <c r="N20" s="116"/>
      <c r="O20" s="116"/>
      <c r="P20" s="116"/>
      <c r="Q20" s="149"/>
      <c r="R20" s="116"/>
      <c r="S20" s="149"/>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8"/>
      <c r="AS20" s="134"/>
      <c r="AT20" s="10" t="str">
        <f t="shared" si="3"/>
        <v/>
      </c>
      <c r="AU20" s="10" t="str">
        <f t="shared" si="4"/>
        <v/>
      </c>
      <c r="AV20" s="10" t="str">
        <f t="shared" si="5"/>
        <v/>
      </c>
      <c r="AW20" s="10" t="str">
        <f t="shared" si="6"/>
        <v/>
      </c>
      <c r="AX20" s="143" t="str">
        <f t="shared" si="53"/>
        <v/>
      </c>
      <c r="AY20" s="10" t="str">
        <f t="shared" si="24"/>
        <v/>
      </c>
      <c r="AZ20" s="10" t="str">
        <f t="shared" si="25"/>
        <v/>
      </c>
      <c r="BA20" s="10" t="str">
        <f t="shared" si="26"/>
        <v/>
      </c>
      <c r="BB20" s="143" t="str">
        <f t="shared" si="27"/>
        <v/>
      </c>
      <c r="BC20" s="10" t="str">
        <f t="shared" si="8"/>
        <v/>
      </c>
      <c r="BD20" s="10" t="str">
        <f t="shared" si="9"/>
        <v/>
      </c>
      <c r="BE20" s="10" t="str">
        <f t="shared" si="10"/>
        <v/>
      </c>
      <c r="BF20" s="10" t="str">
        <f t="shared" si="28"/>
        <v/>
      </c>
      <c r="BG20" s="10" t="str">
        <f t="shared" si="29"/>
        <v/>
      </c>
      <c r="BH20" s="10" t="str">
        <f t="shared" si="30"/>
        <v/>
      </c>
      <c r="BI20" s="10" t="str">
        <f t="shared" si="31"/>
        <v/>
      </c>
      <c r="BJ20" s="10" t="str">
        <f t="shared" si="32"/>
        <v/>
      </c>
      <c r="BK20" s="10" t="str">
        <f t="shared" si="16"/>
        <v/>
      </c>
      <c r="BL20" s="10" t="str">
        <f t="shared" si="17"/>
        <v/>
      </c>
      <c r="BM20" s="10" t="str">
        <f t="shared" si="18"/>
        <v/>
      </c>
      <c r="BN20" s="10" t="str">
        <f t="shared" si="33"/>
        <v/>
      </c>
      <c r="BO20" s="10" t="str">
        <f t="shared" si="34"/>
        <v/>
      </c>
      <c r="BP20" s="10" t="str">
        <f t="shared" si="19"/>
        <v/>
      </c>
      <c r="BQ20" s="10" t="str">
        <f t="shared" si="35"/>
        <v/>
      </c>
      <c r="BR20" s="10" t="str">
        <f t="shared" si="20"/>
        <v/>
      </c>
      <c r="BS20" s="10" t="str">
        <f t="shared" si="36"/>
        <v/>
      </c>
      <c r="BT20" s="10" t="str">
        <f t="shared" si="37"/>
        <v/>
      </c>
      <c r="BU20" s="10" t="str">
        <f t="shared" si="38"/>
        <v/>
      </c>
      <c r="BV20" s="10" t="str">
        <f t="shared" si="39"/>
        <v/>
      </c>
      <c r="BW20" s="10" t="str">
        <f t="shared" si="40"/>
        <v/>
      </c>
      <c r="BX20" s="10" t="str">
        <f t="shared" si="41"/>
        <v/>
      </c>
      <c r="BY20" s="10" t="str">
        <f t="shared" si="42"/>
        <v/>
      </c>
      <c r="BZ20" s="10" t="str">
        <f t="shared" si="43"/>
        <v/>
      </c>
      <c r="CA20" s="10" t="str">
        <f t="shared" si="44"/>
        <v/>
      </c>
      <c r="CB20" s="10" t="str">
        <f t="shared" si="45"/>
        <v/>
      </c>
      <c r="CC20" s="10" t="str">
        <f t="shared" si="46"/>
        <v/>
      </c>
      <c r="CD20" s="10" t="str">
        <f t="shared" si="47"/>
        <v/>
      </c>
      <c r="CE20" s="10" t="str">
        <f t="shared" si="48"/>
        <v/>
      </c>
      <c r="CF20" s="10" t="str">
        <f t="shared" si="49"/>
        <v/>
      </c>
      <c r="CG20" s="10" t="str">
        <f t="shared" si="50"/>
        <v/>
      </c>
      <c r="CH20" s="10" t="str">
        <f t="shared" si="51"/>
        <v/>
      </c>
      <c r="CI20" s="10" t="str">
        <f t="shared" si="52"/>
        <v/>
      </c>
      <c r="CJ20" s="11"/>
      <c r="CM20" s="13"/>
      <c r="CN20" s="13"/>
      <c r="CO20" s="13"/>
      <c r="CP20" s="26" t="str">
        <f t="shared" si="21"/>
        <v/>
      </c>
      <c r="CQ20" s="26" t="str">
        <f t="shared" si="22"/>
        <v/>
      </c>
      <c r="CR20" s="26" t="str">
        <f t="shared" si="23"/>
        <v/>
      </c>
      <c r="CS20" s="14" t="s">
        <v>5</v>
      </c>
    </row>
    <row r="21" spans="1:97" s="12" customFormat="1" ht="25.5" x14ac:dyDescent="0.2">
      <c r="A21" s="24">
        <v>11</v>
      </c>
      <c r="B21" s="25" t="str">
        <f t="shared" si="2"/>
        <v/>
      </c>
      <c r="C21" s="41"/>
      <c r="D21" s="116"/>
      <c r="E21" s="128"/>
      <c r="F21" s="128"/>
      <c r="G21" s="116"/>
      <c r="H21" s="116"/>
      <c r="I21" s="116"/>
      <c r="J21" s="116"/>
      <c r="K21" s="116"/>
      <c r="L21" s="116"/>
      <c r="M21" s="116"/>
      <c r="N21" s="116"/>
      <c r="O21" s="116"/>
      <c r="P21" s="116"/>
      <c r="Q21" s="149"/>
      <c r="R21" s="116"/>
      <c r="S21" s="149"/>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8"/>
      <c r="AS21" s="134"/>
      <c r="AT21" s="10" t="str">
        <f t="shared" si="3"/>
        <v/>
      </c>
      <c r="AU21" s="10" t="str">
        <f t="shared" si="4"/>
        <v/>
      </c>
      <c r="AV21" s="10" t="str">
        <f t="shared" si="5"/>
        <v/>
      </c>
      <c r="AW21" s="10" t="str">
        <f t="shared" si="6"/>
        <v/>
      </c>
      <c r="AX21" s="143" t="str">
        <f t="shared" si="53"/>
        <v/>
      </c>
      <c r="AY21" s="10" t="str">
        <f t="shared" si="24"/>
        <v/>
      </c>
      <c r="AZ21" s="10" t="str">
        <f t="shared" si="25"/>
        <v/>
      </c>
      <c r="BA21" s="10" t="str">
        <f t="shared" si="26"/>
        <v/>
      </c>
      <c r="BB21" s="143" t="str">
        <f t="shared" si="27"/>
        <v/>
      </c>
      <c r="BC21" s="10" t="str">
        <f t="shared" si="8"/>
        <v/>
      </c>
      <c r="BD21" s="10" t="str">
        <f t="shared" si="9"/>
        <v/>
      </c>
      <c r="BE21" s="10" t="str">
        <f t="shared" si="10"/>
        <v/>
      </c>
      <c r="BF21" s="10" t="str">
        <f t="shared" si="28"/>
        <v/>
      </c>
      <c r="BG21" s="10" t="str">
        <f t="shared" si="29"/>
        <v/>
      </c>
      <c r="BH21" s="10" t="str">
        <f t="shared" si="30"/>
        <v/>
      </c>
      <c r="BI21" s="10" t="str">
        <f t="shared" si="31"/>
        <v/>
      </c>
      <c r="BJ21" s="10" t="str">
        <f t="shared" si="32"/>
        <v/>
      </c>
      <c r="BK21" s="10" t="str">
        <f t="shared" si="16"/>
        <v/>
      </c>
      <c r="BL21" s="10" t="str">
        <f t="shared" si="17"/>
        <v/>
      </c>
      <c r="BM21" s="10" t="str">
        <f t="shared" si="18"/>
        <v/>
      </c>
      <c r="BN21" s="10" t="str">
        <f t="shared" si="33"/>
        <v/>
      </c>
      <c r="BO21" s="10" t="str">
        <f t="shared" si="34"/>
        <v/>
      </c>
      <c r="BP21" s="10" t="str">
        <f t="shared" si="19"/>
        <v/>
      </c>
      <c r="BQ21" s="10" t="str">
        <f t="shared" si="35"/>
        <v/>
      </c>
      <c r="BR21" s="10" t="str">
        <f t="shared" si="20"/>
        <v/>
      </c>
      <c r="BS21" s="10" t="str">
        <f t="shared" si="36"/>
        <v/>
      </c>
      <c r="BT21" s="10" t="str">
        <f t="shared" si="37"/>
        <v/>
      </c>
      <c r="BU21" s="10" t="str">
        <f t="shared" si="38"/>
        <v/>
      </c>
      <c r="BV21" s="10" t="str">
        <f t="shared" si="39"/>
        <v/>
      </c>
      <c r="BW21" s="10" t="str">
        <f t="shared" si="40"/>
        <v/>
      </c>
      <c r="BX21" s="10" t="str">
        <f t="shared" si="41"/>
        <v/>
      </c>
      <c r="BY21" s="10" t="str">
        <f t="shared" si="42"/>
        <v/>
      </c>
      <c r="BZ21" s="10" t="str">
        <f t="shared" si="43"/>
        <v/>
      </c>
      <c r="CA21" s="10" t="str">
        <f t="shared" si="44"/>
        <v/>
      </c>
      <c r="CB21" s="10" t="str">
        <f t="shared" si="45"/>
        <v/>
      </c>
      <c r="CC21" s="10" t="str">
        <f t="shared" si="46"/>
        <v/>
      </c>
      <c r="CD21" s="10" t="str">
        <f t="shared" si="47"/>
        <v/>
      </c>
      <c r="CE21" s="10" t="str">
        <f t="shared" si="48"/>
        <v/>
      </c>
      <c r="CF21" s="10" t="str">
        <f t="shared" si="49"/>
        <v/>
      </c>
      <c r="CG21" s="10" t="str">
        <f t="shared" si="50"/>
        <v/>
      </c>
      <c r="CH21" s="10" t="str">
        <f t="shared" si="51"/>
        <v/>
      </c>
      <c r="CI21" s="10" t="str">
        <f t="shared" si="52"/>
        <v/>
      </c>
      <c r="CJ21" s="11"/>
      <c r="CM21" s="13"/>
      <c r="CN21" s="13"/>
      <c r="CO21" s="13"/>
      <c r="CP21" s="26" t="str">
        <f t="shared" si="21"/>
        <v/>
      </c>
      <c r="CQ21" s="26" t="str">
        <f t="shared" si="22"/>
        <v/>
      </c>
      <c r="CR21" s="26" t="str">
        <f t="shared" si="23"/>
        <v/>
      </c>
      <c r="CS21" s="14" t="s">
        <v>5</v>
      </c>
    </row>
    <row r="22" spans="1:97" s="12" customFormat="1" ht="25.5" x14ac:dyDescent="0.2">
      <c r="A22" s="24">
        <v>12</v>
      </c>
      <c r="B22" s="25" t="str">
        <f t="shared" si="2"/>
        <v/>
      </c>
      <c r="C22" s="41"/>
      <c r="D22" s="116"/>
      <c r="E22" s="128"/>
      <c r="F22" s="128"/>
      <c r="G22" s="116"/>
      <c r="H22" s="116"/>
      <c r="I22" s="116"/>
      <c r="J22" s="116"/>
      <c r="K22" s="116"/>
      <c r="L22" s="116"/>
      <c r="M22" s="116"/>
      <c r="N22" s="116"/>
      <c r="O22" s="116"/>
      <c r="P22" s="116"/>
      <c r="Q22" s="149"/>
      <c r="R22" s="116"/>
      <c r="S22" s="149"/>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8"/>
      <c r="AS22" s="134"/>
      <c r="AT22" s="10" t="str">
        <f t="shared" si="3"/>
        <v/>
      </c>
      <c r="AU22" s="10" t="str">
        <f t="shared" si="4"/>
        <v/>
      </c>
      <c r="AV22" s="10" t="str">
        <f t="shared" si="5"/>
        <v/>
      </c>
      <c r="AW22" s="10" t="str">
        <f t="shared" si="6"/>
        <v/>
      </c>
      <c r="AX22" s="143" t="str">
        <f t="shared" si="53"/>
        <v/>
      </c>
      <c r="AY22" s="10" t="str">
        <f t="shared" si="24"/>
        <v/>
      </c>
      <c r="AZ22" s="10" t="str">
        <f t="shared" si="25"/>
        <v/>
      </c>
      <c r="BA22" s="10" t="str">
        <f t="shared" si="26"/>
        <v/>
      </c>
      <c r="BB22" s="143" t="str">
        <f t="shared" si="27"/>
        <v/>
      </c>
      <c r="BC22" s="10" t="str">
        <f t="shared" si="8"/>
        <v/>
      </c>
      <c r="BD22" s="10" t="str">
        <f t="shared" si="9"/>
        <v/>
      </c>
      <c r="BE22" s="10" t="str">
        <f t="shared" si="10"/>
        <v/>
      </c>
      <c r="BF22" s="10" t="str">
        <f t="shared" si="28"/>
        <v/>
      </c>
      <c r="BG22" s="10" t="str">
        <f t="shared" si="29"/>
        <v/>
      </c>
      <c r="BH22" s="10" t="str">
        <f t="shared" si="30"/>
        <v/>
      </c>
      <c r="BI22" s="10" t="str">
        <f t="shared" si="31"/>
        <v/>
      </c>
      <c r="BJ22" s="10" t="str">
        <f t="shared" si="32"/>
        <v/>
      </c>
      <c r="BK22" s="10" t="str">
        <f t="shared" si="16"/>
        <v/>
      </c>
      <c r="BL22" s="10" t="str">
        <f t="shared" si="17"/>
        <v/>
      </c>
      <c r="BM22" s="10" t="str">
        <f t="shared" si="18"/>
        <v/>
      </c>
      <c r="BN22" s="10" t="str">
        <f t="shared" si="33"/>
        <v/>
      </c>
      <c r="BO22" s="10" t="str">
        <f t="shared" si="34"/>
        <v/>
      </c>
      <c r="BP22" s="10" t="str">
        <f t="shared" si="19"/>
        <v/>
      </c>
      <c r="BQ22" s="10" t="str">
        <f t="shared" si="35"/>
        <v/>
      </c>
      <c r="BR22" s="10" t="str">
        <f t="shared" si="20"/>
        <v/>
      </c>
      <c r="BS22" s="10" t="str">
        <f t="shared" si="36"/>
        <v/>
      </c>
      <c r="BT22" s="10" t="str">
        <f t="shared" si="37"/>
        <v/>
      </c>
      <c r="BU22" s="10" t="str">
        <f t="shared" si="38"/>
        <v/>
      </c>
      <c r="BV22" s="10" t="str">
        <f t="shared" si="39"/>
        <v/>
      </c>
      <c r="BW22" s="10" t="str">
        <f t="shared" si="40"/>
        <v/>
      </c>
      <c r="BX22" s="10" t="str">
        <f t="shared" si="41"/>
        <v/>
      </c>
      <c r="BY22" s="10" t="str">
        <f t="shared" si="42"/>
        <v/>
      </c>
      <c r="BZ22" s="10" t="str">
        <f t="shared" si="43"/>
        <v/>
      </c>
      <c r="CA22" s="10" t="str">
        <f t="shared" si="44"/>
        <v/>
      </c>
      <c r="CB22" s="10" t="str">
        <f t="shared" si="45"/>
        <v/>
      </c>
      <c r="CC22" s="10" t="str">
        <f t="shared" si="46"/>
        <v/>
      </c>
      <c r="CD22" s="10" t="str">
        <f t="shared" si="47"/>
        <v/>
      </c>
      <c r="CE22" s="10" t="str">
        <f t="shared" si="48"/>
        <v/>
      </c>
      <c r="CF22" s="10" t="str">
        <f t="shared" si="49"/>
        <v/>
      </c>
      <c r="CG22" s="10" t="str">
        <f t="shared" si="50"/>
        <v/>
      </c>
      <c r="CH22" s="10" t="str">
        <f t="shared" si="51"/>
        <v/>
      </c>
      <c r="CI22" s="10" t="str">
        <f t="shared" si="52"/>
        <v/>
      </c>
      <c r="CJ22" s="11"/>
      <c r="CM22" s="13"/>
      <c r="CN22" s="13"/>
      <c r="CO22" s="13"/>
      <c r="CP22" s="26" t="str">
        <f t="shared" si="21"/>
        <v/>
      </c>
      <c r="CQ22" s="26" t="str">
        <f t="shared" si="22"/>
        <v/>
      </c>
      <c r="CR22" s="26" t="str">
        <f t="shared" si="23"/>
        <v/>
      </c>
      <c r="CS22" s="14" t="s">
        <v>5</v>
      </c>
    </row>
    <row r="23" spans="1:97" s="12" customFormat="1" ht="25.5" x14ac:dyDescent="0.2">
      <c r="A23" s="24">
        <v>13</v>
      </c>
      <c r="B23" s="25" t="str">
        <f t="shared" si="2"/>
        <v/>
      </c>
      <c r="C23" s="41"/>
      <c r="D23" s="116"/>
      <c r="E23" s="128"/>
      <c r="F23" s="128"/>
      <c r="G23" s="116"/>
      <c r="H23" s="116"/>
      <c r="I23" s="116"/>
      <c r="J23" s="116"/>
      <c r="K23" s="116"/>
      <c r="L23" s="116"/>
      <c r="M23" s="116"/>
      <c r="N23" s="116"/>
      <c r="O23" s="116"/>
      <c r="P23" s="116"/>
      <c r="Q23" s="149"/>
      <c r="R23" s="116"/>
      <c r="S23" s="149"/>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8"/>
      <c r="AS23" s="134"/>
      <c r="AT23" s="10" t="str">
        <f t="shared" si="3"/>
        <v/>
      </c>
      <c r="AU23" s="10" t="str">
        <f t="shared" si="4"/>
        <v/>
      </c>
      <c r="AV23" s="10" t="str">
        <f t="shared" si="5"/>
        <v/>
      </c>
      <c r="AW23" s="10" t="str">
        <f t="shared" si="6"/>
        <v/>
      </c>
      <c r="AX23" s="143" t="str">
        <f t="shared" si="53"/>
        <v/>
      </c>
      <c r="AY23" s="10" t="str">
        <f t="shared" si="24"/>
        <v/>
      </c>
      <c r="AZ23" s="10" t="str">
        <f t="shared" si="25"/>
        <v/>
      </c>
      <c r="BA23" s="10" t="str">
        <f t="shared" si="26"/>
        <v/>
      </c>
      <c r="BB23" s="143" t="str">
        <f t="shared" si="27"/>
        <v/>
      </c>
      <c r="BC23" s="10" t="str">
        <f t="shared" si="8"/>
        <v/>
      </c>
      <c r="BD23" s="10" t="str">
        <f t="shared" si="9"/>
        <v/>
      </c>
      <c r="BE23" s="10" t="str">
        <f t="shared" si="10"/>
        <v/>
      </c>
      <c r="BF23" s="10" t="str">
        <f t="shared" si="28"/>
        <v/>
      </c>
      <c r="BG23" s="10" t="str">
        <f t="shared" si="29"/>
        <v/>
      </c>
      <c r="BH23" s="10" t="str">
        <f t="shared" si="30"/>
        <v/>
      </c>
      <c r="BI23" s="10" t="str">
        <f t="shared" si="31"/>
        <v/>
      </c>
      <c r="BJ23" s="10" t="str">
        <f t="shared" si="32"/>
        <v/>
      </c>
      <c r="BK23" s="10" t="str">
        <f t="shared" si="16"/>
        <v/>
      </c>
      <c r="BL23" s="10" t="str">
        <f t="shared" si="17"/>
        <v/>
      </c>
      <c r="BM23" s="10" t="str">
        <f t="shared" si="18"/>
        <v/>
      </c>
      <c r="BN23" s="10" t="str">
        <f t="shared" si="33"/>
        <v/>
      </c>
      <c r="BO23" s="10" t="str">
        <f t="shared" si="34"/>
        <v/>
      </c>
      <c r="BP23" s="10" t="str">
        <f t="shared" si="19"/>
        <v/>
      </c>
      <c r="BQ23" s="10" t="str">
        <f t="shared" si="35"/>
        <v/>
      </c>
      <c r="BR23" s="10" t="str">
        <f t="shared" si="20"/>
        <v/>
      </c>
      <c r="BS23" s="10" t="str">
        <f t="shared" si="36"/>
        <v/>
      </c>
      <c r="BT23" s="10" t="str">
        <f t="shared" si="37"/>
        <v/>
      </c>
      <c r="BU23" s="10" t="str">
        <f t="shared" si="38"/>
        <v/>
      </c>
      <c r="BV23" s="10" t="str">
        <f t="shared" si="39"/>
        <v/>
      </c>
      <c r="BW23" s="10" t="str">
        <f t="shared" si="40"/>
        <v/>
      </c>
      <c r="BX23" s="10" t="str">
        <f t="shared" si="41"/>
        <v/>
      </c>
      <c r="BY23" s="10" t="str">
        <f t="shared" si="42"/>
        <v/>
      </c>
      <c r="BZ23" s="10" t="str">
        <f t="shared" si="43"/>
        <v/>
      </c>
      <c r="CA23" s="10" t="str">
        <f t="shared" si="44"/>
        <v/>
      </c>
      <c r="CB23" s="10" t="str">
        <f t="shared" si="45"/>
        <v/>
      </c>
      <c r="CC23" s="10" t="str">
        <f t="shared" si="46"/>
        <v/>
      </c>
      <c r="CD23" s="10" t="str">
        <f t="shared" si="47"/>
        <v/>
      </c>
      <c r="CE23" s="10" t="str">
        <f t="shared" si="48"/>
        <v/>
      </c>
      <c r="CF23" s="10" t="str">
        <f t="shared" si="49"/>
        <v/>
      </c>
      <c r="CG23" s="10" t="str">
        <f t="shared" si="50"/>
        <v/>
      </c>
      <c r="CH23" s="10" t="str">
        <f t="shared" si="51"/>
        <v/>
      </c>
      <c r="CI23" s="10" t="str">
        <f t="shared" si="52"/>
        <v/>
      </c>
      <c r="CJ23" s="11"/>
      <c r="CM23" s="13"/>
      <c r="CN23" s="13"/>
      <c r="CO23" s="13"/>
      <c r="CP23" s="26" t="str">
        <f t="shared" si="21"/>
        <v/>
      </c>
      <c r="CQ23" s="26" t="str">
        <f t="shared" si="22"/>
        <v/>
      </c>
      <c r="CR23" s="26" t="str">
        <f t="shared" si="23"/>
        <v/>
      </c>
      <c r="CS23" s="14" t="s">
        <v>5</v>
      </c>
    </row>
    <row r="24" spans="1:97" s="12" customFormat="1" ht="25.5" x14ac:dyDescent="0.2">
      <c r="A24" s="24">
        <v>14</v>
      </c>
      <c r="B24" s="25" t="str">
        <f t="shared" si="2"/>
        <v/>
      </c>
      <c r="C24" s="41"/>
      <c r="D24" s="116"/>
      <c r="E24" s="128"/>
      <c r="F24" s="128"/>
      <c r="G24" s="116"/>
      <c r="H24" s="116"/>
      <c r="I24" s="116"/>
      <c r="J24" s="116"/>
      <c r="K24" s="116"/>
      <c r="L24" s="116"/>
      <c r="M24" s="116"/>
      <c r="N24" s="116"/>
      <c r="O24" s="116"/>
      <c r="P24" s="116"/>
      <c r="Q24" s="149"/>
      <c r="R24" s="116"/>
      <c r="S24" s="149"/>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8"/>
      <c r="AS24" s="134"/>
      <c r="AT24" s="10" t="str">
        <f t="shared" si="3"/>
        <v/>
      </c>
      <c r="AU24" s="10" t="str">
        <f t="shared" si="4"/>
        <v/>
      </c>
      <c r="AV24" s="10" t="str">
        <f t="shared" si="5"/>
        <v/>
      </c>
      <c r="AW24" s="10" t="str">
        <f t="shared" si="6"/>
        <v/>
      </c>
      <c r="AX24" s="143" t="str">
        <f t="shared" si="53"/>
        <v/>
      </c>
      <c r="AY24" s="10" t="str">
        <f t="shared" si="24"/>
        <v/>
      </c>
      <c r="AZ24" s="10" t="str">
        <f t="shared" si="25"/>
        <v/>
      </c>
      <c r="BA24" s="10" t="str">
        <f t="shared" si="26"/>
        <v/>
      </c>
      <c r="BB24" s="143" t="str">
        <f t="shared" si="27"/>
        <v/>
      </c>
      <c r="BC24" s="10" t="str">
        <f t="shared" si="8"/>
        <v/>
      </c>
      <c r="BD24" s="10" t="str">
        <f t="shared" si="9"/>
        <v/>
      </c>
      <c r="BE24" s="10" t="str">
        <f t="shared" si="10"/>
        <v/>
      </c>
      <c r="BF24" s="10" t="str">
        <f t="shared" si="28"/>
        <v/>
      </c>
      <c r="BG24" s="10" t="str">
        <f t="shared" si="29"/>
        <v/>
      </c>
      <c r="BH24" s="10" t="str">
        <f t="shared" si="30"/>
        <v/>
      </c>
      <c r="BI24" s="10" t="str">
        <f t="shared" si="31"/>
        <v/>
      </c>
      <c r="BJ24" s="10" t="str">
        <f t="shared" si="32"/>
        <v/>
      </c>
      <c r="BK24" s="10" t="str">
        <f t="shared" si="16"/>
        <v/>
      </c>
      <c r="BL24" s="10" t="str">
        <f t="shared" si="17"/>
        <v/>
      </c>
      <c r="BM24" s="10" t="str">
        <f t="shared" si="18"/>
        <v/>
      </c>
      <c r="BN24" s="10" t="str">
        <f t="shared" si="33"/>
        <v/>
      </c>
      <c r="BO24" s="10" t="str">
        <f t="shared" si="34"/>
        <v/>
      </c>
      <c r="BP24" s="10" t="str">
        <f t="shared" si="19"/>
        <v/>
      </c>
      <c r="BQ24" s="10" t="str">
        <f t="shared" si="35"/>
        <v/>
      </c>
      <c r="BR24" s="10" t="str">
        <f t="shared" si="20"/>
        <v/>
      </c>
      <c r="BS24" s="10" t="str">
        <f t="shared" si="36"/>
        <v/>
      </c>
      <c r="BT24" s="10" t="str">
        <f t="shared" si="37"/>
        <v/>
      </c>
      <c r="BU24" s="10" t="str">
        <f t="shared" si="38"/>
        <v/>
      </c>
      <c r="BV24" s="10" t="str">
        <f t="shared" si="39"/>
        <v/>
      </c>
      <c r="BW24" s="10" t="str">
        <f t="shared" si="40"/>
        <v/>
      </c>
      <c r="BX24" s="10" t="str">
        <f t="shared" si="41"/>
        <v/>
      </c>
      <c r="BY24" s="10" t="str">
        <f t="shared" si="42"/>
        <v/>
      </c>
      <c r="BZ24" s="10" t="str">
        <f t="shared" si="43"/>
        <v/>
      </c>
      <c r="CA24" s="10" t="str">
        <f t="shared" si="44"/>
        <v/>
      </c>
      <c r="CB24" s="10" t="str">
        <f t="shared" si="45"/>
        <v/>
      </c>
      <c r="CC24" s="10" t="str">
        <f t="shared" si="46"/>
        <v/>
      </c>
      <c r="CD24" s="10" t="str">
        <f t="shared" si="47"/>
        <v/>
      </c>
      <c r="CE24" s="10" t="str">
        <f t="shared" si="48"/>
        <v/>
      </c>
      <c r="CF24" s="10" t="str">
        <f t="shared" si="49"/>
        <v/>
      </c>
      <c r="CG24" s="10" t="str">
        <f t="shared" si="50"/>
        <v/>
      </c>
      <c r="CH24" s="10" t="str">
        <f t="shared" si="51"/>
        <v/>
      </c>
      <c r="CI24" s="10" t="str">
        <f t="shared" si="52"/>
        <v/>
      </c>
      <c r="CJ24" s="11"/>
      <c r="CM24" s="13"/>
      <c r="CN24" s="13"/>
      <c r="CO24" s="13"/>
      <c r="CP24" s="26" t="str">
        <f t="shared" si="21"/>
        <v/>
      </c>
      <c r="CQ24" s="26" t="str">
        <f t="shared" si="22"/>
        <v/>
      </c>
      <c r="CR24" s="26" t="str">
        <f t="shared" si="23"/>
        <v/>
      </c>
      <c r="CS24" s="14" t="s">
        <v>5</v>
      </c>
    </row>
    <row r="25" spans="1:97" s="12" customFormat="1" ht="25.5" x14ac:dyDescent="0.2">
      <c r="A25" s="24">
        <v>15</v>
      </c>
      <c r="B25" s="25" t="str">
        <f t="shared" si="2"/>
        <v/>
      </c>
      <c r="C25" s="41"/>
      <c r="D25" s="116"/>
      <c r="E25" s="128"/>
      <c r="F25" s="128"/>
      <c r="G25" s="116"/>
      <c r="H25" s="116"/>
      <c r="I25" s="116"/>
      <c r="J25" s="116"/>
      <c r="K25" s="116"/>
      <c r="L25" s="116"/>
      <c r="M25" s="116"/>
      <c r="N25" s="116"/>
      <c r="O25" s="116"/>
      <c r="P25" s="116"/>
      <c r="Q25" s="149"/>
      <c r="R25" s="116"/>
      <c r="S25" s="149"/>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8"/>
      <c r="AS25" s="134"/>
      <c r="AT25" s="10" t="str">
        <f t="shared" si="3"/>
        <v/>
      </c>
      <c r="AU25" s="10" t="str">
        <f t="shared" si="4"/>
        <v/>
      </c>
      <c r="AV25" s="10" t="str">
        <f t="shared" si="5"/>
        <v/>
      </c>
      <c r="AW25" s="10" t="str">
        <f t="shared" si="6"/>
        <v/>
      </c>
      <c r="AX25" s="143" t="str">
        <f t="shared" si="53"/>
        <v/>
      </c>
      <c r="AY25" s="10" t="str">
        <f t="shared" si="24"/>
        <v/>
      </c>
      <c r="AZ25" s="10" t="str">
        <f t="shared" si="25"/>
        <v/>
      </c>
      <c r="BA25" s="10" t="str">
        <f t="shared" si="26"/>
        <v/>
      </c>
      <c r="BB25" s="143" t="str">
        <f t="shared" si="27"/>
        <v/>
      </c>
      <c r="BC25" s="10" t="str">
        <f t="shared" si="8"/>
        <v/>
      </c>
      <c r="BD25" s="10" t="str">
        <f t="shared" si="9"/>
        <v/>
      </c>
      <c r="BE25" s="10" t="str">
        <f t="shared" si="10"/>
        <v/>
      </c>
      <c r="BF25" s="10" t="str">
        <f t="shared" si="28"/>
        <v/>
      </c>
      <c r="BG25" s="10" t="str">
        <f t="shared" si="29"/>
        <v/>
      </c>
      <c r="BH25" s="10" t="str">
        <f t="shared" si="30"/>
        <v/>
      </c>
      <c r="BI25" s="10" t="str">
        <f t="shared" si="31"/>
        <v/>
      </c>
      <c r="BJ25" s="10" t="str">
        <f t="shared" si="32"/>
        <v/>
      </c>
      <c r="BK25" s="10" t="str">
        <f t="shared" si="16"/>
        <v/>
      </c>
      <c r="BL25" s="10" t="str">
        <f t="shared" si="17"/>
        <v/>
      </c>
      <c r="BM25" s="10" t="str">
        <f t="shared" si="18"/>
        <v/>
      </c>
      <c r="BN25" s="10" t="str">
        <f t="shared" si="33"/>
        <v/>
      </c>
      <c r="BO25" s="10" t="str">
        <f t="shared" si="34"/>
        <v/>
      </c>
      <c r="BP25" s="10" t="str">
        <f t="shared" si="19"/>
        <v/>
      </c>
      <c r="BQ25" s="10" t="str">
        <f t="shared" si="35"/>
        <v/>
      </c>
      <c r="BR25" s="10" t="str">
        <f t="shared" si="20"/>
        <v/>
      </c>
      <c r="BS25" s="10" t="str">
        <f t="shared" si="36"/>
        <v/>
      </c>
      <c r="BT25" s="10" t="str">
        <f t="shared" si="37"/>
        <v/>
      </c>
      <c r="BU25" s="10" t="str">
        <f t="shared" si="38"/>
        <v/>
      </c>
      <c r="BV25" s="10" t="str">
        <f t="shared" si="39"/>
        <v/>
      </c>
      <c r="BW25" s="10" t="str">
        <f t="shared" si="40"/>
        <v/>
      </c>
      <c r="BX25" s="10" t="str">
        <f t="shared" si="41"/>
        <v/>
      </c>
      <c r="BY25" s="10" t="str">
        <f t="shared" si="42"/>
        <v/>
      </c>
      <c r="BZ25" s="10" t="str">
        <f t="shared" si="43"/>
        <v/>
      </c>
      <c r="CA25" s="10" t="str">
        <f t="shared" si="44"/>
        <v/>
      </c>
      <c r="CB25" s="10" t="str">
        <f t="shared" si="45"/>
        <v/>
      </c>
      <c r="CC25" s="10" t="str">
        <f t="shared" si="46"/>
        <v/>
      </c>
      <c r="CD25" s="10" t="str">
        <f t="shared" si="47"/>
        <v/>
      </c>
      <c r="CE25" s="10" t="str">
        <f t="shared" si="48"/>
        <v/>
      </c>
      <c r="CF25" s="10" t="str">
        <f t="shared" si="49"/>
        <v/>
      </c>
      <c r="CG25" s="10" t="str">
        <f t="shared" si="50"/>
        <v/>
      </c>
      <c r="CH25" s="10" t="str">
        <f t="shared" si="51"/>
        <v/>
      </c>
      <c r="CI25" s="10" t="str">
        <f t="shared" si="52"/>
        <v/>
      </c>
      <c r="CJ25" s="11"/>
      <c r="CM25" s="13"/>
      <c r="CN25" s="13"/>
      <c r="CO25" s="13"/>
      <c r="CP25" s="26" t="str">
        <f t="shared" si="21"/>
        <v/>
      </c>
      <c r="CQ25" s="26" t="str">
        <f t="shared" si="22"/>
        <v/>
      </c>
      <c r="CR25" s="26" t="str">
        <f t="shared" si="23"/>
        <v/>
      </c>
      <c r="CS25" s="14" t="s">
        <v>5</v>
      </c>
    </row>
    <row r="26" spans="1:97" s="12" customFormat="1" ht="25.5" x14ac:dyDescent="0.2">
      <c r="A26" s="24">
        <v>16</v>
      </c>
      <c r="B26" s="25" t="str">
        <f t="shared" si="2"/>
        <v/>
      </c>
      <c r="C26" s="41"/>
      <c r="D26" s="116"/>
      <c r="E26" s="128"/>
      <c r="F26" s="128"/>
      <c r="G26" s="116"/>
      <c r="H26" s="116"/>
      <c r="I26" s="116"/>
      <c r="J26" s="116"/>
      <c r="K26" s="116"/>
      <c r="L26" s="116"/>
      <c r="M26" s="116"/>
      <c r="N26" s="116"/>
      <c r="O26" s="116"/>
      <c r="P26" s="116"/>
      <c r="Q26" s="149"/>
      <c r="R26" s="116"/>
      <c r="S26" s="149"/>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8"/>
      <c r="AS26" s="134"/>
      <c r="AT26" s="10" t="str">
        <f t="shared" si="3"/>
        <v/>
      </c>
      <c r="AU26" s="10" t="str">
        <f t="shared" si="4"/>
        <v/>
      </c>
      <c r="AV26" s="10" t="str">
        <f t="shared" si="5"/>
        <v/>
      </c>
      <c r="AW26" s="10" t="str">
        <f t="shared" si="6"/>
        <v/>
      </c>
      <c r="AX26" s="143" t="str">
        <f t="shared" si="53"/>
        <v/>
      </c>
      <c r="AY26" s="10" t="str">
        <f t="shared" si="24"/>
        <v/>
      </c>
      <c r="AZ26" s="10" t="str">
        <f t="shared" si="25"/>
        <v/>
      </c>
      <c r="BA26" s="10" t="str">
        <f t="shared" si="26"/>
        <v/>
      </c>
      <c r="BB26" s="143" t="str">
        <f t="shared" si="27"/>
        <v/>
      </c>
      <c r="BC26" s="10" t="str">
        <f t="shared" si="8"/>
        <v/>
      </c>
      <c r="BD26" s="10" t="str">
        <f t="shared" si="9"/>
        <v/>
      </c>
      <c r="BE26" s="10" t="str">
        <f t="shared" si="10"/>
        <v/>
      </c>
      <c r="BF26" s="10" t="str">
        <f t="shared" si="28"/>
        <v/>
      </c>
      <c r="BG26" s="10" t="str">
        <f t="shared" si="29"/>
        <v/>
      </c>
      <c r="BH26" s="10" t="str">
        <f t="shared" si="30"/>
        <v/>
      </c>
      <c r="BI26" s="10" t="str">
        <f t="shared" si="31"/>
        <v/>
      </c>
      <c r="BJ26" s="10" t="str">
        <f t="shared" si="32"/>
        <v/>
      </c>
      <c r="BK26" s="10" t="str">
        <f t="shared" si="16"/>
        <v/>
      </c>
      <c r="BL26" s="10" t="str">
        <f t="shared" si="17"/>
        <v/>
      </c>
      <c r="BM26" s="10" t="str">
        <f t="shared" si="18"/>
        <v/>
      </c>
      <c r="BN26" s="10" t="str">
        <f t="shared" si="33"/>
        <v/>
      </c>
      <c r="BO26" s="10" t="str">
        <f t="shared" si="34"/>
        <v/>
      </c>
      <c r="BP26" s="10" t="str">
        <f t="shared" si="19"/>
        <v/>
      </c>
      <c r="BQ26" s="10" t="str">
        <f t="shared" si="35"/>
        <v/>
      </c>
      <c r="BR26" s="10" t="str">
        <f t="shared" si="20"/>
        <v/>
      </c>
      <c r="BS26" s="10" t="str">
        <f t="shared" si="36"/>
        <v/>
      </c>
      <c r="BT26" s="10" t="str">
        <f t="shared" si="37"/>
        <v/>
      </c>
      <c r="BU26" s="10" t="str">
        <f t="shared" si="38"/>
        <v/>
      </c>
      <c r="BV26" s="10" t="str">
        <f t="shared" si="39"/>
        <v/>
      </c>
      <c r="BW26" s="10" t="str">
        <f t="shared" si="40"/>
        <v/>
      </c>
      <c r="BX26" s="10" t="str">
        <f t="shared" si="41"/>
        <v/>
      </c>
      <c r="BY26" s="10" t="str">
        <f t="shared" si="42"/>
        <v/>
      </c>
      <c r="BZ26" s="10" t="str">
        <f t="shared" si="43"/>
        <v/>
      </c>
      <c r="CA26" s="10" t="str">
        <f t="shared" si="44"/>
        <v/>
      </c>
      <c r="CB26" s="10" t="str">
        <f t="shared" si="45"/>
        <v/>
      </c>
      <c r="CC26" s="10" t="str">
        <f t="shared" si="46"/>
        <v/>
      </c>
      <c r="CD26" s="10" t="str">
        <f t="shared" si="47"/>
        <v/>
      </c>
      <c r="CE26" s="10" t="str">
        <f t="shared" si="48"/>
        <v/>
      </c>
      <c r="CF26" s="10" t="str">
        <f t="shared" si="49"/>
        <v/>
      </c>
      <c r="CG26" s="10" t="str">
        <f t="shared" si="50"/>
        <v/>
      </c>
      <c r="CH26" s="10" t="str">
        <f t="shared" si="51"/>
        <v/>
      </c>
      <c r="CI26" s="10" t="str">
        <f t="shared" si="52"/>
        <v/>
      </c>
      <c r="CJ26" s="11"/>
      <c r="CM26" s="13"/>
      <c r="CN26" s="13"/>
      <c r="CO26" s="13"/>
      <c r="CP26" s="26" t="str">
        <f t="shared" si="21"/>
        <v/>
      </c>
      <c r="CQ26" s="26" t="str">
        <f t="shared" si="22"/>
        <v/>
      </c>
      <c r="CR26" s="26" t="str">
        <f t="shared" si="23"/>
        <v/>
      </c>
      <c r="CS26" s="14" t="s">
        <v>5</v>
      </c>
    </row>
    <row r="27" spans="1:97" s="12" customFormat="1" ht="25.5" x14ac:dyDescent="0.2">
      <c r="A27" s="24">
        <v>17</v>
      </c>
      <c r="B27" s="25" t="str">
        <f t="shared" si="2"/>
        <v/>
      </c>
      <c r="C27" s="41"/>
      <c r="D27" s="116"/>
      <c r="E27" s="128"/>
      <c r="F27" s="128"/>
      <c r="G27" s="116"/>
      <c r="H27" s="116"/>
      <c r="I27" s="116"/>
      <c r="J27" s="116"/>
      <c r="K27" s="116"/>
      <c r="L27" s="116"/>
      <c r="M27" s="116"/>
      <c r="N27" s="116"/>
      <c r="O27" s="116"/>
      <c r="P27" s="116"/>
      <c r="Q27" s="149"/>
      <c r="R27" s="116"/>
      <c r="S27" s="149"/>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8"/>
      <c r="AS27" s="134"/>
      <c r="AT27" s="10" t="str">
        <f t="shared" si="3"/>
        <v/>
      </c>
      <c r="AU27" s="10" t="str">
        <f t="shared" si="4"/>
        <v/>
      </c>
      <c r="AV27" s="10" t="str">
        <f t="shared" si="5"/>
        <v/>
      </c>
      <c r="AW27" s="10" t="str">
        <f t="shared" si="6"/>
        <v/>
      </c>
      <c r="AX27" s="143" t="str">
        <f t="shared" si="53"/>
        <v/>
      </c>
      <c r="AY27" s="10" t="str">
        <f t="shared" si="24"/>
        <v/>
      </c>
      <c r="AZ27" s="10" t="str">
        <f t="shared" si="25"/>
        <v/>
      </c>
      <c r="BA27" s="10" t="str">
        <f t="shared" si="26"/>
        <v/>
      </c>
      <c r="BB27" s="143" t="str">
        <f t="shared" si="27"/>
        <v/>
      </c>
      <c r="BC27" s="10" t="str">
        <f t="shared" si="8"/>
        <v/>
      </c>
      <c r="BD27" s="10" t="str">
        <f t="shared" si="9"/>
        <v/>
      </c>
      <c r="BE27" s="10" t="str">
        <f t="shared" si="10"/>
        <v/>
      </c>
      <c r="BF27" s="10" t="str">
        <f t="shared" si="28"/>
        <v/>
      </c>
      <c r="BG27" s="10" t="str">
        <f t="shared" si="29"/>
        <v/>
      </c>
      <c r="BH27" s="10" t="str">
        <f t="shared" si="30"/>
        <v/>
      </c>
      <c r="BI27" s="10" t="str">
        <f t="shared" si="31"/>
        <v/>
      </c>
      <c r="BJ27" s="10" t="str">
        <f t="shared" si="32"/>
        <v/>
      </c>
      <c r="BK27" s="10" t="str">
        <f t="shared" si="16"/>
        <v/>
      </c>
      <c r="BL27" s="10" t="str">
        <f t="shared" si="17"/>
        <v/>
      </c>
      <c r="BM27" s="10" t="str">
        <f t="shared" si="18"/>
        <v/>
      </c>
      <c r="BN27" s="10" t="str">
        <f t="shared" si="33"/>
        <v/>
      </c>
      <c r="BO27" s="10" t="str">
        <f t="shared" si="34"/>
        <v/>
      </c>
      <c r="BP27" s="10" t="str">
        <f t="shared" si="19"/>
        <v/>
      </c>
      <c r="BQ27" s="10" t="str">
        <f t="shared" si="35"/>
        <v/>
      </c>
      <c r="BR27" s="10" t="str">
        <f t="shared" si="20"/>
        <v/>
      </c>
      <c r="BS27" s="10" t="str">
        <f t="shared" si="36"/>
        <v/>
      </c>
      <c r="BT27" s="10" t="str">
        <f t="shared" si="37"/>
        <v/>
      </c>
      <c r="BU27" s="10" t="str">
        <f t="shared" si="38"/>
        <v/>
      </c>
      <c r="BV27" s="10" t="str">
        <f t="shared" si="39"/>
        <v/>
      </c>
      <c r="BW27" s="10" t="str">
        <f t="shared" si="40"/>
        <v/>
      </c>
      <c r="BX27" s="10" t="str">
        <f t="shared" si="41"/>
        <v/>
      </c>
      <c r="BY27" s="10" t="str">
        <f t="shared" si="42"/>
        <v/>
      </c>
      <c r="BZ27" s="10" t="str">
        <f t="shared" si="43"/>
        <v/>
      </c>
      <c r="CA27" s="10" t="str">
        <f t="shared" si="44"/>
        <v/>
      </c>
      <c r="CB27" s="10" t="str">
        <f t="shared" si="45"/>
        <v/>
      </c>
      <c r="CC27" s="10" t="str">
        <f t="shared" si="46"/>
        <v/>
      </c>
      <c r="CD27" s="10" t="str">
        <f t="shared" si="47"/>
        <v/>
      </c>
      <c r="CE27" s="10" t="str">
        <f t="shared" si="48"/>
        <v/>
      </c>
      <c r="CF27" s="10" t="str">
        <f t="shared" si="49"/>
        <v/>
      </c>
      <c r="CG27" s="10" t="str">
        <f t="shared" si="50"/>
        <v/>
      </c>
      <c r="CH27" s="10" t="str">
        <f t="shared" si="51"/>
        <v/>
      </c>
      <c r="CI27" s="10" t="str">
        <f t="shared" si="52"/>
        <v/>
      </c>
      <c r="CJ27" s="11"/>
      <c r="CM27" s="13"/>
      <c r="CN27" s="13"/>
      <c r="CO27" s="13"/>
      <c r="CP27" s="26" t="str">
        <f t="shared" si="21"/>
        <v/>
      </c>
      <c r="CQ27" s="26" t="str">
        <f t="shared" si="22"/>
        <v/>
      </c>
      <c r="CR27" s="26" t="str">
        <f t="shared" si="23"/>
        <v/>
      </c>
      <c r="CS27" s="14" t="s">
        <v>5</v>
      </c>
    </row>
    <row r="28" spans="1:97" s="12" customFormat="1" ht="25.5" x14ac:dyDescent="0.2">
      <c r="A28" s="24">
        <v>18</v>
      </c>
      <c r="B28" s="25" t="str">
        <f t="shared" si="2"/>
        <v/>
      </c>
      <c r="C28" s="41"/>
      <c r="D28" s="116"/>
      <c r="E28" s="128"/>
      <c r="F28" s="128"/>
      <c r="G28" s="116"/>
      <c r="H28" s="116"/>
      <c r="I28" s="116"/>
      <c r="J28" s="116"/>
      <c r="K28" s="116"/>
      <c r="L28" s="116"/>
      <c r="M28" s="116"/>
      <c r="N28" s="116"/>
      <c r="O28" s="116"/>
      <c r="P28" s="116"/>
      <c r="Q28" s="149"/>
      <c r="R28" s="116"/>
      <c r="S28" s="149"/>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8"/>
      <c r="AS28" s="134"/>
      <c r="AT28" s="10" t="str">
        <f t="shared" si="3"/>
        <v/>
      </c>
      <c r="AU28" s="10" t="str">
        <f t="shared" si="4"/>
        <v/>
      </c>
      <c r="AV28" s="10" t="str">
        <f t="shared" si="5"/>
        <v/>
      </c>
      <c r="AW28" s="10" t="str">
        <f t="shared" si="6"/>
        <v/>
      </c>
      <c r="AX28" s="143" t="str">
        <f t="shared" si="53"/>
        <v/>
      </c>
      <c r="AY28" s="10" t="str">
        <f t="shared" si="24"/>
        <v/>
      </c>
      <c r="AZ28" s="10" t="str">
        <f t="shared" si="25"/>
        <v/>
      </c>
      <c r="BA28" s="10" t="str">
        <f t="shared" si="26"/>
        <v/>
      </c>
      <c r="BB28" s="143" t="str">
        <f t="shared" si="27"/>
        <v/>
      </c>
      <c r="BC28" s="10" t="str">
        <f t="shared" si="8"/>
        <v/>
      </c>
      <c r="BD28" s="10" t="str">
        <f t="shared" si="9"/>
        <v/>
      </c>
      <c r="BE28" s="10" t="str">
        <f t="shared" si="10"/>
        <v/>
      </c>
      <c r="BF28" s="10" t="str">
        <f t="shared" si="28"/>
        <v/>
      </c>
      <c r="BG28" s="10" t="str">
        <f t="shared" si="29"/>
        <v/>
      </c>
      <c r="BH28" s="10" t="str">
        <f t="shared" si="30"/>
        <v/>
      </c>
      <c r="BI28" s="10" t="str">
        <f t="shared" si="31"/>
        <v/>
      </c>
      <c r="BJ28" s="10" t="str">
        <f t="shared" si="32"/>
        <v/>
      </c>
      <c r="BK28" s="10" t="str">
        <f t="shared" si="16"/>
        <v/>
      </c>
      <c r="BL28" s="10" t="str">
        <f t="shared" si="17"/>
        <v/>
      </c>
      <c r="BM28" s="10" t="str">
        <f t="shared" si="18"/>
        <v/>
      </c>
      <c r="BN28" s="10" t="str">
        <f t="shared" si="33"/>
        <v/>
      </c>
      <c r="BO28" s="10" t="str">
        <f t="shared" si="34"/>
        <v/>
      </c>
      <c r="BP28" s="10" t="str">
        <f t="shared" si="19"/>
        <v/>
      </c>
      <c r="BQ28" s="10" t="str">
        <f t="shared" si="35"/>
        <v/>
      </c>
      <c r="BR28" s="10" t="str">
        <f t="shared" si="20"/>
        <v/>
      </c>
      <c r="BS28" s="10" t="str">
        <f t="shared" si="36"/>
        <v/>
      </c>
      <c r="BT28" s="10" t="str">
        <f t="shared" si="37"/>
        <v/>
      </c>
      <c r="BU28" s="10" t="str">
        <f t="shared" si="38"/>
        <v/>
      </c>
      <c r="BV28" s="10" t="str">
        <f t="shared" si="39"/>
        <v/>
      </c>
      <c r="BW28" s="10" t="str">
        <f t="shared" si="40"/>
        <v/>
      </c>
      <c r="BX28" s="10" t="str">
        <f t="shared" si="41"/>
        <v/>
      </c>
      <c r="BY28" s="10" t="str">
        <f t="shared" si="42"/>
        <v/>
      </c>
      <c r="BZ28" s="10" t="str">
        <f t="shared" si="43"/>
        <v/>
      </c>
      <c r="CA28" s="10" t="str">
        <f t="shared" si="44"/>
        <v/>
      </c>
      <c r="CB28" s="10" t="str">
        <f t="shared" si="45"/>
        <v/>
      </c>
      <c r="CC28" s="10" t="str">
        <f t="shared" si="46"/>
        <v/>
      </c>
      <c r="CD28" s="10" t="str">
        <f t="shared" si="47"/>
        <v/>
      </c>
      <c r="CE28" s="10" t="str">
        <f t="shared" si="48"/>
        <v/>
      </c>
      <c r="CF28" s="10" t="str">
        <f t="shared" si="49"/>
        <v/>
      </c>
      <c r="CG28" s="10" t="str">
        <f t="shared" si="50"/>
        <v/>
      </c>
      <c r="CH28" s="10" t="str">
        <f t="shared" si="51"/>
        <v/>
      </c>
      <c r="CI28" s="10" t="str">
        <f t="shared" si="52"/>
        <v/>
      </c>
      <c r="CJ28" s="11"/>
      <c r="CM28" s="13"/>
      <c r="CN28" s="13"/>
      <c r="CO28" s="13"/>
      <c r="CP28" s="26" t="str">
        <f t="shared" si="21"/>
        <v/>
      </c>
      <c r="CQ28" s="26" t="str">
        <f t="shared" si="22"/>
        <v/>
      </c>
      <c r="CR28" s="26" t="str">
        <f t="shared" si="23"/>
        <v/>
      </c>
      <c r="CS28" s="14" t="s">
        <v>5</v>
      </c>
    </row>
    <row r="29" spans="1:97" s="12" customFormat="1" ht="25.5" x14ac:dyDescent="0.2">
      <c r="A29" s="24">
        <v>19</v>
      </c>
      <c r="B29" s="25" t="str">
        <f t="shared" si="2"/>
        <v/>
      </c>
      <c r="C29" s="41"/>
      <c r="D29" s="116"/>
      <c r="E29" s="128"/>
      <c r="F29" s="128"/>
      <c r="G29" s="116"/>
      <c r="H29" s="116"/>
      <c r="I29" s="116"/>
      <c r="J29" s="116"/>
      <c r="K29" s="116"/>
      <c r="L29" s="116"/>
      <c r="M29" s="116"/>
      <c r="N29" s="116"/>
      <c r="O29" s="116"/>
      <c r="P29" s="116"/>
      <c r="Q29" s="149"/>
      <c r="R29" s="116"/>
      <c r="S29" s="149"/>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8"/>
      <c r="AS29" s="134"/>
      <c r="AT29" s="10" t="str">
        <f t="shared" si="3"/>
        <v/>
      </c>
      <c r="AU29" s="10" t="str">
        <f t="shared" si="4"/>
        <v/>
      </c>
      <c r="AV29" s="10" t="str">
        <f t="shared" si="5"/>
        <v/>
      </c>
      <c r="AW29" s="10" t="str">
        <f t="shared" si="6"/>
        <v/>
      </c>
      <c r="AX29" s="143" t="str">
        <f t="shared" si="53"/>
        <v/>
      </c>
      <c r="AY29" s="10" t="str">
        <f t="shared" si="24"/>
        <v/>
      </c>
      <c r="AZ29" s="10" t="str">
        <f t="shared" si="25"/>
        <v/>
      </c>
      <c r="BA29" s="10" t="str">
        <f t="shared" si="26"/>
        <v/>
      </c>
      <c r="BB29" s="143" t="str">
        <f t="shared" si="27"/>
        <v/>
      </c>
      <c r="BC29" s="10" t="str">
        <f t="shared" si="8"/>
        <v/>
      </c>
      <c r="BD29" s="10" t="str">
        <f t="shared" si="9"/>
        <v/>
      </c>
      <c r="BE29" s="10" t="str">
        <f t="shared" si="10"/>
        <v/>
      </c>
      <c r="BF29" s="10" t="str">
        <f t="shared" si="28"/>
        <v/>
      </c>
      <c r="BG29" s="10" t="str">
        <f t="shared" si="29"/>
        <v/>
      </c>
      <c r="BH29" s="10" t="str">
        <f t="shared" si="30"/>
        <v/>
      </c>
      <c r="BI29" s="10" t="str">
        <f t="shared" si="31"/>
        <v/>
      </c>
      <c r="BJ29" s="10" t="str">
        <f t="shared" si="32"/>
        <v/>
      </c>
      <c r="BK29" s="10" t="str">
        <f t="shared" si="16"/>
        <v/>
      </c>
      <c r="BL29" s="10" t="str">
        <f t="shared" si="17"/>
        <v/>
      </c>
      <c r="BM29" s="10" t="str">
        <f t="shared" si="18"/>
        <v/>
      </c>
      <c r="BN29" s="10" t="str">
        <f t="shared" si="33"/>
        <v/>
      </c>
      <c r="BO29" s="10" t="str">
        <f t="shared" si="34"/>
        <v/>
      </c>
      <c r="BP29" s="10" t="str">
        <f t="shared" si="19"/>
        <v/>
      </c>
      <c r="BQ29" s="10" t="str">
        <f t="shared" si="35"/>
        <v/>
      </c>
      <c r="BR29" s="10" t="str">
        <f t="shared" si="20"/>
        <v/>
      </c>
      <c r="BS29" s="10" t="str">
        <f t="shared" si="36"/>
        <v/>
      </c>
      <c r="BT29" s="10" t="str">
        <f t="shared" si="37"/>
        <v/>
      </c>
      <c r="BU29" s="10" t="str">
        <f t="shared" si="38"/>
        <v/>
      </c>
      <c r="BV29" s="10" t="str">
        <f t="shared" si="39"/>
        <v/>
      </c>
      <c r="BW29" s="10" t="str">
        <f t="shared" si="40"/>
        <v/>
      </c>
      <c r="BX29" s="10" t="str">
        <f t="shared" si="41"/>
        <v/>
      </c>
      <c r="BY29" s="10" t="str">
        <f t="shared" si="42"/>
        <v/>
      </c>
      <c r="BZ29" s="10" t="str">
        <f t="shared" si="43"/>
        <v/>
      </c>
      <c r="CA29" s="10" t="str">
        <f t="shared" si="44"/>
        <v/>
      </c>
      <c r="CB29" s="10" t="str">
        <f t="shared" si="45"/>
        <v/>
      </c>
      <c r="CC29" s="10" t="str">
        <f t="shared" si="46"/>
        <v/>
      </c>
      <c r="CD29" s="10" t="str">
        <f t="shared" si="47"/>
        <v/>
      </c>
      <c r="CE29" s="10" t="str">
        <f t="shared" si="48"/>
        <v/>
      </c>
      <c r="CF29" s="10" t="str">
        <f t="shared" si="49"/>
        <v/>
      </c>
      <c r="CG29" s="10" t="str">
        <f t="shared" si="50"/>
        <v/>
      </c>
      <c r="CH29" s="10" t="str">
        <f t="shared" si="51"/>
        <v/>
      </c>
      <c r="CI29" s="10" t="str">
        <f t="shared" si="52"/>
        <v/>
      </c>
      <c r="CJ29" s="11"/>
      <c r="CM29" s="13"/>
      <c r="CN29" s="13"/>
      <c r="CO29" s="13"/>
      <c r="CP29" s="26" t="str">
        <f t="shared" si="21"/>
        <v/>
      </c>
      <c r="CQ29" s="26" t="str">
        <f t="shared" si="22"/>
        <v/>
      </c>
      <c r="CR29" s="26" t="str">
        <f t="shared" si="23"/>
        <v/>
      </c>
      <c r="CS29" s="14" t="s">
        <v>5</v>
      </c>
    </row>
    <row r="30" spans="1:97" s="12" customFormat="1" ht="25.5" x14ac:dyDescent="0.2">
      <c r="A30" s="24">
        <v>20</v>
      </c>
      <c r="B30" s="25" t="str">
        <f t="shared" si="2"/>
        <v/>
      </c>
      <c r="C30" s="41"/>
      <c r="D30" s="116"/>
      <c r="E30" s="128"/>
      <c r="F30" s="128"/>
      <c r="G30" s="116"/>
      <c r="H30" s="116"/>
      <c r="I30" s="116"/>
      <c r="J30" s="116"/>
      <c r="K30" s="116"/>
      <c r="L30" s="116"/>
      <c r="M30" s="116"/>
      <c r="N30" s="116"/>
      <c r="O30" s="116"/>
      <c r="P30" s="116"/>
      <c r="Q30" s="149"/>
      <c r="R30" s="116"/>
      <c r="S30" s="149"/>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8"/>
      <c r="AS30" s="134"/>
      <c r="AT30" s="10" t="str">
        <f t="shared" si="3"/>
        <v/>
      </c>
      <c r="AU30" s="10" t="str">
        <f t="shared" si="4"/>
        <v/>
      </c>
      <c r="AV30" s="10" t="str">
        <f t="shared" si="5"/>
        <v/>
      </c>
      <c r="AW30" s="10" t="str">
        <f t="shared" si="6"/>
        <v/>
      </c>
      <c r="AX30" s="143" t="str">
        <f t="shared" si="53"/>
        <v/>
      </c>
      <c r="AY30" s="10" t="str">
        <f t="shared" si="24"/>
        <v/>
      </c>
      <c r="AZ30" s="10" t="str">
        <f t="shared" si="25"/>
        <v/>
      </c>
      <c r="BA30" s="10" t="str">
        <f t="shared" si="26"/>
        <v/>
      </c>
      <c r="BB30" s="143" t="str">
        <f t="shared" si="27"/>
        <v/>
      </c>
      <c r="BC30" s="10" t="str">
        <f t="shared" si="8"/>
        <v/>
      </c>
      <c r="BD30" s="10" t="str">
        <f t="shared" si="9"/>
        <v/>
      </c>
      <c r="BE30" s="10" t="str">
        <f t="shared" si="10"/>
        <v/>
      </c>
      <c r="BF30" s="10" t="str">
        <f t="shared" si="28"/>
        <v/>
      </c>
      <c r="BG30" s="10" t="str">
        <f t="shared" si="29"/>
        <v/>
      </c>
      <c r="BH30" s="10" t="str">
        <f t="shared" si="30"/>
        <v/>
      </c>
      <c r="BI30" s="10" t="str">
        <f t="shared" si="31"/>
        <v/>
      </c>
      <c r="BJ30" s="10" t="str">
        <f t="shared" si="32"/>
        <v/>
      </c>
      <c r="BK30" s="10" t="str">
        <f t="shared" si="16"/>
        <v/>
      </c>
      <c r="BL30" s="10" t="str">
        <f t="shared" si="17"/>
        <v/>
      </c>
      <c r="BM30" s="10" t="str">
        <f t="shared" si="18"/>
        <v/>
      </c>
      <c r="BN30" s="10" t="str">
        <f t="shared" si="33"/>
        <v/>
      </c>
      <c r="BO30" s="10" t="str">
        <f t="shared" si="34"/>
        <v/>
      </c>
      <c r="BP30" s="10" t="str">
        <f t="shared" si="19"/>
        <v/>
      </c>
      <c r="BQ30" s="10" t="str">
        <f t="shared" si="35"/>
        <v/>
      </c>
      <c r="BR30" s="10" t="str">
        <f t="shared" si="20"/>
        <v/>
      </c>
      <c r="BS30" s="10" t="str">
        <f t="shared" si="36"/>
        <v/>
      </c>
      <c r="BT30" s="10" t="str">
        <f t="shared" si="37"/>
        <v/>
      </c>
      <c r="BU30" s="10" t="str">
        <f t="shared" si="38"/>
        <v/>
      </c>
      <c r="BV30" s="10" t="str">
        <f t="shared" si="39"/>
        <v/>
      </c>
      <c r="BW30" s="10" t="str">
        <f t="shared" si="40"/>
        <v/>
      </c>
      <c r="BX30" s="10" t="str">
        <f t="shared" si="41"/>
        <v/>
      </c>
      <c r="BY30" s="10" t="str">
        <f t="shared" si="42"/>
        <v/>
      </c>
      <c r="BZ30" s="10" t="str">
        <f t="shared" si="43"/>
        <v/>
      </c>
      <c r="CA30" s="10" t="str">
        <f t="shared" si="44"/>
        <v/>
      </c>
      <c r="CB30" s="10" t="str">
        <f t="shared" si="45"/>
        <v/>
      </c>
      <c r="CC30" s="10" t="str">
        <f t="shared" si="46"/>
        <v/>
      </c>
      <c r="CD30" s="10" t="str">
        <f t="shared" si="47"/>
        <v/>
      </c>
      <c r="CE30" s="10" t="str">
        <f t="shared" si="48"/>
        <v/>
      </c>
      <c r="CF30" s="10" t="str">
        <f t="shared" si="49"/>
        <v/>
      </c>
      <c r="CG30" s="10" t="str">
        <f t="shared" si="50"/>
        <v/>
      </c>
      <c r="CH30" s="10" t="str">
        <f t="shared" si="51"/>
        <v/>
      </c>
      <c r="CI30" s="10" t="str">
        <f t="shared" si="52"/>
        <v/>
      </c>
      <c r="CJ30" s="11"/>
      <c r="CM30" s="13"/>
      <c r="CN30" s="13"/>
      <c r="CO30" s="13"/>
      <c r="CP30" s="26" t="str">
        <f t="shared" si="21"/>
        <v/>
      </c>
      <c r="CQ30" s="26" t="str">
        <f t="shared" si="22"/>
        <v/>
      </c>
      <c r="CR30" s="26" t="str">
        <f t="shared" si="23"/>
        <v/>
      </c>
      <c r="CS30" s="14" t="s">
        <v>5</v>
      </c>
    </row>
    <row r="31" spans="1:97" s="12" customFormat="1" ht="25.5" x14ac:dyDescent="0.2">
      <c r="A31" s="24">
        <v>21</v>
      </c>
      <c r="B31" s="25" t="str">
        <f t="shared" si="2"/>
        <v/>
      </c>
      <c r="C31" s="41"/>
      <c r="D31" s="116"/>
      <c r="E31" s="128"/>
      <c r="F31" s="128"/>
      <c r="G31" s="116"/>
      <c r="H31" s="116"/>
      <c r="I31" s="116"/>
      <c r="J31" s="116"/>
      <c r="K31" s="116"/>
      <c r="L31" s="116"/>
      <c r="M31" s="116"/>
      <c r="N31" s="116"/>
      <c r="O31" s="116"/>
      <c r="P31" s="116"/>
      <c r="Q31" s="149"/>
      <c r="R31" s="116"/>
      <c r="S31" s="149"/>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8"/>
      <c r="AS31" s="134"/>
      <c r="AT31" s="10" t="str">
        <f t="shared" si="3"/>
        <v/>
      </c>
      <c r="AU31" s="10" t="str">
        <f t="shared" si="4"/>
        <v/>
      </c>
      <c r="AV31" s="10" t="str">
        <f t="shared" si="5"/>
        <v/>
      </c>
      <c r="AW31" s="10" t="str">
        <f t="shared" si="6"/>
        <v/>
      </c>
      <c r="AX31" s="143" t="str">
        <f t="shared" si="53"/>
        <v/>
      </c>
      <c r="AY31" s="10" t="str">
        <f t="shared" si="24"/>
        <v/>
      </c>
      <c r="AZ31" s="10" t="str">
        <f t="shared" si="25"/>
        <v/>
      </c>
      <c r="BA31" s="10" t="str">
        <f t="shared" si="26"/>
        <v/>
      </c>
      <c r="BB31" s="143" t="str">
        <f t="shared" si="27"/>
        <v/>
      </c>
      <c r="BC31" s="10" t="str">
        <f t="shared" si="8"/>
        <v/>
      </c>
      <c r="BD31" s="10" t="str">
        <f t="shared" si="9"/>
        <v/>
      </c>
      <c r="BE31" s="10" t="str">
        <f t="shared" si="10"/>
        <v/>
      </c>
      <c r="BF31" s="10" t="str">
        <f t="shared" si="28"/>
        <v/>
      </c>
      <c r="BG31" s="10" t="str">
        <f t="shared" si="29"/>
        <v/>
      </c>
      <c r="BH31" s="10" t="str">
        <f t="shared" si="30"/>
        <v/>
      </c>
      <c r="BI31" s="10" t="str">
        <f t="shared" si="31"/>
        <v/>
      </c>
      <c r="BJ31" s="10" t="str">
        <f t="shared" si="32"/>
        <v/>
      </c>
      <c r="BK31" s="10" t="str">
        <f t="shared" si="16"/>
        <v/>
      </c>
      <c r="BL31" s="10" t="str">
        <f t="shared" si="17"/>
        <v/>
      </c>
      <c r="BM31" s="10" t="str">
        <f t="shared" si="18"/>
        <v/>
      </c>
      <c r="BN31" s="10" t="str">
        <f t="shared" si="33"/>
        <v/>
      </c>
      <c r="BO31" s="10" t="str">
        <f t="shared" si="34"/>
        <v/>
      </c>
      <c r="BP31" s="10" t="str">
        <f t="shared" si="19"/>
        <v/>
      </c>
      <c r="BQ31" s="10" t="str">
        <f t="shared" si="35"/>
        <v/>
      </c>
      <c r="BR31" s="10" t="str">
        <f t="shared" si="20"/>
        <v/>
      </c>
      <c r="BS31" s="10" t="str">
        <f t="shared" si="36"/>
        <v/>
      </c>
      <c r="BT31" s="10" t="str">
        <f t="shared" si="37"/>
        <v/>
      </c>
      <c r="BU31" s="10" t="str">
        <f t="shared" si="38"/>
        <v/>
      </c>
      <c r="BV31" s="10" t="str">
        <f t="shared" si="39"/>
        <v/>
      </c>
      <c r="BW31" s="10" t="str">
        <f t="shared" si="40"/>
        <v/>
      </c>
      <c r="BX31" s="10" t="str">
        <f t="shared" si="41"/>
        <v/>
      </c>
      <c r="BY31" s="10" t="str">
        <f t="shared" si="42"/>
        <v/>
      </c>
      <c r="BZ31" s="10" t="str">
        <f t="shared" si="43"/>
        <v/>
      </c>
      <c r="CA31" s="10" t="str">
        <f t="shared" si="44"/>
        <v/>
      </c>
      <c r="CB31" s="10" t="str">
        <f t="shared" si="45"/>
        <v/>
      </c>
      <c r="CC31" s="10" t="str">
        <f t="shared" si="46"/>
        <v/>
      </c>
      <c r="CD31" s="10" t="str">
        <f t="shared" si="47"/>
        <v/>
      </c>
      <c r="CE31" s="10" t="str">
        <f t="shared" si="48"/>
        <v/>
      </c>
      <c r="CF31" s="10" t="str">
        <f t="shared" si="49"/>
        <v/>
      </c>
      <c r="CG31" s="10" t="str">
        <f t="shared" si="50"/>
        <v/>
      </c>
      <c r="CH31" s="10" t="str">
        <f t="shared" si="51"/>
        <v/>
      </c>
      <c r="CI31" s="10" t="str">
        <f t="shared" si="52"/>
        <v/>
      </c>
      <c r="CJ31" s="11"/>
      <c r="CM31" s="13"/>
      <c r="CN31" s="13"/>
      <c r="CO31" s="13"/>
      <c r="CP31" s="26" t="str">
        <f t="shared" si="21"/>
        <v/>
      </c>
      <c r="CQ31" s="26" t="str">
        <f t="shared" si="22"/>
        <v/>
      </c>
      <c r="CR31" s="26" t="str">
        <f t="shared" si="23"/>
        <v/>
      </c>
      <c r="CS31" s="14" t="s">
        <v>5</v>
      </c>
    </row>
    <row r="32" spans="1:97" s="12" customFormat="1" ht="25.5" x14ac:dyDescent="0.2">
      <c r="A32" s="24">
        <v>22</v>
      </c>
      <c r="B32" s="25" t="str">
        <f t="shared" si="2"/>
        <v/>
      </c>
      <c r="C32" s="41"/>
      <c r="D32" s="116"/>
      <c r="E32" s="128"/>
      <c r="F32" s="128"/>
      <c r="G32" s="116"/>
      <c r="H32" s="116"/>
      <c r="I32" s="116"/>
      <c r="J32" s="116"/>
      <c r="K32" s="116"/>
      <c r="L32" s="116"/>
      <c r="M32" s="116"/>
      <c r="N32" s="116"/>
      <c r="O32" s="116"/>
      <c r="P32" s="116"/>
      <c r="Q32" s="149"/>
      <c r="R32" s="116"/>
      <c r="S32" s="149"/>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8"/>
      <c r="AS32" s="134"/>
      <c r="AT32" s="10" t="str">
        <f t="shared" si="3"/>
        <v/>
      </c>
      <c r="AU32" s="10" t="str">
        <f t="shared" si="4"/>
        <v/>
      </c>
      <c r="AV32" s="10" t="str">
        <f t="shared" si="5"/>
        <v/>
      </c>
      <c r="AW32" s="10" t="str">
        <f t="shared" si="6"/>
        <v/>
      </c>
      <c r="AX32" s="143" t="str">
        <f t="shared" si="53"/>
        <v/>
      </c>
      <c r="AY32" s="10" t="str">
        <f t="shared" si="24"/>
        <v/>
      </c>
      <c r="AZ32" s="10" t="str">
        <f t="shared" si="25"/>
        <v/>
      </c>
      <c r="BA32" s="10" t="str">
        <f t="shared" si="26"/>
        <v/>
      </c>
      <c r="BB32" s="143" t="str">
        <f t="shared" si="27"/>
        <v/>
      </c>
      <c r="BC32" s="10" t="str">
        <f t="shared" si="8"/>
        <v/>
      </c>
      <c r="BD32" s="10" t="str">
        <f t="shared" si="9"/>
        <v/>
      </c>
      <c r="BE32" s="10" t="str">
        <f t="shared" si="10"/>
        <v/>
      </c>
      <c r="BF32" s="10" t="str">
        <f t="shared" si="28"/>
        <v/>
      </c>
      <c r="BG32" s="10" t="str">
        <f t="shared" si="29"/>
        <v/>
      </c>
      <c r="BH32" s="10" t="str">
        <f t="shared" si="30"/>
        <v/>
      </c>
      <c r="BI32" s="10" t="str">
        <f t="shared" si="31"/>
        <v/>
      </c>
      <c r="BJ32" s="10" t="str">
        <f t="shared" si="32"/>
        <v/>
      </c>
      <c r="BK32" s="10" t="str">
        <f t="shared" si="16"/>
        <v/>
      </c>
      <c r="BL32" s="10" t="str">
        <f t="shared" si="17"/>
        <v/>
      </c>
      <c r="BM32" s="10" t="str">
        <f t="shared" si="18"/>
        <v/>
      </c>
      <c r="BN32" s="10" t="str">
        <f t="shared" si="33"/>
        <v/>
      </c>
      <c r="BO32" s="10" t="str">
        <f t="shared" si="34"/>
        <v/>
      </c>
      <c r="BP32" s="10" t="str">
        <f t="shared" si="19"/>
        <v/>
      </c>
      <c r="BQ32" s="10" t="str">
        <f t="shared" si="35"/>
        <v/>
      </c>
      <c r="BR32" s="10" t="str">
        <f t="shared" si="20"/>
        <v/>
      </c>
      <c r="BS32" s="10" t="str">
        <f t="shared" si="36"/>
        <v/>
      </c>
      <c r="BT32" s="10" t="str">
        <f t="shared" si="37"/>
        <v/>
      </c>
      <c r="BU32" s="10" t="str">
        <f t="shared" si="38"/>
        <v/>
      </c>
      <c r="BV32" s="10" t="str">
        <f t="shared" si="39"/>
        <v/>
      </c>
      <c r="BW32" s="10" t="str">
        <f t="shared" si="40"/>
        <v/>
      </c>
      <c r="BX32" s="10" t="str">
        <f t="shared" si="41"/>
        <v/>
      </c>
      <c r="BY32" s="10" t="str">
        <f t="shared" si="42"/>
        <v/>
      </c>
      <c r="BZ32" s="10" t="str">
        <f t="shared" si="43"/>
        <v/>
      </c>
      <c r="CA32" s="10" t="str">
        <f t="shared" si="44"/>
        <v/>
      </c>
      <c r="CB32" s="10" t="str">
        <f t="shared" si="45"/>
        <v/>
      </c>
      <c r="CC32" s="10" t="str">
        <f t="shared" si="46"/>
        <v/>
      </c>
      <c r="CD32" s="10" t="str">
        <f t="shared" si="47"/>
        <v/>
      </c>
      <c r="CE32" s="10" t="str">
        <f t="shared" si="48"/>
        <v/>
      </c>
      <c r="CF32" s="10" t="str">
        <f t="shared" si="49"/>
        <v/>
      </c>
      <c r="CG32" s="10" t="str">
        <f t="shared" si="50"/>
        <v/>
      </c>
      <c r="CH32" s="10" t="str">
        <f t="shared" si="51"/>
        <v/>
      </c>
      <c r="CI32" s="10" t="str">
        <f t="shared" si="52"/>
        <v/>
      </c>
      <c r="CJ32" s="11"/>
      <c r="CM32" s="13"/>
      <c r="CN32" s="13"/>
      <c r="CO32" s="13"/>
      <c r="CP32" s="26" t="str">
        <f t="shared" si="21"/>
        <v/>
      </c>
      <c r="CQ32" s="26" t="str">
        <f t="shared" si="22"/>
        <v/>
      </c>
      <c r="CR32" s="26" t="str">
        <f t="shared" si="23"/>
        <v/>
      </c>
      <c r="CS32" s="14" t="s">
        <v>5</v>
      </c>
    </row>
    <row r="33" spans="1:97" s="12" customFormat="1" ht="25.5" x14ac:dyDescent="0.2">
      <c r="A33" s="24">
        <v>23</v>
      </c>
      <c r="B33" s="25" t="str">
        <f t="shared" si="2"/>
        <v/>
      </c>
      <c r="C33" s="41"/>
      <c r="D33" s="116"/>
      <c r="E33" s="128"/>
      <c r="F33" s="128"/>
      <c r="G33" s="116"/>
      <c r="H33" s="116"/>
      <c r="I33" s="116"/>
      <c r="J33" s="116"/>
      <c r="K33" s="116"/>
      <c r="L33" s="116"/>
      <c r="M33" s="116"/>
      <c r="N33" s="116"/>
      <c r="O33" s="116"/>
      <c r="P33" s="116"/>
      <c r="Q33" s="149"/>
      <c r="R33" s="116"/>
      <c r="S33" s="149"/>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8"/>
      <c r="AS33" s="134"/>
      <c r="AT33" s="10" t="str">
        <f t="shared" si="3"/>
        <v/>
      </c>
      <c r="AU33" s="10" t="str">
        <f t="shared" si="4"/>
        <v/>
      </c>
      <c r="AV33" s="10" t="str">
        <f t="shared" si="5"/>
        <v/>
      </c>
      <c r="AW33" s="10" t="str">
        <f t="shared" si="6"/>
        <v/>
      </c>
      <c r="AX33" s="143" t="str">
        <f t="shared" si="53"/>
        <v/>
      </c>
      <c r="AY33" s="10" t="str">
        <f t="shared" si="24"/>
        <v/>
      </c>
      <c r="AZ33" s="10" t="str">
        <f t="shared" si="25"/>
        <v/>
      </c>
      <c r="BA33" s="10" t="str">
        <f t="shared" si="26"/>
        <v/>
      </c>
      <c r="BB33" s="143" t="str">
        <f t="shared" si="27"/>
        <v/>
      </c>
      <c r="BC33" s="10" t="str">
        <f t="shared" si="8"/>
        <v/>
      </c>
      <c r="BD33" s="10" t="str">
        <f t="shared" si="9"/>
        <v/>
      </c>
      <c r="BE33" s="10" t="str">
        <f t="shared" si="10"/>
        <v/>
      </c>
      <c r="BF33" s="10" t="str">
        <f t="shared" si="28"/>
        <v/>
      </c>
      <c r="BG33" s="10" t="str">
        <f t="shared" si="29"/>
        <v/>
      </c>
      <c r="BH33" s="10" t="str">
        <f t="shared" si="30"/>
        <v/>
      </c>
      <c r="BI33" s="10" t="str">
        <f t="shared" si="31"/>
        <v/>
      </c>
      <c r="BJ33" s="10" t="str">
        <f t="shared" si="32"/>
        <v/>
      </c>
      <c r="BK33" s="10" t="str">
        <f t="shared" si="16"/>
        <v/>
      </c>
      <c r="BL33" s="10" t="str">
        <f t="shared" si="17"/>
        <v/>
      </c>
      <c r="BM33" s="10" t="str">
        <f t="shared" si="18"/>
        <v/>
      </c>
      <c r="BN33" s="10" t="str">
        <f t="shared" si="33"/>
        <v/>
      </c>
      <c r="BO33" s="10" t="str">
        <f t="shared" si="34"/>
        <v/>
      </c>
      <c r="BP33" s="10" t="str">
        <f t="shared" si="19"/>
        <v/>
      </c>
      <c r="BQ33" s="10" t="str">
        <f t="shared" si="35"/>
        <v/>
      </c>
      <c r="BR33" s="10" t="str">
        <f t="shared" si="20"/>
        <v/>
      </c>
      <c r="BS33" s="10" t="str">
        <f t="shared" si="36"/>
        <v/>
      </c>
      <c r="BT33" s="10" t="str">
        <f t="shared" si="37"/>
        <v/>
      </c>
      <c r="BU33" s="10" t="str">
        <f t="shared" si="38"/>
        <v/>
      </c>
      <c r="BV33" s="10" t="str">
        <f t="shared" si="39"/>
        <v/>
      </c>
      <c r="BW33" s="10" t="str">
        <f t="shared" si="40"/>
        <v/>
      </c>
      <c r="BX33" s="10" t="str">
        <f t="shared" si="41"/>
        <v/>
      </c>
      <c r="BY33" s="10" t="str">
        <f t="shared" si="42"/>
        <v/>
      </c>
      <c r="BZ33" s="10" t="str">
        <f t="shared" si="43"/>
        <v/>
      </c>
      <c r="CA33" s="10" t="str">
        <f t="shared" si="44"/>
        <v/>
      </c>
      <c r="CB33" s="10" t="str">
        <f t="shared" si="45"/>
        <v/>
      </c>
      <c r="CC33" s="10" t="str">
        <f t="shared" si="46"/>
        <v/>
      </c>
      <c r="CD33" s="10" t="str">
        <f t="shared" si="47"/>
        <v/>
      </c>
      <c r="CE33" s="10" t="str">
        <f t="shared" si="48"/>
        <v/>
      </c>
      <c r="CF33" s="10" t="str">
        <f t="shared" si="49"/>
        <v/>
      </c>
      <c r="CG33" s="10" t="str">
        <f t="shared" si="50"/>
        <v/>
      </c>
      <c r="CH33" s="10" t="str">
        <f t="shared" si="51"/>
        <v/>
      </c>
      <c r="CI33" s="10" t="str">
        <f t="shared" si="52"/>
        <v/>
      </c>
      <c r="CJ33" s="11"/>
      <c r="CM33" s="13"/>
      <c r="CN33" s="13"/>
      <c r="CO33" s="13"/>
      <c r="CP33" s="26" t="str">
        <f t="shared" si="21"/>
        <v/>
      </c>
      <c r="CQ33" s="26" t="str">
        <f t="shared" si="22"/>
        <v/>
      </c>
      <c r="CR33" s="26" t="str">
        <f t="shared" si="23"/>
        <v/>
      </c>
      <c r="CS33" s="14" t="s">
        <v>5</v>
      </c>
    </row>
    <row r="34" spans="1:97" s="12" customFormat="1" ht="25.5" x14ac:dyDescent="0.2">
      <c r="A34" s="24">
        <v>24</v>
      </c>
      <c r="B34" s="25" t="str">
        <f t="shared" si="2"/>
        <v/>
      </c>
      <c r="C34" s="41"/>
      <c r="D34" s="116"/>
      <c r="E34" s="128"/>
      <c r="F34" s="128"/>
      <c r="G34" s="116"/>
      <c r="H34" s="116"/>
      <c r="I34" s="116"/>
      <c r="J34" s="116"/>
      <c r="K34" s="116"/>
      <c r="L34" s="116"/>
      <c r="M34" s="116"/>
      <c r="N34" s="116"/>
      <c r="O34" s="116"/>
      <c r="P34" s="116"/>
      <c r="Q34" s="149"/>
      <c r="R34" s="116"/>
      <c r="S34" s="149"/>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8"/>
      <c r="AS34" s="134"/>
      <c r="AT34" s="10" t="str">
        <f t="shared" si="3"/>
        <v/>
      </c>
      <c r="AU34" s="10" t="str">
        <f t="shared" si="4"/>
        <v/>
      </c>
      <c r="AV34" s="10" t="str">
        <f t="shared" si="5"/>
        <v/>
      </c>
      <c r="AW34" s="10" t="str">
        <f t="shared" si="6"/>
        <v/>
      </c>
      <c r="AX34" s="143" t="str">
        <f t="shared" si="53"/>
        <v/>
      </c>
      <c r="AY34" s="10" t="str">
        <f t="shared" si="24"/>
        <v/>
      </c>
      <c r="AZ34" s="10" t="str">
        <f t="shared" si="25"/>
        <v/>
      </c>
      <c r="BA34" s="10" t="str">
        <f t="shared" si="26"/>
        <v/>
      </c>
      <c r="BB34" s="143" t="str">
        <f t="shared" si="27"/>
        <v/>
      </c>
      <c r="BC34" s="10" t="str">
        <f t="shared" si="8"/>
        <v/>
      </c>
      <c r="BD34" s="10" t="str">
        <f t="shared" si="9"/>
        <v/>
      </c>
      <c r="BE34" s="10" t="str">
        <f t="shared" si="10"/>
        <v/>
      </c>
      <c r="BF34" s="10" t="str">
        <f t="shared" si="28"/>
        <v/>
      </c>
      <c r="BG34" s="10" t="str">
        <f t="shared" si="29"/>
        <v/>
      </c>
      <c r="BH34" s="10" t="str">
        <f t="shared" si="30"/>
        <v/>
      </c>
      <c r="BI34" s="10" t="str">
        <f t="shared" si="31"/>
        <v/>
      </c>
      <c r="BJ34" s="10" t="str">
        <f t="shared" si="32"/>
        <v/>
      </c>
      <c r="BK34" s="10" t="str">
        <f t="shared" si="16"/>
        <v/>
      </c>
      <c r="BL34" s="10" t="str">
        <f t="shared" si="17"/>
        <v/>
      </c>
      <c r="BM34" s="10" t="str">
        <f t="shared" si="18"/>
        <v/>
      </c>
      <c r="BN34" s="10" t="str">
        <f t="shared" si="33"/>
        <v/>
      </c>
      <c r="BO34" s="10" t="str">
        <f t="shared" si="34"/>
        <v/>
      </c>
      <c r="BP34" s="10" t="str">
        <f t="shared" si="19"/>
        <v/>
      </c>
      <c r="BQ34" s="10" t="str">
        <f t="shared" si="35"/>
        <v/>
      </c>
      <c r="BR34" s="10" t="str">
        <f t="shared" si="20"/>
        <v/>
      </c>
      <c r="BS34" s="10" t="str">
        <f t="shared" si="36"/>
        <v/>
      </c>
      <c r="BT34" s="10" t="str">
        <f t="shared" si="37"/>
        <v/>
      </c>
      <c r="BU34" s="10" t="str">
        <f t="shared" si="38"/>
        <v/>
      </c>
      <c r="BV34" s="10" t="str">
        <f t="shared" si="39"/>
        <v/>
      </c>
      <c r="BW34" s="10" t="str">
        <f t="shared" si="40"/>
        <v/>
      </c>
      <c r="BX34" s="10" t="str">
        <f t="shared" si="41"/>
        <v/>
      </c>
      <c r="BY34" s="10" t="str">
        <f t="shared" si="42"/>
        <v/>
      </c>
      <c r="BZ34" s="10" t="str">
        <f t="shared" si="43"/>
        <v/>
      </c>
      <c r="CA34" s="10" t="str">
        <f t="shared" si="44"/>
        <v/>
      </c>
      <c r="CB34" s="10" t="str">
        <f t="shared" si="45"/>
        <v/>
      </c>
      <c r="CC34" s="10" t="str">
        <f t="shared" si="46"/>
        <v/>
      </c>
      <c r="CD34" s="10" t="str">
        <f t="shared" si="47"/>
        <v/>
      </c>
      <c r="CE34" s="10" t="str">
        <f t="shared" si="48"/>
        <v/>
      </c>
      <c r="CF34" s="10" t="str">
        <f t="shared" si="49"/>
        <v/>
      </c>
      <c r="CG34" s="10" t="str">
        <f t="shared" si="50"/>
        <v/>
      </c>
      <c r="CH34" s="10" t="str">
        <f t="shared" si="51"/>
        <v/>
      </c>
      <c r="CI34" s="10" t="str">
        <f t="shared" si="52"/>
        <v/>
      </c>
      <c r="CJ34" s="11"/>
      <c r="CM34" s="13"/>
      <c r="CN34" s="13"/>
      <c r="CO34" s="13"/>
      <c r="CP34" s="26" t="str">
        <f t="shared" si="21"/>
        <v/>
      </c>
      <c r="CQ34" s="26" t="str">
        <f t="shared" si="22"/>
        <v/>
      </c>
      <c r="CR34" s="26" t="str">
        <f t="shared" si="23"/>
        <v/>
      </c>
      <c r="CS34" s="14" t="s">
        <v>5</v>
      </c>
    </row>
    <row r="35" spans="1:97" s="12" customFormat="1" ht="25.5" x14ac:dyDescent="0.2">
      <c r="A35" s="24">
        <v>25</v>
      </c>
      <c r="B35" s="25" t="str">
        <f t="shared" si="2"/>
        <v/>
      </c>
      <c r="C35" s="41"/>
      <c r="D35" s="116"/>
      <c r="E35" s="128"/>
      <c r="F35" s="128"/>
      <c r="G35" s="116"/>
      <c r="H35" s="116"/>
      <c r="I35" s="116"/>
      <c r="J35" s="116"/>
      <c r="K35" s="116"/>
      <c r="L35" s="116"/>
      <c r="M35" s="116"/>
      <c r="N35" s="116"/>
      <c r="O35" s="116"/>
      <c r="P35" s="116"/>
      <c r="Q35" s="149"/>
      <c r="R35" s="116"/>
      <c r="S35" s="149"/>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8"/>
      <c r="AS35" s="134"/>
      <c r="AT35" s="10" t="str">
        <f t="shared" si="3"/>
        <v/>
      </c>
      <c r="AU35" s="10" t="str">
        <f t="shared" si="4"/>
        <v/>
      </c>
      <c r="AV35" s="10" t="str">
        <f t="shared" si="5"/>
        <v/>
      </c>
      <c r="AW35" s="10" t="str">
        <f t="shared" si="6"/>
        <v/>
      </c>
      <c r="AX35" s="143" t="str">
        <f t="shared" si="53"/>
        <v/>
      </c>
      <c r="AY35" s="10" t="str">
        <f t="shared" si="24"/>
        <v/>
      </c>
      <c r="AZ35" s="10" t="str">
        <f t="shared" si="25"/>
        <v/>
      </c>
      <c r="BA35" s="10" t="str">
        <f t="shared" si="26"/>
        <v/>
      </c>
      <c r="BB35" s="143" t="str">
        <f t="shared" si="27"/>
        <v/>
      </c>
      <c r="BC35" s="10" t="str">
        <f t="shared" si="8"/>
        <v/>
      </c>
      <c r="BD35" s="10" t="str">
        <f t="shared" si="9"/>
        <v/>
      </c>
      <c r="BE35" s="10" t="str">
        <f t="shared" si="10"/>
        <v/>
      </c>
      <c r="BF35" s="10" t="str">
        <f t="shared" si="28"/>
        <v/>
      </c>
      <c r="BG35" s="10" t="str">
        <f t="shared" si="29"/>
        <v/>
      </c>
      <c r="BH35" s="10" t="str">
        <f t="shared" si="30"/>
        <v/>
      </c>
      <c r="BI35" s="10" t="str">
        <f t="shared" si="31"/>
        <v/>
      </c>
      <c r="BJ35" s="10" t="str">
        <f t="shared" si="32"/>
        <v/>
      </c>
      <c r="BK35" s="10" t="str">
        <f t="shared" si="16"/>
        <v/>
      </c>
      <c r="BL35" s="10" t="str">
        <f t="shared" si="17"/>
        <v/>
      </c>
      <c r="BM35" s="10" t="str">
        <f t="shared" si="18"/>
        <v/>
      </c>
      <c r="BN35" s="10" t="str">
        <f t="shared" si="33"/>
        <v/>
      </c>
      <c r="BO35" s="10" t="str">
        <f t="shared" si="34"/>
        <v/>
      </c>
      <c r="BP35" s="10" t="str">
        <f t="shared" si="19"/>
        <v/>
      </c>
      <c r="BQ35" s="10" t="str">
        <f t="shared" si="35"/>
        <v/>
      </c>
      <c r="BR35" s="10" t="str">
        <f t="shared" si="20"/>
        <v/>
      </c>
      <c r="BS35" s="10" t="str">
        <f t="shared" si="36"/>
        <v/>
      </c>
      <c r="BT35" s="10" t="str">
        <f t="shared" si="37"/>
        <v/>
      </c>
      <c r="BU35" s="10" t="str">
        <f t="shared" si="38"/>
        <v/>
      </c>
      <c r="BV35" s="10" t="str">
        <f t="shared" si="39"/>
        <v/>
      </c>
      <c r="BW35" s="10" t="str">
        <f t="shared" si="40"/>
        <v/>
      </c>
      <c r="BX35" s="10" t="str">
        <f t="shared" si="41"/>
        <v/>
      </c>
      <c r="BY35" s="10" t="str">
        <f t="shared" si="42"/>
        <v/>
      </c>
      <c r="BZ35" s="10" t="str">
        <f t="shared" si="43"/>
        <v/>
      </c>
      <c r="CA35" s="10" t="str">
        <f t="shared" si="44"/>
        <v/>
      </c>
      <c r="CB35" s="10" t="str">
        <f t="shared" si="45"/>
        <v/>
      </c>
      <c r="CC35" s="10" t="str">
        <f t="shared" si="46"/>
        <v/>
      </c>
      <c r="CD35" s="10" t="str">
        <f t="shared" si="47"/>
        <v/>
      </c>
      <c r="CE35" s="10" t="str">
        <f t="shared" si="48"/>
        <v/>
      </c>
      <c r="CF35" s="10" t="str">
        <f t="shared" si="49"/>
        <v/>
      </c>
      <c r="CG35" s="10" t="str">
        <f t="shared" si="50"/>
        <v/>
      </c>
      <c r="CH35" s="10" t="str">
        <f t="shared" si="51"/>
        <v/>
      </c>
      <c r="CI35" s="10" t="str">
        <f t="shared" si="52"/>
        <v/>
      </c>
      <c r="CJ35" s="11"/>
      <c r="CM35" s="13"/>
      <c r="CN35" s="13"/>
      <c r="CO35" s="13"/>
      <c r="CP35" s="26" t="str">
        <f t="shared" si="21"/>
        <v/>
      </c>
      <c r="CQ35" s="26" t="str">
        <f t="shared" si="22"/>
        <v/>
      </c>
      <c r="CR35" s="26" t="str">
        <f t="shared" si="23"/>
        <v/>
      </c>
      <c r="CS35" s="14" t="s">
        <v>5</v>
      </c>
    </row>
    <row r="36" spans="1:97" s="12" customFormat="1" ht="25.5" x14ac:dyDescent="0.2">
      <c r="A36" s="24">
        <v>26</v>
      </c>
      <c r="B36" s="25" t="str">
        <f t="shared" si="2"/>
        <v/>
      </c>
      <c r="C36" s="41"/>
      <c r="D36" s="116"/>
      <c r="E36" s="128"/>
      <c r="F36" s="128"/>
      <c r="G36" s="116"/>
      <c r="H36" s="116"/>
      <c r="I36" s="116"/>
      <c r="J36" s="116"/>
      <c r="K36" s="116"/>
      <c r="L36" s="116"/>
      <c r="M36" s="116"/>
      <c r="N36" s="116"/>
      <c r="O36" s="116"/>
      <c r="P36" s="116"/>
      <c r="Q36" s="149"/>
      <c r="R36" s="116"/>
      <c r="S36" s="149"/>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8"/>
      <c r="AS36" s="134"/>
      <c r="AT36" s="10" t="str">
        <f t="shared" si="3"/>
        <v/>
      </c>
      <c r="AU36" s="10" t="str">
        <f t="shared" si="4"/>
        <v/>
      </c>
      <c r="AV36" s="10" t="str">
        <f t="shared" si="5"/>
        <v/>
      </c>
      <c r="AW36" s="10" t="str">
        <f t="shared" si="6"/>
        <v/>
      </c>
      <c r="AX36" s="143" t="str">
        <f t="shared" si="53"/>
        <v/>
      </c>
      <c r="AY36" s="10" t="str">
        <f t="shared" si="24"/>
        <v/>
      </c>
      <c r="AZ36" s="10" t="str">
        <f t="shared" si="25"/>
        <v/>
      </c>
      <c r="BA36" s="10" t="str">
        <f t="shared" si="26"/>
        <v/>
      </c>
      <c r="BB36" s="143" t="str">
        <f t="shared" si="27"/>
        <v/>
      </c>
      <c r="BC36" s="10" t="str">
        <f t="shared" si="8"/>
        <v/>
      </c>
      <c r="BD36" s="10" t="str">
        <f t="shared" si="9"/>
        <v/>
      </c>
      <c r="BE36" s="10" t="str">
        <f t="shared" si="10"/>
        <v/>
      </c>
      <c r="BF36" s="10" t="str">
        <f t="shared" si="28"/>
        <v/>
      </c>
      <c r="BG36" s="10" t="str">
        <f t="shared" si="29"/>
        <v/>
      </c>
      <c r="BH36" s="10" t="str">
        <f t="shared" si="30"/>
        <v/>
      </c>
      <c r="BI36" s="10" t="str">
        <f t="shared" si="31"/>
        <v/>
      </c>
      <c r="BJ36" s="10" t="str">
        <f t="shared" si="32"/>
        <v/>
      </c>
      <c r="BK36" s="10" t="str">
        <f t="shared" si="16"/>
        <v/>
      </c>
      <c r="BL36" s="10" t="str">
        <f t="shared" si="17"/>
        <v/>
      </c>
      <c r="BM36" s="10" t="str">
        <f t="shared" si="18"/>
        <v/>
      </c>
      <c r="BN36" s="10" t="str">
        <f t="shared" si="33"/>
        <v/>
      </c>
      <c r="BO36" s="10" t="str">
        <f t="shared" si="34"/>
        <v/>
      </c>
      <c r="BP36" s="10" t="str">
        <f t="shared" si="19"/>
        <v/>
      </c>
      <c r="BQ36" s="10" t="str">
        <f t="shared" si="35"/>
        <v/>
      </c>
      <c r="BR36" s="10" t="str">
        <f t="shared" si="20"/>
        <v/>
      </c>
      <c r="BS36" s="10" t="str">
        <f t="shared" si="36"/>
        <v/>
      </c>
      <c r="BT36" s="10" t="str">
        <f t="shared" si="37"/>
        <v/>
      </c>
      <c r="BU36" s="10" t="str">
        <f t="shared" si="38"/>
        <v/>
      </c>
      <c r="BV36" s="10" t="str">
        <f t="shared" si="39"/>
        <v/>
      </c>
      <c r="BW36" s="10" t="str">
        <f t="shared" si="40"/>
        <v/>
      </c>
      <c r="BX36" s="10" t="str">
        <f t="shared" si="41"/>
        <v/>
      </c>
      <c r="BY36" s="10" t="str">
        <f t="shared" si="42"/>
        <v/>
      </c>
      <c r="BZ36" s="10" t="str">
        <f t="shared" si="43"/>
        <v/>
      </c>
      <c r="CA36" s="10" t="str">
        <f t="shared" si="44"/>
        <v/>
      </c>
      <c r="CB36" s="10" t="str">
        <f t="shared" si="45"/>
        <v/>
      </c>
      <c r="CC36" s="10" t="str">
        <f t="shared" si="46"/>
        <v/>
      </c>
      <c r="CD36" s="10" t="str">
        <f t="shared" si="47"/>
        <v/>
      </c>
      <c r="CE36" s="10" t="str">
        <f t="shared" si="48"/>
        <v/>
      </c>
      <c r="CF36" s="10" t="str">
        <f t="shared" si="49"/>
        <v/>
      </c>
      <c r="CG36" s="10" t="str">
        <f t="shared" si="50"/>
        <v/>
      </c>
      <c r="CH36" s="10" t="str">
        <f t="shared" si="51"/>
        <v/>
      </c>
      <c r="CI36" s="10" t="str">
        <f t="shared" si="52"/>
        <v/>
      </c>
      <c r="CJ36" s="11"/>
      <c r="CM36" s="13"/>
      <c r="CN36" s="13"/>
      <c r="CO36" s="13"/>
      <c r="CP36" s="26" t="str">
        <f t="shared" si="21"/>
        <v/>
      </c>
      <c r="CQ36" s="26" t="str">
        <f t="shared" si="22"/>
        <v/>
      </c>
      <c r="CR36" s="26" t="str">
        <f t="shared" si="23"/>
        <v/>
      </c>
      <c r="CS36" s="14" t="s">
        <v>5</v>
      </c>
    </row>
    <row r="37" spans="1:97" s="12" customFormat="1" ht="25.5" x14ac:dyDescent="0.2">
      <c r="A37" s="24">
        <v>27</v>
      </c>
      <c r="B37" s="25" t="str">
        <f t="shared" si="2"/>
        <v/>
      </c>
      <c r="C37" s="41"/>
      <c r="D37" s="116"/>
      <c r="E37" s="128"/>
      <c r="F37" s="128"/>
      <c r="G37" s="116"/>
      <c r="H37" s="116"/>
      <c r="I37" s="116"/>
      <c r="J37" s="116"/>
      <c r="K37" s="116"/>
      <c r="L37" s="116"/>
      <c r="M37" s="116"/>
      <c r="N37" s="116"/>
      <c r="O37" s="116"/>
      <c r="P37" s="116"/>
      <c r="Q37" s="149"/>
      <c r="R37" s="116"/>
      <c r="S37" s="149"/>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8"/>
      <c r="AS37" s="134"/>
      <c r="AT37" s="10" t="str">
        <f t="shared" si="3"/>
        <v/>
      </c>
      <c r="AU37" s="10" t="str">
        <f t="shared" si="4"/>
        <v/>
      </c>
      <c r="AV37" s="10" t="str">
        <f t="shared" si="5"/>
        <v/>
      </c>
      <c r="AW37" s="10" t="str">
        <f t="shared" si="6"/>
        <v/>
      </c>
      <c r="AX37" s="143" t="str">
        <f t="shared" si="53"/>
        <v/>
      </c>
      <c r="AY37" s="10" t="str">
        <f t="shared" si="24"/>
        <v/>
      </c>
      <c r="AZ37" s="10" t="str">
        <f t="shared" si="25"/>
        <v/>
      </c>
      <c r="BA37" s="10" t="str">
        <f t="shared" si="26"/>
        <v/>
      </c>
      <c r="BB37" s="143" t="str">
        <f t="shared" si="27"/>
        <v/>
      </c>
      <c r="BC37" s="10" t="str">
        <f t="shared" si="8"/>
        <v/>
      </c>
      <c r="BD37" s="10" t="str">
        <f t="shared" si="9"/>
        <v/>
      </c>
      <c r="BE37" s="10" t="str">
        <f t="shared" si="10"/>
        <v/>
      </c>
      <c r="BF37" s="10" t="str">
        <f t="shared" si="28"/>
        <v/>
      </c>
      <c r="BG37" s="10" t="str">
        <f t="shared" si="29"/>
        <v/>
      </c>
      <c r="BH37" s="10" t="str">
        <f t="shared" si="30"/>
        <v/>
      </c>
      <c r="BI37" s="10" t="str">
        <f t="shared" si="31"/>
        <v/>
      </c>
      <c r="BJ37" s="10" t="str">
        <f t="shared" si="32"/>
        <v/>
      </c>
      <c r="BK37" s="10" t="str">
        <f t="shared" si="16"/>
        <v/>
      </c>
      <c r="BL37" s="10" t="str">
        <f t="shared" si="17"/>
        <v/>
      </c>
      <c r="BM37" s="10" t="str">
        <f t="shared" si="18"/>
        <v/>
      </c>
      <c r="BN37" s="10" t="str">
        <f t="shared" si="33"/>
        <v/>
      </c>
      <c r="BO37" s="10" t="str">
        <f t="shared" si="34"/>
        <v/>
      </c>
      <c r="BP37" s="10" t="str">
        <f t="shared" si="19"/>
        <v/>
      </c>
      <c r="BQ37" s="10" t="str">
        <f t="shared" si="35"/>
        <v/>
      </c>
      <c r="BR37" s="10" t="str">
        <f t="shared" si="20"/>
        <v/>
      </c>
      <c r="BS37" s="10" t="str">
        <f t="shared" si="36"/>
        <v/>
      </c>
      <c r="BT37" s="10" t="str">
        <f t="shared" si="37"/>
        <v/>
      </c>
      <c r="BU37" s="10" t="str">
        <f t="shared" si="38"/>
        <v/>
      </c>
      <c r="BV37" s="10" t="str">
        <f t="shared" si="39"/>
        <v/>
      </c>
      <c r="BW37" s="10" t="str">
        <f t="shared" si="40"/>
        <v/>
      </c>
      <c r="BX37" s="10" t="str">
        <f t="shared" si="41"/>
        <v/>
      </c>
      <c r="BY37" s="10" t="str">
        <f t="shared" si="42"/>
        <v/>
      </c>
      <c r="BZ37" s="10" t="str">
        <f t="shared" si="43"/>
        <v/>
      </c>
      <c r="CA37" s="10" t="str">
        <f t="shared" si="44"/>
        <v/>
      </c>
      <c r="CB37" s="10" t="str">
        <f t="shared" si="45"/>
        <v/>
      </c>
      <c r="CC37" s="10" t="str">
        <f t="shared" si="46"/>
        <v/>
      </c>
      <c r="CD37" s="10" t="str">
        <f t="shared" si="47"/>
        <v/>
      </c>
      <c r="CE37" s="10" t="str">
        <f t="shared" si="48"/>
        <v/>
      </c>
      <c r="CF37" s="10" t="str">
        <f t="shared" si="49"/>
        <v/>
      </c>
      <c r="CG37" s="10" t="str">
        <f t="shared" si="50"/>
        <v/>
      </c>
      <c r="CH37" s="10" t="str">
        <f t="shared" si="51"/>
        <v/>
      </c>
      <c r="CI37" s="10" t="str">
        <f t="shared" si="52"/>
        <v/>
      </c>
      <c r="CJ37" s="11"/>
      <c r="CM37" s="13"/>
      <c r="CN37" s="13"/>
      <c r="CO37" s="13"/>
      <c r="CP37" s="26" t="str">
        <f t="shared" si="21"/>
        <v/>
      </c>
      <c r="CQ37" s="26" t="str">
        <f t="shared" si="22"/>
        <v/>
      </c>
      <c r="CR37" s="26" t="str">
        <f t="shared" si="23"/>
        <v/>
      </c>
      <c r="CS37" s="14" t="s">
        <v>5</v>
      </c>
    </row>
    <row r="38" spans="1:97" s="12" customFormat="1" ht="25.5" x14ac:dyDescent="0.2">
      <c r="A38" s="24">
        <v>28</v>
      </c>
      <c r="B38" s="25" t="str">
        <f t="shared" si="2"/>
        <v/>
      </c>
      <c r="C38" s="41"/>
      <c r="D38" s="116"/>
      <c r="E38" s="128"/>
      <c r="F38" s="128"/>
      <c r="G38" s="116"/>
      <c r="H38" s="116"/>
      <c r="I38" s="116"/>
      <c r="J38" s="116"/>
      <c r="K38" s="116"/>
      <c r="L38" s="116"/>
      <c r="M38" s="116"/>
      <c r="N38" s="116"/>
      <c r="O38" s="116"/>
      <c r="P38" s="116"/>
      <c r="Q38" s="149"/>
      <c r="R38" s="116"/>
      <c r="S38" s="149"/>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8"/>
      <c r="AS38" s="134"/>
      <c r="AT38" s="10" t="str">
        <f t="shared" si="3"/>
        <v/>
      </c>
      <c r="AU38" s="10" t="str">
        <f t="shared" si="4"/>
        <v/>
      </c>
      <c r="AV38" s="10" t="str">
        <f t="shared" si="5"/>
        <v/>
      </c>
      <c r="AW38" s="10" t="str">
        <f t="shared" si="6"/>
        <v/>
      </c>
      <c r="AX38" s="143" t="str">
        <f t="shared" si="53"/>
        <v/>
      </c>
      <c r="AY38" s="10" t="str">
        <f t="shared" si="24"/>
        <v/>
      </c>
      <c r="AZ38" s="10" t="str">
        <f t="shared" si="25"/>
        <v/>
      </c>
      <c r="BA38" s="10" t="str">
        <f t="shared" si="26"/>
        <v/>
      </c>
      <c r="BB38" s="143" t="str">
        <f t="shared" si="27"/>
        <v/>
      </c>
      <c r="BC38" s="10" t="str">
        <f t="shared" si="8"/>
        <v/>
      </c>
      <c r="BD38" s="10" t="str">
        <f t="shared" si="9"/>
        <v/>
      </c>
      <c r="BE38" s="10" t="str">
        <f t="shared" si="10"/>
        <v/>
      </c>
      <c r="BF38" s="10" t="str">
        <f t="shared" si="28"/>
        <v/>
      </c>
      <c r="BG38" s="10" t="str">
        <f t="shared" si="29"/>
        <v/>
      </c>
      <c r="BH38" s="10" t="str">
        <f t="shared" si="30"/>
        <v/>
      </c>
      <c r="BI38" s="10" t="str">
        <f t="shared" si="31"/>
        <v/>
      </c>
      <c r="BJ38" s="10" t="str">
        <f t="shared" si="32"/>
        <v/>
      </c>
      <c r="BK38" s="10" t="str">
        <f t="shared" si="16"/>
        <v/>
      </c>
      <c r="BL38" s="10" t="str">
        <f t="shared" si="17"/>
        <v/>
      </c>
      <c r="BM38" s="10" t="str">
        <f t="shared" si="18"/>
        <v/>
      </c>
      <c r="BN38" s="10" t="str">
        <f t="shared" si="33"/>
        <v/>
      </c>
      <c r="BO38" s="10" t="str">
        <f t="shared" si="34"/>
        <v/>
      </c>
      <c r="BP38" s="10" t="str">
        <f t="shared" si="19"/>
        <v/>
      </c>
      <c r="BQ38" s="10" t="str">
        <f t="shared" si="35"/>
        <v/>
      </c>
      <c r="BR38" s="10" t="str">
        <f t="shared" si="20"/>
        <v/>
      </c>
      <c r="BS38" s="10" t="str">
        <f t="shared" si="36"/>
        <v/>
      </c>
      <c r="BT38" s="10" t="str">
        <f t="shared" si="37"/>
        <v/>
      </c>
      <c r="BU38" s="10" t="str">
        <f t="shared" si="38"/>
        <v/>
      </c>
      <c r="BV38" s="10" t="str">
        <f t="shared" si="39"/>
        <v/>
      </c>
      <c r="BW38" s="10" t="str">
        <f t="shared" si="40"/>
        <v/>
      </c>
      <c r="BX38" s="10" t="str">
        <f t="shared" si="41"/>
        <v/>
      </c>
      <c r="BY38" s="10" t="str">
        <f t="shared" si="42"/>
        <v/>
      </c>
      <c r="BZ38" s="10" t="str">
        <f t="shared" si="43"/>
        <v/>
      </c>
      <c r="CA38" s="10" t="str">
        <f t="shared" si="44"/>
        <v/>
      </c>
      <c r="CB38" s="10" t="str">
        <f t="shared" si="45"/>
        <v/>
      </c>
      <c r="CC38" s="10" t="str">
        <f t="shared" si="46"/>
        <v/>
      </c>
      <c r="CD38" s="10" t="str">
        <f t="shared" si="47"/>
        <v/>
      </c>
      <c r="CE38" s="10" t="str">
        <f t="shared" si="48"/>
        <v/>
      </c>
      <c r="CF38" s="10" t="str">
        <f t="shared" si="49"/>
        <v/>
      </c>
      <c r="CG38" s="10" t="str">
        <f t="shared" si="50"/>
        <v/>
      </c>
      <c r="CH38" s="10" t="str">
        <f t="shared" si="51"/>
        <v/>
      </c>
      <c r="CI38" s="10" t="str">
        <f t="shared" si="52"/>
        <v/>
      </c>
      <c r="CJ38" s="11"/>
      <c r="CM38" s="13"/>
      <c r="CN38" s="13"/>
      <c r="CO38" s="13"/>
      <c r="CP38" s="26" t="str">
        <f t="shared" si="21"/>
        <v/>
      </c>
      <c r="CQ38" s="26" t="str">
        <f t="shared" si="22"/>
        <v/>
      </c>
      <c r="CR38" s="26" t="str">
        <f t="shared" si="23"/>
        <v/>
      </c>
      <c r="CS38" s="14" t="s">
        <v>5</v>
      </c>
    </row>
    <row r="39" spans="1:97" s="12" customFormat="1" ht="25.5" x14ac:dyDescent="0.2">
      <c r="A39" s="24">
        <v>29</v>
      </c>
      <c r="B39" s="25" t="str">
        <f t="shared" si="2"/>
        <v/>
      </c>
      <c r="C39" s="41"/>
      <c r="D39" s="116"/>
      <c r="E39" s="128"/>
      <c r="F39" s="128"/>
      <c r="G39" s="116"/>
      <c r="H39" s="116"/>
      <c r="I39" s="116"/>
      <c r="J39" s="116"/>
      <c r="K39" s="116"/>
      <c r="L39" s="116"/>
      <c r="M39" s="116"/>
      <c r="N39" s="116"/>
      <c r="O39" s="116"/>
      <c r="P39" s="116"/>
      <c r="Q39" s="149"/>
      <c r="R39" s="116"/>
      <c r="S39" s="149"/>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8"/>
      <c r="AS39" s="134"/>
      <c r="AT39" s="10" t="str">
        <f t="shared" si="3"/>
        <v/>
      </c>
      <c r="AU39" s="10" t="str">
        <f t="shared" si="4"/>
        <v/>
      </c>
      <c r="AV39" s="10" t="str">
        <f t="shared" si="5"/>
        <v/>
      </c>
      <c r="AW39" s="10" t="str">
        <f t="shared" si="6"/>
        <v/>
      </c>
      <c r="AX39" s="143" t="str">
        <f t="shared" si="53"/>
        <v/>
      </c>
      <c r="AY39" s="10" t="str">
        <f t="shared" si="24"/>
        <v/>
      </c>
      <c r="AZ39" s="10" t="str">
        <f t="shared" si="25"/>
        <v/>
      </c>
      <c r="BA39" s="10" t="str">
        <f t="shared" si="26"/>
        <v/>
      </c>
      <c r="BB39" s="143" t="str">
        <f t="shared" si="27"/>
        <v/>
      </c>
      <c r="BC39" s="10" t="str">
        <f t="shared" si="8"/>
        <v/>
      </c>
      <c r="BD39" s="10" t="str">
        <f t="shared" si="9"/>
        <v/>
      </c>
      <c r="BE39" s="10" t="str">
        <f t="shared" si="10"/>
        <v/>
      </c>
      <c r="BF39" s="10" t="str">
        <f t="shared" si="28"/>
        <v/>
      </c>
      <c r="BG39" s="10" t="str">
        <f t="shared" si="29"/>
        <v/>
      </c>
      <c r="BH39" s="10" t="str">
        <f t="shared" si="30"/>
        <v/>
      </c>
      <c r="BI39" s="10" t="str">
        <f t="shared" si="31"/>
        <v/>
      </c>
      <c r="BJ39" s="10" t="str">
        <f t="shared" si="32"/>
        <v/>
      </c>
      <c r="BK39" s="10" t="str">
        <f t="shared" si="16"/>
        <v/>
      </c>
      <c r="BL39" s="10" t="str">
        <f t="shared" si="17"/>
        <v/>
      </c>
      <c r="BM39" s="10" t="str">
        <f t="shared" si="18"/>
        <v/>
      </c>
      <c r="BN39" s="10" t="str">
        <f t="shared" si="33"/>
        <v/>
      </c>
      <c r="BO39" s="10" t="str">
        <f t="shared" si="34"/>
        <v/>
      </c>
      <c r="BP39" s="10" t="str">
        <f t="shared" si="19"/>
        <v/>
      </c>
      <c r="BQ39" s="10" t="str">
        <f t="shared" si="35"/>
        <v/>
      </c>
      <c r="BR39" s="10" t="str">
        <f t="shared" si="20"/>
        <v/>
      </c>
      <c r="BS39" s="10" t="str">
        <f t="shared" si="36"/>
        <v/>
      </c>
      <c r="BT39" s="10" t="str">
        <f t="shared" si="37"/>
        <v/>
      </c>
      <c r="BU39" s="10" t="str">
        <f t="shared" si="38"/>
        <v/>
      </c>
      <c r="BV39" s="10" t="str">
        <f t="shared" si="39"/>
        <v/>
      </c>
      <c r="BW39" s="10" t="str">
        <f t="shared" si="40"/>
        <v/>
      </c>
      <c r="BX39" s="10" t="str">
        <f t="shared" si="41"/>
        <v/>
      </c>
      <c r="BY39" s="10" t="str">
        <f t="shared" si="42"/>
        <v/>
      </c>
      <c r="BZ39" s="10" t="str">
        <f t="shared" si="43"/>
        <v/>
      </c>
      <c r="CA39" s="10" t="str">
        <f t="shared" si="44"/>
        <v/>
      </c>
      <c r="CB39" s="10" t="str">
        <f t="shared" si="45"/>
        <v/>
      </c>
      <c r="CC39" s="10" t="str">
        <f t="shared" si="46"/>
        <v/>
      </c>
      <c r="CD39" s="10" t="str">
        <f t="shared" si="47"/>
        <v/>
      </c>
      <c r="CE39" s="10" t="str">
        <f t="shared" si="48"/>
        <v/>
      </c>
      <c r="CF39" s="10" t="str">
        <f t="shared" si="49"/>
        <v/>
      </c>
      <c r="CG39" s="10" t="str">
        <f t="shared" si="50"/>
        <v/>
      </c>
      <c r="CH39" s="10" t="str">
        <f t="shared" si="51"/>
        <v/>
      </c>
      <c r="CI39" s="10" t="str">
        <f t="shared" si="52"/>
        <v/>
      </c>
      <c r="CJ39" s="11"/>
      <c r="CM39" s="13"/>
      <c r="CN39" s="13"/>
      <c r="CO39" s="13"/>
      <c r="CP39" s="26" t="str">
        <f t="shared" si="21"/>
        <v/>
      </c>
      <c r="CQ39" s="26" t="str">
        <f t="shared" si="22"/>
        <v/>
      </c>
      <c r="CR39" s="26" t="str">
        <f t="shared" si="23"/>
        <v/>
      </c>
      <c r="CS39" s="14" t="s">
        <v>5</v>
      </c>
    </row>
    <row r="40" spans="1:97" s="12" customFormat="1" ht="25.5" x14ac:dyDescent="0.2">
      <c r="A40" s="24">
        <v>30</v>
      </c>
      <c r="B40" s="25" t="str">
        <f t="shared" si="2"/>
        <v/>
      </c>
      <c r="C40" s="41"/>
      <c r="D40" s="116"/>
      <c r="E40" s="128"/>
      <c r="F40" s="128"/>
      <c r="G40" s="116"/>
      <c r="H40" s="116"/>
      <c r="I40" s="116"/>
      <c r="J40" s="116"/>
      <c r="K40" s="116"/>
      <c r="L40" s="116"/>
      <c r="M40" s="116"/>
      <c r="N40" s="116"/>
      <c r="O40" s="116"/>
      <c r="P40" s="116"/>
      <c r="Q40" s="149"/>
      <c r="R40" s="116"/>
      <c r="S40" s="149"/>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8"/>
      <c r="AS40" s="134"/>
      <c r="AT40" s="10" t="str">
        <f t="shared" si="3"/>
        <v/>
      </c>
      <c r="AU40" s="10" t="str">
        <f t="shared" si="4"/>
        <v/>
      </c>
      <c r="AV40" s="10" t="str">
        <f t="shared" si="5"/>
        <v/>
      </c>
      <c r="AW40" s="10" t="str">
        <f t="shared" si="6"/>
        <v/>
      </c>
      <c r="AX40" s="143" t="str">
        <f t="shared" si="53"/>
        <v/>
      </c>
      <c r="AY40" s="10" t="str">
        <f t="shared" si="24"/>
        <v/>
      </c>
      <c r="AZ40" s="10" t="str">
        <f t="shared" si="25"/>
        <v/>
      </c>
      <c r="BA40" s="10" t="str">
        <f t="shared" si="26"/>
        <v/>
      </c>
      <c r="BB40" s="143" t="str">
        <f t="shared" si="27"/>
        <v/>
      </c>
      <c r="BC40" s="10" t="str">
        <f t="shared" si="8"/>
        <v/>
      </c>
      <c r="BD40" s="10" t="str">
        <f t="shared" si="9"/>
        <v/>
      </c>
      <c r="BE40" s="10" t="str">
        <f t="shared" si="10"/>
        <v/>
      </c>
      <c r="BF40" s="10" t="str">
        <f t="shared" si="28"/>
        <v/>
      </c>
      <c r="BG40" s="10" t="str">
        <f t="shared" si="29"/>
        <v/>
      </c>
      <c r="BH40" s="10" t="str">
        <f t="shared" si="30"/>
        <v/>
      </c>
      <c r="BI40" s="10" t="str">
        <f t="shared" si="31"/>
        <v/>
      </c>
      <c r="BJ40" s="10" t="str">
        <f t="shared" si="32"/>
        <v/>
      </c>
      <c r="BK40" s="10" t="str">
        <f t="shared" si="16"/>
        <v/>
      </c>
      <c r="BL40" s="10" t="str">
        <f t="shared" si="17"/>
        <v/>
      </c>
      <c r="BM40" s="10" t="str">
        <f t="shared" si="18"/>
        <v/>
      </c>
      <c r="BN40" s="10" t="str">
        <f t="shared" si="33"/>
        <v/>
      </c>
      <c r="BO40" s="10" t="str">
        <f t="shared" si="34"/>
        <v/>
      </c>
      <c r="BP40" s="10" t="str">
        <f t="shared" si="19"/>
        <v/>
      </c>
      <c r="BQ40" s="10" t="str">
        <f t="shared" si="35"/>
        <v/>
      </c>
      <c r="BR40" s="10" t="str">
        <f t="shared" si="20"/>
        <v/>
      </c>
      <c r="BS40" s="10" t="str">
        <f t="shared" si="36"/>
        <v/>
      </c>
      <c r="BT40" s="10" t="str">
        <f t="shared" si="37"/>
        <v/>
      </c>
      <c r="BU40" s="10" t="str">
        <f t="shared" si="38"/>
        <v/>
      </c>
      <c r="BV40" s="10" t="str">
        <f t="shared" si="39"/>
        <v/>
      </c>
      <c r="BW40" s="10" t="str">
        <f t="shared" si="40"/>
        <v/>
      </c>
      <c r="BX40" s="10" t="str">
        <f t="shared" si="41"/>
        <v/>
      </c>
      <c r="BY40" s="10" t="str">
        <f t="shared" si="42"/>
        <v/>
      </c>
      <c r="BZ40" s="10" t="str">
        <f t="shared" si="43"/>
        <v/>
      </c>
      <c r="CA40" s="10" t="str">
        <f t="shared" si="44"/>
        <v/>
      </c>
      <c r="CB40" s="10" t="str">
        <f t="shared" si="45"/>
        <v/>
      </c>
      <c r="CC40" s="10" t="str">
        <f t="shared" si="46"/>
        <v/>
      </c>
      <c r="CD40" s="10" t="str">
        <f t="shared" si="47"/>
        <v/>
      </c>
      <c r="CE40" s="10" t="str">
        <f t="shared" si="48"/>
        <v/>
      </c>
      <c r="CF40" s="10" t="str">
        <f t="shared" si="49"/>
        <v/>
      </c>
      <c r="CG40" s="10" t="str">
        <f t="shared" si="50"/>
        <v/>
      </c>
      <c r="CH40" s="10" t="str">
        <f t="shared" si="51"/>
        <v/>
      </c>
      <c r="CI40" s="10" t="str">
        <f t="shared" si="52"/>
        <v/>
      </c>
      <c r="CJ40" s="11"/>
      <c r="CM40" s="13"/>
      <c r="CN40" s="13"/>
      <c r="CO40" s="13"/>
      <c r="CP40" s="26" t="str">
        <f t="shared" si="21"/>
        <v/>
      </c>
      <c r="CQ40" s="26" t="str">
        <f t="shared" si="22"/>
        <v/>
      </c>
      <c r="CR40" s="26" t="str">
        <f t="shared" si="23"/>
        <v/>
      </c>
      <c r="CS40" s="14" t="s">
        <v>5</v>
      </c>
    </row>
    <row r="41" spans="1:97" s="12" customFormat="1" ht="25.5" x14ac:dyDescent="0.2">
      <c r="A41" s="24">
        <v>31</v>
      </c>
      <c r="B41" s="25" t="str">
        <f t="shared" si="2"/>
        <v/>
      </c>
      <c r="C41" s="41"/>
      <c r="D41" s="116"/>
      <c r="E41" s="128"/>
      <c r="F41" s="128"/>
      <c r="G41" s="116"/>
      <c r="H41" s="116"/>
      <c r="I41" s="116"/>
      <c r="J41" s="116"/>
      <c r="K41" s="116"/>
      <c r="L41" s="116"/>
      <c r="M41" s="116"/>
      <c r="N41" s="116"/>
      <c r="O41" s="116"/>
      <c r="P41" s="116"/>
      <c r="Q41" s="149"/>
      <c r="R41" s="116"/>
      <c r="S41" s="149"/>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8"/>
      <c r="AS41" s="134"/>
      <c r="AT41" s="10" t="str">
        <f t="shared" si="3"/>
        <v/>
      </c>
      <c r="AU41" s="10" t="str">
        <f t="shared" si="4"/>
        <v/>
      </c>
      <c r="AV41" s="10" t="str">
        <f t="shared" si="5"/>
        <v/>
      </c>
      <c r="AW41" s="10" t="str">
        <f t="shared" si="6"/>
        <v/>
      </c>
      <c r="AX41" s="143" t="str">
        <f t="shared" si="53"/>
        <v/>
      </c>
      <c r="AY41" s="10" t="str">
        <f t="shared" si="24"/>
        <v/>
      </c>
      <c r="AZ41" s="10" t="str">
        <f t="shared" si="25"/>
        <v/>
      </c>
      <c r="BA41" s="10" t="str">
        <f t="shared" si="26"/>
        <v/>
      </c>
      <c r="BB41" s="143" t="str">
        <f t="shared" si="27"/>
        <v/>
      </c>
      <c r="BC41" s="10" t="str">
        <f t="shared" si="8"/>
        <v/>
      </c>
      <c r="BD41" s="10" t="str">
        <f t="shared" si="9"/>
        <v/>
      </c>
      <c r="BE41" s="10" t="str">
        <f t="shared" si="10"/>
        <v/>
      </c>
      <c r="BF41" s="10" t="str">
        <f t="shared" si="28"/>
        <v/>
      </c>
      <c r="BG41" s="10" t="str">
        <f t="shared" si="29"/>
        <v/>
      </c>
      <c r="BH41" s="10" t="str">
        <f t="shared" si="30"/>
        <v/>
      </c>
      <c r="BI41" s="10" t="str">
        <f t="shared" si="31"/>
        <v/>
      </c>
      <c r="BJ41" s="10" t="str">
        <f t="shared" si="32"/>
        <v/>
      </c>
      <c r="BK41" s="10" t="str">
        <f t="shared" si="16"/>
        <v/>
      </c>
      <c r="BL41" s="10" t="str">
        <f t="shared" si="17"/>
        <v/>
      </c>
      <c r="BM41" s="10" t="str">
        <f t="shared" si="18"/>
        <v/>
      </c>
      <c r="BN41" s="10" t="str">
        <f t="shared" si="33"/>
        <v/>
      </c>
      <c r="BO41" s="10" t="str">
        <f t="shared" si="34"/>
        <v/>
      </c>
      <c r="BP41" s="10" t="str">
        <f t="shared" si="19"/>
        <v/>
      </c>
      <c r="BQ41" s="10" t="str">
        <f t="shared" si="35"/>
        <v/>
      </c>
      <c r="BR41" s="10" t="str">
        <f t="shared" si="20"/>
        <v/>
      </c>
      <c r="BS41" s="10" t="str">
        <f t="shared" si="36"/>
        <v/>
      </c>
      <c r="BT41" s="10" t="str">
        <f t="shared" si="37"/>
        <v/>
      </c>
      <c r="BU41" s="10" t="str">
        <f t="shared" si="38"/>
        <v/>
      </c>
      <c r="BV41" s="10" t="str">
        <f t="shared" si="39"/>
        <v/>
      </c>
      <c r="BW41" s="10" t="str">
        <f t="shared" si="40"/>
        <v/>
      </c>
      <c r="BX41" s="10" t="str">
        <f t="shared" si="41"/>
        <v/>
      </c>
      <c r="BY41" s="10" t="str">
        <f t="shared" si="42"/>
        <v/>
      </c>
      <c r="BZ41" s="10" t="str">
        <f t="shared" si="43"/>
        <v/>
      </c>
      <c r="CA41" s="10" t="str">
        <f t="shared" si="44"/>
        <v/>
      </c>
      <c r="CB41" s="10" t="str">
        <f t="shared" si="45"/>
        <v/>
      </c>
      <c r="CC41" s="10" t="str">
        <f t="shared" si="46"/>
        <v/>
      </c>
      <c r="CD41" s="10" t="str">
        <f t="shared" si="47"/>
        <v/>
      </c>
      <c r="CE41" s="10" t="str">
        <f t="shared" si="48"/>
        <v/>
      </c>
      <c r="CF41" s="10" t="str">
        <f t="shared" si="49"/>
        <v/>
      </c>
      <c r="CG41" s="10" t="str">
        <f t="shared" si="50"/>
        <v/>
      </c>
      <c r="CH41" s="10" t="str">
        <f t="shared" si="51"/>
        <v/>
      </c>
      <c r="CI41" s="10" t="str">
        <f t="shared" si="52"/>
        <v/>
      </c>
      <c r="CJ41" s="11"/>
      <c r="CM41" s="13"/>
      <c r="CN41" s="13"/>
      <c r="CO41" s="13"/>
      <c r="CP41" s="26" t="str">
        <f t="shared" si="21"/>
        <v/>
      </c>
      <c r="CQ41" s="26" t="str">
        <f t="shared" si="22"/>
        <v/>
      </c>
      <c r="CR41" s="26" t="str">
        <f t="shared" si="23"/>
        <v/>
      </c>
      <c r="CS41" s="14" t="s">
        <v>5</v>
      </c>
    </row>
    <row r="42" spans="1:97" s="12" customFormat="1" ht="25.5" x14ac:dyDescent="0.2">
      <c r="A42" s="24">
        <v>32</v>
      </c>
      <c r="B42" s="25" t="str">
        <f t="shared" si="2"/>
        <v/>
      </c>
      <c r="C42" s="41"/>
      <c r="D42" s="116"/>
      <c r="E42" s="128"/>
      <c r="F42" s="128"/>
      <c r="G42" s="116"/>
      <c r="H42" s="116"/>
      <c r="I42" s="116"/>
      <c r="J42" s="116"/>
      <c r="K42" s="116"/>
      <c r="L42" s="116"/>
      <c r="M42" s="116"/>
      <c r="N42" s="116"/>
      <c r="O42" s="116"/>
      <c r="P42" s="116"/>
      <c r="Q42" s="149"/>
      <c r="R42" s="116"/>
      <c r="S42" s="149"/>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8"/>
      <c r="AS42" s="134"/>
      <c r="AT42" s="10" t="str">
        <f t="shared" si="3"/>
        <v/>
      </c>
      <c r="AU42" s="10" t="str">
        <f t="shared" si="4"/>
        <v/>
      </c>
      <c r="AV42" s="10" t="str">
        <f t="shared" si="5"/>
        <v/>
      </c>
      <c r="AW42" s="10" t="str">
        <f t="shared" si="6"/>
        <v/>
      </c>
      <c r="AX42" s="143" t="str">
        <f t="shared" si="53"/>
        <v/>
      </c>
      <c r="AY42" s="10" t="str">
        <f t="shared" si="24"/>
        <v/>
      </c>
      <c r="AZ42" s="10" t="str">
        <f t="shared" si="25"/>
        <v/>
      </c>
      <c r="BA42" s="10" t="str">
        <f t="shared" si="26"/>
        <v/>
      </c>
      <c r="BB42" s="143" t="str">
        <f t="shared" si="27"/>
        <v/>
      </c>
      <c r="BC42" s="10" t="str">
        <f t="shared" si="8"/>
        <v/>
      </c>
      <c r="BD42" s="10" t="str">
        <f t="shared" si="9"/>
        <v/>
      </c>
      <c r="BE42" s="10" t="str">
        <f t="shared" si="10"/>
        <v/>
      </c>
      <c r="BF42" s="10" t="str">
        <f t="shared" si="28"/>
        <v/>
      </c>
      <c r="BG42" s="10" t="str">
        <f t="shared" si="29"/>
        <v/>
      </c>
      <c r="BH42" s="10" t="str">
        <f t="shared" si="30"/>
        <v/>
      </c>
      <c r="BI42" s="10" t="str">
        <f t="shared" si="31"/>
        <v/>
      </c>
      <c r="BJ42" s="10" t="str">
        <f t="shared" si="32"/>
        <v/>
      </c>
      <c r="BK42" s="10" t="str">
        <f t="shared" si="16"/>
        <v/>
      </c>
      <c r="BL42" s="10" t="str">
        <f t="shared" si="17"/>
        <v/>
      </c>
      <c r="BM42" s="10" t="str">
        <f t="shared" si="18"/>
        <v/>
      </c>
      <c r="BN42" s="10" t="str">
        <f t="shared" si="33"/>
        <v/>
      </c>
      <c r="BO42" s="10" t="str">
        <f t="shared" si="34"/>
        <v/>
      </c>
      <c r="BP42" s="10" t="str">
        <f t="shared" si="19"/>
        <v/>
      </c>
      <c r="BQ42" s="10" t="str">
        <f t="shared" si="35"/>
        <v/>
      </c>
      <c r="BR42" s="10" t="str">
        <f t="shared" si="20"/>
        <v/>
      </c>
      <c r="BS42" s="10" t="str">
        <f t="shared" si="36"/>
        <v/>
      </c>
      <c r="BT42" s="10" t="str">
        <f t="shared" si="37"/>
        <v/>
      </c>
      <c r="BU42" s="10" t="str">
        <f t="shared" si="38"/>
        <v/>
      </c>
      <c r="BV42" s="10" t="str">
        <f t="shared" si="39"/>
        <v/>
      </c>
      <c r="BW42" s="10" t="str">
        <f t="shared" si="40"/>
        <v/>
      </c>
      <c r="BX42" s="10" t="str">
        <f t="shared" si="41"/>
        <v/>
      </c>
      <c r="BY42" s="10" t="str">
        <f t="shared" si="42"/>
        <v/>
      </c>
      <c r="BZ42" s="10" t="str">
        <f t="shared" si="43"/>
        <v/>
      </c>
      <c r="CA42" s="10" t="str">
        <f t="shared" si="44"/>
        <v/>
      </c>
      <c r="CB42" s="10" t="str">
        <f t="shared" si="45"/>
        <v/>
      </c>
      <c r="CC42" s="10" t="str">
        <f t="shared" si="46"/>
        <v/>
      </c>
      <c r="CD42" s="10" t="str">
        <f t="shared" si="47"/>
        <v/>
      </c>
      <c r="CE42" s="10" t="str">
        <f t="shared" si="48"/>
        <v/>
      </c>
      <c r="CF42" s="10" t="str">
        <f t="shared" si="49"/>
        <v/>
      </c>
      <c r="CG42" s="10" t="str">
        <f t="shared" si="50"/>
        <v/>
      </c>
      <c r="CH42" s="10" t="str">
        <f t="shared" si="51"/>
        <v/>
      </c>
      <c r="CI42" s="10" t="str">
        <f t="shared" si="52"/>
        <v/>
      </c>
      <c r="CJ42" s="11"/>
      <c r="CM42" s="13"/>
      <c r="CN42" s="13"/>
      <c r="CO42" s="13"/>
      <c r="CP42" s="26" t="str">
        <f t="shared" si="21"/>
        <v/>
      </c>
      <c r="CQ42" s="26" t="str">
        <f t="shared" si="22"/>
        <v/>
      </c>
      <c r="CR42" s="26" t="str">
        <f t="shared" si="23"/>
        <v/>
      </c>
      <c r="CS42" s="14" t="s">
        <v>5</v>
      </c>
    </row>
    <row r="43" spans="1:97" s="12" customFormat="1" ht="25.5" x14ac:dyDescent="0.2">
      <c r="A43" s="24">
        <v>33</v>
      </c>
      <c r="B43" s="25" t="str">
        <f t="shared" ref="B43:B74" si="54">IF(COUNTIF(AT43:CI43,"")=No_of_Columns,"",IF(COUNTIF(AT43:CI43,"ok")=No_of_Columns,"ok","Error"))</f>
        <v/>
      </c>
      <c r="C43" s="41"/>
      <c r="D43" s="116"/>
      <c r="E43" s="128"/>
      <c r="F43" s="128"/>
      <c r="G43" s="116"/>
      <c r="H43" s="116"/>
      <c r="I43" s="116"/>
      <c r="J43" s="116"/>
      <c r="K43" s="116"/>
      <c r="L43" s="116"/>
      <c r="M43" s="116"/>
      <c r="N43" s="116"/>
      <c r="O43" s="116"/>
      <c r="P43" s="116"/>
      <c r="Q43" s="149"/>
      <c r="R43" s="116"/>
      <c r="S43" s="149"/>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8"/>
      <c r="AS43" s="134"/>
      <c r="AT43" s="10" t="str">
        <f t="shared" si="3"/>
        <v/>
      </c>
      <c r="AU43" s="10" t="str">
        <f t="shared" si="4"/>
        <v/>
      </c>
      <c r="AV43" s="10" t="str">
        <f t="shared" si="5"/>
        <v/>
      </c>
      <c r="AW43" s="10" t="str">
        <f t="shared" si="6"/>
        <v/>
      </c>
      <c r="AX43" s="143" t="str">
        <f t="shared" si="53"/>
        <v/>
      </c>
      <c r="AY43" s="10" t="str">
        <f t="shared" si="24"/>
        <v/>
      </c>
      <c r="AZ43" s="10" t="str">
        <f t="shared" si="25"/>
        <v/>
      </c>
      <c r="BA43" s="10" t="str">
        <f t="shared" si="26"/>
        <v/>
      </c>
      <c r="BB43" s="143" t="str">
        <f t="shared" si="27"/>
        <v/>
      </c>
      <c r="BC43" s="10" t="str">
        <f t="shared" si="8"/>
        <v/>
      </c>
      <c r="BD43" s="10" t="str">
        <f t="shared" si="9"/>
        <v/>
      </c>
      <c r="BE43" s="10" t="str">
        <f t="shared" si="10"/>
        <v/>
      </c>
      <c r="BF43" s="10" t="str">
        <f t="shared" si="28"/>
        <v/>
      </c>
      <c r="BG43" s="10" t="str">
        <f t="shared" si="29"/>
        <v/>
      </c>
      <c r="BH43" s="10" t="str">
        <f t="shared" si="30"/>
        <v/>
      </c>
      <c r="BI43" s="10" t="str">
        <f t="shared" si="31"/>
        <v/>
      </c>
      <c r="BJ43" s="10" t="str">
        <f t="shared" si="32"/>
        <v/>
      </c>
      <c r="BK43" s="10" t="str">
        <f t="shared" si="16"/>
        <v/>
      </c>
      <c r="BL43" s="10" t="str">
        <f t="shared" si="17"/>
        <v/>
      </c>
      <c r="BM43" s="10" t="str">
        <f t="shared" si="18"/>
        <v/>
      </c>
      <c r="BN43" s="10" t="str">
        <f t="shared" si="33"/>
        <v/>
      </c>
      <c r="BO43" s="10" t="str">
        <f t="shared" si="34"/>
        <v/>
      </c>
      <c r="BP43" s="10" t="str">
        <f t="shared" si="19"/>
        <v/>
      </c>
      <c r="BQ43" s="10" t="str">
        <f t="shared" si="35"/>
        <v/>
      </c>
      <c r="BR43" s="10" t="str">
        <f t="shared" si="20"/>
        <v/>
      </c>
      <c r="BS43" s="10" t="str">
        <f t="shared" si="36"/>
        <v/>
      </c>
      <c r="BT43" s="10" t="str">
        <f t="shared" si="37"/>
        <v/>
      </c>
      <c r="BU43" s="10" t="str">
        <f t="shared" si="38"/>
        <v/>
      </c>
      <c r="BV43" s="10" t="str">
        <f t="shared" si="39"/>
        <v/>
      </c>
      <c r="BW43" s="10" t="str">
        <f t="shared" si="40"/>
        <v/>
      </c>
      <c r="BX43" s="10" t="str">
        <f t="shared" si="41"/>
        <v/>
      </c>
      <c r="BY43" s="10" t="str">
        <f t="shared" si="42"/>
        <v/>
      </c>
      <c r="BZ43" s="10" t="str">
        <f t="shared" si="43"/>
        <v/>
      </c>
      <c r="CA43" s="10" t="str">
        <f t="shared" si="44"/>
        <v/>
      </c>
      <c r="CB43" s="10" t="str">
        <f t="shared" si="45"/>
        <v/>
      </c>
      <c r="CC43" s="10" t="str">
        <f t="shared" si="46"/>
        <v/>
      </c>
      <c r="CD43" s="10" t="str">
        <f t="shared" si="47"/>
        <v/>
      </c>
      <c r="CE43" s="10" t="str">
        <f t="shared" si="48"/>
        <v/>
      </c>
      <c r="CF43" s="10" t="str">
        <f t="shared" si="49"/>
        <v/>
      </c>
      <c r="CG43" s="10" t="str">
        <f t="shared" si="50"/>
        <v/>
      </c>
      <c r="CH43" s="10" t="str">
        <f t="shared" si="51"/>
        <v/>
      </c>
      <c r="CI43" s="10" t="str">
        <f t="shared" si="52"/>
        <v/>
      </c>
      <c r="CJ43" s="11"/>
      <c r="CM43" s="13"/>
      <c r="CN43" s="13"/>
      <c r="CO43" s="13"/>
      <c r="CP43" s="26" t="str">
        <f t="shared" ref="CP43:CP74" si="55">IF($BD43="ok",VLOOKUP($M43,PrClDesc,3),"")</f>
        <v/>
      </c>
      <c r="CQ43" s="26" t="str">
        <f t="shared" ref="CQ43:CQ74" si="56">IF($BD43="ok",VLOOKUP($M43,PrClDesc,4),"")</f>
        <v/>
      </c>
      <c r="CR43" s="26" t="str">
        <f t="shared" ref="CR43:CR74" si="57">IF($BD43="ok",VLOOKUP($M43,PrClDesc,5),"")</f>
        <v/>
      </c>
      <c r="CS43" s="14" t="s">
        <v>5</v>
      </c>
    </row>
    <row r="44" spans="1:97" s="12" customFormat="1" ht="25.5" x14ac:dyDescent="0.2">
      <c r="A44" s="24">
        <v>34</v>
      </c>
      <c r="B44" s="25" t="str">
        <f t="shared" si="54"/>
        <v/>
      </c>
      <c r="C44" s="41"/>
      <c r="D44" s="116"/>
      <c r="E44" s="128"/>
      <c r="F44" s="128"/>
      <c r="G44" s="116"/>
      <c r="H44" s="116"/>
      <c r="I44" s="116"/>
      <c r="J44" s="116"/>
      <c r="K44" s="116"/>
      <c r="L44" s="116"/>
      <c r="M44" s="116"/>
      <c r="N44" s="116"/>
      <c r="O44" s="116"/>
      <c r="P44" s="116"/>
      <c r="Q44" s="149"/>
      <c r="R44" s="116"/>
      <c r="S44" s="149"/>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8"/>
      <c r="AS44" s="134"/>
      <c r="AT44" s="10" t="str">
        <f t="shared" si="3"/>
        <v/>
      </c>
      <c r="AU44" s="10" t="str">
        <f t="shared" si="4"/>
        <v/>
      </c>
      <c r="AV44" s="10" t="str">
        <f t="shared" si="5"/>
        <v/>
      </c>
      <c r="AW44" s="10" t="str">
        <f t="shared" si="6"/>
        <v/>
      </c>
      <c r="AX44" s="143" t="str">
        <f t="shared" si="53"/>
        <v/>
      </c>
      <c r="AY44" s="10" t="str">
        <f t="shared" si="24"/>
        <v/>
      </c>
      <c r="AZ44" s="10" t="str">
        <f t="shared" si="25"/>
        <v/>
      </c>
      <c r="BA44" s="10" t="str">
        <f t="shared" si="26"/>
        <v/>
      </c>
      <c r="BB44" s="143" t="str">
        <f t="shared" si="27"/>
        <v/>
      </c>
      <c r="BC44" s="10" t="str">
        <f t="shared" si="8"/>
        <v/>
      </c>
      <c r="BD44" s="10" t="str">
        <f t="shared" si="9"/>
        <v/>
      </c>
      <c r="BE44" s="10" t="str">
        <f t="shared" si="10"/>
        <v/>
      </c>
      <c r="BF44" s="10" t="str">
        <f t="shared" si="28"/>
        <v/>
      </c>
      <c r="BG44" s="10" t="str">
        <f t="shared" si="29"/>
        <v/>
      </c>
      <c r="BH44" s="10" t="str">
        <f t="shared" si="30"/>
        <v/>
      </c>
      <c r="BI44" s="10" t="str">
        <f t="shared" si="31"/>
        <v/>
      </c>
      <c r="BJ44" s="10" t="str">
        <f t="shared" si="32"/>
        <v/>
      </c>
      <c r="BK44" s="10" t="str">
        <f t="shared" si="16"/>
        <v/>
      </c>
      <c r="BL44" s="10" t="str">
        <f t="shared" si="17"/>
        <v/>
      </c>
      <c r="BM44" s="10" t="str">
        <f t="shared" si="18"/>
        <v/>
      </c>
      <c r="BN44" s="10" t="str">
        <f t="shared" si="33"/>
        <v/>
      </c>
      <c r="BO44" s="10" t="str">
        <f t="shared" si="34"/>
        <v/>
      </c>
      <c r="BP44" s="10" t="str">
        <f t="shared" si="19"/>
        <v/>
      </c>
      <c r="BQ44" s="10" t="str">
        <f t="shared" si="35"/>
        <v/>
      </c>
      <c r="BR44" s="10" t="str">
        <f t="shared" si="20"/>
        <v/>
      </c>
      <c r="BS44" s="10" t="str">
        <f t="shared" si="36"/>
        <v/>
      </c>
      <c r="BT44" s="10" t="str">
        <f t="shared" si="37"/>
        <v/>
      </c>
      <c r="BU44" s="10" t="str">
        <f t="shared" si="38"/>
        <v/>
      </c>
      <c r="BV44" s="10" t="str">
        <f t="shared" si="39"/>
        <v/>
      </c>
      <c r="BW44" s="10" t="str">
        <f t="shared" si="40"/>
        <v/>
      </c>
      <c r="BX44" s="10" t="str">
        <f t="shared" si="41"/>
        <v/>
      </c>
      <c r="BY44" s="10" t="str">
        <f t="shared" si="42"/>
        <v/>
      </c>
      <c r="BZ44" s="10" t="str">
        <f t="shared" si="43"/>
        <v/>
      </c>
      <c r="CA44" s="10" t="str">
        <f t="shared" si="44"/>
        <v/>
      </c>
      <c r="CB44" s="10" t="str">
        <f t="shared" si="45"/>
        <v/>
      </c>
      <c r="CC44" s="10" t="str">
        <f t="shared" si="46"/>
        <v/>
      </c>
      <c r="CD44" s="10" t="str">
        <f t="shared" si="47"/>
        <v/>
      </c>
      <c r="CE44" s="10" t="str">
        <f t="shared" si="48"/>
        <v/>
      </c>
      <c r="CF44" s="10" t="str">
        <f t="shared" si="49"/>
        <v/>
      </c>
      <c r="CG44" s="10" t="str">
        <f t="shared" si="50"/>
        <v/>
      </c>
      <c r="CH44" s="10" t="str">
        <f t="shared" si="51"/>
        <v/>
      </c>
      <c r="CI44" s="10" t="str">
        <f t="shared" si="52"/>
        <v/>
      </c>
      <c r="CJ44" s="11"/>
      <c r="CM44" s="13"/>
      <c r="CN44" s="13"/>
      <c r="CO44" s="13"/>
      <c r="CP44" s="26" t="str">
        <f t="shared" si="55"/>
        <v/>
      </c>
      <c r="CQ44" s="26" t="str">
        <f t="shared" si="56"/>
        <v/>
      </c>
      <c r="CR44" s="26" t="str">
        <f t="shared" si="57"/>
        <v/>
      </c>
      <c r="CS44" s="14" t="s">
        <v>5</v>
      </c>
    </row>
    <row r="45" spans="1:97" s="12" customFormat="1" ht="25.5" x14ac:dyDescent="0.2">
      <c r="A45" s="24">
        <v>35</v>
      </c>
      <c r="B45" s="25" t="str">
        <f t="shared" si="54"/>
        <v/>
      </c>
      <c r="C45" s="41"/>
      <c r="D45" s="116"/>
      <c r="E45" s="128"/>
      <c r="F45" s="128"/>
      <c r="G45" s="116"/>
      <c r="H45" s="116"/>
      <c r="I45" s="116"/>
      <c r="J45" s="116"/>
      <c r="K45" s="116"/>
      <c r="L45" s="116"/>
      <c r="M45" s="116"/>
      <c r="N45" s="116"/>
      <c r="O45" s="116"/>
      <c r="P45" s="116"/>
      <c r="Q45" s="149"/>
      <c r="R45" s="116"/>
      <c r="S45" s="149"/>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8"/>
      <c r="AS45" s="134"/>
      <c r="AT45" s="10" t="str">
        <f t="shared" si="3"/>
        <v/>
      </c>
      <c r="AU45" s="10" t="str">
        <f t="shared" si="4"/>
        <v/>
      </c>
      <c r="AV45" s="10" t="str">
        <f t="shared" si="5"/>
        <v/>
      </c>
      <c r="AW45" s="10" t="str">
        <f t="shared" si="6"/>
        <v/>
      </c>
      <c r="AX45" s="143" t="str">
        <f t="shared" si="53"/>
        <v/>
      </c>
      <c r="AY45" s="10" t="str">
        <f t="shared" si="24"/>
        <v/>
      </c>
      <c r="AZ45" s="10" t="str">
        <f t="shared" si="25"/>
        <v/>
      </c>
      <c r="BA45" s="10" t="str">
        <f t="shared" si="26"/>
        <v/>
      </c>
      <c r="BB45" s="143" t="str">
        <f t="shared" si="27"/>
        <v/>
      </c>
      <c r="BC45" s="10" t="str">
        <f t="shared" si="8"/>
        <v/>
      </c>
      <c r="BD45" s="10" t="str">
        <f t="shared" si="9"/>
        <v/>
      </c>
      <c r="BE45" s="10" t="str">
        <f t="shared" si="10"/>
        <v/>
      </c>
      <c r="BF45" s="10" t="str">
        <f t="shared" si="28"/>
        <v/>
      </c>
      <c r="BG45" s="10" t="str">
        <f t="shared" si="29"/>
        <v/>
      </c>
      <c r="BH45" s="10" t="str">
        <f t="shared" si="30"/>
        <v/>
      </c>
      <c r="BI45" s="10" t="str">
        <f t="shared" si="31"/>
        <v/>
      </c>
      <c r="BJ45" s="10" t="str">
        <f t="shared" si="32"/>
        <v/>
      </c>
      <c r="BK45" s="10" t="str">
        <f t="shared" si="16"/>
        <v/>
      </c>
      <c r="BL45" s="10" t="str">
        <f t="shared" si="17"/>
        <v/>
      </c>
      <c r="BM45" s="10" t="str">
        <f t="shared" si="18"/>
        <v/>
      </c>
      <c r="BN45" s="10" t="str">
        <f t="shared" si="33"/>
        <v/>
      </c>
      <c r="BO45" s="10" t="str">
        <f t="shared" si="34"/>
        <v/>
      </c>
      <c r="BP45" s="10" t="str">
        <f t="shared" si="19"/>
        <v/>
      </c>
      <c r="BQ45" s="10" t="str">
        <f t="shared" si="35"/>
        <v/>
      </c>
      <c r="BR45" s="10" t="str">
        <f t="shared" si="20"/>
        <v/>
      </c>
      <c r="BS45" s="10" t="str">
        <f t="shared" si="36"/>
        <v/>
      </c>
      <c r="BT45" s="10" t="str">
        <f t="shared" si="37"/>
        <v/>
      </c>
      <c r="BU45" s="10" t="str">
        <f t="shared" si="38"/>
        <v/>
      </c>
      <c r="BV45" s="10" t="str">
        <f t="shared" si="39"/>
        <v/>
      </c>
      <c r="BW45" s="10" t="str">
        <f t="shared" si="40"/>
        <v/>
      </c>
      <c r="BX45" s="10" t="str">
        <f t="shared" si="41"/>
        <v/>
      </c>
      <c r="BY45" s="10" t="str">
        <f t="shared" si="42"/>
        <v/>
      </c>
      <c r="BZ45" s="10" t="str">
        <f t="shared" si="43"/>
        <v/>
      </c>
      <c r="CA45" s="10" t="str">
        <f t="shared" si="44"/>
        <v/>
      </c>
      <c r="CB45" s="10" t="str">
        <f t="shared" si="45"/>
        <v/>
      </c>
      <c r="CC45" s="10" t="str">
        <f t="shared" si="46"/>
        <v/>
      </c>
      <c r="CD45" s="10" t="str">
        <f t="shared" si="47"/>
        <v/>
      </c>
      <c r="CE45" s="10" t="str">
        <f t="shared" si="48"/>
        <v/>
      </c>
      <c r="CF45" s="10" t="str">
        <f t="shared" si="49"/>
        <v/>
      </c>
      <c r="CG45" s="10" t="str">
        <f t="shared" si="50"/>
        <v/>
      </c>
      <c r="CH45" s="10" t="str">
        <f t="shared" si="51"/>
        <v/>
      </c>
      <c r="CI45" s="10" t="str">
        <f t="shared" si="52"/>
        <v/>
      </c>
      <c r="CJ45" s="11"/>
      <c r="CM45" s="13"/>
      <c r="CN45" s="13"/>
      <c r="CO45" s="13"/>
      <c r="CP45" s="26" t="str">
        <f t="shared" si="55"/>
        <v/>
      </c>
      <c r="CQ45" s="26" t="str">
        <f t="shared" si="56"/>
        <v/>
      </c>
      <c r="CR45" s="26" t="str">
        <f t="shared" si="57"/>
        <v/>
      </c>
      <c r="CS45" s="14" t="s">
        <v>5</v>
      </c>
    </row>
    <row r="46" spans="1:97" s="12" customFormat="1" ht="25.5" x14ac:dyDescent="0.2">
      <c r="A46" s="24">
        <v>36</v>
      </c>
      <c r="B46" s="25" t="str">
        <f t="shared" si="54"/>
        <v/>
      </c>
      <c r="C46" s="41"/>
      <c r="D46" s="116"/>
      <c r="E46" s="128"/>
      <c r="F46" s="128"/>
      <c r="G46" s="116"/>
      <c r="H46" s="116"/>
      <c r="I46" s="116"/>
      <c r="J46" s="116"/>
      <c r="K46" s="116"/>
      <c r="L46" s="116"/>
      <c r="M46" s="116"/>
      <c r="N46" s="116"/>
      <c r="O46" s="116"/>
      <c r="P46" s="116"/>
      <c r="Q46" s="149"/>
      <c r="R46" s="116"/>
      <c r="S46" s="149"/>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8"/>
      <c r="AS46" s="134"/>
      <c r="AT46" s="10" t="str">
        <f t="shared" si="3"/>
        <v/>
      </c>
      <c r="AU46" s="10" t="str">
        <f t="shared" si="4"/>
        <v/>
      </c>
      <c r="AV46" s="10" t="str">
        <f t="shared" si="5"/>
        <v/>
      </c>
      <c r="AW46" s="10" t="str">
        <f t="shared" si="6"/>
        <v/>
      </c>
      <c r="AX46" s="143" t="str">
        <f t="shared" si="53"/>
        <v/>
      </c>
      <c r="AY46" s="10" t="str">
        <f t="shared" si="24"/>
        <v/>
      </c>
      <c r="AZ46" s="10" t="str">
        <f t="shared" si="25"/>
        <v/>
      </c>
      <c r="BA46" s="10" t="str">
        <f t="shared" si="26"/>
        <v/>
      </c>
      <c r="BB46" s="143" t="str">
        <f t="shared" si="27"/>
        <v/>
      </c>
      <c r="BC46" s="10" t="str">
        <f t="shared" si="8"/>
        <v/>
      </c>
      <c r="BD46" s="10" t="str">
        <f t="shared" si="9"/>
        <v/>
      </c>
      <c r="BE46" s="10" t="str">
        <f t="shared" si="10"/>
        <v/>
      </c>
      <c r="BF46" s="10" t="str">
        <f t="shared" si="28"/>
        <v/>
      </c>
      <c r="BG46" s="10" t="str">
        <f t="shared" si="29"/>
        <v/>
      </c>
      <c r="BH46" s="10" t="str">
        <f t="shared" si="30"/>
        <v/>
      </c>
      <c r="BI46" s="10" t="str">
        <f t="shared" si="31"/>
        <v/>
      </c>
      <c r="BJ46" s="10" t="str">
        <f t="shared" si="32"/>
        <v/>
      </c>
      <c r="BK46" s="10" t="str">
        <f t="shared" si="16"/>
        <v/>
      </c>
      <c r="BL46" s="10" t="str">
        <f t="shared" si="17"/>
        <v/>
      </c>
      <c r="BM46" s="10" t="str">
        <f t="shared" si="18"/>
        <v/>
      </c>
      <c r="BN46" s="10" t="str">
        <f t="shared" si="33"/>
        <v/>
      </c>
      <c r="BO46" s="10" t="str">
        <f t="shared" si="34"/>
        <v/>
      </c>
      <c r="BP46" s="10" t="str">
        <f t="shared" si="19"/>
        <v/>
      </c>
      <c r="BQ46" s="10" t="str">
        <f t="shared" si="35"/>
        <v/>
      </c>
      <c r="BR46" s="10" t="str">
        <f t="shared" si="20"/>
        <v/>
      </c>
      <c r="BS46" s="10" t="str">
        <f t="shared" si="36"/>
        <v/>
      </c>
      <c r="BT46" s="10" t="str">
        <f t="shared" si="37"/>
        <v/>
      </c>
      <c r="BU46" s="10" t="str">
        <f t="shared" si="38"/>
        <v/>
      </c>
      <c r="BV46" s="10" t="str">
        <f t="shared" si="39"/>
        <v/>
      </c>
      <c r="BW46" s="10" t="str">
        <f t="shared" si="40"/>
        <v/>
      </c>
      <c r="BX46" s="10" t="str">
        <f t="shared" si="41"/>
        <v/>
      </c>
      <c r="BY46" s="10" t="str">
        <f t="shared" si="42"/>
        <v/>
      </c>
      <c r="BZ46" s="10" t="str">
        <f t="shared" si="43"/>
        <v/>
      </c>
      <c r="CA46" s="10" t="str">
        <f t="shared" si="44"/>
        <v/>
      </c>
      <c r="CB46" s="10" t="str">
        <f t="shared" si="45"/>
        <v/>
      </c>
      <c r="CC46" s="10" t="str">
        <f t="shared" si="46"/>
        <v/>
      </c>
      <c r="CD46" s="10" t="str">
        <f t="shared" si="47"/>
        <v/>
      </c>
      <c r="CE46" s="10" t="str">
        <f t="shared" si="48"/>
        <v/>
      </c>
      <c r="CF46" s="10" t="str">
        <f t="shared" si="49"/>
        <v/>
      </c>
      <c r="CG46" s="10" t="str">
        <f t="shared" si="50"/>
        <v/>
      </c>
      <c r="CH46" s="10" t="str">
        <f t="shared" si="51"/>
        <v/>
      </c>
      <c r="CI46" s="10" t="str">
        <f t="shared" si="52"/>
        <v/>
      </c>
      <c r="CJ46" s="11"/>
      <c r="CM46" s="13"/>
      <c r="CN46" s="13"/>
      <c r="CO46" s="13"/>
      <c r="CP46" s="26" t="str">
        <f t="shared" si="55"/>
        <v/>
      </c>
      <c r="CQ46" s="26" t="str">
        <f t="shared" si="56"/>
        <v/>
      </c>
      <c r="CR46" s="26" t="str">
        <f t="shared" si="57"/>
        <v/>
      </c>
      <c r="CS46" s="14" t="s">
        <v>5</v>
      </c>
    </row>
    <row r="47" spans="1:97" s="12" customFormat="1" ht="25.5" x14ac:dyDescent="0.2">
      <c r="A47" s="24">
        <v>37</v>
      </c>
      <c r="B47" s="25" t="str">
        <f t="shared" si="54"/>
        <v/>
      </c>
      <c r="C47" s="41"/>
      <c r="D47" s="116"/>
      <c r="E47" s="128"/>
      <c r="F47" s="128"/>
      <c r="G47" s="116"/>
      <c r="H47" s="116"/>
      <c r="I47" s="116"/>
      <c r="J47" s="116"/>
      <c r="K47" s="116"/>
      <c r="L47" s="116"/>
      <c r="M47" s="116"/>
      <c r="N47" s="116"/>
      <c r="O47" s="116"/>
      <c r="P47" s="116"/>
      <c r="Q47" s="149"/>
      <c r="R47" s="116"/>
      <c r="S47" s="149"/>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8"/>
      <c r="AS47" s="134"/>
      <c r="AT47" s="10" t="str">
        <f t="shared" si="3"/>
        <v/>
      </c>
      <c r="AU47" s="10" t="str">
        <f t="shared" si="4"/>
        <v/>
      </c>
      <c r="AV47" s="10" t="str">
        <f t="shared" si="5"/>
        <v/>
      </c>
      <c r="AW47" s="10" t="str">
        <f t="shared" si="6"/>
        <v/>
      </c>
      <c r="AX47" s="143" t="str">
        <f t="shared" si="53"/>
        <v/>
      </c>
      <c r="AY47" s="10" t="str">
        <f t="shared" si="24"/>
        <v/>
      </c>
      <c r="AZ47" s="10" t="str">
        <f t="shared" si="25"/>
        <v/>
      </c>
      <c r="BA47" s="10" t="str">
        <f t="shared" si="26"/>
        <v/>
      </c>
      <c r="BB47" s="143" t="str">
        <f t="shared" si="27"/>
        <v/>
      </c>
      <c r="BC47" s="10" t="str">
        <f t="shared" si="8"/>
        <v/>
      </c>
      <c r="BD47" s="10" t="str">
        <f t="shared" si="9"/>
        <v/>
      </c>
      <c r="BE47" s="10" t="str">
        <f t="shared" si="10"/>
        <v/>
      </c>
      <c r="BF47" s="10" t="str">
        <f t="shared" si="28"/>
        <v/>
      </c>
      <c r="BG47" s="10" t="str">
        <f t="shared" si="29"/>
        <v/>
      </c>
      <c r="BH47" s="10" t="str">
        <f t="shared" si="30"/>
        <v/>
      </c>
      <c r="BI47" s="10" t="str">
        <f t="shared" si="31"/>
        <v/>
      </c>
      <c r="BJ47" s="10" t="str">
        <f t="shared" si="32"/>
        <v/>
      </c>
      <c r="BK47" s="10" t="str">
        <f t="shared" si="16"/>
        <v/>
      </c>
      <c r="BL47" s="10" t="str">
        <f t="shared" si="17"/>
        <v/>
      </c>
      <c r="BM47" s="10" t="str">
        <f t="shared" si="18"/>
        <v/>
      </c>
      <c r="BN47" s="10" t="str">
        <f t="shared" si="33"/>
        <v/>
      </c>
      <c r="BO47" s="10" t="str">
        <f t="shared" si="34"/>
        <v/>
      </c>
      <c r="BP47" s="10" t="str">
        <f t="shared" si="19"/>
        <v/>
      </c>
      <c r="BQ47" s="10" t="str">
        <f t="shared" si="35"/>
        <v/>
      </c>
      <c r="BR47" s="10" t="str">
        <f t="shared" si="20"/>
        <v/>
      </c>
      <c r="BS47" s="10" t="str">
        <f t="shared" si="36"/>
        <v/>
      </c>
      <c r="BT47" s="10" t="str">
        <f t="shared" si="37"/>
        <v/>
      </c>
      <c r="BU47" s="10" t="str">
        <f t="shared" si="38"/>
        <v/>
      </c>
      <c r="BV47" s="10" t="str">
        <f t="shared" si="39"/>
        <v/>
      </c>
      <c r="BW47" s="10" t="str">
        <f t="shared" si="40"/>
        <v/>
      </c>
      <c r="BX47" s="10" t="str">
        <f t="shared" si="41"/>
        <v/>
      </c>
      <c r="BY47" s="10" t="str">
        <f t="shared" si="42"/>
        <v/>
      </c>
      <c r="BZ47" s="10" t="str">
        <f t="shared" si="43"/>
        <v/>
      </c>
      <c r="CA47" s="10" t="str">
        <f t="shared" si="44"/>
        <v/>
      </c>
      <c r="CB47" s="10" t="str">
        <f t="shared" si="45"/>
        <v/>
      </c>
      <c r="CC47" s="10" t="str">
        <f t="shared" si="46"/>
        <v/>
      </c>
      <c r="CD47" s="10" t="str">
        <f t="shared" si="47"/>
        <v/>
      </c>
      <c r="CE47" s="10" t="str">
        <f t="shared" si="48"/>
        <v/>
      </c>
      <c r="CF47" s="10" t="str">
        <f t="shared" si="49"/>
        <v/>
      </c>
      <c r="CG47" s="10" t="str">
        <f t="shared" si="50"/>
        <v/>
      </c>
      <c r="CH47" s="10" t="str">
        <f t="shared" si="51"/>
        <v/>
      </c>
      <c r="CI47" s="10" t="str">
        <f t="shared" si="52"/>
        <v/>
      </c>
      <c r="CJ47" s="11"/>
      <c r="CM47" s="13"/>
      <c r="CN47" s="13"/>
      <c r="CO47" s="13"/>
      <c r="CP47" s="26" t="str">
        <f t="shared" si="55"/>
        <v/>
      </c>
      <c r="CQ47" s="26" t="str">
        <f t="shared" si="56"/>
        <v/>
      </c>
      <c r="CR47" s="26" t="str">
        <f t="shared" si="57"/>
        <v/>
      </c>
      <c r="CS47" s="14" t="s">
        <v>5</v>
      </c>
    </row>
    <row r="48" spans="1:97" s="12" customFormat="1" ht="25.5" x14ac:dyDescent="0.2">
      <c r="A48" s="24">
        <v>38</v>
      </c>
      <c r="B48" s="25" t="str">
        <f t="shared" si="54"/>
        <v/>
      </c>
      <c r="C48" s="41"/>
      <c r="D48" s="116"/>
      <c r="E48" s="128"/>
      <c r="F48" s="128"/>
      <c r="G48" s="116"/>
      <c r="H48" s="116"/>
      <c r="I48" s="116"/>
      <c r="J48" s="116"/>
      <c r="K48" s="116"/>
      <c r="L48" s="116"/>
      <c r="M48" s="116"/>
      <c r="N48" s="116"/>
      <c r="O48" s="116"/>
      <c r="P48" s="116"/>
      <c r="Q48" s="149"/>
      <c r="R48" s="116"/>
      <c r="S48" s="149"/>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8"/>
      <c r="AS48" s="134"/>
      <c r="AT48" s="10" t="str">
        <f t="shared" si="3"/>
        <v/>
      </c>
      <c r="AU48" s="10" t="str">
        <f t="shared" si="4"/>
        <v/>
      </c>
      <c r="AV48" s="10" t="str">
        <f t="shared" si="5"/>
        <v/>
      </c>
      <c r="AW48" s="10" t="str">
        <f t="shared" si="6"/>
        <v/>
      </c>
      <c r="AX48" s="143" t="str">
        <f t="shared" si="53"/>
        <v/>
      </c>
      <c r="AY48" s="10" t="str">
        <f t="shared" si="24"/>
        <v/>
      </c>
      <c r="AZ48" s="10" t="str">
        <f t="shared" si="25"/>
        <v/>
      </c>
      <c r="BA48" s="10" t="str">
        <f t="shared" si="26"/>
        <v/>
      </c>
      <c r="BB48" s="143" t="str">
        <f t="shared" si="27"/>
        <v/>
      </c>
      <c r="BC48" s="10" t="str">
        <f t="shared" si="8"/>
        <v/>
      </c>
      <c r="BD48" s="10" t="str">
        <f t="shared" si="9"/>
        <v/>
      </c>
      <c r="BE48" s="10" t="str">
        <f t="shared" si="10"/>
        <v/>
      </c>
      <c r="BF48" s="10" t="str">
        <f t="shared" si="28"/>
        <v/>
      </c>
      <c r="BG48" s="10" t="str">
        <f t="shared" si="29"/>
        <v/>
      </c>
      <c r="BH48" s="10" t="str">
        <f t="shared" si="30"/>
        <v/>
      </c>
      <c r="BI48" s="10" t="str">
        <f t="shared" si="31"/>
        <v/>
      </c>
      <c r="BJ48" s="10" t="str">
        <f t="shared" si="32"/>
        <v/>
      </c>
      <c r="BK48" s="10" t="str">
        <f t="shared" si="16"/>
        <v/>
      </c>
      <c r="BL48" s="10" t="str">
        <f t="shared" si="17"/>
        <v/>
      </c>
      <c r="BM48" s="10" t="str">
        <f t="shared" si="18"/>
        <v/>
      </c>
      <c r="BN48" s="10" t="str">
        <f t="shared" si="33"/>
        <v/>
      </c>
      <c r="BO48" s="10" t="str">
        <f t="shared" si="34"/>
        <v/>
      </c>
      <c r="BP48" s="10" t="str">
        <f t="shared" si="19"/>
        <v/>
      </c>
      <c r="BQ48" s="10" t="str">
        <f t="shared" si="35"/>
        <v/>
      </c>
      <c r="BR48" s="10" t="str">
        <f t="shared" si="20"/>
        <v/>
      </c>
      <c r="BS48" s="10" t="str">
        <f t="shared" si="36"/>
        <v/>
      </c>
      <c r="BT48" s="10" t="str">
        <f t="shared" si="37"/>
        <v/>
      </c>
      <c r="BU48" s="10" t="str">
        <f t="shared" si="38"/>
        <v/>
      </c>
      <c r="BV48" s="10" t="str">
        <f t="shared" si="39"/>
        <v/>
      </c>
      <c r="BW48" s="10" t="str">
        <f t="shared" si="40"/>
        <v/>
      </c>
      <c r="BX48" s="10" t="str">
        <f t="shared" si="41"/>
        <v/>
      </c>
      <c r="BY48" s="10" t="str">
        <f t="shared" si="42"/>
        <v/>
      </c>
      <c r="BZ48" s="10" t="str">
        <f t="shared" si="43"/>
        <v/>
      </c>
      <c r="CA48" s="10" t="str">
        <f t="shared" si="44"/>
        <v/>
      </c>
      <c r="CB48" s="10" t="str">
        <f t="shared" si="45"/>
        <v/>
      </c>
      <c r="CC48" s="10" t="str">
        <f t="shared" si="46"/>
        <v/>
      </c>
      <c r="CD48" s="10" t="str">
        <f t="shared" si="47"/>
        <v/>
      </c>
      <c r="CE48" s="10" t="str">
        <f t="shared" si="48"/>
        <v/>
      </c>
      <c r="CF48" s="10" t="str">
        <f t="shared" si="49"/>
        <v/>
      </c>
      <c r="CG48" s="10" t="str">
        <f t="shared" si="50"/>
        <v/>
      </c>
      <c r="CH48" s="10" t="str">
        <f t="shared" si="51"/>
        <v/>
      </c>
      <c r="CI48" s="10" t="str">
        <f t="shared" si="52"/>
        <v/>
      </c>
      <c r="CJ48" s="11"/>
      <c r="CM48" s="13"/>
      <c r="CN48" s="13"/>
      <c r="CO48" s="13"/>
      <c r="CP48" s="26" t="str">
        <f t="shared" si="55"/>
        <v/>
      </c>
      <c r="CQ48" s="26" t="str">
        <f t="shared" si="56"/>
        <v/>
      </c>
      <c r="CR48" s="26" t="str">
        <f t="shared" si="57"/>
        <v/>
      </c>
      <c r="CS48" s="14" t="s">
        <v>5</v>
      </c>
    </row>
    <row r="49" spans="1:97" s="12" customFormat="1" ht="25.5" x14ac:dyDescent="0.2">
      <c r="A49" s="24">
        <v>39</v>
      </c>
      <c r="B49" s="25" t="str">
        <f t="shared" si="54"/>
        <v/>
      </c>
      <c r="C49" s="41"/>
      <c r="D49" s="116"/>
      <c r="E49" s="128"/>
      <c r="F49" s="128"/>
      <c r="G49" s="116"/>
      <c r="H49" s="116"/>
      <c r="I49" s="116"/>
      <c r="J49" s="116"/>
      <c r="K49" s="116"/>
      <c r="L49" s="116"/>
      <c r="M49" s="116"/>
      <c r="N49" s="116"/>
      <c r="O49" s="116"/>
      <c r="P49" s="116"/>
      <c r="Q49" s="149"/>
      <c r="R49" s="116"/>
      <c r="S49" s="149"/>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8"/>
      <c r="AS49" s="134"/>
      <c r="AT49" s="10" t="str">
        <f t="shared" si="3"/>
        <v/>
      </c>
      <c r="AU49" s="10" t="str">
        <f t="shared" si="4"/>
        <v/>
      </c>
      <c r="AV49" s="10" t="str">
        <f t="shared" si="5"/>
        <v/>
      </c>
      <c r="AW49" s="10" t="str">
        <f t="shared" si="6"/>
        <v/>
      </c>
      <c r="AX49" s="143" t="str">
        <f t="shared" si="53"/>
        <v/>
      </c>
      <c r="AY49" s="10" t="str">
        <f t="shared" si="24"/>
        <v/>
      </c>
      <c r="AZ49" s="10" t="str">
        <f t="shared" si="25"/>
        <v/>
      </c>
      <c r="BA49" s="10" t="str">
        <f t="shared" si="26"/>
        <v/>
      </c>
      <c r="BB49" s="143" t="str">
        <f t="shared" si="27"/>
        <v/>
      </c>
      <c r="BC49" s="10" t="str">
        <f t="shared" si="8"/>
        <v/>
      </c>
      <c r="BD49" s="10" t="str">
        <f t="shared" si="9"/>
        <v/>
      </c>
      <c r="BE49" s="10" t="str">
        <f t="shared" si="10"/>
        <v/>
      </c>
      <c r="BF49" s="10" t="str">
        <f t="shared" si="28"/>
        <v/>
      </c>
      <c r="BG49" s="10" t="str">
        <f t="shared" si="29"/>
        <v/>
      </c>
      <c r="BH49" s="10" t="str">
        <f t="shared" si="30"/>
        <v/>
      </c>
      <c r="BI49" s="10" t="str">
        <f t="shared" si="31"/>
        <v/>
      </c>
      <c r="BJ49" s="10" t="str">
        <f t="shared" si="32"/>
        <v/>
      </c>
      <c r="BK49" s="10" t="str">
        <f t="shared" si="16"/>
        <v/>
      </c>
      <c r="BL49" s="10" t="str">
        <f t="shared" si="17"/>
        <v/>
      </c>
      <c r="BM49" s="10" t="str">
        <f t="shared" si="18"/>
        <v/>
      </c>
      <c r="BN49" s="10" t="str">
        <f t="shared" si="33"/>
        <v/>
      </c>
      <c r="BO49" s="10" t="str">
        <f t="shared" si="34"/>
        <v/>
      </c>
      <c r="BP49" s="10" t="str">
        <f t="shared" si="19"/>
        <v/>
      </c>
      <c r="BQ49" s="10" t="str">
        <f t="shared" si="35"/>
        <v/>
      </c>
      <c r="BR49" s="10" t="str">
        <f t="shared" si="20"/>
        <v/>
      </c>
      <c r="BS49" s="10" t="str">
        <f t="shared" si="36"/>
        <v/>
      </c>
      <c r="BT49" s="10" t="str">
        <f t="shared" si="37"/>
        <v/>
      </c>
      <c r="BU49" s="10" t="str">
        <f t="shared" si="38"/>
        <v/>
      </c>
      <c r="BV49" s="10" t="str">
        <f t="shared" si="39"/>
        <v/>
      </c>
      <c r="BW49" s="10" t="str">
        <f t="shared" si="40"/>
        <v/>
      </c>
      <c r="BX49" s="10" t="str">
        <f t="shared" si="41"/>
        <v/>
      </c>
      <c r="BY49" s="10" t="str">
        <f t="shared" si="42"/>
        <v/>
      </c>
      <c r="BZ49" s="10" t="str">
        <f t="shared" si="43"/>
        <v/>
      </c>
      <c r="CA49" s="10" t="str">
        <f t="shared" si="44"/>
        <v/>
      </c>
      <c r="CB49" s="10" t="str">
        <f t="shared" si="45"/>
        <v/>
      </c>
      <c r="CC49" s="10" t="str">
        <f t="shared" si="46"/>
        <v/>
      </c>
      <c r="CD49" s="10" t="str">
        <f t="shared" si="47"/>
        <v/>
      </c>
      <c r="CE49" s="10" t="str">
        <f t="shared" si="48"/>
        <v/>
      </c>
      <c r="CF49" s="10" t="str">
        <f t="shared" si="49"/>
        <v/>
      </c>
      <c r="CG49" s="10" t="str">
        <f t="shared" si="50"/>
        <v/>
      </c>
      <c r="CH49" s="10" t="str">
        <f t="shared" si="51"/>
        <v/>
      </c>
      <c r="CI49" s="10" t="str">
        <f t="shared" si="52"/>
        <v/>
      </c>
      <c r="CJ49" s="11"/>
      <c r="CM49" s="13"/>
      <c r="CN49" s="13"/>
      <c r="CO49" s="13"/>
      <c r="CP49" s="26" t="str">
        <f t="shared" si="55"/>
        <v/>
      </c>
      <c r="CQ49" s="26" t="str">
        <f t="shared" si="56"/>
        <v/>
      </c>
      <c r="CR49" s="26" t="str">
        <f t="shared" si="57"/>
        <v/>
      </c>
      <c r="CS49" s="14" t="s">
        <v>5</v>
      </c>
    </row>
    <row r="50" spans="1:97" s="12" customFormat="1" ht="25.5" x14ac:dyDescent="0.2">
      <c r="A50" s="24">
        <v>40</v>
      </c>
      <c r="B50" s="25" t="str">
        <f t="shared" si="54"/>
        <v/>
      </c>
      <c r="C50" s="41"/>
      <c r="D50" s="116"/>
      <c r="E50" s="128"/>
      <c r="F50" s="128"/>
      <c r="G50" s="116"/>
      <c r="H50" s="116"/>
      <c r="I50" s="116"/>
      <c r="J50" s="116"/>
      <c r="K50" s="116"/>
      <c r="L50" s="116"/>
      <c r="M50" s="116"/>
      <c r="N50" s="116"/>
      <c r="O50" s="116"/>
      <c r="P50" s="116"/>
      <c r="Q50" s="149"/>
      <c r="R50" s="116"/>
      <c r="S50" s="149"/>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8"/>
      <c r="AS50" s="134"/>
      <c r="AT50" s="10" t="str">
        <f t="shared" si="3"/>
        <v/>
      </c>
      <c r="AU50" s="10" t="str">
        <f t="shared" si="4"/>
        <v/>
      </c>
      <c r="AV50" s="10" t="str">
        <f t="shared" si="5"/>
        <v/>
      </c>
      <c r="AW50" s="10" t="str">
        <f t="shared" si="6"/>
        <v/>
      </c>
      <c r="AX50" s="143" t="str">
        <f t="shared" si="53"/>
        <v/>
      </c>
      <c r="AY50" s="10" t="str">
        <f t="shared" si="24"/>
        <v/>
      </c>
      <c r="AZ50" s="10" t="str">
        <f t="shared" si="25"/>
        <v/>
      </c>
      <c r="BA50" s="10" t="str">
        <f t="shared" si="26"/>
        <v/>
      </c>
      <c r="BB50" s="143" t="str">
        <f t="shared" si="27"/>
        <v/>
      </c>
      <c r="BC50" s="10" t="str">
        <f t="shared" si="8"/>
        <v/>
      </c>
      <c r="BD50" s="10" t="str">
        <f t="shared" si="9"/>
        <v/>
      </c>
      <c r="BE50" s="10" t="str">
        <f t="shared" si="10"/>
        <v/>
      </c>
      <c r="BF50" s="10" t="str">
        <f t="shared" si="28"/>
        <v/>
      </c>
      <c r="BG50" s="10" t="str">
        <f t="shared" si="29"/>
        <v/>
      </c>
      <c r="BH50" s="10" t="str">
        <f t="shared" si="30"/>
        <v/>
      </c>
      <c r="BI50" s="10" t="str">
        <f t="shared" si="31"/>
        <v/>
      </c>
      <c r="BJ50" s="10" t="str">
        <f t="shared" si="32"/>
        <v/>
      </c>
      <c r="BK50" s="10" t="str">
        <f t="shared" si="16"/>
        <v/>
      </c>
      <c r="BL50" s="10" t="str">
        <f t="shared" si="17"/>
        <v/>
      </c>
      <c r="BM50" s="10" t="str">
        <f t="shared" si="18"/>
        <v/>
      </c>
      <c r="BN50" s="10" t="str">
        <f t="shared" si="33"/>
        <v/>
      </c>
      <c r="BO50" s="10" t="str">
        <f t="shared" si="34"/>
        <v/>
      </c>
      <c r="BP50" s="10" t="str">
        <f t="shared" si="19"/>
        <v/>
      </c>
      <c r="BQ50" s="10" t="str">
        <f t="shared" si="35"/>
        <v/>
      </c>
      <c r="BR50" s="10" t="str">
        <f t="shared" si="20"/>
        <v/>
      </c>
      <c r="BS50" s="10" t="str">
        <f t="shared" si="36"/>
        <v/>
      </c>
      <c r="BT50" s="10" t="str">
        <f t="shared" si="37"/>
        <v/>
      </c>
      <c r="BU50" s="10" t="str">
        <f t="shared" si="38"/>
        <v/>
      </c>
      <c r="BV50" s="10" t="str">
        <f t="shared" si="39"/>
        <v/>
      </c>
      <c r="BW50" s="10" t="str">
        <f t="shared" si="40"/>
        <v/>
      </c>
      <c r="BX50" s="10" t="str">
        <f t="shared" si="41"/>
        <v/>
      </c>
      <c r="BY50" s="10" t="str">
        <f t="shared" si="42"/>
        <v/>
      </c>
      <c r="BZ50" s="10" t="str">
        <f t="shared" si="43"/>
        <v/>
      </c>
      <c r="CA50" s="10" t="str">
        <f t="shared" si="44"/>
        <v/>
      </c>
      <c r="CB50" s="10" t="str">
        <f t="shared" si="45"/>
        <v/>
      </c>
      <c r="CC50" s="10" t="str">
        <f t="shared" si="46"/>
        <v/>
      </c>
      <c r="CD50" s="10" t="str">
        <f t="shared" si="47"/>
        <v/>
      </c>
      <c r="CE50" s="10" t="str">
        <f t="shared" si="48"/>
        <v/>
      </c>
      <c r="CF50" s="10" t="str">
        <f t="shared" si="49"/>
        <v/>
      </c>
      <c r="CG50" s="10" t="str">
        <f t="shared" si="50"/>
        <v/>
      </c>
      <c r="CH50" s="10" t="str">
        <f t="shared" si="51"/>
        <v/>
      </c>
      <c r="CI50" s="10" t="str">
        <f t="shared" si="52"/>
        <v/>
      </c>
      <c r="CJ50" s="11"/>
      <c r="CM50" s="13"/>
      <c r="CN50" s="13"/>
      <c r="CO50" s="13"/>
      <c r="CP50" s="26" t="str">
        <f t="shared" si="55"/>
        <v/>
      </c>
      <c r="CQ50" s="26" t="str">
        <f t="shared" si="56"/>
        <v/>
      </c>
      <c r="CR50" s="26" t="str">
        <f t="shared" si="57"/>
        <v/>
      </c>
      <c r="CS50" s="14" t="s">
        <v>5</v>
      </c>
    </row>
    <row r="51" spans="1:97" s="12" customFormat="1" ht="25.5" x14ac:dyDescent="0.2">
      <c r="A51" s="24">
        <v>41</v>
      </c>
      <c r="B51" s="25" t="str">
        <f t="shared" si="54"/>
        <v/>
      </c>
      <c r="C51" s="41"/>
      <c r="D51" s="116"/>
      <c r="E51" s="128"/>
      <c r="F51" s="128"/>
      <c r="G51" s="116"/>
      <c r="H51" s="116"/>
      <c r="I51" s="116"/>
      <c r="J51" s="116"/>
      <c r="K51" s="116"/>
      <c r="L51" s="116"/>
      <c r="M51" s="116"/>
      <c r="N51" s="116"/>
      <c r="O51" s="116"/>
      <c r="P51" s="116"/>
      <c r="Q51" s="149"/>
      <c r="R51" s="116"/>
      <c r="S51" s="149"/>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8"/>
      <c r="AS51" s="134"/>
      <c r="AT51" s="10" t="str">
        <f t="shared" si="3"/>
        <v/>
      </c>
      <c r="AU51" s="10" t="str">
        <f t="shared" si="4"/>
        <v/>
      </c>
      <c r="AV51" s="10" t="str">
        <f t="shared" si="5"/>
        <v/>
      </c>
      <c r="AW51" s="10" t="str">
        <f t="shared" si="6"/>
        <v/>
      </c>
      <c r="AX51" s="143" t="str">
        <f t="shared" si="53"/>
        <v/>
      </c>
      <c r="AY51" s="10" t="str">
        <f t="shared" si="24"/>
        <v/>
      </c>
      <c r="AZ51" s="10" t="str">
        <f t="shared" si="25"/>
        <v/>
      </c>
      <c r="BA51" s="10" t="str">
        <f t="shared" si="26"/>
        <v/>
      </c>
      <c r="BB51" s="143" t="str">
        <f t="shared" si="27"/>
        <v/>
      </c>
      <c r="BC51" s="10" t="str">
        <f t="shared" si="8"/>
        <v/>
      </c>
      <c r="BD51" s="10" t="str">
        <f t="shared" si="9"/>
        <v/>
      </c>
      <c r="BE51" s="10" t="str">
        <f t="shared" si="10"/>
        <v/>
      </c>
      <c r="BF51" s="10" t="str">
        <f t="shared" si="28"/>
        <v/>
      </c>
      <c r="BG51" s="10" t="str">
        <f t="shared" si="29"/>
        <v/>
      </c>
      <c r="BH51" s="10" t="str">
        <f t="shared" si="30"/>
        <v/>
      </c>
      <c r="BI51" s="10" t="str">
        <f t="shared" si="31"/>
        <v/>
      </c>
      <c r="BJ51" s="10" t="str">
        <f t="shared" si="32"/>
        <v/>
      </c>
      <c r="BK51" s="10" t="str">
        <f t="shared" si="16"/>
        <v/>
      </c>
      <c r="BL51" s="10" t="str">
        <f t="shared" si="17"/>
        <v/>
      </c>
      <c r="BM51" s="10" t="str">
        <f t="shared" si="18"/>
        <v/>
      </c>
      <c r="BN51" s="10" t="str">
        <f t="shared" si="33"/>
        <v/>
      </c>
      <c r="BO51" s="10" t="str">
        <f t="shared" si="34"/>
        <v/>
      </c>
      <c r="BP51" s="10" t="str">
        <f t="shared" si="19"/>
        <v/>
      </c>
      <c r="BQ51" s="10" t="str">
        <f t="shared" si="35"/>
        <v/>
      </c>
      <c r="BR51" s="10" t="str">
        <f t="shared" si="20"/>
        <v/>
      </c>
      <c r="BS51" s="10" t="str">
        <f t="shared" si="36"/>
        <v/>
      </c>
      <c r="BT51" s="10" t="str">
        <f t="shared" si="37"/>
        <v/>
      </c>
      <c r="BU51" s="10" t="str">
        <f t="shared" si="38"/>
        <v/>
      </c>
      <c r="BV51" s="10" t="str">
        <f t="shared" si="39"/>
        <v/>
      </c>
      <c r="BW51" s="10" t="str">
        <f t="shared" si="40"/>
        <v/>
      </c>
      <c r="BX51" s="10" t="str">
        <f t="shared" si="41"/>
        <v/>
      </c>
      <c r="BY51" s="10" t="str">
        <f t="shared" si="42"/>
        <v/>
      </c>
      <c r="BZ51" s="10" t="str">
        <f t="shared" si="43"/>
        <v/>
      </c>
      <c r="CA51" s="10" t="str">
        <f t="shared" si="44"/>
        <v/>
      </c>
      <c r="CB51" s="10" t="str">
        <f t="shared" si="45"/>
        <v/>
      </c>
      <c r="CC51" s="10" t="str">
        <f t="shared" si="46"/>
        <v/>
      </c>
      <c r="CD51" s="10" t="str">
        <f t="shared" si="47"/>
        <v/>
      </c>
      <c r="CE51" s="10" t="str">
        <f t="shared" si="48"/>
        <v/>
      </c>
      <c r="CF51" s="10" t="str">
        <f t="shared" si="49"/>
        <v/>
      </c>
      <c r="CG51" s="10" t="str">
        <f t="shared" si="50"/>
        <v/>
      </c>
      <c r="CH51" s="10" t="str">
        <f t="shared" si="51"/>
        <v/>
      </c>
      <c r="CI51" s="10" t="str">
        <f t="shared" si="52"/>
        <v/>
      </c>
      <c r="CJ51" s="11"/>
      <c r="CM51" s="13"/>
      <c r="CN51" s="13"/>
      <c r="CO51" s="13"/>
      <c r="CP51" s="26" t="str">
        <f t="shared" si="55"/>
        <v/>
      </c>
      <c r="CQ51" s="26" t="str">
        <f t="shared" si="56"/>
        <v/>
      </c>
      <c r="CR51" s="26" t="str">
        <f t="shared" si="57"/>
        <v/>
      </c>
      <c r="CS51" s="14" t="s">
        <v>5</v>
      </c>
    </row>
    <row r="52" spans="1:97" s="12" customFormat="1" ht="25.5" x14ac:dyDescent="0.2">
      <c r="A52" s="24">
        <v>42</v>
      </c>
      <c r="B52" s="25" t="str">
        <f t="shared" si="54"/>
        <v/>
      </c>
      <c r="C52" s="41"/>
      <c r="D52" s="116"/>
      <c r="E52" s="128"/>
      <c r="F52" s="128"/>
      <c r="G52" s="116"/>
      <c r="H52" s="116"/>
      <c r="I52" s="116"/>
      <c r="J52" s="116"/>
      <c r="K52" s="116"/>
      <c r="L52" s="116"/>
      <c r="M52" s="116"/>
      <c r="N52" s="116"/>
      <c r="O52" s="116"/>
      <c r="P52" s="116"/>
      <c r="Q52" s="149"/>
      <c r="R52" s="116"/>
      <c r="S52" s="149"/>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8"/>
      <c r="AS52" s="134"/>
      <c r="AT52" s="10" t="str">
        <f t="shared" si="3"/>
        <v/>
      </c>
      <c r="AU52" s="10" t="str">
        <f t="shared" si="4"/>
        <v/>
      </c>
      <c r="AV52" s="10" t="str">
        <f t="shared" si="5"/>
        <v/>
      </c>
      <c r="AW52" s="10" t="str">
        <f t="shared" si="6"/>
        <v/>
      </c>
      <c r="AX52" s="143" t="str">
        <f t="shared" si="53"/>
        <v/>
      </c>
      <c r="AY52" s="10" t="str">
        <f t="shared" si="24"/>
        <v/>
      </c>
      <c r="AZ52" s="10" t="str">
        <f t="shared" si="25"/>
        <v/>
      </c>
      <c r="BA52" s="10" t="str">
        <f t="shared" si="26"/>
        <v/>
      </c>
      <c r="BB52" s="143" t="str">
        <f t="shared" si="27"/>
        <v/>
      </c>
      <c r="BC52" s="10" t="str">
        <f t="shared" si="8"/>
        <v/>
      </c>
      <c r="BD52" s="10" t="str">
        <f t="shared" si="9"/>
        <v/>
      </c>
      <c r="BE52" s="10" t="str">
        <f t="shared" si="10"/>
        <v/>
      </c>
      <c r="BF52" s="10" t="str">
        <f t="shared" si="28"/>
        <v/>
      </c>
      <c r="BG52" s="10" t="str">
        <f t="shared" si="29"/>
        <v/>
      </c>
      <c r="BH52" s="10" t="str">
        <f t="shared" si="30"/>
        <v/>
      </c>
      <c r="BI52" s="10" t="str">
        <f t="shared" si="31"/>
        <v/>
      </c>
      <c r="BJ52" s="10" t="str">
        <f t="shared" si="32"/>
        <v/>
      </c>
      <c r="BK52" s="10" t="str">
        <f t="shared" si="16"/>
        <v/>
      </c>
      <c r="BL52" s="10" t="str">
        <f t="shared" si="17"/>
        <v/>
      </c>
      <c r="BM52" s="10" t="str">
        <f t="shared" si="18"/>
        <v/>
      </c>
      <c r="BN52" s="10" t="str">
        <f t="shared" si="33"/>
        <v/>
      </c>
      <c r="BO52" s="10" t="str">
        <f t="shared" si="34"/>
        <v/>
      </c>
      <c r="BP52" s="10" t="str">
        <f t="shared" si="19"/>
        <v/>
      </c>
      <c r="BQ52" s="10" t="str">
        <f t="shared" si="35"/>
        <v/>
      </c>
      <c r="BR52" s="10" t="str">
        <f t="shared" si="20"/>
        <v/>
      </c>
      <c r="BS52" s="10" t="str">
        <f t="shared" si="36"/>
        <v/>
      </c>
      <c r="BT52" s="10" t="str">
        <f t="shared" si="37"/>
        <v/>
      </c>
      <c r="BU52" s="10" t="str">
        <f t="shared" si="38"/>
        <v/>
      </c>
      <c r="BV52" s="10" t="str">
        <f t="shared" si="39"/>
        <v/>
      </c>
      <c r="BW52" s="10" t="str">
        <f t="shared" si="40"/>
        <v/>
      </c>
      <c r="BX52" s="10" t="str">
        <f t="shared" si="41"/>
        <v/>
      </c>
      <c r="BY52" s="10" t="str">
        <f t="shared" si="42"/>
        <v/>
      </c>
      <c r="BZ52" s="10" t="str">
        <f t="shared" si="43"/>
        <v/>
      </c>
      <c r="CA52" s="10" t="str">
        <f t="shared" si="44"/>
        <v/>
      </c>
      <c r="CB52" s="10" t="str">
        <f t="shared" si="45"/>
        <v/>
      </c>
      <c r="CC52" s="10" t="str">
        <f t="shared" si="46"/>
        <v/>
      </c>
      <c r="CD52" s="10" t="str">
        <f t="shared" si="47"/>
        <v/>
      </c>
      <c r="CE52" s="10" t="str">
        <f t="shared" si="48"/>
        <v/>
      </c>
      <c r="CF52" s="10" t="str">
        <f t="shared" si="49"/>
        <v/>
      </c>
      <c r="CG52" s="10" t="str">
        <f t="shared" si="50"/>
        <v/>
      </c>
      <c r="CH52" s="10" t="str">
        <f t="shared" si="51"/>
        <v/>
      </c>
      <c r="CI52" s="10" t="str">
        <f t="shared" si="52"/>
        <v/>
      </c>
      <c r="CJ52" s="11"/>
      <c r="CM52" s="13"/>
      <c r="CN52" s="13"/>
      <c r="CO52" s="13"/>
      <c r="CP52" s="26" t="str">
        <f t="shared" si="55"/>
        <v/>
      </c>
      <c r="CQ52" s="26" t="str">
        <f t="shared" si="56"/>
        <v/>
      </c>
      <c r="CR52" s="26" t="str">
        <f t="shared" si="57"/>
        <v/>
      </c>
      <c r="CS52" s="14" t="s">
        <v>5</v>
      </c>
    </row>
    <row r="53" spans="1:97" s="12" customFormat="1" ht="25.5" x14ac:dyDescent="0.2">
      <c r="A53" s="24">
        <v>43</v>
      </c>
      <c r="B53" s="25" t="str">
        <f t="shared" si="54"/>
        <v/>
      </c>
      <c r="C53" s="41"/>
      <c r="D53" s="116"/>
      <c r="E53" s="128"/>
      <c r="F53" s="128"/>
      <c r="G53" s="116"/>
      <c r="H53" s="116"/>
      <c r="I53" s="116"/>
      <c r="J53" s="116"/>
      <c r="K53" s="116"/>
      <c r="L53" s="116"/>
      <c r="M53" s="116"/>
      <c r="N53" s="116"/>
      <c r="O53" s="116"/>
      <c r="P53" s="116"/>
      <c r="Q53" s="149"/>
      <c r="R53" s="116"/>
      <c r="S53" s="149"/>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8"/>
      <c r="AS53" s="134"/>
      <c r="AT53" s="10" t="str">
        <f t="shared" si="3"/>
        <v/>
      </c>
      <c r="AU53" s="10" t="str">
        <f t="shared" si="4"/>
        <v/>
      </c>
      <c r="AV53" s="10" t="str">
        <f t="shared" si="5"/>
        <v/>
      </c>
      <c r="AW53" s="10" t="str">
        <f t="shared" si="6"/>
        <v/>
      </c>
      <c r="AX53" s="143" t="str">
        <f t="shared" si="53"/>
        <v/>
      </c>
      <c r="AY53" s="10" t="str">
        <f t="shared" si="24"/>
        <v/>
      </c>
      <c r="AZ53" s="10" t="str">
        <f t="shared" si="25"/>
        <v/>
      </c>
      <c r="BA53" s="10" t="str">
        <f t="shared" si="26"/>
        <v/>
      </c>
      <c r="BB53" s="143" t="str">
        <f t="shared" si="27"/>
        <v/>
      </c>
      <c r="BC53" s="10" t="str">
        <f t="shared" si="8"/>
        <v/>
      </c>
      <c r="BD53" s="10" t="str">
        <f t="shared" si="9"/>
        <v/>
      </c>
      <c r="BE53" s="10" t="str">
        <f t="shared" si="10"/>
        <v/>
      </c>
      <c r="BF53" s="10" t="str">
        <f t="shared" si="28"/>
        <v/>
      </c>
      <c r="BG53" s="10" t="str">
        <f t="shared" si="29"/>
        <v/>
      </c>
      <c r="BH53" s="10" t="str">
        <f t="shared" si="30"/>
        <v/>
      </c>
      <c r="BI53" s="10" t="str">
        <f t="shared" si="31"/>
        <v/>
      </c>
      <c r="BJ53" s="10" t="str">
        <f t="shared" si="32"/>
        <v/>
      </c>
      <c r="BK53" s="10" t="str">
        <f t="shared" si="16"/>
        <v/>
      </c>
      <c r="BL53" s="10" t="str">
        <f t="shared" si="17"/>
        <v/>
      </c>
      <c r="BM53" s="10" t="str">
        <f t="shared" si="18"/>
        <v/>
      </c>
      <c r="BN53" s="10" t="str">
        <f t="shared" si="33"/>
        <v/>
      </c>
      <c r="BO53" s="10" t="str">
        <f t="shared" si="34"/>
        <v/>
      </c>
      <c r="BP53" s="10" t="str">
        <f t="shared" si="19"/>
        <v/>
      </c>
      <c r="BQ53" s="10" t="str">
        <f t="shared" si="35"/>
        <v/>
      </c>
      <c r="BR53" s="10" t="str">
        <f t="shared" si="20"/>
        <v/>
      </c>
      <c r="BS53" s="10" t="str">
        <f t="shared" si="36"/>
        <v/>
      </c>
      <c r="BT53" s="10" t="str">
        <f t="shared" si="37"/>
        <v/>
      </c>
      <c r="BU53" s="10" t="str">
        <f t="shared" si="38"/>
        <v/>
      </c>
      <c r="BV53" s="10" t="str">
        <f t="shared" si="39"/>
        <v/>
      </c>
      <c r="BW53" s="10" t="str">
        <f t="shared" si="40"/>
        <v/>
      </c>
      <c r="BX53" s="10" t="str">
        <f t="shared" si="41"/>
        <v/>
      </c>
      <c r="BY53" s="10" t="str">
        <f t="shared" si="42"/>
        <v/>
      </c>
      <c r="BZ53" s="10" t="str">
        <f t="shared" si="43"/>
        <v/>
      </c>
      <c r="CA53" s="10" t="str">
        <f t="shared" si="44"/>
        <v/>
      </c>
      <c r="CB53" s="10" t="str">
        <f t="shared" si="45"/>
        <v/>
      </c>
      <c r="CC53" s="10" t="str">
        <f t="shared" si="46"/>
        <v/>
      </c>
      <c r="CD53" s="10" t="str">
        <f t="shared" si="47"/>
        <v/>
      </c>
      <c r="CE53" s="10" t="str">
        <f t="shared" si="48"/>
        <v/>
      </c>
      <c r="CF53" s="10" t="str">
        <f t="shared" si="49"/>
        <v/>
      </c>
      <c r="CG53" s="10" t="str">
        <f t="shared" si="50"/>
        <v/>
      </c>
      <c r="CH53" s="10" t="str">
        <f t="shared" si="51"/>
        <v/>
      </c>
      <c r="CI53" s="10" t="str">
        <f t="shared" si="52"/>
        <v/>
      </c>
      <c r="CJ53" s="11"/>
      <c r="CM53" s="13"/>
      <c r="CN53" s="13"/>
      <c r="CO53" s="13"/>
      <c r="CP53" s="26" t="str">
        <f t="shared" si="55"/>
        <v/>
      </c>
      <c r="CQ53" s="26" t="str">
        <f t="shared" si="56"/>
        <v/>
      </c>
      <c r="CR53" s="26" t="str">
        <f t="shared" si="57"/>
        <v/>
      </c>
      <c r="CS53" s="14" t="s">
        <v>5</v>
      </c>
    </row>
    <row r="54" spans="1:97" s="12" customFormat="1" ht="25.5" x14ac:dyDescent="0.2">
      <c r="A54" s="24">
        <v>44</v>
      </c>
      <c r="B54" s="25" t="str">
        <f t="shared" si="54"/>
        <v/>
      </c>
      <c r="C54" s="41"/>
      <c r="D54" s="116"/>
      <c r="E54" s="128"/>
      <c r="F54" s="128"/>
      <c r="G54" s="116"/>
      <c r="H54" s="116"/>
      <c r="I54" s="116"/>
      <c r="J54" s="116"/>
      <c r="K54" s="116"/>
      <c r="L54" s="116"/>
      <c r="M54" s="116"/>
      <c r="N54" s="116"/>
      <c r="O54" s="116"/>
      <c r="P54" s="116"/>
      <c r="Q54" s="149"/>
      <c r="R54" s="116"/>
      <c r="S54" s="149"/>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8"/>
      <c r="AS54" s="134"/>
      <c r="AT54" s="10" t="str">
        <f t="shared" si="3"/>
        <v/>
      </c>
      <c r="AU54" s="10" t="str">
        <f t="shared" si="4"/>
        <v/>
      </c>
      <c r="AV54" s="10" t="str">
        <f t="shared" si="5"/>
        <v/>
      </c>
      <c r="AW54" s="10" t="str">
        <f t="shared" si="6"/>
        <v/>
      </c>
      <c r="AX54" s="143" t="str">
        <f t="shared" si="53"/>
        <v/>
      </c>
      <c r="AY54" s="10" t="str">
        <f t="shared" si="24"/>
        <v/>
      </c>
      <c r="AZ54" s="10" t="str">
        <f t="shared" si="25"/>
        <v/>
      </c>
      <c r="BA54" s="10" t="str">
        <f t="shared" si="26"/>
        <v/>
      </c>
      <c r="BB54" s="143" t="str">
        <f t="shared" si="27"/>
        <v/>
      </c>
      <c r="BC54" s="10" t="str">
        <f t="shared" si="8"/>
        <v/>
      </c>
      <c r="BD54" s="10" t="str">
        <f t="shared" si="9"/>
        <v/>
      </c>
      <c r="BE54" s="10" t="str">
        <f t="shared" si="10"/>
        <v/>
      </c>
      <c r="BF54" s="10" t="str">
        <f t="shared" si="28"/>
        <v/>
      </c>
      <c r="BG54" s="10" t="str">
        <f t="shared" si="29"/>
        <v/>
      </c>
      <c r="BH54" s="10" t="str">
        <f t="shared" si="30"/>
        <v/>
      </c>
      <c r="BI54" s="10" t="str">
        <f t="shared" si="31"/>
        <v/>
      </c>
      <c r="BJ54" s="10" t="str">
        <f t="shared" si="32"/>
        <v/>
      </c>
      <c r="BK54" s="10" t="str">
        <f t="shared" si="16"/>
        <v/>
      </c>
      <c r="BL54" s="10" t="str">
        <f t="shared" si="17"/>
        <v/>
      </c>
      <c r="BM54" s="10" t="str">
        <f t="shared" si="18"/>
        <v/>
      </c>
      <c r="BN54" s="10" t="str">
        <f t="shared" si="33"/>
        <v/>
      </c>
      <c r="BO54" s="10" t="str">
        <f t="shared" si="34"/>
        <v/>
      </c>
      <c r="BP54" s="10" t="str">
        <f t="shared" si="19"/>
        <v/>
      </c>
      <c r="BQ54" s="10" t="str">
        <f t="shared" si="35"/>
        <v/>
      </c>
      <c r="BR54" s="10" t="str">
        <f t="shared" si="20"/>
        <v/>
      </c>
      <c r="BS54" s="10" t="str">
        <f t="shared" si="36"/>
        <v/>
      </c>
      <c r="BT54" s="10" t="str">
        <f t="shared" si="37"/>
        <v/>
      </c>
      <c r="BU54" s="10" t="str">
        <f t="shared" si="38"/>
        <v/>
      </c>
      <c r="BV54" s="10" t="str">
        <f t="shared" si="39"/>
        <v/>
      </c>
      <c r="BW54" s="10" t="str">
        <f t="shared" si="40"/>
        <v/>
      </c>
      <c r="BX54" s="10" t="str">
        <f t="shared" si="41"/>
        <v/>
      </c>
      <c r="BY54" s="10" t="str">
        <f t="shared" si="42"/>
        <v/>
      </c>
      <c r="BZ54" s="10" t="str">
        <f t="shared" si="43"/>
        <v/>
      </c>
      <c r="CA54" s="10" t="str">
        <f t="shared" si="44"/>
        <v/>
      </c>
      <c r="CB54" s="10" t="str">
        <f t="shared" si="45"/>
        <v/>
      </c>
      <c r="CC54" s="10" t="str">
        <f t="shared" si="46"/>
        <v/>
      </c>
      <c r="CD54" s="10" t="str">
        <f t="shared" si="47"/>
        <v/>
      </c>
      <c r="CE54" s="10" t="str">
        <f t="shared" si="48"/>
        <v/>
      </c>
      <c r="CF54" s="10" t="str">
        <f t="shared" si="49"/>
        <v/>
      </c>
      <c r="CG54" s="10" t="str">
        <f t="shared" si="50"/>
        <v/>
      </c>
      <c r="CH54" s="10" t="str">
        <f t="shared" si="51"/>
        <v/>
      </c>
      <c r="CI54" s="10" t="str">
        <f t="shared" si="52"/>
        <v/>
      </c>
      <c r="CJ54" s="11"/>
      <c r="CM54" s="13"/>
      <c r="CN54" s="13"/>
      <c r="CO54" s="13"/>
      <c r="CP54" s="26" t="str">
        <f t="shared" si="55"/>
        <v/>
      </c>
      <c r="CQ54" s="26" t="str">
        <f t="shared" si="56"/>
        <v/>
      </c>
      <c r="CR54" s="26" t="str">
        <f t="shared" si="57"/>
        <v/>
      </c>
      <c r="CS54" s="14" t="s">
        <v>5</v>
      </c>
    </row>
    <row r="55" spans="1:97" s="12" customFormat="1" ht="25.5" x14ac:dyDescent="0.2">
      <c r="A55" s="24">
        <v>45</v>
      </c>
      <c r="B55" s="25" t="str">
        <f t="shared" si="54"/>
        <v/>
      </c>
      <c r="C55" s="41"/>
      <c r="D55" s="116"/>
      <c r="E55" s="128"/>
      <c r="F55" s="128"/>
      <c r="G55" s="116"/>
      <c r="H55" s="116"/>
      <c r="I55" s="116"/>
      <c r="J55" s="116"/>
      <c r="K55" s="116"/>
      <c r="L55" s="116"/>
      <c r="M55" s="116"/>
      <c r="N55" s="116"/>
      <c r="O55" s="116"/>
      <c r="P55" s="116"/>
      <c r="Q55" s="149"/>
      <c r="R55" s="116"/>
      <c r="S55" s="149"/>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8"/>
      <c r="AS55" s="134"/>
      <c r="AT55" s="10" t="str">
        <f t="shared" si="3"/>
        <v/>
      </c>
      <c r="AU55" s="10" t="str">
        <f t="shared" si="4"/>
        <v/>
      </c>
      <c r="AV55" s="10" t="str">
        <f t="shared" si="5"/>
        <v/>
      </c>
      <c r="AW55" s="10" t="str">
        <f t="shared" si="6"/>
        <v/>
      </c>
      <c r="AX55" s="143" t="str">
        <f t="shared" si="53"/>
        <v/>
      </c>
      <c r="AY55" s="10" t="str">
        <f t="shared" si="24"/>
        <v/>
      </c>
      <c r="AZ55" s="10" t="str">
        <f t="shared" si="25"/>
        <v/>
      </c>
      <c r="BA55" s="10" t="str">
        <f t="shared" si="26"/>
        <v/>
      </c>
      <c r="BB55" s="143" t="str">
        <f t="shared" si="27"/>
        <v/>
      </c>
      <c r="BC55" s="10" t="str">
        <f t="shared" si="8"/>
        <v/>
      </c>
      <c r="BD55" s="10" t="str">
        <f t="shared" si="9"/>
        <v/>
      </c>
      <c r="BE55" s="10" t="str">
        <f t="shared" si="10"/>
        <v/>
      </c>
      <c r="BF55" s="10" t="str">
        <f t="shared" si="28"/>
        <v/>
      </c>
      <c r="BG55" s="10" t="str">
        <f t="shared" si="29"/>
        <v/>
      </c>
      <c r="BH55" s="10" t="str">
        <f t="shared" si="30"/>
        <v/>
      </c>
      <c r="BI55" s="10" t="str">
        <f t="shared" si="31"/>
        <v/>
      </c>
      <c r="BJ55" s="10" t="str">
        <f t="shared" si="32"/>
        <v/>
      </c>
      <c r="BK55" s="10" t="str">
        <f t="shared" si="16"/>
        <v/>
      </c>
      <c r="BL55" s="10" t="str">
        <f t="shared" si="17"/>
        <v/>
      </c>
      <c r="BM55" s="10" t="str">
        <f t="shared" si="18"/>
        <v/>
      </c>
      <c r="BN55" s="10" t="str">
        <f t="shared" si="33"/>
        <v/>
      </c>
      <c r="BO55" s="10" t="str">
        <f t="shared" si="34"/>
        <v/>
      </c>
      <c r="BP55" s="10" t="str">
        <f t="shared" si="19"/>
        <v/>
      </c>
      <c r="BQ55" s="10" t="str">
        <f t="shared" si="35"/>
        <v/>
      </c>
      <c r="BR55" s="10" t="str">
        <f t="shared" si="20"/>
        <v/>
      </c>
      <c r="BS55" s="10" t="str">
        <f t="shared" si="36"/>
        <v/>
      </c>
      <c r="BT55" s="10" t="str">
        <f t="shared" si="37"/>
        <v/>
      </c>
      <c r="BU55" s="10" t="str">
        <f t="shared" si="38"/>
        <v/>
      </c>
      <c r="BV55" s="10" t="str">
        <f t="shared" si="39"/>
        <v/>
      </c>
      <c r="BW55" s="10" t="str">
        <f t="shared" si="40"/>
        <v/>
      </c>
      <c r="BX55" s="10" t="str">
        <f t="shared" si="41"/>
        <v/>
      </c>
      <c r="BY55" s="10" t="str">
        <f t="shared" si="42"/>
        <v/>
      </c>
      <c r="BZ55" s="10" t="str">
        <f t="shared" si="43"/>
        <v/>
      </c>
      <c r="CA55" s="10" t="str">
        <f t="shared" si="44"/>
        <v/>
      </c>
      <c r="CB55" s="10" t="str">
        <f t="shared" si="45"/>
        <v/>
      </c>
      <c r="CC55" s="10" t="str">
        <f t="shared" si="46"/>
        <v/>
      </c>
      <c r="CD55" s="10" t="str">
        <f t="shared" si="47"/>
        <v/>
      </c>
      <c r="CE55" s="10" t="str">
        <f t="shared" si="48"/>
        <v/>
      </c>
      <c r="CF55" s="10" t="str">
        <f t="shared" si="49"/>
        <v/>
      </c>
      <c r="CG55" s="10" t="str">
        <f t="shared" si="50"/>
        <v/>
      </c>
      <c r="CH55" s="10" t="str">
        <f t="shared" si="51"/>
        <v/>
      </c>
      <c r="CI55" s="10" t="str">
        <f t="shared" si="52"/>
        <v/>
      </c>
      <c r="CJ55" s="11"/>
      <c r="CM55" s="13"/>
      <c r="CN55" s="13"/>
      <c r="CO55" s="13"/>
      <c r="CP55" s="26" t="str">
        <f t="shared" si="55"/>
        <v/>
      </c>
      <c r="CQ55" s="26" t="str">
        <f t="shared" si="56"/>
        <v/>
      </c>
      <c r="CR55" s="26" t="str">
        <f t="shared" si="57"/>
        <v/>
      </c>
      <c r="CS55" s="14" t="s">
        <v>5</v>
      </c>
    </row>
    <row r="56" spans="1:97" s="12" customFormat="1" ht="25.5" x14ac:dyDescent="0.2">
      <c r="A56" s="24">
        <v>46</v>
      </c>
      <c r="B56" s="25" t="str">
        <f t="shared" si="54"/>
        <v/>
      </c>
      <c r="C56" s="41"/>
      <c r="D56" s="116"/>
      <c r="E56" s="128"/>
      <c r="F56" s="128"/>
      <c r="G56" s="116"/>
      <c r="H56" s="116"/>
      <c r="I56" s="116"/>
      <c r="J56" s="116"/>
      <c r="K56" s="116"/>
      <c r="L56" s="116"/>
      <c r="M56" s="116"/>
      <c r="N56" s="116"/>
      <c r="O56" s="116"/>
      <c r="P56" s="116"/>
      <c r="Q56" s="149"/>
      <c r="R56" s="116"/>
      <c r="S56" s="149"/>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8"/>
      <c r="AS56" s="134"/>
      <c r="AT56" s="10" t="str">
        <f t="shared" si="3"/>
        <v/>
      </c>
      <c r="AU56" s="10" t="str">
        <f t="shared" si="4"/>
        <v/>
      </c>
      <c r="AV56" s="10" t="str">
        <f t="shared" si="5"/>
        <v/>
      </c>
      <c r="AW56" s="10" t="str">
        <f t="shared" si="6"/>
        <v/>
      </c>
      <c r="AX56" s="143" t="str">
        <f t="shared" si="53"/>
        <v/>
      </c>
      <c r="AY56" s="10" t="str">
        <f t="shared" si="24"/>
        <v/>
      </c>
      <c r="AZ56" s="10" t="str">
        <f t="shared" si="25"/>
        <v/>
      </c>
      <c r="BA56" s="10" t="str">
        <f t="shared" si="26"/>
        <v/>
      </c>
      <c r="BB56" s="143" t="str">
        <f t="shared" si="27"/>
        <v/>
      </c>
      <c r="BC56" s="10" t="str">
        <f t="shared" si="8"/>
        <v/>
      </c>
      <c r="BD56" s="10" t="str">
        <f t="shared" si="9"/>
        <v/>
      </c>
      <c r="BE56" s="10" t="str">
        <f t="shared" si="10"/>
        <v/>
      </c>
      <c r="BF56" s="10" t="str">
        <f t="shared" si="28"/>
        <v/>
      </c>
      <c r="BG56" s="10" t="str">
        <f t="shared" si="29"/>
        <v/>
      </c>
      <c r="BH56" s="10" t="str">
        <f t="shared" si="30"/>
        <v/>
      </c>
      <c r="BI56" s="10" t="str">
        <f t="shared" si="31"/>
        <v/>
      </c>
      <c r="BJ56" s="10" t="str">
        <f t="shared" si="32"/>
        <v/>
      </c>
      <c r="BK56" s="10" t="str">
        <f t="shared" si="16"/>
        <v/>
      </c>
      <c r="BL56" s="10" t="str">
        <f t="shared" si="17"/>
        <v/>
      </c>
      <c r="BM56" s="10" t="str">
        <f t="shared" si="18"/>
        <v/>
      </c>
      <c r="BN56" s="10" t="str">
        <f t="shared" si="33"/>
        <v/>
      </c>
      <c r="BO56" s="10" t="str">
        <f t="shared" si="34"/>
        <v/>
      </c>
      <c r="BP56" s="10" t="str">
        <f t="shared" si="19"/>
        <v/>
      </c>
      <c r="BQ56" s="10" t="str">
        <f t="shared" si="35"/>
        <v/>
      </c>
      <c r="BR56" s="10" t="str">
        <f t="shared" si="20"/>
        <v/>
      </c>
      <c r="BS56" s="10" t="str">
        <f t="shared" si="36"/>
        <v/>
      </c>
      <c r="BT56" s="10" t="str">
        <f t="shared" si="37"/>
        <v/>
      </c>
      <c r="BU56" s="10" t="str">
        <f t="shared" si="38"/>
        <v/>
      </c>
      <c r="BV56" s="10" t="str">
        <f t="shared" si="39"/>
        <v/>
      </c>
      <c r="BW56" s="10" t="str">
        <f t="shared" si="40"/>
        <v/>
      </c>
      <c r="BX56" s="10" t="str">
        <f t="shared" si="41"/>
        <v/>
      </c>
      <c r="BY56" s="10" t="str">
        <f t="shared" si="42"/>
        <v/>
      </c>
      <c r="BZ56" s="10" t="str">
        <f t="shared" si="43"/>
        <v/>
      </c>
      <c r="CA56" s="10" t="str">
        <f t="shared" si="44"/>
        <v/>
      </c>
      <c r="CB56" s="10" t="str">
        <f t="shared" si="45"/>
        <v/>
      </c>
      <c r="CC56" s="10" t="str">
        <f t="shared" si="46"/>
        <v/>
      </c>
      <c r="CD56" s="10" t="str">
        <f t="shared" si="47"/>
        <v/>
      </c>
      <c r="CE56" s="10" t="str">
        <f t="shared" si="48"/>
        <v/>
      </c>
      <c r="CF56" s="10" t="str">
        <f t="shared" si="49"/>
        <v/>
      </c>
      <c r="CG56" s="10" t="str">
        <f t="shared" si="50"/>
        <v/>
      </c>
      <c r="CH56" s="10" t="str">
        <f t="shared" si="51"/>
        <v/>
      </c>
      <c r="CI56" s="10" t="str">
        <f t="shared" si="52"/>
        <v/>
      </c>
      <c r="CJ56" s="11"/>
      <c r="CM56" s="13"/>
      <c r="CN56" s="13"/>
      <c r="CO56" s="13"/>
      <c r="CP56" s="26" t="str">
        <f t="shared" si="55"/>
        <v/>
      </c>
      <c r="CQ56" s="26" t="str">
        <f t="shared" si="56"/>
        <v/>
      </c>
      <c r="CR56" s="26" t="str">
        <f t="shared" si="57"/>
        <v/>
      </c>
      <c r="CS56" s="14" t="s">
        <v>5</v>
      </c>
    </row>
    <row r="57" spans="1:97" s="12" customFormat="1" ht="25.5" x14ac:dyDescent="0.2">
      <c r="A57" s="24">
        <v>47</v>
      </c>
      <c r="B57" s="25" t="str">
        <f t="shared" si="54"/>
        <v/>
      </c>
      <c r="C57" s="41"/>
      <c r="D57" s="116"/>
      <c r="E57" s="128"/>
      <c r="F57" s="128"/>
      <c r="G57" s="116"/>
      <c r="H57" s="116"/>
      <c r="I57" s="116"/>
      <c r="J57" s="116"/>
      <c r="K57" s="116"/>
      <c r="L57" s="116"/>
      <c r="M57" s="116"/>
      <c r="N57" s="116"/>
      <c r="O57" s="116"/>
      <c r="P57" s="116"/>
      <c r="Q57" s="149"/>
      <c r="R57" s="116"/>
      <c r="S57" s="149"/>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8"/>
      <c r="AS57" s="134"/>
      <c r="AT57" s="10" t="str">
        <f t="shared" si="3"/>
        <v/>
      </c>
      <c r="AU57" s="10" t="str">
        <f t="shared" si="4"/>
        <v/>
      </c>
      <c r="AV57" s="10" t="str">
        <f t="shared" si="5"/>
        <v/>
      </c>
      <c r="AW57" s="10" t="str">
        <f t="shared" si="6"/>
        <v/>
      </c>
      <c r="AX57" s="143" t="str">
        <f t="shared" si="53"/>
        <v/>
      </c>
      <c r="AY57" s="10" t="str">
        <f t="shared" si="24"/>
        <v/>
      </c>
      <c r="AZ57" s="10" t="str">
        <f t="shared" si="25"/>
        <v/>
      </c>
      <c r="BA57" s="10" t="str">
        <f t="shared" si="26"/>
        <v/>
      </c>
      <c r="BB57" s="143" t="str">
        <f t="shared" si="27"/>
        <v/>
      </c>
      <c r="BC57" s="10" t="str">
        <f t="shared" si="8"/>
        <v/>
      </c>
      <c r="BD57" s="10" t="str">
        <f t="shared" si="9"/>
        <v/>
      </c>
      <c r="BE57" s="10" t="str">
        <f t="shared" si="10"/>
        <v/>
      </c>
      <c r="BF57" s="10" t="str">
        <f t="shared" si="28"/>
        <v/>
      </c>
      <c r="BG57" s="10" t="str">
        <f t="shared" si="29"/>
        <v/>
      </c>
      <c r="BH57" s="10" t="str">
        <f t="shared" si="30"/>
        <v/>
      </c>
      <c r="BI57" s="10" t="str">
        <f t="shared" si="31"/>
        <v/>
      </c>
      <c r="BJ57" s="10" t="str">
        <f t="shared" si="32"/>
        <v/>
      </c>
      <c r="BK57" s="10" t="str">
        <f t="shared" si="16"/>
        <v/>
      </c>
      <c r="BL57" s="10" t="str">
        <f t="shared" si="17"/>
        <v/>
      </c>
      <c r="BM57" s="10" t="str">
        <f t="shared" si="18"/>
        <v/>
      </c>
      <c r="BN57" s="10" t="str">
        <f t="shared" si="33"/>
        <v/>
      </c>
      <c r="BO57" s="10" t="str">
        <f t="shared" si="34"/>
        <v/>
      </c>
      <c r="BP57" s="10" t="str">
        <f t="shared" si="19"/>
        <v/>
      </c>
      <c r="BQ57" s="10" t="str">
        <f t="shared" si="35"/>
        <v/>
      </c>
      <c r="BR57" s="10" t="str">
        <f t="shared" si="20"/>
        <v/>
      </c>
      <c r="BS57" s="10" t="str">
        <f t="shared" si="36"/>
        <v/>
      </c>
      <c r="BT57" s="10" t="str">
        <f t="shared" si="37"/>
        <v/>
      </c>
      <c r="BU57" s="10" t="str">
        <f t="shared" si="38"/>
        <v/>
      </c>
      <c r="BV57" s="10" t="str">
        <f t="shared" si="39"/>
        <v/>
      </c>
      <c r="BW57" s="10" t="str">
        <f t="shared" si="40"/>
        <v/>
      </c>
      <c r="BX57" s="10" t="str">
        <f t="shared" si="41"/>
        <v/>
      </c>
      <c r="BY57" s="10" t="str">
        <f t="shared" si="42"/>
        <v/>
      </c>
      <c r="BZ57" s="10" t="str">
        <f t="shared" si="43"/>
        <v/>
      </c>
      <c r="CA57" s="10" t="str">
        <f t="shared" si="44"/>
        <v/>
      </c>
      <c r="CB57" s="10" t="str">
        <f t="shared" si="45"/>
        <v/>
      </c>
      <c r="CC57" s="10" t="str">
        <f t="shared" si="46"/>
        <v/>
      </c>
      <c r="CD57" s="10" t="str">
        <f t="shared" si="47"/>
        <v/>
      </c>
      <c r="CE57" s="10" t="str">
        <f t="shared" si="48"/>
        <v/>
      </c>
      <c r="CF57" s="10" t="str">
        <f t="shared" si="49"/>
        <v/>
      </c>
      <c r="CG57" s="10" t="str">
        <f t="shared" si="50"/>
        <v/>
      </c>
      <c r="CH57" s="10" t="str">
        <f t="shared" si="51"/>
        <v/>
      </c>
      <c r="CI57" s="10" t="str">
        <f t="shared" si="52"/>
        <v/>
      </c>
      <c r="CJ57" s="11"/>
      <c r="CM57" s="13"/>
      <c r="CN57" s="13"/>
      <c r="CO57" s="13"/>
      <c r="CP57" s="26" t="str">
        <f t="shared" si="55"/>
        <v/>
      </c>
      <c r="CQ57" s="26" t="str">
        <f t="shared" si="56"/>
        <v/>
      </c>
      <c r="CR57" s="26" t="str">
        <f t="shared" si="57"/>
        <v/>
      </c>
      <c r="CS57" s="14" t="s">
        <v>5</v>
      </c>
    </row>
    <row r="58" spans="1:97" s="12" customFormat="1" ht="25.5" x14ac:dyDescent="0.2">
      <c r="A58" s="24">
        <v>48</v>
      </c>
      <c r="B58" s="25" t="str">
        <f t="shared" si="54"/>
        <v/>
      </c>
      <c r="C58" s="41"/>
      <c r="D58" s="116"/>
      <c r="E58" s="128"/>
      <c r="F58" s="128"/>
      <c r="G58" s="116"/>
      <c r="H58" s="116"/>
      <c r="I58" s="116"/>
      <c r="J58" s="116"/>
      <c r="K58" s="116"/>
      <c r="L58" s="116"/>
      <c r="M58" s="116"/>
      <c r="N58" s="116"/>
      <c r="O58" s="116"/>
      <c r="P58" s="116"/>
      <c r="Q58" s="149"/>
      <c r="R58" s="116"/>
      <c r="S58" s="149"/>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8"/>
      <c r="AS58" s="134"/>
      <c r="AT58" s="10" t="str">
        <f t="shared" si="3"/>
        <v/>
      </c>
      <c r="AU58" s="10" t="str">
        <f t="shared" si="4"/>
        <v/>
      </c>
      <c r="AV58" s="10" t="str">
        <f t="shared" si="5"/>
        <v/>
      </c>
      <c r="AW58" s="10" t="str">
        <f t="shared" si="6"/>
        <v/>
      </c>
      <c r="AX58" s="143" t="str">
        <f t="shared" si="53"/>
        <v/>
      </c>
      <c r="AY58" s="10" t="str">
        <f t="shared" si="24"/>
        <v/>
      </c>
      <c r="AZ58" s="10" t="str">
        <f t="shared" si="25"/>
        <v/>
      </c>
      <c r="BA58" s="10" t="str">
        <f t="shared" si="26"/>
        <v/>
      </c>
      <c r="BB58" s="143" t="str">
        <f t="shared" si="27"/>
        <v/>
      </c>
      <c r="BC58" s="10" t="str">
        <f t="shared" si="8"/>
        <v/>
      </c>
      <c r="BD58" s="10" t="str">
        <f t="shared" si="9"/>
        <v/>
      </c>
      <c r="BE58" s="10" t="str">
        <f t="shared" si="10"/>
        <v/>
      </c>
      <c r="BF58" s="10" t="str">
        <f t="shared" si="28"/>
        <v/>
      </c>
      <c r="BG58" s="10" t="str">
        <f t="shared" si="29"/>
        <v/>
      </c>
      <c r="BH58" s="10" t="str">
        <f t="shared" si="30"/>
        <v/>
      </c>
      <c r="BI58" s="10" t="str">
        <f t="shared" si="31"/>
        <v/>
      </c>
      <c r="BJ58" s="10" t="str">
        <f t="shared" si="32"/>
        <v/>
      </c>
      <c r="BK58" s="10" t="str">
        <f t="shared" si="16"/>
        <v/>
      </c>
      <c r="BL58" s="10" t="str">
        <f t="shared" si="17"/>
        <v/>
      </c>
      <c r="BM58" s="10" t="str">
        <f t="shared" si="18"/>
        <v/>
      </c>
      <c r="BN58" s="10" t="str">
        <f t="shared" si="33"/>
        <v/>
      </c>
      <c r="BO58" s="10" t="str">
        <f t="shared" si="34"/>
        <v/>
      </c>
      <c r="BP58" s="10" t="str">
        <f t="shared" si="19"/>
        <v/>
      </c>
      <c r="BQ58" s="10" t="str">
        <f t="shared" si="35"/>
        <v/>
      </c>
      <c r="BR58" s="10" t="str">
        <f t="shared" si="20"/>
        <v/>
      </c>
      <c r="BS58" s="10" t="str">
        <f t="shared" si="36"/>
        <v/>
      </c>
      <c r="BT58" s="10" t="str">
        <f t="shared" si="37"/>
        <v/>
      </c>
      <c r="BU58" s="10" t="str">
        <f t="shared" si="38"/>
        <v/>
      </c>
      <c r="BV58" s="10" t="str">
        <f t="shared" si="39"/>
        <v/>
      </c>
      <c r="BW58" s="10" t="str">
        <f t="shared" si="40"/>
        <v/>
      </c>
      <c r="BX58" s="10" t="str">
        <f t="shared" si="41"/>
        <v/>
      </c>
      <c r="BY58" s="10" t="str">
        <f t="shared" si="42"/>
        <v/>
      </c>
      <c r="BZ58" s="10" t="str">
        <f t="shared" si="43"/>
        <v/>
      </c>
      <c r="CA58" s="10" t="str">
        <f t="shared" si="44"/>
        <v/>
      </c>
      <c r="CB58" s="10" t="str">
        <f t="shared" si="45"/>
        <v/>
      </c>
      <c r="CC58" s="10" t="str">
        <f t="shared" si="46"/>
        <v/>
      </c>
      <c r="CD58" s="10" t="str">
        <f t="shared" si="47"/>
        <v/>
      </c>
      <c r="CE58" s="10" t="str">
        <f t="shared" si="48"/>
        <v/>
      </c>
      <c r="CF58" s="10" t="str">
        <f t="shared" si="49"/>
        <v/>
      </c>
      <c r="CG58" s="10" t="str">
        <f t="shared" si="50"/>
        <v/>
      </c>
      <c r="CH58" s="10" t="str">
        <f t="shared" si="51"/>
        <v/>
      </c>
      <c r="CI58" s="10" t="str">
        <f t="shared" si="52"/>
        <v/>
      </c>
      <c r="CJ58" s="11"/>
      <c r="CM58" s="13"/>
      <c r="CN58" s="13"/>
      <c r="CO58" s="13"/>
      <c r="CP58" s="26" t="str">
        <f t="shared" si="55"/>
        <v/>
      </c>
      <c r="CQ58" s="26" t="str">
        <f t="shared" si="56"/>
        <v/>
      </c>
      <c r="CR58" s="26" t="str">
        <f t="shared" si="57"/>
        <v/>
      </c>
      <c r="CS58" s="14" t="s">
        <v>5</v>
      </c>
    </row>
    <row r="59" spans="1:97" s="12" customFormat="1" ht="25.5" x14ac:dyDescent="0.2">
      <c r="A59" s="24">
        <v>49</v>
      </c>
      <c r="B59" s="25" t="str">
        <f t="shared" si="54"/>
        <v/>
      </c>
      <c r="C59" s="41"/>
      <c r="D59" s="116"/>
      <c r="E59" s="128"/>
      <c r="F59" s="128"/>
      <c r="G59" s="116"/>
      <c r="H59" s="116"/>
      <c r="I59" s="116"/>
      <c r="J59" s="116"/>
      <c r="K59" s="116"/>
      <c r="L59" s="116"/>
      <c r="M59" s="116"/>
      <c r="N59" s="116"/>
      <c r="O59" s="116"/>
      <c r="P59" s="116"/>
      <c r="Q59" s="149"/>
      <c r="R59" s="116"/>
      <c r="S59" s="149"/>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8"/>
      <c r="AS59" s="134"/>
      <c r="AT59" s="10" t="str">
        <f t="shared" si="3"/>
        <v/>
      </c>
      <c r="AU59" s="10" t="str">
        <f t="shared" si="4"/>
        <v/>
      </c>
      <c r="AV59" s="10" t="str">
        <f t="shared" si="5"/>
        <v/>
      </c>
      <c r="AW59" s="10" t="str">
        <f t="shared" si="6"/>
        <v/>
      </c>
      <c r="AX59" s="143" t="str">
        <f t="shared" si="53"/>
        <v/>
      </c>
      <c r="AY59" s="10" t="str">
        <f t="shared" si="24"/>
        <v/>
      </c>
      <c r="AZ59" s="10" t="str">
        <f t="shared" si="25"/>
        <v/>
      </c>
      <c r="BA59" s="10" t="str">
        <f t="shared" si="26"/>
        <v/>
      </c>
      <c r="BB59" s="143" t="str">
        <f t="shared" si="27"/>
        <v/>
      </c>
      <c r="BC59" s="10" t="str">
        <f t="shared" si="8"/>
        <v/>
      </c>
      <c r="BD59" s="10" t="str">
        <f t="shared" si="9"/>
        <v/>
      </c>
      <c r="BE59" s="10" t="str">
        <f t="shared" si="10"/>
        <v/>
      </c>
      <c r="BF59" s="10" t="str">
        <f t="shared" si="28"/>
        <v/>
      </c>
      <c r="BG59" s="10" t="str">
        <f t="shared" si="29"/>
        <v/>
      </c>
      <c r="BH59" s="10" t="str">
        <f t="shared" si="30"/>
        <v/>
      </c>
      <c r="BI59" s="10" t="str">
        <f t="shared" si="31"/>
        <v/>
      </c>
      <c r="BJ59" s="10" t="str">
        <f t="shared" si="32"/>
        <v/>
      </c>
      <c r="BK59" s="10" t="str">
        <f t="shared" si="16"/>
        <v/>
      </c>
      <c r="BL59" s="10" t="str">
        <f t="shared" si="17"/>
        <v/>
      </c>
      <c r="BM59" s="10" t="str">
        <f t="shared" si="18"/>
        <v/>
      </c>
      <c r="BN59" s="10" t="str">
        <f t="shared" si="33"/>
        <v/>
      </c>
      <c r="BO59" s="10" t="str">
        <f t="shared" si="34"/>
        <v/>
      </c>
      <c r="BP59" s="10" t="str">
        <f t="shared" si="19"/>
        <v/>
      </c>
      <c r="BQ59" s="10" t="str">
        <f t="shared" si="35"/>
        <v/>
      </c>
      <c r="BR59" s="10" t="str">
        <f t="shared" si="20"/>
        <v/>
      </c>
      <c r="BS59" s="10" t="str">
        <f t="shared" si="36"/>
        <v/>
      </c>
      <c r="BT59" s="10" t="str">
        <f t="shared" si="37"/>
        <v/>
      </c>
      <c r="BU59" s="10" t="str">
        <f t="shared" si="38"/>
        <v/>
      </c>
      <c r="BV59" s="10" t="str">
        <f t="shared" si="39"/>
        <v/>
      </c>
      <c r="BW59" s="10" t="str">
        <f t="shared" si="40"/>
        <v/>
      </c>
      <c r="BX59" s="10" t="str">
        <f t="shared" si="41"/>
        <v/>
      </c>
      <c r="BY59" s="10" t="str">
        <f t="shared" si="42"/>
        <v/>
      </c>
      <c r="BZ59" s="10" t="str">
        <f t="shared" si="43"/>
        <v/>
      </c>
      <c r="CA59" s="10" t="str">
        <f t="shared" si="44"/>
        <v/>
      </c>
      <c r="CB59" s="10" t="str">
        <f t="shared" si="45"/>
        <v/>
      </c>
      <c r="CC59" s="10" t="str">
        <f t="shared" si="46"/>
        <v/>
      </c>
      <c r="CD59" s="10" t="str">
        <f t="shared" si="47"/>
        <v/>
      </c>
      <c r="CE59" s="10" t="str">
        <f t="shared" si="48"/>
        <v/>
      </c>
      <c r="CF59" s="10" t="str">
        <f t="shared" si="49"/>
        <v/>
      </c>
      <c r="CG59" s="10" t="str">
        <f t="shared" si="50"/>
        <v/>
      </c>
      <c r="CH59" s="10" t="str">
        <f t="shared" si="51"/>
        <v/>
      </c>
      <c r="CI59" s="10" t="str">
        <f t="shared" si="52"/>
        <v/>
      </c>
      <c r="CJ59" s="11"/>
      <c r="CM59" s="13"/>
      <c r="CN59" s="13"/>
      <c r="CO59" s="13"/>
      <c r="CP59" s="26" t="str">
        <f t="shared" si="55"/>
        <v/>
      </c>
      <c r="CQ59" s="26" t="str">
        <f t="shared" si="56"/>
        <v/>
      </c>
      <c r="CR59" s="26" t="str">
        <f t="shared" si="57"/>
        <v/>
      </c>
      <c r="CS59" s="14" t="s">
        <v>5</v>
      </c>
    </row>
    <row r="60" spans="1:97" s="12" customFormat="1" ht="25.5" x14ac:dyDescent="0.2">
      <c r="A60" s="24">
        <v>50</v>
      </c>
      <c r="B60" s="25" t="str">
        <f t="shared" si="54"/>
        <v/>
      </c>
      <c r="C60" s="41"/>
      <c r="D60" s="116"/>
      <c r="E60" s="128"/>
      <c r="F60" s="128"/>
      <c r="G60" s="116"/>
      <c r="H60" s="116"/>
      <c r="I60" s="116"/>
      <c r="J60" s="116"/>
      <c r="K60" s="116"/>
      <c r="L60" s="116"/>
      <c r="M60" s="116"/>
      <c r="N60" s="116"/>
      <c r="O60" s="116"/>
      <c r="P60" s="116"/>
      <c r="Q60" s="149"/>
      <c r="R60" s="116"/>
      <c r="S60" s="149"/>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8"/>
      <c r="AS60" s="134"/>
      <c r="AT60" s="10" t="str">
        <f t="shared" si="3"/>
        <v/>
      </c>
      <c r="AU60" s="10" t="str">
        <f t="shared" si="4"/>
        <v/>
      </c>
      <c r="AV60" s="10" t="str">
        <f t="shared" si="5"/>
        <v/>
      </c>
      <c r="AW60" s="10" t="str">
        <f t="shared" si="6"/>
        <v/>
      </c>
      <c r="AX60" s="143" t="str">
        <f t="shared" si="53"/>
        <v/>
      </c>
      <c r="AY60" s="10" t="str">
        <f t="shared" si="24"/>
        <v/>
      </c>
      <c r="AZ60" s="10" t="str">
        <f t="shared" si="25"/>
        <v/>
      </c>
      <c r="BA60" s="10" t="str">
        <f t="shared" si="26"/>
        <v/>
      </c>
      <c r="BB60" s="143" t="str">
        <f t="shared" si="27"/>
        <v/>
      </c>
      <c r="BC60" s="10" t="str">
        <f t="shared" si="8"/>
        <v/>
      </c>
      <c r="BD60" s="10" t="str">
        <f t="shared" si="9"/>
        <v/>
      </c>
      <c r="BE60" s="10" t="str">
        <f t="shared" si="10"/>
        <v/>
      </c>
      <c r="BF60" s="10" t="str">
        <f t="shared" si="28"/>
        <v/>
      </c>
      <c r="BG60" s="10" t="str">
        <f t="shared" si="29"/>
        <v/>
      </c>
      <c r="BH60" s="10" t="str">
        <f t="shared" si="30"/>
        <v/>
      </c>
      <c r="BI60" s="10" t="str">
        <f t="shared" si="31"/>
        <v/>
      </c>
      <c r="BJ60" s="10" t="str">
        <f t="shared" si="32"/>
        <v/>
      </c>
      <c r="BK60" s="10" t="str">
        <f t="shared" si="16"/>
        <v/>
      </c>
      <c r="BL60" s="10" t="str">
        <f t="shared" si="17"/>
        <v/>
      </c>
      <c r="BM60" s="10" t="str">
        <f t="shared" si="18"/>
        <v/>
      </c>
      <c r="BN60" s="10" t="str">
        <f t="shared" si="33"/>
        <v/>
      </c>
      <c r="BO60" s="10" t="str">
        <f t="shared" si="34"/>
        <v/>
      </c>
      <c r="BP60" s="10" t="str">
        <f t="shared" si="19"/>
        <v/>
      </c>
      <c r="BQ60" s="10" t="str">
        <f t="shared" si="35"/>
        <v/>
      </c>
      <c r="BR60" s="10" t="str">
        <f t="shared" si="20"/>
        <v/>
      </c>
      <c r="BS60" s="10" t="str">
        <f t="shared" si="36"/>
        <v/>
      </c>
      <c r="BT60" s="10" t="str">
        <f t="shared" si="37"/>
        <v/>
      </c>
      <c r="BU60" s="10" t="str">
        <f t="shared" si="38"/>
        <v/>
      </c>
      <c r="BV60" s="10" t="str">
        <f t="shared" si="39"/>
        <v/>
      </c>
      <c r="BW60" s="10" t="str">
        <f t="shared" si="40"/>
        <v/>
      </c>
      <c r="BX60" s="10" t="str">
        <f t="shared" si="41"/>
        <v/>
      </c>
      <c r="BY60" s="10" t="str">
        <f t="shared" si="42"/>
        <v/>
      </c>
      <c r="BZ60" s="10" t="str">
        <f t="shared" si="43"/>
        <v/>
      </c>
      <c r="CA60" s="10" t="str">
        <f t="shared" si="44"/>
        <v/>
      </c>
      <c r="CB60" s="10" t="str">
        <f t="shared" si="45"/>
        <v/>
      </c>
      <c r="CC60" s="10" t="str">
        <f t="shared" si="46"/>
        <v/>
      </c>
      <c r="CD60" s="10" t="str">
        <f t="shared" si="47"/>
        <v/>
      </c>
      <c r="CE60" s="10" t="str">
        <f t="shared" si="48"/>
        <v/>
      </c>
      <c r="CF60" s="10" t="str">
        <f t="shared" si="49"/>
        <v/>
      </c>
      <c r="CG60" s="10" t="str">
        <f t="shared" si="50"/>
        <v/>
      </c>
      <c r="CH60" s="10" t="str">
        <f t="shared" si="51"/>
        <v/>
      </c>
      <c r="CI60" s="10" t="str">
        <f t="shared" si="52"/>
        <v/>
      </c>
      <c r="CJ60" s="11"/>
      <c r="CM60" s="13"/>
      <c r="CN60" s="13"/>
      <c r="CO60" s="13"/>
      <c r="CP60" s="26" t="str">
        <f t="shared" si="55"/>
        <v/>
      </c>
      <c r="CQ60" s="26" t="str">
        <f t="shared" si="56"/>
        <v/>
      </c>
      <c r="CR60" s="26" t="str">
        <f t="shared" si="57"/>
        <v/>
      </c>
      <c r="CS60" s="14" t="s">
        <v>5</v>
      </c>
    </row>
    <row r="61" spans="1:97" s="12" customFormat="1" ht="25.5" x14ac:dyDescent="0.2">
      <c r="A61" s="24">
        <v>51</v>
      </c>
      <c r="B61" s="25" t="str">
        <f t="shared" si="54"/>
        <v/>
      </c>
      <c r="C61" s="41"/>
      <c r="D61" s="116"/>
      <c r="E61" s="128"/>
      <c r="F61" s="128"/>
      <c r="G61" s="116"/>
      <c r="H61" s="116"/>
      <c r="I61" s="116"/>
      <c r="J61" s="116"/>
      <c r="K61" s="116"/>
      <c r="L61" s="116"/>
      <c r="M61" s="116"/>
      <c r="N61" s="116"/>
      <c r="O61" s="116"/>
      <c r="P61" s="116"/>
      <c r="Q61" s="149"/>
      <c r="R61" s="116"/>
      <c r="S61" s="149"/>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8"/>
      <c r="AS61" s="134"/>
      <c r="AT61" s="10" t="str">
        <f t="shared" si="3"/>
        <v/>
      </c>
      <c r="AU61" s="10" t="str">
        <f t="shared" si="4"/>
        <v/>
      </c>
      <c r="AV61" s="10" t="str">
        <f t="shared" si="5"/>
        <v/>
      </c>
      <c r="AW61" s="10" t="str">
        <f t="shared" si="6"/>
        <v/>
      </c>
      <c r="AX61" s="143" t="str">
        <f t="shared" si="53"/>
        <v/>
      </c>
      <c r="AY61" s="10" t="str">
        <f t="shared" si="24"/>
        <v/>
      </c>
      <c r="AZ61" s="10" t="str">
        <f t="shared" si="25"/>
        <v/>
      </c>
      <c r="BA61" s="10" t="str">
        <f t="shared" si="26"/>
        <v/>
      </c>
      <c r="BB61" s="143" t="str">
        <f t="shared" si="27"/>
        <v/>
      </c>
      <c r="BC61" s="10" t="str">
        <f t="shared" si="8"/>
        <v/>
      </c>
      <c r="BD61" s="10" t="str">
        <f t="shared" si="9"/>
        <v/>
      </c>
      <c r="BE61" s="10" t="str">
        <f t="shared" si="10"/>
        <v/>
      </c>
      <c r="BF61" s="10" t="str">
        <f t="shared" si="28"/>
        <v/>
      </c>
      <c r="BG61" s="10" t="str">
        <f t="shared" si="29"/>
        <v/>
      </c>
      <c r="BH61" s="10" t="str">
        <f t="shared" si="30"/>
        <v/>
      </c>
      <c r="BI61" s="10" t="str">
        <f t="shared" si="31"/>
        <v/>
      </c>
      <c r="BJ61" s="10" t="str">
        <f t="shared" si="32"/>
        <v/>
      </c>
      <c r="BK61" s="10" t="str">
        <f t="shared" si="16"/>
        <v/>
      </c>
      <c r="BL61" s="10" t="str">
        <f t="shared" si="17"/>
        <v/>
      </c>
      <c r="BM61" s="10" t="str">
        <f t="shared" si="18"/>
        <v/>
      </c>
      <c r="BN61" s="10" t="str">
        <f t="shared" si="33"/>
        <v/>
      </c>
      <c r="BO61" s="10" t="str">
        <f t="shared" si="34"/>
        <v/>
      </c>
      <c r="BP61" s="10" t="str">
        <f t="shared" si="19"/>
        <v/>
      </c>
      <c r="BQ61" s="10" t="str">
        <f t="shared" si="35"/>
        <v/>
      </c>
      <c r="BR61" s="10" t="str">
        <f t="shared" si="20"/>
        <v/>
      </c>
      <c r="BS61" s="10" t="str">
        <f t="shared" si="36"/>
        <v/>
      </c>
      <c r="BT61" s="10" t="str">
        <f t="shared" si="37"/>
        <v/>
      </c>
      <c r="BU61" s="10" t="str">
        <f t="shared" si="38"/>
        <v/>
      </c>
      <c r="BV61" s="10" t="str">
        <f t="shared" si="39"/>
        <v/>
      </c>
      <c r="BW61" s="10" t="str">
        <f t="shared" si="40"/>
        <v/>
      </c>
      <c r="BX61" s="10" t="str">
        <f t="shared" si="41"/>
        <v/>
      </c>
      <c r="BY61" s="10" t="str">
        <f t="shared" si="42"/>
        <v/>
      </c>
      <c r="BZ61" s="10" t="str">
        <f t="shared" si="43"/>
        <v/>
      </c>
      <c r="CA61" s="10" t="str">
        <f t="shared" si="44"/>
        <v/>
      </c>
      <c r="CB61" s="10" t="str">
        <f t="shared" si="45"/>
        <v/>
      </c>
      <c r="CC61" s="10" t="str">
        <f t="shared" si="46"/>
        <v/>
      </c>
      <c r="CD61" s="10" t="str">
        <f t="shared" si="47"/>
        <v/>
      </c>
      <c r="CE61" s="10" t="str">
        <f t="shared" si="48"/>
        <v/>
      </c>
      <c r="CF61" s="10" t="str">
        <f t="shared" si="49"/>
        <v/>
      </c>
      <c r="CG61" s="10" t="str">
        <f t="shared" si="50"/>
        <v/>
      </c>
      <c r="CH61" s="10" t="str">
        <f t="shared" si="51"/>
        <v/>
      </c>
      <c r="CI61" s="10" t="str">
        <f t="shared" si="52"/>
        <v/>
      </c>
      <c r="CJ61" s="11"/>
      <c r="CM61" s="13"/>
      <c r="CN61" s="13"/>
      <c r="CO61" s="13"/>
      <c r="CP61" s="26" t="str">
        <f t="shared" si="55"/>
        <v/>
      </c>
      <c r="CQ61" s="26" t="str">
        <f t="shared" si="56"/>
        <v/>
      </c>
      <c r="CR61" s="26" t="str">
        <f t="shared" si="57"/>
        <v/>
      </c>
      <c r="CS61" s="14" t="s">
        <v>5</v>
      </c>
    </row>
    <row r="62" spans="1:97" s="12" customFormat="1" ht="25.5" x14ac:dyDescent="0.2">
      <c r="A62" s="24">
        <v>52</v>
      </c>
      <c r="B62" s="25" t="str">
        <f t="shared" si="54"/>
        <v/>
      </c>
      <c r="C62" s="41"/>
      <c r="D62" s="116"/>
      <c r="E62" s="128"/>
      <c r="F62" s="128"/>
      <c r="G62" s="116"/>
      <c r="H62" s="116"/>
      <c r="I62" s="116"/>
      <c r="J62" s="116"/>
      <c r="K62" s="116"/>
      <c r="L62" s="116"/>
      <c r="M62" s="116"/>
      <c r="N62" s="116"/>
      <c r="O62" s="116"/>
      <c r="P62" s="116"/>
      <c r="Q62" s="149"/>
      <c r="R62" s="116"/>
      <c r="S62" s="149"/>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8"/>
      <c r="AS62" s="134"/>
      <c r="AT62" s="10" t="str">
        <f t="shared" si="3"/>
        <v/>
      </c>
      <c r="AU62" s="10" t="str">
        <f t="shared" si="4"/>
        <v/>
      </c>
      <c r="AV62" s="10" t="str">
        <f t="shared" si="5"/>
        <v/>
      </c>
      <c r="AW62" s="10" t="str">
        <f t="shared" si="6"/>
        <v/>
      </c>
      <c r="AX62" s="143" t="str">
        <f t="shared" si="53"/>
        <v/>
      </c>
      <c r="AY62" s="10" t="str">
        <f t="shared" si="24"/>
        <v/>
      </c>
      <c r="AZ62" s="10" t="str">
        <f t="shared" si="25"/>
        <v/>
      </c>
      <c r="BA62" s="10" t="str">
        <f t="shared" si="26"/>
        <v/>
      </c>
      <c r="BB62" s="143" t="str">
        <f t="shared" si="27"/>
        <v/>
      </c>
      <c r="BC62" s="10" t="str">
        <f t="shared" si="8"/>
        <v/>
      </c>
      <c r="BD62" s="10" t="str">
        <f t="shared" si="9"/>
        <v/>
      </c>
      <c r="BE62" s="10" t="str">
        <f t="shared" si="10"/>
        <v/>
      </c>
      <c r="BF62" s="10" t="str">
        <f t="shared" si="28"/>
        <v/>
      </c>
      <c r="BG62" s="10" t="str">
        <f t="shared" si="29"/>
        <v/>
      </c>
      <c r="BH62" s="10" t="str">
        <f t="shared" si="30"/>
        <v/>
      </c>
      <c r="BI62" s="10" t="str">
        <f t="shared" si="31"/>
        <v/>
      </c>
      <c r="BJ62" s="10" t="str">
        <f t="shared" si="32"/>
        <v/>
      </c>
      <c r="BK62" s="10" t="str">
        <f t="shared" si="16"/>
        <v/>
      </c>
      <c r="BL62" s="10" t="str">
        <f t="shared" si="17"/>
        <v/>
      </c>
      <c r="BM62" s="10" t="str">
        <f t="shared" si="18"/>
        <v/>
      </c>
      <c r="BN62" s="10" t="str">
        <f t="shared" si="33"/>
        <v/>
      </c>
      <c r="BO62" s="10" t="str">
        <f t="shared" si="34"/>
        <v/>
      </c>
      <c r="BP62" s="10" t="str">
        <f t="shared" si="19"/>
        <v/>
      </c>
      <c r="BQ62" s="10" t="str">
        <f t="shared" si="35"/>
        <v/>
      </c>
      <c r="BR62" s="10" t="str">
        <f t="shared" si="20"/>
        <v/>
      </c>
      <c r="BS62" s="10" t="str">
        <f t="shared" si="36"/>
        <v/>
      </c>
      <c r="BT62" s="10" t="str">
        <f t="shared" si="37"/>
        <v/>
      </c>
      <c r="BU62" s="10" t="str">
        <f t="shared" si="38"/>
        <v/>
      </c>
      <c r="BV62" s="10" t="str">
        <f t="shared" si="39"/>
        <v/>
      </c>
      <c r="BW62" s="10" t="str">
        <f t="shared" si="40"/>
        <v/>
      </c>
      <c r="BX62" s="10" t="str">
        <f t="shared" si="41"/>
        <v/>
      </c>
      <c r="BY62" s="10" t="str">
        <f t="shared" si="42"/>
        <v/>
      </c>
      <c r="BZ62" s="10" t="str">
        <f t="shared" si="43"/>
        <v/>
      </c>
      <c r="CA62" s="10" t="str">
        <f t="shared" si="44"/>
        <v/>
      </c>
      <c r="CB62" s="10" t="str">
        <f t="shared" si="45"/>
        <v/>
      </c>
      <c r="CC62" s="10" t="str">
        <f t="shared" si="46"/>
        <v/>
      </c>
      <c r="CD62" s="10" t="str">
        <f t="shared" si="47"/>
        <v/>
      </c>
      <c r="CE62" s="10" t="str">
        <f t="shared" si="48"/>
        <v/>
      </c>
      <c r="CF62" s="10" t="str">
        <f t="shared" si="49"/>
        <v/>
      </c>
      <c r="CG62" s="10" t="str">
        <f t="shared" si="50"/>
        <v/>
      </c>
      <c r="CH62" s="10" t="str">
        <f t="shared" si="51"/>
        <v/>
      </c>
      <c r="CI62" s="10" t="str">
        <f t="shared" si="52"/>
        <v/>
      </c>
      <c r="CJ62" s="11"/>
      <c r="CM62" s="13"/>
      <c r="CN62" s="13"/>
      <c r="CO62" s="13"/>
      <c r="CP62" s="26" t="str">
        <f t="shared" si="55"/>
        <v/>
      </c>
      <c r="CQ62" s="26" t="str">
        <f t="shared" si="56"/>
        <v/>
      </c>
      <c r="CR62" s="26" t="str">
        <f t="shared" si="57"/>
        <v/>
      </c>
      <c r="CS62" s="14" t="s">
        <v>5</v>
      </c>
    </row>
    <row r="63" spans="1:97" s="12" customFormat="1" ht="25.5" x14ac:dyDescent="0.2">
      <c r="A63" s="24">
        <v>53</v>
      </c>
      <c r="B63" s="25" t="str">
        <f t="shared" si="54"/>
        <v/>
      </c>
      <c r="C63" s="41"/>
      <c r="D63" s="116"/>
      <c r="E63" s="128"/>
      <c r="F63" s="128"/>
      <c r="G63" s="116"/>
      <c r="H63" s="116"/>
      <c r="I63" s="116"/>
      <c r="J63" s="116"/>
      <c r="K63" s="116"/>
      <c r="L63" s="116"/>
      <c r="M63" s="116"/>
      <c r="N63" s="116"/>
      <c r="O63" s="116"/>
      <c r="P63" s="116"/>
      <c r="Q63" s="149"/>
      <c r="R63" s="116"/>
      <c r="S63" s="149"/>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8"/>
      <c r="AS63" s="134"/>
      <c r="AT63" s="10" t="str">
        <f t="shared" si="3"/>
        <v/>
      </c>
      <c r="AU63" s="10" t="str">
        <f t="shared" si="4"/>
        <v/>
      </c>
      <c r="AV63" s="10" t="str">
        <f t="shared" si="5"/>
        <v/>
      </c>
      <c r="AW63" s="10" t="str">
        <f t="shared" si="6"/>
        <v/>
      </c>
      <c r="AX63" s="143" t="str">
        <f t="shared" si="53"/>
        <v/>
      </c>
      <c r="AY63" s="10" t="str">
        <f t="shared" si="24"/>
        <v/>
      </c>
      <c r="AZ63" s="10" t="str">
        <f t="shared" si="25"/>
        <v/>
      </c>
      <c r="BA63" s="10" t="str">
        <f t="shared" si="26"/>
        <v/>
      </c>
      <c r="BB63" s="143" t="str">
        <f t="shared" si="27"/>
        <v/>
      </c>
      <c r="BC63" s="10" t="str">
        <f t="shared" si="8"/>
        <v/>
      </c>
      <c r="BD63" s="10" t="str">
        <f t="shared" si="9"/>
        <v/>
      </c>
      <c r="BE63" s="10" t="str">
        <f t="shared" si="10"/>
        <v/>
      </c>
      <c r="BF63" s="10" t="str">
        <f t="shared" si="28"/>
        <v/>
      </c>
      <c r="BG63" s="10" t="str">
        <f t="shared" si="29"/>
        <v/>
      </c>
      <c r="BH63" s="10" t="str">
        <f t="shared" si="30"/>
        <v/>
      </c>
      <c r="BI63" s="10" t="str">
        <f t="shared" si="31"/>
        <v/>
      </c>
      <c r="BJ63" s="10" t="str">
        <f t="shared" si="32"/>
        <v/>
      </c>
      <c r="BK63" s="10" t="str">
        <f t="shared" si="16"/>
        <v/>
      </c>
      <c r="BL63" s="10" t="str">
        <f t="shared" si="17"/>
        <v/>
      </c>
      <c r="BM63" s="10" t="str">
        <f t="shared" si="18"/>
        <v/>
      </c>
      <c r="BN63" s="10" t="str">
        <f t="shared" si="33"/>
        <v/>
      </c>
      <c r="BO63" s="10" t="str">
        <f t="shared" si="34"/>
        <v/>
      </c>
      <c r="BP63" s="10" t="str">
        <f t="shared" si="19"/>
        <v/>
      </c>
      <c r="BQ63" s="10" t="str">
        <f t="shared" si="35"/>
        <v/>
      </c>
      <c r="BR63" s="10" t="str">
        <f t="shared" si="20"/>
        <v/>
      </c>
      <c r="BS63" s="10" t="str">
        <f t="shared" si="36"/>
        <v/>
      </c>
      <c r="BT63" s="10" t="str">
        <f t="shared" si="37"/>
        <v/>
      </c>
      <c r="BU63" s="10" t="str">
        <f t="shared" si="38"/>
        <v/>
      </c>
      <c r="BV63" s="10" t="str">
        <f t="shared" si="39"/>
        <v/>
      </c>
      <c r="BW63" s="10" t="str">
        <f t="shared" si="40"/>
        <v/>
      </c>
      <c r="BX63" s="10" t="str">
        <f t="shared" si="41"/>
        <v/>
      </c>
      <c r="BY63" s="10" t="str">
        <f t="shared" si="42"/>
        <v/>
      </c>
      <c r="BZ63" s="10" t="str">
        <f t="shared" si="43"/>
        <v/>
      </c>
      <c r="CA63" s="10" t="str">
        <f t="shared" si="44"/>
        <v/>
      </c>
      <c r="CB63" s="10" t="str">
        <f t="shared" si="45"/>
        <v/>
      </c>
      <c r="CC63" s="10" t="str">
        <f t="shared" si="46"/>
        <v/>
      </c>
      <c r="CD63" s="10" t="str">
        <f t="shared" si="47"/>
        <v/>
      </c>
      <c r="CE63" s="10" t="str">
        <f t="shared" si="48"/>
        <v/>
      </c>
      <c r="CF63" s="10" t="str">
        <f t="shared" si="49"/>
        <v/>
      </c>
      <c r="CG63" s="10" t="str">
        <f t="shared" si="50"/>
        <v/>
      </c>
      <c r="CH63" s="10" t="str">
        <f t="shared" si="51"/>
        <v/>
      </c>
      <c r="CI63" s="10" t="str">
        <f t="shared" si="52"/>
        <v/>
      </c>
      <c r="CJ63" s="11"/>
      <c r="CM63" s="13"/>
      <c r="CN63" s="13"/>
      <c r="CO63" s="13"/>
      <c r="CP63" s="26" t="str">
        <f t="shared" si="55"/>
        <v/>
      </c>
      <c r="CQ63" s="26" t="str">
        <f t="shared" si="56"/>
        <v/>
      </c>
      <c r="CR63" s="26" t="str">
        <f t="shared" si="57"/>
        <v/>
      </c>
      <c r="CS63" s="14" t="s">
        <v>5</v>
      </c>
    </row>
    <row r="64" spans="1:97" s="12" customFormat="1" ht="25.5" x14ac:dyDescent="0.2">
      <c r="A64" s="24">
        <v>54</v>
      </c>
      <c r="B64" s="25" t="str">
        <f t="shared" si="54"/>
        <v/>
      </c>
      <c r="C64" s="41"/>
      <c r="D64" s="116"/>
      <c r="E64" s="128"/>
      <c r="F64" s="128"/>
      <c r="G64" s="116"/>
      <c r="H64" s="116"/>
      <c r="I64" s="116"/>
      <c r="J64" s="116"/>
      <c r="K64" s="116"/>
      <c r="L64" s="116"/>
      <c r="M64" s="116"/>
      <c r="N64" s="116"/>
      <c r="O64" s="116"/>
      <c r="P64" s="116"/>
      <c r="Q64" s="149"/>
      <c r="R64" s="116"/>
      <c r="S64" s="149"/>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8"/>
      <c r="AS64" s="134"/>
      <c r="AT64" s="10" t="str">
        <f t="shared" si="3"/>
        <v/>
      </c>
      <c r="AU64" s="10" t="str">
        <f t="shared" si="4"/>
        <v/>
      </c>
      <c r="AV64" s="10" t="str">
        <f t="shared" si="5"/>
        <v/>
      </c>
      <c r="AW64" s="10" t="str">
        <f t="shared" si="6"/>
        <v/>
      </c>
      <c r="AX64" s="143" t="str">
        <f t="shared" si="53"/>
        <v/>
      </c>
      <c r="AY64" s="10" t="str">
        <f t="shared" si="24"/>
        <v/>
      </c>
      <c r="AZ64" s="10" t="str">
        <f t="shared" si="25"/>
        <v/>
      </c>
      <c r="BA64" s="10" t="str">
        <f t="shared" si="26"/>
        <v/>
      </c>
      <c r="BB64" s="143" t="str">
        <f t="shared" si="27"/>
        <v/>
      </c>
      <c r="BC64" s="10" t="str">
        <f t="shared" si="8"/>
        <v/>
      </c>
      <c r="BD64" s="10" t="str">
        <f t="shared" si="9"/>
        <v/>
      </c>
      <c r="BE64" s="10" t="str">
        <f t="shared" si="10"/>
        <v/>
      </c>
      <c r="BF64" s="10" t="str">
        <f t="shared" si="28"/>
        <v/>
      </c>
      <c r="BG64" s="10" t="str">
        <f t="shared" si="29"/>
        <v/>
      </c>
      <c r="BH64" s="10" t="str">
        <f t="shared" si="30"/>
        <v/>
      </c>
      <c r="BI64" s="10" t="str">
        <f t="shared" si="31"/>
        <v/>
      </c>
      <c r="BJ64" s="10" t="str">
        <f t="shared" si="32"/>
        <v/>
      </c>
      <c r="BK64" s="10" t="str">
        <f t="shared" si="16"/>
        <v/>
      </c>
      <c r="BL64" s="10" t="str">
        <f t="shared" si="17"/>
        <v/>
      </c>
      <c r="BM64" s="10" t="str">
        <f t="shared" si="18"/>
        <v/>
      </c>
      <c r="BN64" s="10" t="str">
        <f t="shared" si="33"/>
        <v/>
      </c>
      <c r="BO64" s="10" t="str">
        <f t="shared" si="34"/>
        <v/>
      </c>
      <c r="BP64" s="10" t="str">
        <f t="shared" si="19"/>
        <v/>
      </c>
      <c r="BQ64" s="10" t="str">
        <f t="shared" si="35"/>
        <v/>
      </c>
      <c r="BR64" s="10" t="str">
        <f t="shared" si="20"/>
        <v/>
      </c>
      <c r="BS64" s="10" t="str">
        <f t="shared" si="36"/>
        <v/>
      </c>
      <c r="BT64" s="10" t="str">
        <f t="shared" si="37"/>
        <v/>
      </c>
      <c r="BU64" s="10" t="str">
        <f t="shared" si="38"/>
        <v/>
      </c>
      <c r="BV64" s="10" t="str">
        <f t="shared" si="39"/>
        <v/>
      </c>
      <c r="BW64" s="10" t="str">
        <f t="shared" si="40"/>
        <v/>
      </c>
      <c r="BX64" s="10" t="str">
        <f t="shared" si="41"/>
        <v/>
      </c>
      <c r="BY64" s="10" t="str">
        <f t="shared" si="42"/>
        <v/>
      </c>
      <c r="BZ64" s="10" t="str">
        <f t="shared" si="43"/>
        <v/>
      </c>
      <c r="CA64" s="10" t="str">
        <f t="shared" si="44"/>
        <v/>
      </c>
      <c r="CB64" s="10" t="str">
        <f t="shared" si="45"/>
        <v/>
      </c>
      <c r="CC64" s="10" t="str">
        <f t="shared" si="46"/>
        <v/>
      </c>
      <c r="CD64" s="10" t="str">
        <f t="shared" si="47"/>
        <v/>
      </c>
      <c r="CE64" s="10" t="str">
        <f t="shared" si="48"/>
        <v/>
      </c>
      <c r="CF64" s="10" t="str">
        <f t="shared" si="49"/>
        <v/>
      </c>
      <c r="CG64" s="10" t="str">
        <f t="shared" si="50"/>
        <v/>
      </c>
      <c r="CH64" s="10" t="str">
        <f t="shared" si="51"/>
        <v/>
      </c>
      <c r="CI64" s="10" t="str">
        <f t="shared" si="52"/>
        <v/>
      </c>
      <c r="CJ64" s="11"/>
      <c r="CM64" s="13"/>
      <c r="CN64" s="13"/>
      <c r="CO64" s="13"/>
      <c r="CP64" s="26" t="str">
        <f t="shared" si="55"/>
        <v/>
      </c>
      <c r="CQ64" s="26" t="str">
        <f t="shared" si="56"/>
        <v/>
      </c>
      <c r="CR64" s="26" t="str">
        <f t="shared" si="57"/>
        <v/>
      </c>
      <c r="CS64" s="14" t="s">
        <v>5</v>
      </c>
    </row>
    <row r="65" spans="1:97" s="12" customFormat="1" ht="25.5" x14ac:dyDescent="0.2">
      <c r="A65" s="24">
        <v>55</v>
      </c>
      <c r="B65" s="25" t="str">
        <f t="shared" si="54"/>
        <v/>
      </c>
      <c r="C65" s="41"/>
      <c r="D65" s="116"/>
      <c r="E65" s="128"/>
      <c r="F65" s="128"/>
      <c r="G65" s="116"/>
      <c r="H65" s="116"/>
      <c r="I65" s="116"/>
      <c r="J65" s="116"/>
      <c r="K65" s="116"/>
      <c r="L65" s="116"/>
      <c r="M65" s="116"/>
      <c r="N65" s="116"/>
      <c r="O65" s="116"/>
      <c r="P65" s="116"/>
      <c r="Q65" s="149"/>
      <c r="R65" s="116"/>
      <c r="S65" s="149"/>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8"/>
      <c r="AS65" s="134"/>
      <c r="AT65" s="10" t="str">
        <f t="shared" si="3"/>
        <v/>
      </c>
      <c r="AU65" s="10" t="str">
        <f t="shared" si="4"/>
        <v/>
      </c>
      <c r="AV65" s="10" t="str">
        <f t="shared" si="5"/>
        <v/>
      </c>
      <c r="AW65" s="10" t="str">
        <f t="shared" si="6"/>
        <v/>
      </c>
      <c r="AX65" s="143" t="str">
        <f t="shared" si="53"/>
        <v/>
      </c>
      <c r="AY65" s="10" t="str">
        <f t="shared" si="24"/>
        <v/>
      </c>
      <c r="AZ65" s="10" t="str">
        <f t="shared" si="25"/>
        <v/>
      </c>
      <c r="BA65" s="10" t="str">
        <f t="shared" si="26"/>
        <v/>
      </c>
      <c r="BB65" s="143" t="str">
        <f t="shared" si="27"/>
        <v/>
      </c>
      <c r="BC65" s="10" t="str">
        <f t="shared" si="8"/>
        <v/>
      </c>
      <c r="BD65" s="10" t="str">
        <f t="shared" si="9"/>
        <v/>
      </c>
      <c r="BE65" s="10" t="str">
        <f t="shared" si="10"/>
        <v/>
      </c>
      <c r="BF65" s="10" t="str">
        <f t="shared" si="28"/>
        <v/>
      </c>
      <c r="BG65" s="10" t="str">
        <f t="shared" si="29"/>
        <v/>
      </c>
      <c r="BH65" s="10" t="str">
        <f t="shared" si="30"/>
        <v/>
      </c>
      <c r="BI65" s="10" t="str">
        <f t="shared" si="31"/>
        <v/>
      </c>
      <c r="BJ65" s="10" t="str">
        <f t="shared" si="32"/>
        <v/>
      </c>
      <c r="BK65" s="10" t="str">
        <f t="shared" si="16"/>
        <v/>
      </c>
      <c r="BL65" s="10" t="str">
        <f t="shared" si="17"/>
        <v/>
      </c>
      <c r="BM65" s="10" t="str">
        <f t="shared" si="18"/>
        <v/>
      </c>
      <c r="BN65" s="10" t="str">
        <f t="shared" si="33"/>
        <v/>
      </c>
      <c r="BO65" s="10" t="str">
        <f t="shared" si="34"/>
        <v/>
      </c>
      <c r="BP65" s="10" t="str">
        <f t="shared" si="19"/>
        <v/>
      </c>
      <c r="BQ65" s="10" t="str">
        <f t="shared" si="35"/>
        <v/>
      </c>
      <c r="BR65" s="10" t="str">
        <f t="shared" si="20"/>
        <v/>
      </c>
      <c r="BS65" s="10" t="str">
        <f t="shared" si="36"/>
        <v/>
      </c>
      <c r="BT65" s="10" t="str">
        <f t="shared" si="37"/>
        <v/>
      </c>
      <c r="BU65" s="10" t="str">
        <f t="shared" si="38"/>
        <v/>
      </c>
      <c r="BV65" s="10" t="str">
        <f t="shared" si="39"/>
        <v/>
      </c>
      <c r="BW65" s="10" t="str">
        <f t="shared" si="40"/>
        <v/>
      </c>
      <c r="BX65" s="10" t="str">
        <f t="shared" si="41"/>
        <v/>
      </c>
      <c r="BY65" s="10" t="str">
        <f t="shared" si="42"/>
        <v/>
      </c>
      <c r="BZ65" s="10" t="str">
        <f t="shared" si="43"/>
        <v/>
      </c>
      <c r="CA65" s="10" t="str">
        <f t="shared" si="44"/>
        <v/>
      </c>
      <c r="CB65" s="10" t="str">
        <f t="shared" si="45"/>
        <v/>
      </c>
      <c r="CC65" s="10" t="str">
        <f t="shared" si="46"/>
        <v/>
      </c>
      <c r="CD65" s="10" t="str">
        <f t="shared" si="47"/>
        <v/>
      </c>
      <c r="CE65" s="10" t="str">
        <f t="shared" si="48"/>
        <v/>
      </c>
      <c r="CF65" s="10" t="str">
        <f t="shared" si="49"/>
        <v/>
      </c>
      <c r="CG65" s="10" t="str">
        <f t="shared" si="50"/>
        <v/>
      </c>
      <c r="CH65" s="10" t="str">
        <f t="shared" si="51"/>
        <v/>
      </c>
      <c r="CI65" s="10" t="str">
        <f t="shared" si="52"/>
        <v/>
      </c>
      <c r="CJ65" s="11"/>
      <c r="CM65" s="13"/>
      <c r="CN65" s="13"/>
      <c r="CO65" s="13"/>
      <c r="CP65" s="26" t="str">
        <f t="shared" si="55"/>
        <v/>
      </c>
      <c r="CQ65" s="26" t="str">
        <f t="shared" si="56"/>
        <v/>
      </c>
      <c r="CR65" s="26" t="str">
        <f t="shared" si="57"/>
        <v/>
      </c>
      <c r="CS65" s="14" t="s">
        <v>5</v>
      </c>
    </row>
    <row r="66" spans="1:97" s="12" customFormat="1" ht="25.5" x14ac:dyDescent="0.2">
      <c r="A66" s="24">
        <v>56</v>
      </c>
      <c r="B66" s="25" t="str">
        <f t="shared" si="54"/>
        <v/>
      </c>
      <c r="C66" s="41"/>
      <c r="D66" s="116"/>
      <c r="E66" s="128"/>
      <c r="F66" s="128"/>
      <c r="G66" s="116"/>
      <c r="H66" s="116"/>
      <c r="I66" s="116"/>
      <c r="J66" s="116"/>
      <c r="K66" s="116"/>
      <c r="L66" s="116"/>
      <c r="M66" s="116"/>
      <c r="N66" s="116"/>
      <c r="O66" s="116"/>
      <c r="P66" s="116"/>
      <c r="Q66" s="149"/>
      <c r="R66" s="116"/>
      <c r="S66" s="149"/>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8"/>
      <c r="AS66" s="134"/>
      <c r="AT66" s="10" t="str">
        <f t="shared" si="3"/>
        <v/>
      </c>
      <c r="AU66" s="10" t="str">
        <f t="shared" si="4"/>
        <v/>
      </c>
      <c r="AV66" s="10" t="str">
        <f t="shared" si="5"/>
        <v/>
      </c>
      <c r="AW66" s="10" t="str">
        <f t="shared" si="6"/>
        <v/>
      </c>
      <c r="AX66" s="143" t="str">
        <f t="shared" si="53"/>
        <v/>
      </c>
      <c r="AY66" s="10" t="str">
        <f t="shared" si="24"/>
        <v/>
      </c>
      <c r="AZ66" s="10" t="str">
        <f t="shared" si="25"/>
        <v/>
      </c>
      <c r="BA66" s="10" t="str">
        <f t="shared" si="26"/>
        <v/>
      </c>
      <c r="BB66" s="143" t="str">
        <f t="shared" si="27"/>
        <v/>
      </c>
      <c r="BC66" s="10" t="str">
        <f t="shared" si="8"/>
        <v/>
      </c>
      <c r="BD66" s="10" t="str">
        <f t="shared" si="9"/>
        <v/>
      </c>
      <c r="BE66" s="10" t="str">
        <f t="shared" si="10"/>
        <v/>
      </c>
      <c r="BF66" s="10" t="str">
        <f t="shared" si="28"/>
        <v/>
      </c>
      <c r="BG66" s="10" t="str">
        <f t="shared" si="29"/>
        <v/>
      </c>
      <c r="BH66" s="10" t="str">
        <f t="shared" si="30"/>
        <v/>
      </c>
      <c r="BI66" s="10" t="str">
        <f t="shared" si="31"/>
        <v/>
      </c>
      <c r="BJ66" s="10" t="str">
        <f t="shared" si="32"/>
        <v/>
      </c>
      <c r="BK66" s="10" t="str">
        <f t="shared" si="16"/>
        <v/>
      </c>
      <c r="BL66" s="10" t="str">
        <f t="shared" si="17"/>
        <v/>
      </c>
      <c r="BM66" s="10" t="str">
        <f t="shared" si="18"/>
        <v/>
      </c>
      <c r="BN66" s="10" t="str">
        <f t="shared" si="33"/>
        <v/>
      </c>
      <c r="BO66" s="10" t="str">
        <f t="shared" si="34"/>
        <v/>
      </c>
      <c r="BP66" s="10" t="str">
        <f t="shared" si="19"/>
        <v/>
      </c>
      <c r="BQ66" s="10" t="str">
        <f t="shared" si="35"/>
        <v/>
      </c>
      <c r="BR66" s="10" t="str">
        <f t="shared" si="20"/>
        <v/>
      </c>
      <c r="BS66" s="10" t="str">
        <f t="shared" si="36"/>
        <v/>
      </c>
      <c r="BT66" s="10" t="str">
        <f t="shared" si="37"/>
        <v/>
      </c>
      <c r="BU66" s="10" t="str">
        <f t="shared" si="38"/>
        <v/>
      </c>
      <c r="BV66" s="10" t="str">
        <f t="shared" si="39"/>
        <v/>
      </c>
      <c r="BW66" s="10" t="str">
        <f t="shared" si="40"/>
        <v/>
      </c>
      <c r="BX66" s="10" t="str">
        <f t="shared" si="41"/>
        <v/>
      </c>
      <c r="BY66" s="10" t="str">
        <f t="shared" si="42"/>
        <v/>
      </c>
      <c r="BZ66" s="10" t="str">
        <f t="shared" si="43"/>
        <v/>
      </c>
      <c r="CA66" s="10" t="str">
        <f t="shared" si="44"/>
        <v/>
      </c>
      <c r="CB66" s="10" t="str">
        <f t="shared" si="45"/>
        <v/>
      </c>
      <c r="CC66" s="10" t="str">
        <f t="shared" si="46"/>
        <v/>
      </c>
      <c r="CD66" s="10" t="str">
        <f t="shared" si="47"/>
        <v/>
      </c>
      <c r="CE66" s="10" t="str">
        <f t="shared" si="48"/>
        <v/>
      </c>
      <c r="CF66" s="10" t="str">
        <f t="shared" si="49"/>
        <v/>
      </c>
      <c r="CG66" s="10" t="str">
        <f t="shared" si="50"/>
        <v/>
      </c>
      <c r="CH66" s="10" t="str">
        <f t="shared" si="51"/>
        <v/>
      </c>
      <c r="CI66" s="10" t="str">
        <f t="shared" si="52"/>
        <v/>
      </c>
      <c r="CJ66" s="11"/>
      <c r="CN66" s="13"/>
      <c r="CO66" s="13"/>
      <c r="CP66" s="26" t="str">
        <f t="shared" si="55"/>
        <v/>
      </c>
      <c r="CQ66" s="26" t="str">
        <f t="shared" si="56"/>
        <v/>
      </c>
      <c r="CR66" s="26" t="str">
        <f t="shared" si="57"/>
        <v/>
      </c>
      <c r="CS66" s="14" t="s">
        <v>5</v>
      </c>
    </row>
    <row r="67" spans="1:97" s="12" customFormat="1" ht="25.5" x14ac:dyDescent="0.2">
      <c r="A67" s="24">
        <v>57</v>
      </c>
      <c r="B67" s="25" t="str">
        <f t="shared" si="54"/>
        <v/>
      </c>
      <c r="C67" s="41"/>
      <c r="D67" s="116"/>
      <c r="E67" s="128"/>
      <c r="F67" s="128"/>
      <c r="G67" s="116"/>
      <c r="H67" s="116"/>
      <c r="I67" s="116"/>
      <c r="J67" s="116"/>
      <c r="K67" s="116"/>
      <c r="L67" s="116"/>
      <c r="M67" s="116"/>
      <c r="N67" s="116"/>
      <c r="O67" s="116"/>
      <c r="P67" s="116"/>
      <c r="Q67" s="149"/>
      <c r="R67" s="116"/>
      <c r="S67" s="149"/>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8"/>
      <c r="AS67" s="134"/>
      <c r="AT67" s="10" t="str">
        <f t="shared" si="3"/>
        <v/>
      </c>
      <c r="AU67" s="10" t="str">
        <f t="shared" si="4"/>
        <v/>
      </c>
      <c r="AV67" s="10" t="str">
        <f t="shared" si="5"/>
        <v/>
      </c>
      <c r="AW67" s="10" t="str">
        <f t="shared" si="6"/>
        <v/>
      </c>
      <c r="AX67" s="143" t="str">
        <f t="shared" si="53"/>
        <v/>
      </c>
      <c r="AY67" s="10" t="str">
        <f t="shared" si="24"/>
        <v/>
      </c>
      <c r="AZ67" s="10" t="str">
        <f t="shared" si="25"/>
        <v/>
      </c>
      <c r="BA67" s="10" t="str">
        <f t="shared" si="26"/>
        <v/>
      </c>
      <c r="BB67" s="143" t="str">
        <f t="shared" si="27"/>
        <v/>
      </c>
      <c r="BC67" s="10" t="str">
        <f t="shared" si="8"/>
        <v/>
      </c>
      <c r="BD67" s="10" t="str">
        <f t="shared" si="9"/>
        <v/>
      </c>
      <c r="BE67" s="10" t="str">
        <f t="shared" si="10"/>
        <v/>
      </c>
      <c r="BF67" s="10" t="str">
        <f t="shared" si="28"/>
        <v/>
      </c>
      <c r="BG67" s="10" t="str">
        <f t="shared" si="29"/>
        <v/>
      </c>
      <c r="BH67" s="10" t="str">
        <f t="shared" si="30"/>
        <v/>
      </c>
      <c r="BI67" s="10" t="str">
        <f t="shared" si="31"/>
        <v/>
      </c>
      <c r="BJ67" s="10" t="str">
        <f t="shared" si="32"/>
        <v/>
      </c>
      <c r="BK67" s="10" t="str">
        <f t="shared" si="16"/>
        <v/>
      </c>
      <c r="BL67" s="10" t="str">
        <f t="shared" si="17"/>
        <v/>
      </c>
      <c r="BM67" s="10" t="str">
        <f t="shared" si="18"/>
        <v/>
      </c>
      <c r="BN67" s="10" t="str">
        <f t="shared" si="33"/>
        <v/>
      </c>
      <c r="BO67" s="10" t="str">
        <f t="shared" si="34"/>
        <v/>
      </c>
      <c r="BP67" s="10" t="str">
        <f t="shared" si="19"/>
        <v/>
      </c>
      <c r="BQ67" s="10" t="str">
        <f t="shared" si="35"/>
        <v/>
      </c>
      <c r="BR67" s="10" t="str">
        <f t="shared" si="20"/>
        <v/>
      </c>
      <c r="BS67" s="10" t="str">
        <f t="shared" si="36"/>
        <v/>
      </c>
      <c r="BT67" s="10" t="str">
        <f t="shared" si="37"/>
        <v/>
      </c>
      <c r="BU67" s="10" t="str">
        <f t="shared" si="38"/>
        <v/>
      </c>
      <c r="BV67" s="10" t="str">
        <f t="shared" si="39"/>
        <v/>
      </c>
      <c r="BW67" s="10" t="str">
        <f t="shared" si="40"/>
        <v/>
      </c>
      <c r="BX67" s="10" t="str">
        <f t="shared" si="41"/>
        <v/>
      </c>
      <c r="BY67" s="10" t="str">
        <f t="shared" si="42"/>
        <v/>
      </c>
      <c r="BZ67" s="10" t="str">
        <f t="shared" si="43"/>
        <v/>
      </c>
      <c r="CA67" s="10" t="str">
        <f t="shared" si="44"/>
        <v/>
      </c>
      <c r="CB67" s="10" t="str">
        <f t="shared" si="45"/>
        <v/>
      </c>
      <c r="CC67" s="10" t="str">
        <f t="shared" si="46"/>
        <v/>
      </c>
      <c r="CD67" s="10" t="str">
        <f t="shared" si="47"/>
        <v/>
      </c>
      <c r="CE67" s="10" t="str">
        <f t="shared" si="48"/>
        <v/>
      </c>
      <c r="CF67" s="10" t="str">
        <f t="shared" si="49"/>
        <v/>
      </c>
      <c r="CG67" s="10" t="str">
        <f t="shared" si="50"/>
        <v/>
      </c>
      <c r="CH67" s="10" t="str">
        <f t="shared" si="51"/>
        <v/>
      </c>
      <c r="CI67" s="10" t="str">
        <f t="shared" si="52"/>
        <v/>
      </c>
      <c r="CJ67" s="11"/>
      <c r="CN67" s="13"/>
      <c r="CO67" s="13"/>
      <c r="CP67" s="26" t="str">
        <f t="shared" si="55"/>
        <v/>
      </c>
      <c r="CQ67" s="26" t="str">
        <f t="shared" si="56"/>
        <v/>
      </c>
      <c r="CR67" s="26" t="str">
        <f t="shared" si="57"/>
        <v/>
      </c>
      <c r="CS67" s="14" t="s">
        <v>5</v>
      </c>
    </row>
    <row r="68" spans="1:97" s="12" customFormat="1" ht="25.5" x14ac:dyDescent="0.2">
      <c r="A68" s="24">
        <v>58</v>
      </c>
      <c r="B68" s="25" t="str">
        <f t="shared" si="54"/>
        <v/>
      </c>
      <c r="C68" s="41"/>
      <c r="D68" s="116"/>
      <c r="E68" s="128"/>
      <c r="F68" s="128"/>
      <c r="G68" s="116"/>
      <c r="H68" s="116"/>
      <c r="I68" s="116"/>
      <c r="J68" s="116"/>
      <c r="K68" s="116"/>
      <c r="L68" s="116"/>
      <c r="M68" s="116"/>
      <c r="N68" s="116"/>
      <c r="O68" s="116"/>
      <c r="P68" s="116"/>
      <c r="Q68" s="149"/>
      <c r="R68" s="116"/>
      <c r="S68" s="149"/>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8"/>
      <c r="AS68" s="134"/>
      <c r="AT68" s="10" t="str">
        <f t="shared" si="3"/>
        <v/>
      </c>
      <c r="AU68" s="10" t="str">
        <f t="shared" si="4"/>
        <v/>
      </c>
      <c r="AV68" s="10" t="str">
        <f t="shared" si="5"/>
        <v/>
      </c>
      <c r="AW68" s="10" t="str">
        <f t="shared" si="6"/>
        <v/>
      </c>
      <c r="AX68" s="143" t="str">
        <f t="shared" si="53"/>
        <v/>
      </c>
      <c r="AY68" s="10" t="str">
        <f t="shared" si="24"/>
        <v/>
      </c>
      <c r="AZ68" s="10" t="str">
        <f t="shared" si="25"/>
        <v/>
      </c>
      <c r="BA68" s="10" t="str">
        <f t="shared" si="26"/>
        <v/>
      </c>
      <c r="BB68" s="143" t="str">
        <f t="shared" si="27"/>
        <v/>
      </c>
      <c r="BC68" s="10" t="str">
        <f t="shared" si="8"/>
        <v/>
      </c>
      <c r="BD68" s="10" t="str">
        <f t="shared" si="9"/>
        <v/>
      </c>
      <c r="BE68" s="10" t="str">
        <f t="shared" si="10"/>
        <v/>
      </c>
      <c r="BF68" s="10" t="str">
        <f t="shared" si="28"/>
        <v/>
      </c>
      <c r="BG68" s="10" t="str">
        <f t="shared" si="29"/>
        <v/>
      </c>
      <c r="BH68" s="10" t="str">
        <f t="shared" si="30"/>
        <v/>
      </c>
      <c r="BI68" s="10" t="str">
        <f t="shared" si="31"/>
        <v/>
      </c>
      <c r="BJ68" s="10" t="str">
        <f t="shared" si="32"/>
        <v/>
      </c>
      <c r="BK68" s="10" t="str">
        <f t="shared" si="16"/>
        <v/>
      </c>
      <c r="BL68" s="10" t="str">
        <f t="shared" si="17"/>
        <v/>
      </c>
      <c r="BM68" s="10" t="str">
        <f t="shared" si="18"/>
        <v/>
      </c>
      <c r="BN68" s="10" t="str">
        <f t="shared" si="33"/>
        <v/>
      </c>
      <c r="BO68" s="10" t="str">
        <f t="shared" si="34"/>
        <v/>
      </c>
      <c r="BP68" s="10" t="str">
        <f t="shared" si="19"/>
        <v/>
      </c>
      <c r="BQ68" s="10" t="str">
        <f t="shared" si="35"/>
        <v/>
      </c>
      <c r="BR68" s="10" t="str">
        <f t="shared" si="20"/>
        <v/>
      </c>
      <c r="BS68" s="10" t="str">
        <f t="shared" si="36"/>
        <v/>
      </c>
      <c r="BT68" s="10" t="str">
        <f t="shared" si="37"/>
        <v/>
      </c>
      <c r="BU68" s="10" t="str">
        <f t="shared" si="38"/>
        <v/>
      </c>
      <c r="BV68" s="10" t="str">
        <f t="shared" si="39"/>
        <v/>
      </c>
      <c r="BW68" s="10" t="str">
        <f t="shared" si="40"/>
        <v/>
      </c>
      <c r="BX68" s="10" t="str">
        <f t="shared" si="41"/>
        <v/>
      </c>
      <c r="BY68" s="10" t="str">
        <f t="shared" si="42"/>
        <v/>
      </c>
      <c r="BZ68" s="10" t="str">
        <f t="shared" si="43"/>
        <v/>
      </c>
      <c r="CA68" s="10" t="str">
        <f t="shared" si="44"/>
        <v/>
      </c>
      <c r="CB68" s="10" t="str">
        <f t="shared" si="45"/>
        <v/>
      </c>
      <c r="CC68" s="10" t="str">
        <f t="shared" si="46"/>
        <v/>
      </c>
      <c r="CD68" s="10" t="str">
        <f t="shared" si="47"/>
        <v/>
      </c>
      <c r="CE68" s="10" t="str">
        <f t="shared" si="48"/>
        <v/>
      </c>
      <c r="CF68" s="10" t="str">
        <f t="shared" si="49"/>
        <v/>
      </c>
      <c r="CG68" s="10" t="str">
        <f t="shared" si="50"/>
        <v/>
      </c>
      <c r="CH68" s="10" t="str">
        <f t="shared" si="51"/>
        <v/>
      </c>
      <c r="CI68" s="10" t="str">
        <f t="shared" si="52"/>
        <v/>
      </c>
      <c r="CJ68" s="11"/>
      <c r="CN68" s="13"/>
      <c r="CO68" s="13"/>
      <c r="CP68" s="26" t="str">
        <f t="shared" si="55"/>
        <v/>
      </c>
      <c r="CQ68" s="26" t="str">
        <f t="shared" si="56"/>
        <v/>
      </c>
      <c r="CR68" s="26" t="str">
        <f t="shared" si="57"/>
        <v/>
      </c>
      <c r="CS68" s="14" t="s">
        <v>5</v>
      </c>
    </row>
    <row r="69" spans="1:97" s="12" customFormat="1" ht="25.5" x14ac:dyDescent="0.2">
      <c r="A69" s="24">
        <v>59</v>
      </c>
      <c r="B69" s="25" t="str">
        <f t="shared" si="54"/>
        <v/>
      </c>
      <c r="C69" s="41"/>
      <c r="D69" s="116"/>
      <c r="E69" s="128"/>
      <c r="F69" s="128"/>
      <c r="G69" s="116"/>
      <c r="H69" s="116"/>
      <c r="I69" s="116"/>
      <c r="J69" s="116"/>
      <c r="K69" s="116"/>
      <c r="L69" s="116"/>
      <c r="M69" s="116"/>
      <c r="N69" s="116"/>
      <c r="O69" s="116"/>
      <c r="P69" s="116"/>
      <c r="Q69" s="149"/>
      <c r="R69" s="116"/>
      <c r="S69" s="149"/>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8"/>
      <c r="AS69" s="134"/>
      <c r="AT69" s="10" t="str">
        <f t="shared" si="3"/>
        <v/>
      </c>
      <c r="AU69" s="10" t="str">
        <f t="shared" si="4"/>
        <v/>
      </c>
      <c r="AV69" s="10" t="str">
        <f t="shared" si="5"/>
        <v/>
      </c>
      <c r="AW69" s="10" t="str">
        <f t="shared" si="6"/>
        <v/>
      </c>
      <c r="AX69" s="143" t="str">
        <f t="shared" si="53"/>
        <v/>
      </c>
      <c r="AY69" s="10" t="str">
        <f t="shared" si="24"/>
        <v/>
      </c>
      <c r="AZ69" s="10" t="str">
        <f t="shared" si="25"/>
        <v/>
      </c>
      <c r="BA69" s="10" t="str">
        <f t="shared" si="26"/>
        <v/>
      </c>
      <c r="BB69" s="143" t="str">
        <f t="shared" si="27"/>
        <v/>
      </c>
      <c r="BC69" s="10" t="str">
        <f t="shared" si="8"/>
        <v/>
      </c>
      <c r="BD69" s="10" t="str">
        <f t="shared" si="9"/>
        <v/>
      </c>
      <c r="BE69" s="10" t="str">
        <f t="shared" si="10"/>
        <v/>
      </c>
      <c r="BF69" s="10" t="str">
        <f t="shared" si="28"/>
        <v/>
      </c>
      <c r="BG69" s="10" t="str">
        <f t="shared" si="29"/>
        <v/>
      </c>
      <c r="BH69" s="10" t="str">
        <f t="shared" si="30"/>
        <v/>
      </c>
      <c r="BI69" s="10" t="str">
        <f t="shared" si="31"/>
        <v/>
      </c>
      <c r="BJ69" s="10" t="str">
        <f t="shared" si="32"/>
        <v/>
      </c>
      <c r="BK69" s="10" t="str">
        <f t="shared" si="16"/>
        <v/>
      </c>
      <c r="BL69" s="10" t="str">
        <f t="shared" si="17"/>
        <v/>
      </c>
      <c r="BM69" s="10" t="str">
        <f t="shared" si="18"/>
        <v/>
      </c>
      <c r="BN69" s="10" t="str">
        <f t="shared" si="33"/>
        <v/>
      </c>
      <c r="BO69" s="10" t="str">
        <f t="shared" si="34"/>
        <v/>
      </c>
      <c r="BP69" s="10" t="str">
        <f t="shared" si="19"/>
        <v/>
      </c>
      <c r="BQ69" s="10" t="str">
        <f t="shared" si="35"/>
        <v/>
      </c>
      <c r="BR69" s="10" t="str">
        <f t="shared" si="20"/>
        <v/>
      </c>
      <c r="BS69" s="10" t="str">
        <f t="shared" si="36"/>
        <v/>
      </c>
      <c r="BT69" s="10" t="str">
        <f t="shared" si="37"/>
        <v/>
      </c>
      <c r="BU69" s="10" t="str">
        <f t="shared" si="38"/>
        <v/>
      </c>
      <c r="BV69" s="10" t="str">
        <f t="shared" si="39"/>
        <v/>
      </c>
      <c r="BW69" s="10" t="str">
        <f t="shared" si="40"/>
        <v/>
      </c>
      <c r="BX69" s="10" t="str">
        <f t="shared" si="41"/>
        <v/>
      </c>
      <c r="BY69" s="10" t="str">
        <f t="shared" si="42"/>
        <v/>
      </c>
      <c r="BZ69" s="10" t="str">
        <f t="shared" si="43"/>
        <v/>
      </c>
      <c r="CA69" s="10" t="str">
        <f t="shared" si="44"/>
        <v/>
      </c>
      <c r="CB69" s="10" t="str">
        <f t="shared" si="45"/>
        <v/>
      </c>
      <c r="CC69" s="10" t="str">
        <f t="shared" si="46"/>
        <v/>
      </c>
      <c r="CD69" s="10" t="str">
        <f t="shared" si="47"/>
        <v/>
      </c>
      <c r="CE69" s="10" t="str">
        <f t="shared" si="48"/>
        <v/>
      </c>
      <c r="CF69" s="10" t="str">
        <f t="shared" si="49"/>
        <v/>
      </c>
      <c r="CG69" s="10" t="str">
        <f t="shared" si="50"/>
        <v/>
      </c>
      <c r="CH69" s="10" t="str">
        <f t="shared" si="51"/>
        <v/>
      </c>
      <c r="CI69" s="10" t="str">
        <f t="shared" si="52"/>
        <v/>
      </c>
      <c r="CJ69" s="11"/>
      <c r="CN69" s="13"/>
      <c r="CO69" s="13"/>
      <c r="CP69" s="26" t="str">
        <f t="shared" si="55"/>
        <v/>
      </c>
      <c r="CQ69" s="26" t="str">
        <f t="shared" si="56"/>
        <v/>
      </c>
      <c r="CR69" s="26" t="str">
        <f t="shared" si="57"/>
        <v/>
      </c>
      <c r="CS69" s="14" t="s">
        <v>5</v>
      </c>
    </row>
    <row r="70" spans="1:97" s="12" customFormat="1" ht="25.5" x14ac:dyDescent="0.2">
      <c r="A70" s="24">
        <v>60</v>
      </c>
      <c r="B70" s="25" t="str">
        <f t="shared" si="54"/>
        <v/>
      </c>
      <c r="C70" s="41"/>
      <c r="D70" s="116"/>
      <c r="E70" s="128"/>
      <c r="F70" s="128"/>
      <c r="G70" s="116"/>
      <c r="H70" s="116"/>
      <c r="I70" s="116"/>
      <c r="J70" s="116"/>
      <c r="K70" s="116"/>
      <c r="L70" s="116"/>
      <c r="M70" s="116"/>
      <c r="N70" s="116"/>
      <c r="O70" s="116"/>
      <c r="P70" s="116"/>
      <c r="Q70" s="149"/>
      <c r="R70" s="116"/>
      <c r="S70" s="149"/>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8"/>
      <c r="AS70" s="134"/>
      <c r="AT70" s="10" t="str">
        <f t="shared" si="3"/>
        <v/>
      </c>
      <c r="AU70" s="10" t="str">
        <f t="shared" si="4"/>
        <v/>
      </c>
      <c r="AV70" s="10" t="str">
        <f t="shared" si="5"/>
        <v/>
      </c>
      <c r="AW70" s="10" t="str">
        <f t="shared" si="6"/>
        <v/>
      </c>
      <c r="AX70" s="143" t="str">
        <f t="shared" si="53"/>
        <v/>
      </c>
      <c r="AY70" s="10" t="str">
        <f t="shared" si="24"/>
        <v/>
      </c>
      <c r="AZ70" s="10" t="str">
        <f t="shared" si="25"/>
        <v/>
      </c>
      <c r="BA70" s="10" t="str">
        <f t="shared" si="26"/>
        <v/>
      </c>
      <c r="BB70" s="143" t="str">
        <f t="shared" si="27"/>
        <v/>
      </c>
      <c r="BC70" s="10" t="str">
        <f t="shared" si="8"/>
        <v/>
      </c>
      <c r="BD70" s="10" t="str">
        <f t="shared" si="9"/>
        <v/>
      </c>
      <c r="BE70" s="10" t="str">
        <f t="shared" si="10"/>
        <v/>
      </c>
      <c r="BF70" s="10" t="str">
        <f t="shared" si="28"/>
        <v/>
      </c>
      <c r="BG70" s="10" t="str">
        <f t="shared" si="29"/>
        <v/>
      </c>
      <c r="BH70" s="10" t="str">
        <f t="shared" si="30"/>
        <v/>
      </c>
      <c r="BI70" s="10" t="str">
        <f t="shared" si="31"/>
        <v/>
      </c>
      <c r="BJ70" s="10" t="str">
        <f t="shared" si="32"/>
        <v/>
      </c>
      <c r="BK70" s="10" t="str">
        <f t="shared" si="16"/>
        <v/>
      </c>
      <c r="BL70" s="10" t="str">
        <f t="shared" si="17"/>
        <v/>
      </c>
      <c r="BM70" s="10" t="str">
        <f t="shared" si="18"/>
        <v/>
      </c>
      <c r="BN70" s="10" t="str">
        <f t="shared" si="33"/>
        <v/>
      </c>
      <c r="BO70" s="10" t="str">
        <f t="shared" si="34"/>
        <v/>
      </c>
      <c r="BP70" s="10" t="str">
        <f t="shared" si="19"/>
        <v/>
      </c>
      <c r="BQ70" s="10" t="str">
        <f t="shared" si="35"/>
        <v/>
      </c>
      <c r="BR70" s="10" t="str">
        <f t="shared" si="20"/>
        <v/>
      </c>
      <c r="BS70" s="10" t="str">
        <f t="shared" si="36"/>
        <v/>
      </c>
      <c r="BT70" s="10" t="str">
        <f t="shared" si="37"/>
        <v/>
      </c>
      <c r="BU70" s="10" t="str">
        <f t="shared" si="38"/>
        <v/>
      </c>
      <c r="BV70" s="10" t="str">
        <f t="shared" si="39"/>
        <v/>
      </c>
      <c r="BW70" s="10" t="str">
        <f t="shared" si="40"/>
        <v/>
      </c>
      <c r="BX70" s="10" t="str">
        <f t="shared" si="41"/>
        <v/>
      </c>
      <c r="BY70" s="10" t="str">
        <f t="shared" si="42"/>
        <v/>
      </c>
      <c r="BZ70" s="10" t="str">
        <f t="shared" si="43"/>
        <v/>
      </c>
      <c r="CA70" s="10" t="str">
        <f t="shared" si="44"/>
        <v/>
      </c>
      <c r="CB70" s="10" t="str">
        <f t="shared" si="45"/>
        <v/>
      </c>
      <c r="CC70" s="10" t="str">
        <f t="shared" si="46"/>
        <v/>
      </c>
      <c r="CD70" s="10" t="str">
        <f t="shared" si="47"/>
        <v/>
      </c>
      <c r="CE70" s="10" t="str">
        <f t="shared" si="48"/>
        <v/>
      </c>
      <c r="CF70" s="10" t="str">
        <f t="shared" si="49"/>
        <v/>
      </c>
      <c r="CG70" s="10" t="str">
        <f t="shared" si="50"/>
        <v/>
      </c>
      <c r="CH70" s="10" t="str">
        <f t="shared" si="51"/>
        <v/>
      </c>
      <c r="CI70" s="10" t="str">
        <f t="shared" si="52"/>
        <v/>
      </c>
      <c r="CJ70" s="11"/>
      <c r="CN70" s="13"/>
      <c r="CO70" s="13"/>
      <c r="CP70" s="26" t="str">
        <f t="shared" si="55"/>
        <v/>
      </c>
      <c r="CQ70" s="26" t="str">
        <f t="shared" si="56"/>
        <v/>
      </c>
      <c r="CR70" s="26" t="str">
        <f t="shared" si="57"/>
        <v/>
      </c>
      <c r="CS70" s="14" t="s">
        <v>5</v>
      </c>
    </row>
    <row r="71" spans="1:97" s="12" customFormat="1" ht="25.5" x14ac:dyDescent="0.2">
      <c r="A71" s="24">
        <v>61</v>
      </c>
      <c r="B71" s="25" t="str">
        <f t="shared" si="54"/>
        <v/>
      </c>
      <c r="C71" s="41"/>
      <c r="D71" s="116"/>
      <c r="E71" s="128"/>
      <c r="F71" s="128"/>
      <c r="G71" s="116"/>
      <c r="H71" s="116"/>
      <c r="I71" s="116"/>
      <c r="J71" s="116"/>
      <c r="K71" s="116"/>
      <c r="L71" s="116"/>
      <c r="M71" s="116"/>
      <c r="N71" s="116"/>
      <c r="O71" s="116"/>
      <c r="P71" s="116"/>
      <c r="Q71" s="149"/>
      <c r="R71" s="116"/>
      <c r="S71" s="149"/>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8"/>
      <c r="AS71" s="134"/>
      <c r="AT71" s="10" t="str">
        <f t="shared" si="3"/>
        <v/>
      </c>
      <c r="AU71" s="10" t="str">
        <f t="shared" si="4"/>
        <v/>
      </c>
      <c r="AV71" s="10" t="str">
        <f t="shared" si="5"/>
        <v/>
      </c>
      <c r="AW71" s="10" t="str">
        <f t="shared" si="6"/>
        <v/>
      </c>
      <c r="AX71" s="143" t="str">
        <f t="shared" si="53"/>
        <v/>
      </c>
      <c r="AY71" s="10" t="str">
        <f t="shared" si="24"/>
        <v/>
      </c>
      <c r="AZ71" s="10" t="str">
        <f t="shared" si="25"/>
        <v/>
      </c>
      <c r="BA71" s="10" t="str">
        <f t="shared" si="26"/>
        <v/>
      </c>
      <c r="BB71" s="143" t="str">
        <f t="shared" si="27"/>
        <v/>
      </c>
      <c r="BC71" s="10" t="str">
        <f t="shared" si="8"/>
        <v/>
      </c>
      <c r="BD71" s="10" t="str">
        <f t="shared" si="9"/>
        <v/>
      </c>
      <c r="BE71" s="10" t="str">
        <f t="shared" si="10"/>
        <v/>
      </c>
      <c r="BF71" s="10" t="str">
        <f t="shared" si="28"/>
        <v/>
      </c>
      <c r="BG71" s="10" t="str">
        <f t="shared" si="29"/>
        <v/>
      </c>
      <c r="BH71" s="10" t="str">
        <f t="shared" si="30"/>
        <v/>
      </c>
      <c r="BI71" s="10" t="str">
        <f t="shared" si="31"/>
        <v/>
      </c>
      <c r="BJ71" s="10" t="str">
        <f t="shared" si="32"/>
        <v/>
      </c>
      <c r="BK71" s="10" t="str">
        <f t="shared" si="16"/>
        <v/>
      </c>
      <c r="BL71" s="10" t="str">
        <f t="shared" si="17"/>
        <v/>
      </c>
      <c r="BM71" s="10" t="str">
        <f t="shared" si="18"/>
        <v/>
      </c>
      <c r="BN71" s="10" t="str">
        <f t="shared" si="33"/>
        <v/>
      </c>
      <c r="BO71" s="10" t="str">
        <f t="shared" si="34"/>
        <v/>
      </c>
      <c r="BP71" s="10" t="str">
        <f t="shared" si="19"/>
        <v/>
      </c>
      <c r="BQ71" s="10" t="str">
        <f t="shared" si="35"/>
        <v/>
      </c>
      <c r="BR71" s="10" t="str">
        <f t="shared" si="20"/>
        <v/>
      </c>
      <c r="BS71" s="10" t="str">
        <f t="shared" si="36"/>
        <v/>
      </c>
      <c r="BT71" s="10" t="str">
        <f t="shared" si="37"/>
        <v/>
      </c>
      <c r="BU71" s="10" t="str">
        <f t="shared" si="38"/>
        <v/>
      </c>
      <c r="BV71" s="10" t="str">
        <f t="shared" si="39"/>
        <v/>
      </c>
      <c r="BW71" s="10" t="str">
        <f t="shared" si="40"/>
        <v/>
      </c>
      <c r="BX71" s="10" t="str">
        <f t="shared" si="41"/>
        <v/>
      </c>
      <c r="BY71" s="10" t="str">
        <f t="shared" si="42"/>
        <v/>
      </c>
      <c r="BZ71" s="10" t="str">
        <f t="shared" si="43"/>
        <v/>
      </c>
      <c r="CA71" s="10" t="str">
        <f t="shared" si="44"/>
        <v/>
      </c>
      <c r="CB71" s="10" t="str">
        <f t="shared" si="45"/>
        <v/>
      </c>
      <c r="CC71" s="10" t="str">
        <f t="shared" si="46"/>
        <v/>
      </c>
      <c r="CD71" s="10" t="str">
        <f t="shared" si="47"/>
        <v/>
      </c>
      <c r="CE71" s="10" t="str">
        <f t="shared" si="48"/>
        <v/>
      </c>
      <c r="CF71" s="10" t="str">
        <f t="shared" si="49"/>
        <v/>
      </c>
      <c r="CG71" s="10" t="str">
        <f t="shared" si="50"/>
        <v/>
      </c>
      <c r="CH71" s="10" t="str">
        <f t="shared" si="51"/>
        <v/>
      </c>
      <c r="CI71" s="10" t="str">
        <f t="shared" si="52"/>
        <v/>
      </c>
      <c r="CJ71" s="11"/>
      <c r="CN71" s="13"/>
      <c r="CO71" s="13"/>
      <c r="CP71" s="26" t="str">
        <f t="shared" si="55"/>
        <v/>
      </c>
      <c r="CQ71" s="26" t="str">
        <f t="shared" si="56"/>
        <v/>
      </c>
      <c r="CR71" s="26" t="str">
        <f t="shared" si="57"/>
        <v/>
      </c>
      <c r="CS71" s="14" t="s">
        <v>5</v>
      </c>
    </row>
    <row r="72" spans="1:97" s="12" customFormat="1" ht="25.5" x14ac:dyDescent="0.2">
      <c r="A72" s="24">
        <v>62</v>
      </c>
      <c r="B72" s="25" t="str">
        <f t="shared" si="54"/>
        <v/>
      </c>
      <c r="C72" s="41"/>
      <c r="D72" s="116"/>
      <c r="E72" s="128"/>
      <c r="F72" s="128"/>
      <c r="G72" s="116"/>
      <c r="H72" s="116"/>
      <c r="I72" s="116"/>
      <c r="J72" s="116"/>
      <c r="K72" s="116"/>
      <c r="L72" s="116"/>
      <c r="M72" s="116"/>
      <c r="N72" s="116"/>
      <c r="O72" s="116"/>
      <c r="P72" s="116"/>
      <c r="Q72" s="149"/>
      <c r="R72" s="116"/>
      <c r="S72" s="149"/>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8"/>
      <c r="AS72" s="134"/>
      <c r="AT72" s="10" t="str">
        <f t="shared" si="3"/>
        <v/>
      </c>
      <c r="AU72" s="10" t="str">
        <f t="shared" si="4"/>
        <v/>
      </c>
      <c r="AV72" s="10" t="str">
        <f t="shared" si="5"/>
        <v/>
      </c>
      <c r="AW72" s="10" t="str">
        <f t="shared" si="6"/>
        <v/>
      </c>
      <c r="AX72" s="143" t="str">
        <f t="shared" si="53"/>
        <v/>
      </c>
      <c r="AY72" s="10" t="str">
        <f t="shared" si="24"/>
        <v/>
      </c>
      <c r="AZ72" s="10" t="str">
        <f t="shared" si="25"/>
        <v/>
      </c>
      <c r="BA72" s="10" t="str">
        <f t="shared" si="26"/>
        <v/>
      </c>
      <c r="BB72" s="143" t="str">
        <f t="shared" si="27"/>
        <v/>
      </c>
      <c r="BC72" s="10" t="str">
        <f t="shared" si="8"/>
        <v/>
      </c>
      <c r="BD72" s="10" t="str">
        <f t="shared" si="9"/>
        <v/>
      </c>
      <c r="BE72" s="10" t="str">
        <f t="shared" si="10"/>
        <v/>
      </c>
      <c r="BF72" s="10" t="str">
        <f t="shared" si="28"/>
        <v/>
      </c>
      <c r="BG72" s="10" t="str">
        <f t="shared" si="29"/>
        <v/>
      </c>
      <c r="BH72" s="10" t="str">
        <f t="shared" si="30"/>
        <v/>
      </c>
      <c r="BI72" s="10" t="str">
        <f t="shared" si="31"/>
        <v/>
      </c>
      <c r="BJ72" s="10" t="str">
        <f t="shared" si="32"/>
        <v/>
      </c>
      <c r="BK72" s="10" t="str">
        <f t="shared" si="16"/>
        <v/>
      </c>
      <c r="BL72" s="10" t="str">
        <f t="shared" si="17"/>
        <v/>
      </c>
      <c r="BM72" s="10" t="str">
        <f t="shared" si="18"/>
        <v/>
      </c>
      <c r="BN72" s="10" t="str">
        <f t="shared" si="33"/>
        <v/>
      </c>
      <c r="BO72" s="10" t="str">
        <f t="shared" si="34"/>
        <v/>
      </c>
      <c r="BP72" s="10" t="str">
        <f t="shared" si="19"/>
        <v/>
      </c>
      <c r="BQ72" s="10" t="str">
        <f t="shared" si="35"/>
        <v/>
      </c>
      <c r="BR72" s="10" t="str">
        <f t="shared" si="20"/>
        <v/>
      </c>
      <c r="BS72" s="10" t="str">
        <f t="shared" si="36"/>
        <v/>
      </c>
      <c r="BT72" s="10" t="str">
        <f t="shared" si="37"/>
        <v/>
      </c>
      <c r="BU72" s="10" t="str">
        <f t="shared" si="38"/>
        <v/>
      </c>
      <c r="BV72" s="10" t="str">
        <f t="shared" si="39"/>
        <v/>
      </c>
      <c r="BW72" s="10" t="str">
        <f t="shared" si="40"/>
        <v/>
      </c>
      <c r="BX72" s="10" t="str">
        <f t="shared" si="41"/>
        <v/>
      </c>
      <c r="BY72" s="10" t="str">
        <f t="shared" si="42"/>
        <v/>
      </c>
      <c r="BZ72" s="10" t="str">
        <f t="shared" si="43"/>
        <v/>
      </c>
      <c r="CA72" s="10" t="str">
        <f t="shared" si="44"/>
        <v/>
      </c>
      <c r="CB72" s="10" t="str">
        <f t="shared" si="45"/>
        <v/>
      </c>
      <c r="CC72" s="10" t="str">
        <f t="shared" si="46"/>
        <v/>
      </c>
      <c r="CD72" s="10" t="str">
        <f t="shared" si="47"/>
        <v/>
      </c>
      <c r="CE72" s="10" t="str">
        <f t="shared" si="48"/>
        <v/>
      </c>
      <c r="CF72" s="10" t="str">
        <f t="shared" si="49"/>
        <v/>
      </c>
      <c r="CG72" s="10" t="str">
        <f t="shared" si="50"/>
        <v/>
      </c>
      <c r="CH72" s="10" t="str">
        <f t="shared" si="51"/>
        <v/>
      </c>
      <c r="CI72" s="10" t="str">
        <f t="shared" si="52"/>
        <v/>
      </c>
      <c r="CJ72" s="11"/>
      <c r="CN72" s="13"/>
      <c r="CO72" s="13"/>
      <c r="CP72" s="26" t="str">
        <f t="shared" si="55"/>
        <v/>
      </c>
      <c r="CQ72" s="26" t="str">
        <f t="shared" si="56"/>
        <v/>
      </c>
      <c r="CR72" s="26" t="str">
        <f t="shared" si="57"/>
        <v/>
      </c>
      <c r="CS72" s="14" t="s">
        <v>5</v>
      </c>
    </row>
    <row r="73" spans="1:97" s="12" customFormat="1" ht="25.5" x14ac:dyDescent="0.2">
      <c r="A73" s="24">
        <v>63</v>
      </c>
      <c r="B73" s="25" t="str">
        <f t="shared" si="54"/>
        <v/>
      </c>
      <c r="C73" s="41"/>
      <c r="D73" s="116"/>
      <c r="E73" s="128"/>
      <c r="F73" s="128"/>
      <c r="G73" s="116"/>
      <c r="H73" s="116"/>
      <c r="I73" s="116"/>
      <c r="J73" s="116"/>
      <c r="K73" s="116"/>
      <c r="L73" s="116"/>
      <c r="M73" s="116"/>
      <c r="N73" s="116"/>
      <c r="O73" s="116"/>
      <c r="P73" s="116"/>
      <c r="Q73" s="149"/>
      <c r="R73" s="116"/>
      <c r="S73" s="149"/>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8"/>
      <c r="AS73" s="134"/>
      <c r="AT73" s="10" t="str">
        <f t="shared" si="3"/>
        <v/>
      </c>
      <c r="AU73" s="10" t="str">
        <f t="shared" si="4"/>
        <v/>
      </c>
      <c r="AV73" s="10" t="str">
        <f t="shared" si="5"/>
        <v/>
      </c>
      <c r="AW73" s="10" t="str">
        <f t="shared" si="6"/>
        <v/>
      </c>
      <c r="AX73" s="143" t="str">
        <f t="shared" si="53"/>
        <v/>
      </c>
      <c r="AY73" s="10" t="str">
        <f t="shared" si="24"/>
        <v/>
      </c>
      <c r="AZ73" s="10" t="str">
        <f t="shared" si="25"/>
        <v/>
      </c>
      <c r="BA73" s="10" t="str">
        <f t="shared" si="26"/>
        <v/>
      </c>
      <c r="BB73" s="143" t="str">
        <f t="shared" si="27"/>
        <v/>
      </c>
      <c r="BC73" s="10" t="str">
        <f t="shared" si="8"/>
        <v/>
      </c>
      <c r="BD73" s="10" t="str">
        <f t="shared" si="9"/>
        <v/>
      </c>
      <c r="BE73" s="10" t="str">
        <f t="shared" si="10"/>
        <v/>
      </c>
      <c r="BF73" s="10" t="str">
        <f t="shared" si="28"/>
        <v/>
      </c>
      <c r="BG73" s="10" t="str">
        <f t="shared" si="29"/>
        <v/>
      </c>
      <c r="BH73" s="10" t="str">
        <f t="shared" si="30"/>
        <v/>
      </c>
      <c r="BI73" s="10" t="str">
        <f t="shared" si="31"/>
        <v/>
      </c>
      <c r="BJ73" s="10" t="str">
        <f t="shared" si="32"/>
        <v/>
      </c>
      <c r="BK73" s="10" t="str">
        <f t="shared" si="16"/>
        <v/>
      </c>
      <c r="BL73" s="10" t="str">
        <f t="shared" si="17"/>
        <v/>
      </c>
      <c r="BM73" s="10" t="str">
        <f t="shared" si="18"/>
        <v/>
      </c>
      <c r="BN73" s="10" t="str">
        <f t="shared" si="33"/>
        <v/>
      </c>
      <c r="BO73" s="10" t="str">
        <f t="shared" si="34"/>
        <v/>
      </c>
      <c r="BP73" s="10" t="str">
        <f t="shared" si="19"/>
        <v/>
      </c>
      <c r="BQ73" s="10" t="str">
        <f t="shared" si="35"/>
        <v/>
      </c>
      <c r="BR73" s="10" t="str">
        <f t="shared" si="20"/>
        <v/>
      </c>
      <c r="BS73" s="10" t="str">
        <f t="shared" si="36"/>
        <v/>
      </c>
      <c r="BT73" s="10" t="str">
        <f t="shared" si="37"/>
        <v/>
      </c>
      <c r="BU73" s="10" t="str">
        <f t="shared" si="38"/>
        <v/>
      </c>
      <c r="BV73" s="10" t="str">
        <f t="shared" si="39"/>
        <v/>
      </c>
      <c r="BW73" s="10" t="str">
        <f t="shared" si="40"/>
        <v/>
      </c>
      <c r="BX73" s="10" t="str">
        <f t="shared" si="41"/>
        <v/>
      </c>
      <c r="BY73" s="10" t="str">
        <f t="shared" si="42"/>
        <v/>
      </c>
      <c r="BZ73" s="10" t="str">
        <f t="shared" si="43"/>
        <v/>
      </c>
      <c r="CA73" s="10" t="str">
        <f t="shared" si="44"/>
        <v/>
      </c>
      <c r="CB73" s="10" t="str">
        <f t="shared" si="45"/>
        <v/>
      </c>
      <c r="CC73" s="10" t="str">
        <f t="shared" si="46"/>
        <v/>
      </c>
      <c r="CD73" s="10" t="str">
        <f t="shared" si="47"/>
        <v/>
      </c>
      <c r="CE73" s="10" t="str">
        <f t="shared" si="48"/>
        <v/>
      </c>
      <c r="CF73" s="10" t="str">
        <f t="shared" si="49"/>
        <v/>
      </c>
      <c r="CG73" s="10" t="str">
        <f t="shared" si="50"/>
        <v/>
      </c>
      <c r="CH73" s="10" t="str">
        <f t="shared" si="51"/>
        <v/>
      </c>
      <c r="CI73" s="10" t="str">
        <f t="shared" si="52"/>
        <v/>
      </c>
      <c r="CJ73" s="11"/>
      <c r="CN73" s="13"/>
      <c r="CO73" s="13"/>
      <c r="CP73" s="26" t="str">
        <f t="shared" si="55"/>
        <v/>
      </c>
      <c r="CQ73" s="26" t="str">
        <f t="shared" si="56"/>
        <v/>
      </c>
      <c r="CR73" s="26" t="str">
        <f t="shared" si="57"/>
        <v/>
      </c>
      <c r="CS73" s="14" t="s">
        <v>5</v>
      </c>
    </row>
    <row r="74" spans="1:97" s="12" customFormat="1" ht="25.5" x14ac:dyDescent="0.2">
      <c r="A74" s="24">
        <v>64</v>
      </c>
      <c r="B74" s="25" t="str">
        <f t="shared" si="54"/>
        <v/>
      </c>
      <c r="C74" s="41"/>
      <c r="D74" s="116"/>
      <c r="E74" s="128"/>
      <c r="F74" s="128"/>
      <c r="G74" s="116"/>
      <c r="H74" s="116"/>
      <c r="I74" s="116"/>
      <c r="J74" s="116"/>
      <c r="K74" s="116"/>
      <c r="L74" s="116"/>
      <c r="M74" s="116"/>
      <c r="N74" s="116"/>
      <c r="O74" s="116"/>
      <c r="P74" s="116"/>
      <c r="Q74" s="149"/>
      <c r="R74" s="116"/>
      <c r="S74" s="149"/>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8"/>
      <c r="AS74" s="134"/>
      <c r="AT74" s="10" t="str">
        <f t="shared" si="3"/>
        <v/>
      </c>
      <c r="AU74" s="10" t="str">
        <f t="shared" si="4"/>
        <v/>
      </c>
      <c r="AV74" s="10" t="str">
        <f t="shared" si="5"/>
        <v/>
      </c>
      <c r="AW74" s="10" t="str">
        <f t="shared" si="6"/>
        <v/>
      </c>
      <c r="AX74" s="143" t="str">
        <f t="shared" si="53"/>
        <v/>
      </c>
      <c r="AY74" s="10" t="str">
        <f t="shared" si="24"/>
        <v/>
      </c>
      <c r="AZ74" s="10" t="str">
        <f t="shared" si="25"/>
        <v/>
      </c>
      <c r="BA74" s="10" t="str">
        <f t="shared" si="26"/>
        <v/>
      </c>
      <c r="BB74" s="143" t="str">
        <f t="shared" si="27"/>
        <v/>
      </c>
      <c r="BC74" s="10" t="str">
        <f t="shared" si="8"/>
        <v/>
      </c>
      <c r="BD74" s="10" t="str">
        <f t="shared" si="9"/>
        <v/>
      </c>
      <c r="BE74" s="10" t="str">
        <f t="shared" si="10"/>
        <v/>
      </c>
      <c r="BF74" s="10" t="str">
        <f t="shared" si="28"/>
        <v/>
      </c>
      <c r="BG74" s="10" t="str">
        <f t="shared" si="29"/>
        <v/>
      </c>
      <c r="BH74" s="10" t="str">
        <f t="shared" si="30"/>
        <v/>
      </c>
      <c r="BI74" s="10" t="str">
        <f t="shared" si="31"/>
        <v/>
      </c>
      <c r="BJ74" s="10" t="str">
        <f t="shared" si="32"/>
        <v/>
      </c>
      <c r="BK74" s="10" t="str">
        <f t="shared" si="16"/>
        <v/>
      </c>
      <c r="BL74" s="10" t="str">
        <f t="shared" si="17"/>
        <v/>
      </c>
      <c r="BM74" s="10" t="str">
        <f t="shared" si="18"/>
        <v/>
      </c>
      <c r="BN74" s="10" t="str">
        <f t="shared" si="33"/>
        <v/>
      </c>
      <c r="BO74" s="10" t="str">
        <f t="shared" si="34"/>
        <v/>
      </c>
      <c r="BP74" s="10" t="str">
        <f t="shared" si="19"/>
        <v/>
      </c>
      <c r="BQ74" s="10" t="str">
        <f t="shared" si="35"/>
        <v/>
      </c>
      <c r="BR74" s="10" t="str">
        <f t="shared" si="20"/>
        <v/>
      </c>
      <c r="BS74" s="10" t="str">
        <f t="shared" si="36"/>
        <v/>
      </c>
      <c r="BT74" s="10" t="str">
        <f t="shared" si="37"/>
        <v/>
      </c>
      <c r="BU74" s="10" t="str">
        <f t="shared" si="38"/>
        <v/>
      </c>
      <c r="BV74" s="10" t="str">
        <f t="shared" si="39"/>
        <v/>
      </c>
      <c r="BW74" s="10" t="str">
        <f t="shared" si="40"/>
        <v/>
      </c>
      <c r="BX74" s="10" t="str">
        <f t="shared" si="41"/>
        <v/>
      </c>
      <c r="BY74" s="10" t="str">
        <f t="shared" si="42"/>
        <v/>
      </c>
      <c r="BZ74" s="10" t="str">
        <f t="shared" si="43"/>
        <v/>
      </c>
      <c r="CA74" s="10" t="str">
        <f t="shared" si="44"/>
        <v/>
      </c>
      <c r="CB74" s="10" t="str">
        <f t="shared" si="45"/>
        <v/>
      </c>
      <c r="CC74" s="10" t="str">
        <f t="shared" si="46"/>
        <v/>
      </c>
      <c r="CD74" s="10" t="str">
        <f t="shared" si="47"/>
        <v/>
      </c>
      <c r="CE74" s="10" t="str">
        <f t="shared" si="48"/>
        <v/>
      </c>
      <c r="CF74" s="10" t="str">
        <f t="shared" si="49"/>
        <v/>
      </c>
      <c r="CG74" s="10" t="str">
        <f t="shared" si="50"/>
        <v/>
      </c>
      <c r="CH74" s="10" t="str">
        <f t="shared" si="51"/>
        <v/>
      </c>
      <c r="CI74" s="10" t="str">
        <f t="shared" si="52"/>
        <v/>
      </c>
      <c r="CJ74" s="11"/>
      <c r="CN74" s="13"/>
      <c r="CO74" s="13"/>
      <c r="CP74" s="26" t="str">
        <f t="shared" si="55"/>
        <v/>
      </c>
      <c r="CQ74" s="26" t="str">
        <f t="shared" si="56"/>
        <v/>
      </c>
      <c r="CR74" s="26" t="str">
        <f t="shared" si="57"/>
        <v/>
      </c>
      <c r="CS74" s="14" t="s">
        <v>5</v>
      </c>
    </row>
    <row r="75" spans="1:97" s="12" customFormat="1" ht="25.5" x14ac:dyDescent="0.2">
      <c r="A75" s="24">
        <v>65</v>
      </c>
      <c r="B75" s="25" t="str">
        <f t="shared" ref="B75:B110" si="58">IF(COUNTIF(AT75:CI75,"")=No_of_Columns,"",IF(COUNTIF(AT75:CI75,"ok")=No_of_Columns,"ok","Error"))</f>
        <v/>
      </c>
      <c r="C75" s="41"/>
      <c r="D75" s="116"/>
      <c r="E75" s="128"/>
      <c r="F75" s="128"/>
      <c r="G75" s="116"/>
      <c r="H75" s="116"/>
      <c r="I75" s="116"/>
      <c r="J75" s="116"/>
      <c r="K75" s="116"/>
      <c r="L75" s="116"/>
      <c r="M75" s="116"/>
      <c r="N75" s="116"/>
      <c r="O75" s="116"/>
      <c r="P75" s="116"/>
      <c r="Q75" s="149"/>
      <c r="R75" s="116"/>
      <c r="S75" s="149"/>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8"/>
      <c r="AS75" s="134"/>
      <c r="AT75" s="10" t="str">
        <f t="shared" ref="AT75:AT110" si="59">IF(COUNTA($C75:$AR75)=0,"",IF(ISBLANK($C75),"Empty cell","ok"))</f>
        <v/>
      </c>
      <c r="AU75" s="10" t="str">
        <f t="shared" ref="AU75:AU110" si="60">IF(COUNTA($C75:$AR75)=0,"","ok")</f>
        <v/>
      </c>
      <c r="AV75" s="10" t="str">
        <f t="shared" ref="AV75:AV110" si="61">IF(COUNTA($C75:$AR75)=0,"",IF(ISBLANK($E75),"Empty cell","ok"))</f>
        <v/>
      </c>
      <c r="AW75" s="10" t="str">
        <f t="shared" ref="AW75:AW110" si="62">IF(COUNTA($C75:$AR75)=0,"",IF(ISBLANK($F75),"Empty cell","ok"))</f>
        <v/>
      </c>
      <c r="AX75" s="143" t="str">
        <f t="shared" si="53"/>
        <v/>
      </c>
      <c r="AY75" s="10" t="str">
        <f t="shared" si="24"/>
        <v/>
      </c>
      <c r="AZ75" s="10" t="str">
        <f t="shared" si="25"/>
        <v/>
      </c>
      <c r="BA75" s="10" t="str">
        <f t="shared" si="26"/>
        <v/>
      </c>
      <c r="BB75" s="143" t="str">
        <f t="shared" si="27"/>
        <v/>
      </c>
      <c r="BC75" s="10" t="str">
        <f t="shared" ref="BC75:BC110" si="63">IF(COUNTA($C75:$AR75)=0,"",IF(ISBLANK($L75),"Empty cell",IF(OR($L75="n",$L75="d",$L75="c",$L75="e",$L75="f"),"ok","Should be n, d, c, e, or f")))</f>
        <v/>
      </c>
      <c r="BD75" s="10" t="str">
        <f t="shared" ref="BD75:BD110" si="64">IF(COUNTA($C75:$AR75)=0,"",IF(ISBLANK($M75),"Empty cell",IF($M75&lt;1,"Prod. Gr. Code should be an int. betw. 1 and "&amp;No_of_Product_Classes,IF($M75&gt;No_of_Product_Classes,"Prod. Gr. Code should be an int. betw. 1 and "&amp;No_of_Product_Classes,IF($M75=INT($M75),"ok","Prod. Gr. Code should be an int. betw. 1 and "&amp;No_of_Product_Classes)))))</f>
        <v/>
      </c>
      <c r="BE75" s="10" t="str">
        <f t="shared" ref="BE75:BE110" si="65">IF(COUNTA($C75:$AR75)=0,"","ok")</f>
        <v/>
      </c>
      <c r="BF75" s="10" t="str">
        <f t="shared" si="28"/>
        <v/>
      </c>
      <c r="BG75" s="10" t="str">
        <f t="shared" si="29"/>
        <v/>
      </c>
      <c r="BH75" s="10" t="str">
        <f t="shared" si="30"/>
        <v/>
      </c>
      <c r="BI75" s="10" t="str">
        <f t="shared" si="31"/>
        <v/>
      </c>
      <c r="BJ75" s="10" t="str">
        <f t="shared" si="32"/>
        <v/>
      </c>
      <c r="BK75" s="10" t="str">
        <f t="shared" ref="BK75:BK110" si="66">IF(COUNTA($C75:$AR75)=0,"",IF($L75="d","ok",IF(ISBLANK($T75),"Empty cell",IF(ISNUMBER($T75),IF($T75&gt;0,"ok","Entry should be greater than 0"),"Entry should be a number"))))</f>
        <v/>
      </c>
      <c r="BL75" s="10" t="str">
        <f t="shared" ref="BL75:BL110" si="67">IF(COUNTA($C75:$AR75)=0,"",IF($L75="d","ok",IF(ISBLANK($U75),"Empty cell",IF(ISNUMBER($U75),IF($U75&gt;0,"ok","Entry should be greater than 0"),"Entry should be a number"))))</f>
        <v/>
      </c>
      <c r="BM75" s="10" t="str">
        <f t="shared" ref="BM75:BM110" si="68">IF(COUNTA($C75:$AR75)=0,"",IF($L75="d","ok",IF(ISBLANK($V75),"Empty cell",IF(ISNUMBER($V75),IF($V75&gt;0,"ok","Entry should be greater than 0"),"Entry should be a number"))))</f>
        <v/>
      </c>
      <c r="BN75" s="10" t="str">
        <f t="shared" si="33"/>
        <v/>
      </c>
      <c r="BO75" s="10" t="str">
        <f t="shared" si="34"/>
        <v/>
      </c>
      <c r="BP75" s="10" t="str">
        <f t="shared" ref="BP75:BP110" si="69">IF(COUNTA($C75:$AR75)=0,"",IF($L75="d","ok",IF(ISBLANK($Y75),"Empty cell",IF(ISNUMBER($Y75),IF($Y75&gt;0,"ok","Entry should be greater than 0"),"Entry should be a number"))))</f>
        <v/>
      </c>
      <c r="BQ75" s="10" t="str">
        <f t="shared" si="35"/>
        <v/>
      </c>
      <c r="BR75" s="10" t="str">
        <f t="shared" ref="BR75:BR110" si="70">IF(COUNTA($C75:$AR75)=0,"",IF($L75="d","ok",IF(ISBLANK($AA75),"ok",IF(ISNUMBER($AA75),IF(AND($AA75&gt;0,$AA75&lt;=100),"ok","Entry should be &gt; 0 and &lt;= 100"),"Entry should be a number"))))</f>
        <v/>
      </c>
      <c r="BS75" s="10" t="str">
        <f t="shared" si="36"/>
        <v/>
      </c>
      <c r="BT75" s="10" t="str">
        <f t="shared" si="37"/>
        <v/>
      </c>
      <c r="BU75" s="10" t="str">
        <f t="shared" si="38"/>
        <v/>
      </c>
      <c r="BV75" s="10" t="str">
        <f t="shared" si="39"/>
        <v/>
      </c>
      <c r="BW75" s="10" t="str">
        <f t="shared" si="40"/>
        <v/>
      </c>
      <c r="BX75" s="10" t="str">
        <f t="shared" si="41"/>
        <v/>
      </c>
      <c r="BY75" s="10" t="str">
        <f t="shared" si="42"/>
        <v/>
      </c>
      <c r="BZ75" s="10" t="str">
        <f t="shared" si="43"/>
        <v/>
      </c>
      <c r="CA75" s="10" t="str">
        <f t="shared" si="44"/>
        <v/>
      </c>
      <c r="CB75" s="10" t="str">
        <f t="shared" si="45"/>
        <v/>
      </c>
      <c r="CC75" s="10" t="str">
        <f t="shared" si="46"/>
        <v/>
      </c>
      <c r="CD75" s="10" t="str">
        <f t="shared" si="47"/>
        <v/>
      </c>
      <c r="CE75" s="10" t="str">
        <f t="shared" si="48"/>
        <v/>
      </c>
      <c r="CF75" s="10" t="str">
        <f t="shared" si="49"/>
        <v/>
      </c>
      <c r="CG75" s="10" t="str">
        <f t="shared" si="50"/>
        <v/>
      </c>
      <c r="CH75" s="10" t="str">
        <f t="shared" si="51"/>
        <v/>
      </c>
      <c r="CI75" s="10" t="str">
        <f t="shared" si="52"/>
        <v/>
      </c>
      <c r="CJ75" s="11"/>
      <c r="CN75" s="13"/>
      <c r="CO75" s="13"/>
      <c r="CP75" s="26" t="str">
        <f t="shared" ref="CP75:CP110" si="71">IF($BD75="ok",VLOOKUP($M75,PrClDesc,3),"")</f>
        <v/>
      </c>
      <c r="CQ75" s="26" t="str">
        <f t="shared" ref="CQ75:CQ110" si="72">IF($BD75="ok",VLOOKUP($M75,PrClDesc,4),"")</f>
        <v/>
      </c>
      <c r="CR75" s="26" t="str">
        <f t="shared" ref="CR75:CR110" si="73">IF($BD75="ok",VLOOKUP($M75,PrClDesc,5),"")</f>
        <v/>
      </c>
      <c r="CS75" s="14" t="s">
        <v>5</v>
      </c>
    </row>
    <row r="76" spans="1:97" s="12" customFormat="1" ht="25.5" x14ac:dyDescent="0.2">
      <c r="A76" s="24">
        <v>66</v>
      </c>
      <c r="B76" s="25" t="str">
        <f t="shared" si="58"/>
        <v/>
      </c>
      <c r="C76" s="41"/>
      <c r="D76" s="116"/>
      <c r="E76" s="128"/>
      <c r="F76" s="128"/>
      <c r="G76" s="116"/>
      <c r="H76" s="116"/>
      <c r="I76" s="116"/>
      <c r="J76" s="116"/>
      <c r="K76" s="116"/>
      <c r="L76" s="116"/>
      <c r="M76" s="116"/>
      <c r="N76" s="116"/>
      <c r="O76" s="116"/>
      <c r="P76" s="116"/>
      <c r="Q76" s="149"/>
      <c r="R76" s="116"/>
      <c r="S76" s="149"/>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8"/>
      <c r="AS76" s="134"/>
      <c r="AT76" s="10" t="str">
        <f t="shared" si="59"/>
        <v/>
      </c>
      <c r="AU76" s="10" t="str">
        <f t="shared" si="60"/>
        <v/>
      </c>
      <c r="AV76" s="10" t="str">
        <f t="shared" si="61"/>
        <v/>
      </c>
      <c r="AW76" s="10" t="str">
        <f t="shared" si="62"/>
        <v/>
      </c>
      <c r="AX76" s="143" t="str">
        <f t="shared" si="53"/>
        <v/>
      </c>
      <c r="AY76" s="10" t="str">
        <f t="shared" ref="AY76:AY110" si="74">IF(COUNTA($C76:$AR76)=0,"",IF(G76="BP",IF(ISBLANK(H76),"Empty cell","ok"),IF(OR(G76="EM",G76="C",G76="NC"),IF(ISBLANK(K76),IF(ISBLANK(H76),"Empty cell","ok"),IF(ISBLANK(H76),"ok","Cell should not be completed because Alt. Indiv. Model No. column is completed")),IF(ISBLANK(H76),"Empty cell","Pump Configuration is not BP, EM, C, or NC"))))</f>
        <v/>
      </c>
      <c r="AZ76" s="10" t="str">
        <f t="shared" ref="AZ76:AZ110" si="75">IF(COUNTA($C76:$AR76)=0,"",IF(OR(G76="EM",G76="C",G76="NC"),IF(ISBLANK(K76),IF(ISBLANK(I76),"Empty cell","ok"),IF(ISBLANK(I76),"ok","Cell should not be completed because Alt. Indiv. Model No. column is completed")),IF(ISBLANK(I76),"ok","Pump Configuration is not EM, C, or NC")))</f>
        <v/>
      </c>
      <c r="BA76" s="10" t="str">
        <f t="shared" ref="BA76:BA110" si="76">IF(COUNTA($C76:$AR76)=0,"",IF(OR(G76="C",G76="NC"),IF(ISBLANK(K76),IF(ISBLANK(J76),"Empty cell","ok"),IF(ISBLANK(J76),"ok","Cell should not be completed because Alt. Indiv. Model No. column is completed")),IF(ISBLANK(J76),"ok","Pump Configuration is not C or NC")))</f>
        <v/>
      </c>
      <c r="BB76" s="143" t="str">
        <f t="shared" ref="BB76:BB110" si="77">IF(COUNTA($C76:$AR76)=0,"",IF(OR(G76="EM",G76="C",G76="NC"),IF(AND(ISBLANK(H76)=TRUE,ISBLANK(I76)=TRUE,ISBLANK(J76)=TRUE),IF(ISBLANK(K76),"Empty cell","ok"),IF(ISBLANK(K76),"ok","Cell should not be completed because Basic, Driver &amp; Controls columns are not all blank")),IF(ISBLANK(K76),"ok","Pump Configuration is not EM, C, or NC")))</f>
        <v/>
      </c>
      <c r="BC76" s="10" t="str">
        <f t="shared" si="63"/>
        <v/>
      </c>
      <c r="BD76" s="10" t="str">
        <f t="shared" si="64"/>
        <v/>
      </c>
      <c r="BE76" s="10" t="str">
        <f t="shared" si="65"/>
        <v/>
      </c>
      <c r="BF76" s="10" t="str">
        <f t="shared" ref="BF76:BF110" si="78">IF(COUNTA($C76:$AR76)=0,"",IF(L76="d","ok",IF(ISBLANK($O76),"Empty cell",IF(ISNUMBER(O76)=FALSE,"Entry should be a positive integer",IF($O76&lt;1,"Entry should be a positive integer",IF($O76=INT($O76),"ok","Entry should be a positive integer"))))))</f>
        <v/>
      </c>
      <c r="BG76" s="10" t="str">
        <f t="shared" ref="BG76:BG110" si="79">IF(COUNTA($C76:$AR76)=0,"",IF(L76="d","ok",IF(ISBLANK(P76),"Empty cell",IF(P76="yes","ok",IF(P76="y","ok",IF(P76="no","ok",IF(P76="n","ok","Entry should be either 'yes', 'y', 'no' or 'n'")))))))</f>
        <v/>
      </c>
      <c r="BH76" s="10" t="str">
        <f t="shared" ref="BH76:BH110" si="80">IF(COUNTA($C76:$AR76)=0,"",IF(L76="d","ok",IF(ISBLANK(P76),IF(ISBLANK(Q76),"ok","Waiver question not answered"),IF(OR(P76="yes",P76="y"),IF(ISBLANK(Q76),"Empty cell",IF(ISNUMBER(Q76),IF(Q76&lt;1,"Entry should be a date in M/D/YYYY format","ok"),"Entry should be a date in M/D/YYYY format")),IF(OR(P76="no",P76="n"),IF(ISBLANK(Q76),"ok","No entry should be made in cell"),IF(ISBLANK(Q76),"ok","No entry should be made in cell"))))))</f>
        <v/>
      </c>
      <c r="BI76" s="10" t="str">
        <f t="shared" ref="BI76:BI110" si="81">IF(COUNTA($C76:$AR76)=0,"",IF(L76="d","ok",IF(ISBLANK(R76),"Empty cell",IF(R76="yes","ok",IF(R76="y","ok",IF(R76="no","ok",IF(R76="n","ok","Entry should be either 'yes', 'y', 'no' or 'n'")))))))</f>
        <v/>
      </c>
      <c r="BJ76" s="10" t="str">
        <f t="shared" ref="BJ76:BJ110" si="82">IF(COUNTA($C76:$AR76)=0,"",IF(L76="d","ok",IF(ISBLANK(R76),IF(ISBLANK(S76),"ok","Exemption question not answered"),IF(OR(R76="yes",R76="y"),IF(ISBLANK(S76),"Empty cell",IF(ISNUMBER(S76),IF(S76&lt;1,"Entry should be a date in M/D/YYYY format","ok"),"Entry should be a date in M/D/YYYY format")),IF(OR(R76="no",R76="n"),IF(ISBLANK(S76),"ok","No entry should be made in cell"),IF(ISBLANK(S76),"ok","No entry should be made in cell"))))))</f>
        <v/>
      </c>
      <c r="BK76" s="10" t="str">
        <f t="shared" si="66"/>
        <v/>
      </c>
      <c r="BL76" s="10" t="str">
        <f t="shared" si="67"/>
        <v/>
      </c>
      <c r="BM76" s="10" t="str">
        <f t="shared" si="68"/>
        <v/>
      </c>
      <c r="BN76" s="10" t="str">
        <f t="shared" ref="BN76:BN110" si="83">IF(COUNTA($C76:$AR76)=0,"",IF($L76="d","ok",IF(ISBLANK($W76),"Empty cell",IF(OR(W76=1800,W76=3600),"ok","Entry should be either 1800 or 3600"))))</f>
        <v/>
      </c>
      <c r="BO76" s="10" t="str">
        <f t="shared" ref="BO76:BO110" si="84">IF(COUNTA($C76:$AR76)=0,"",IF(OR($M76=17,$M76=18,$M76=19,$M76=20),IF(AND(ISBLANK(X76),$L76="D"),"ok",IF(AND(ISNUMBER(X76),X76&gt;0),"ok",IF(ISBLANK(X76),"Empty cell","Entry should be a number &gt; 0"))),IF(ISBLANK(X76),"ok",IF(ISBLANK($M76),"No Product Group Code Entered","Model is not an ST pump"))))</f>
        <v/>
      </c>
      <c r="BP76" s="10" t="str">
        <f t="shared" si="69"/>
        <v/>
      </c>
      <c r="BQ76" s="10" t="str">
        <f t="shared" ref="BQ76:BQ110" si="85">IF(COUNTA($C76:$AR76)=0,"",IF(OR($M76=13,$M76=14,$M76=15,$M76=16,$M76=17,$M76=18,$M76=19,$M76=20),IF(AND(ISBLANK(Z76),$L76="D"),"ok",IF(AND(ISNUMBER(Z76),Z76&gt;0),IF(INT(Z76)=Z76,"ok","Entry should be an integer &gt; 0"),IF(ISBLANK(Z76),"Empty cell","Entry should be an integer &gt; 0"))),IF(ISBLANK(Z76),"ok",IF(ISBLANK($M76),"No Product Group Code Entered","Model is not an RSV or ST pump"))))</f>
        <v/>
      </c>
      <c r="BR76" s="10" t="str">
        <f t="shared" si="70"/>
        <v/>
      </c>
      <c r="BS76" s="10" t="str">
        <f t="shared" ref="BS76:BS110" si="86">IF(COUNTA($C76:$AR76)=0,"",IF(AND(ISBLANK(AB76),$L76="D"),"ok",IF($G76="BP",IF(ISBLANK(AB76),"Empty cell",IF(AND(ISNUMBER(AB76),AB76&gt;0),"ok","Entry should be a number &gt;0")),IF(ISBLANK(AB76),"ok","Pump Configuration is not 'BP'"))))</f>
        <v/>
      </c>
      <c r="BT76" s="10" t="str">
        <f t="shared" ref="BT76:BT110" si="87">IF(COUNTA($C76:$AR76)=0,"",IF(AND(ISBLANK(AC76),$L76="D"),"ok",IF($G76="BP",IF(ISBLANK(AC76),"Empty cell",IF(AND(ISNUMBER(AC76),AC76&gt;0),"ok","Entry should be a number &gt;0")),IF(ISBLANK(AC76),"ok","Pump Configuration is not 'BP'"))))</f>
        <v/>
      </c>
      <c r="BU76" s="10" t="str">
        <f t="shared" ref="BU76:BU110" si="88">IF(COUNTA($C76:$AR76)=0,"",IF(AND(ISBLANK(AD76),$L76="D"),"ok",IF($G76="BP",IF(ISBLANK(AD76),"Empty cell",IF(AND(ISNUMBER(AD76),AD76&gt;0),"ok","Entry should be a number &gt;0")),IF(ISBLANK(AD76),"ok","Pump Configuration is not 'BP'"))))</f>
        <v/>
      </c>
      <c r="BV76" s="10" t="str">
        <f t="shared" ref="BV76:BV110" si="89">IF(COUNTA($C76:$AR76)=0,"",IF(ISBLANK(AE76),"ok",IF($G76="BP",IF(ISBLANK(AE76),"Empty cell",IF(AND(ISNUMBER(AE76),AE76&gt;0),"ok","Entry should be a number &gt;0")),IF(ISBLANK(AE76),"ok","Pump Configuration is not 'BP'"))))</f>
        <v/>
      </c>
      <c r="BW76" s="10" t="str">
        <f t="shared" ref="BW76:BW110" si="90">IF(COUNTA($C76:$AR76)=0,"",IF(AND(ISBLANK(AF76),$L76="D"),"ok",IF($G76="EM",IF(ISBLANK(AF76),"Empty cell",IF(AND(ISNUMBER(AF76),AF76&gt;0),"ok","Entry should be a number &gt;0")),IF(ISBLANK(AF76),"ok","Pump Configuration is not 'EM'"))))</f>
        <v/>
      </c>
      <c r="BX76" s="10" t="str">
        <f t="shared" ref="BX76:BX110" si="91">IF(COUNTA($C76:$AR76)=0,"",IF(AND(ISBLANK(AG76),$L76="D"),"ok",IF($G76="EM",IF(ISBLANK(AG76),"Empty cell",IF(AND(ISNUMBER(AG76),AG76&gt;0),"ok","Entry should be a number &gt;0")),IF(ISBLANK(AG76),"ok","Pump Configuration is not 'EM'"))))</f>
        <v/>
      </c>
      <c r="BY76" s="10" t="str">
        <f t="shared" ref="BY76:BY110" si="92">IF(COUNTA($C76:$AR76)=0,"",IF(AND(ISBLANK(AH76),$L76="D"),"ok",IF($G76="EM",IF(ISBLANK(AH76),"Empty cell",IF(AND(ISNUMBER(AH76),AH76&gt;0),"ok","Entry should be a number &gt;0")),IF(ISBLANK(AH76),"ok","Pump Configuration is not 'EM'"))))</f>
        <v/>
      </c>
      <c r="BZ76" s="10" t="str">
        <f t="shared" ref="BZ76:BZ110" si="93">IF(COUNTA($C76:$AR76)=0,"",IF(AND(ISBLANK(AI76),$L76="D"),"ok",IF($G76="EM",IF(ISBLANK(AI76),"Empty cell",IF(OR(AI76="C",AI76="T"),"ok","Entry should be either 'C' or 'T'")),IF(ISBLANK(AI76),"ok","Pump Configuration is not 'EM'"))))</f>
        <v/>
      </c>
      <c r="CA76" s="10" t="str">
        <f t="shared" ref="CA76:CA110" si="94">IF(COUNTA($C76:$AR76)=0,"",IF(ISBLANK(AJ76),"ok",IF($G76="EM",IF(ISBLANK(AJ76),"Empty cell",IF(AND(ISNUMBER(AJ76),AJ76&gt;0),"ok","Entry should be a number &gt;0")),IF(ISBLANK(AJ76),"ok","Pump Configuration is not 'EM'"))))</f>
        <v/>
      </c>
      <c r="CB76" s="10" t="str">
        <f t="shared" ref="CB76:CB110" si="95">IF(COUNTA($C76:$AR76)=0,"",IF(AND(ISBLANK(AK76),$L76="D"),"ok",IF(OR($G76="C",$G76="NC"),IF(ISBLANK(AK76),"Empty cell",IF(AND(ISNUMBER(AK76),AK76&gt;0),"ok","Entry should be a number &gt;0")),IF(ISBLANK(AK76),"ok","Pump Configuration is not 'C' or 'NC'"))))</f>
        <v/>
      </c>
      <c r="CC76" s="10" t="str">
        <f t="shared" ref="CC76:CC110" si="96">IF(COUNTA($C76:$AR76)=0,"",IF(AND(ISBLANK(AL76),$L76="D"),"ok",IF(OR($G76="C",$G76="NC"),IF(ISBLANK(AL76),"Empty cell",IF(AND(ISNUMBER(AL76),AL76&gt;0),"ok","Entry should be a number &gt;0")),IF(ISBLANK(AL76),"ok","Pump Configuration is not 'C' or 'NC'"))))</f>
        <v/>
      </c>
      <c r="CD76" s="10" t="str">
        <f t="shared" ref="CD76:CD110" si="97">IF(COUNTA($C76:$AR76)=0,"",IF(AND(ISBLANK(AM76),$L76="D"),"ok",IF(OR($G76="C",$G76="NC"),IF(ISBLANK(AM76),"Empty cell",IF(AND(ISNUMBER(AM76),AM76&gt;0),"ok","Entry should be a number &gt;0")),IF(ISBLANK(AM76),"ok","Pump Configuration is not 'C' or 'NC'"))))</f>
        <v/>
      </c>
      <c r="CE76" s="10" t="str">
        <f t="shared" ref="CE76:CE110" si="98">IF(COUNTA($C76:$AR76)=0,"",IF(AND(ISBLANK(AN76),$L76="D"),"ok",IF(OR($G76="C",$G76="NC"),IF(ISBLANK(AN76),"Empty cell",IF(AND(ISNUMBER(AN76),AN76&gt;0),"ok","Entry should be a number &gt;0")),IF(ISBLANK(AN76),"ok","Pump Configuration is not 'C' or 'NC'"))))</f>
        <v/>
      </c>
      <c r="CF76" s="10" t="str">
        <f t="shared" ref="CF76:CF110" si="99">IF(COUNTA($C76:$AR76)=0,"",IF(AND(ISBLANK(AO76),$L76="D"),"ok",IF(OR($G76="C",$G76="NC"),IF(ISBLANK(AO76),"Empty cell",IF(OR(AO76="C",AO76="T"),"ok","Entry should be either 'C' or 'T'")),IF(ISBLANK(AO76),"ok","Pump Configuration is not 'C' or 'NC'"))))</f>
        <v/>
      </c>
      <c r="CG76" s="10" t="str">
        <f t="shared" ref="CG76:CG110" si="100">IF(COUNTA($C76:$AR76)=0,"",IF(ISBLANK(AP76),"ok",IF(OR($G76="C",$G76="NC"),IF(ISBLANK(AP76),"Empty cell",IF(AND(ISNUMBER(AP76),AP76&gt;0),"ok","Entry should be a number &gt;0")),IF(ISBLANK(AP76),"ok","Pump Configuration is not 'C' or 'NC'"))))</f>
        <v/>
      </c>
      <c r="CH76" s="10" t="str">
        <f t="shared" ref="CH76:CH110" si="101">IF(COUNTA($C76:$AR76)=0,"",IF(ISBLANK(AQ76),IF(ISBLANK(AR76),"ok","Empty cell"),IF(OR($G76="EM",$G76="C",$G76="NC"),IF(AND(ISNUMBER(AQ76),AQ76&gt;1,AQ76&lt;=100),"ok","Entry should be a percentage &gt;0 and &lt;=100"),"Pump Configuration is not 'EM', 'C' or 'NC'")))</f>
        <v/>
      </c>
      <c r="CI76" s="10" t="str">
        <f t="shared" ref="CI76:CI110" si="102">IF(COUNTA($C76:$AR76)=0,"",IF(ISBLANK(AR76),IF(ISBLANK(AQ76),"ok","Empty cell"),IF(OR($G76="EM",$G76="C",$G76="NC"),IF(AND(ISNUMBER(AR76),AR76&gt;0),"ok","Entry should be a number &gt;0"),"Pump Configuration is not 'EM', 'C' or 'NC'")))</f>
        <v/>
      </c>
      <c r="CJ76" s="11"/>
      <c r="CN76" s="13"/>
      <c r="CO76" s="13"/>
      <c r="CP76" s="26" t="str">
        <f t="shared" si="71"/>
        <v/>
      </c>
      <c r="CQ76" s="26" t="str">
        <f t="shared" si="72"/>
        <v/>
      </c>
      <c r="CR76" s="26" t="str">
        <f t="shared" si="73"/>
        <v/>
      </c>
      <c r="CS76" s="14" t="s">
        <v>5</v>
      </c>
    </row>
    <row r="77" spans="1:97" s="12" customFormat="1" ht="25.5" x14ac:dyDescent="0.2">
      <c r="A77" s="24">
        <v>67</v>
      </c>
      <c r="B77" s="25" t="str">
        <f t="shared" si="58"/>
        <v/>
      </c>
      <c r="C77" s="41"/>
      <c r="D77" s="116"/>
      <c r="E77" s="128"/>
      <c r="F77" s="128"/>
      <c r="G77" s="116"/>
      <c r="H77" s="116"/>
      <c r="I77" s="116"/>
      <c r="J77" s="116"/>
      <c r="K77" s="116"/>
      <c r="L77" s="116"/>
      <c r="M77" s="116"/>
      <c r="N77" s="116"/>
      <c r="O77" s="116"/>
      <c r="P77" s="116"/>
      <c r="Q77" s="149"/>
      <c r="R77" s="116"/>
      <c r="S77" s="149"/>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8"/>
      <c r="AS77" s="134"/>
      <c r="AT77" s="10" t="str">
        <f t="shared" si="59"/>
        <v/>
      </c>
      <c r="AU77" s="10" t="str">
        <f t="shared" si="60"/>
        <v/>
      </c>
      <c r="AV77" s="10" t="str">
        <f t="shared" si="61"/>
        <v/>
      </c>
      <c r="AW77" s="10" t="str">
        <f t="shared" si="62"/>
        <v/>
      </c>
      <c r="AX77" s="143" t="str">
        <f t="shared" si="53"/>
        <v/>
      </c>
      <c r="AY77" s="10" t="str">
        <f t="shared" si="74"/>
        <v/>
      </c>
      <c r="AZ77" s="10" t="str">
        <f t="shared" si="75"/>
        <v/>
      </c>
      <c r="BA77" s="10" t="str">
        <f t="shared" si="76"/>
        <v/>
      </c>
      <c r="BB77" s="143" t="str">
        <f t="shared" si="77"/>
        <v/>
      </c>
      <c r="BC77" s="10" t="str">
        <f t="shared" si="63"/>
        <v/>
      </c>
      <c r="BD77" s="10" t="str">
        <f t="shared" si="64"/>
        <v/>
      </c>
      <c r="BE77" s="10" t="str">
        <f t="shared" si="65"/>
        <v/>
      </c>
      <c r="BF77" s="10" t="str">
        <f t="shared" si="78"/>
        <v/>
      </c>
      <c r="BG77" s="10" t="str">
        <f t="shared" si="79"/>
        <v/>
      </c>
      <c r="BH77" s="10" t="str">
        <f t="shared" si="80"/>
        <v/>
      </c>
      <c r="BI77" s="10" t="str">
        <f t="shared" si="81"/>
        <v/>
      </c>
      <c r="BJ77" s="10" t="str">
        <f t="shared" si="82"/>
        <v/>
      </c>
      <c r="BK77" s="10" t="str">
        <f t="shared" si="66"/>
        <v/>
      </c>
      <c r="BL77" s="10" t="str">
        <f t="shared" si="67"/>
        <v/>
      </c>
      <c r="BM77" s="10" t="str">
        <f t="shared" si="68"/>
        <v/>
      </c>
      <c r="BN77" s="10" t="str">
        <f t="shared" si="83"/>
        <v/>
      </c>
      <c r="BO77" s="10" t="str">
        <f t="shared" si="84"/>
        <v/>
      </c>
      <c r="BP77" s="10" t="str">
        <f t="shared" si="69"/>
        <v/>
      </c>
      <c r="BQ77" s="10" t="str">
        <f t="shared" si="85"/>
        <v/>
      </c>
      <c r="BR77" s="10" t="str">
        <f t="shared" si="70"/>
        <v/>
      </c>
      <c r="BS77" s="10" t="str">
        <f t="shared" si="86"/>
        <v/>
      </c>
      <c r="BT77" s="10" t="str">
        <f t="shared" si="87"/>
        <v/>
      </c>
      <c r="BU77" s="10" t="str">
        <f t="shared" si="88"/>
        <v/>
      </c>
      <c r="BV77" s="10" t="str">
        <f t="shared" si="89"/>
        <v/>
      </c>
      <c r="BW77" s="10" t="str">
        <f t="shared" si="90"/>
        <v/>
      </c>
      <c r="BX77" s="10" t="str">
        <f t="shared" si="91"/>
        <v/>
      </c>
      <c r="BY77" s="10" t="str">
        <f t="shared" si="92"/>
        <v/>
      </c>
      <c r="BZ77" s="10" t="str">
        <f t="shared" si="93"/>
        <v/>
      </c>
      <c r="CA77" s="10" t="str">
        <f t="shared" si="94"/>
        <v/>
      </c>
      <c r="CB77" s="10" t="str">
        <f t="shared" si="95"/>
        <v/>
      </c>
      <c r="CC77" s="10" t="str">
        <f t="shared" si="96"/>
        <v/>
      </c>
      <c r="CD77" s="10" t="str">
        <f t="shared" si="97"/>
        <v/>
      </c>
      <c r="CE77" s="10" t="str">
        <f t="shared" si="98"/>
        <v/>
      </c>
      <c r="CF77" s="10" t="str">
        <f t="shared" si="99"/>
        <v/>
      </c>
      <c r="CG77" s="10" t="str">
        <f t="shared" si="100"/>
        <v/>
      </c>
      <c r="CH77" s="10" t="str">
        <f t="shared" si="101"/>
        <v/>
      </c>
      <c r="CI77" s="10" t="str">
        <f t="shared" si="102"/>
        <v/>
      </c>
      <c r="CJ77" s="11"/>
      <c r="CN77" s="13"/>
      <c r="CO77" s="13"/>
      <c r="CP77" s="26" t="str">
        <f t="shared" si="71"/>
        <v/>
      </c>
      <c r="CQ77" s="26" t="str">
        <f t="shared" si="72"/>
        <v/>
      </c>
      <c r="CR77" s="26" t="str">
        <f t="shared" si="73"/>
        <v/>
      </c>
      <c r="CS77" s="14" t="s">
        <v>5</v>
      </c>
    </row>
    <row r="78" spans="1:97" s="12" customFormat="1" ht="25.5" x14ac:dyDescent="0.2">
      <c r="A78" s="24">
        <v>68</v>
      </c>
      <c r="B78" s="25" t="str">
        <f t="shared" si="58"/>
        <v/>
      </c>
      <c r="C78" s="41"/>
      <c r="D78" s="116"/>
      <c r="E78" s="128"/>
      <c r="F78" s="128"/>
      <c r="G78" s="116"/>
      <c r="H78" s="116"/>
      <c r="I78" s="116"/>
      <c r="J78" s="116"/>
      <c r="K78" s="116"/>
      <c r="L78" s="116"/>
      <c r="M78" s="116"/>
      <c r="N78" s="116"/>
      <c r="O78" s="116"/>
      <c r="P78" s="116"/>
      <c r="Q78" s="149"/>
      <c r="R78" s="116"/>
      <c r="S78" s="149"/>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8"/>
      <c r="AS78" s="134"/>
      <c r="AT78" s="10" t="str">
        <f t="shared" si="59"/>
        <v/>
      </c>
      <c r="AU78" s="10" t="str">
        <f t="shared" si="60"/>
        <v/>
      </c>
      <c r="AV78" s="10" t="str">
        <f t="shared" si="61"/>
        <v/>
      </c>
      <c r="AW78" s="10" t="str">
        <f t="shared" si="62"/>
        <v/>
      </c>
      <c r="AX78" s="143" t="str">
        <f t="shared" si="53"/>
        <v/>
      </c>
      <c r="AY78" s="10" t="str">
        <f t="shared" si="74"/>
        <v/>
      </c>
      <c r="AZ78" s="10" t="str">
        <f t="shared" si="75"/>
        <v/>
      </c>
      <c r="BA78" s="10" t="str">
        <f t="shared" si="76"/>
        <v/>
      </c>
      <c r="BB78" s="143" t="str">
        <f t="shared" si="77"/>
        <v/>
      </c>
      <c r="BC78" s="10" t="str">
        <f t="shared" si="63"/>
        <v/>
      </c>
      <c r="BD78" s="10" t="str">
        <f t="shared" si="64"/>
        <v/>
      </c>
      <c r="BE78" s="10" t="str">
        <f t="shared" si="65"/>
        <v/>
      </c>
      <c r="BF78" s="10" t="str">
        <f t="shared" si="78"/>
        <v/>
      </c>
      <c r="BG78" s="10" t="str">
        <f t="shared" si="79"/>
        <v/>
      </c>
      <c r="BH78" s="10" t="str">
        <f t="shared" si="80"/>
        <v/>
      </c>
      <c r="BI78" s="10" t="str">
        <f t="shared" si="81"/>
        <v/>
      </c>
      <c r="BJ78" s="10" t="str">
        <f t="shared" si="82"/>
        <v/>
      </c>
      <c r="BK78" s="10" t="str">
        <f t="shared" si="66"/>
        <v/>
      </c>
      <c r="BL78" s="10" t="str">
        <f t="shared" si="67"/>
        <v/>
      </c>
      <c r="BM78" s="10" t="str">
        <f t="shared" si="68"/>
        <v/>
      </c>
      <c r="BN78" s="10" t="str">
        <f t="shared" si="83"/>
        <v/>
      </c>
      <c r="BO78" s="10" t="str">
        <f t="shared" si="84"/>
        <v/>
      </c>
      <c r="BP78" s="10" t="str">
        <f t="shared" si="69"/>
        <v/>
      </c>
      <c r="BQ78" s="10" t="str">
        <f t="shared" si="85"/>
        <v/>
      </c>
      <c r="BR78" s="10" t="str">
        <f t="shared" si="70"/>
        <v/>
      </c>
      <c r="BS78" s="10" t="str">
        <f t="shared" si="86"/>
        <v/>
      </c>
      <c r="BT78" s="10" t="str">
        <f t="shared" si="87"/>
        <v/>
      </c>
      <c r="BU78" s="10" t="str">
        <f t="shared" si="88"/>
        <v/>
      </c>
      <c r="BV78" s="10" t="str">
        <f t="shared" si="89"/>
        <v/>
      </c>
      <c r="BW78" s="10" t="str">
        <f t="shared" si="90"/>
        <v/>
      </c>
      <c r="BX78" s="10" t="str">
        <f t="shared" si="91"/>
        <v/>
      </c>
      <c r="BY78" s="10" t="str">
        <f t="shared" si="92"/>
        <v/>
      </c>
      <c r="BZ78" s="10" t="str">
        <f t="shared" si="93"/>
        <v/>
      </c>
      <c r="CA78" s="10" t="str">
        <f t="shared" si="94"/>
        <v/>
      </c>
      <c r="CB78" s="10" t="str">
        <f t="shared" si="95"/>
        <v/>
      </c>
      <c r="CC78" s="10" t="str">
        <f t="shared" si="96"/>
        <v/>
      </c>
      <c r="CD78" s="10" t="str">
        <f t="shared" si="97"/>
        <v/>
      </c>
      <c r="CE78" s="10" t="str">
        <f t="shared" si="98"/>
        <v/>
      </c>
      <c r="CF78" s="10" t="str">
        <f t="shared" si="99"/>
        <v/>
      </c>
      <c r="CG78" s="10" t="str">
        <f t="shared" si="100"/>
        <v/>
      </c>
      <c r="CH78" s="10" t="str">
        <f t="shared" si="101"/>
        <v/>
      </c>
      <c r="CI78" s="10" t="str">
        <f t="shared" si="102"/>
        <v/>
      </c>
      <c r="CJ78" s="11"/>
      <c r="CN78" s="13"/>
      <c r="CO78" s="13"/>
      <c r="CP78" s="26" t="str">
        <f t="shared" si="71"/>
        <v/>
      </c>
      <c r="CQ78" s="26" t="str">
        <f t="shared" si="72"/>
        <v/>
      </c>
      <c r="CR78" s="26" t="str">
        <f t="shared" si="73"/>
        <v/>
      </c>
      <c r="CS78" s="14" t="s">
        <v>5</v>
      </c>
    </row>
    <row r="79" spans="1:97" s="12" customFormat="1" ht="25.5" x14ac:dyDescent="0.2">
      <c r="A79" s="24">
        <v>69</v>
      </c>
      <c r="B79" s="25" t="str">
        <f t="shared" si="58"/>
        <v/>
      </c>
      <c r="C79" s="41"/>
      <c r="D79" s="116"/>
      <c r="E79" s="128"/>
      <c r="F79" s="128"/>
      <c r="G79" s="116"/>
      <c r="H79" s="116"/>
      <c r="I79" s="116"/>
      <c r="J79" s="116"/>
      <c r="K79" s="116"/>
      <c r="L79" s="116"/>
      <c r="M79" s="116"/>
      <c r="N79" s="116"/>
      <c r="O79" s="116"/>
      <c r="P79" s="116"/>
      <c r="Q79" s="149"/>
      <c r="R79" s="116"/>
      <c r="S79" s="149"/>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8"/>
      <c r="AS79" s="134"/>
      <c r="AT79" s="10" t="str">
        <f t="shared" si="59"/>
        <v/>
      </c>
      <c r="AU79" s="10" t="str">
        <f t="shared" si="60"/>
        <v/>
      </c>
      <c r="AV79" s="10" t="str">
        <f t="shared" si="61"/>
        <v/>
      </c>
      <c r="AW79" s="10" t="str">
        <f t="shared" si="62"/>
        <v/>
      </c>
      <c r="AX79" s="143" t="str">
        <f t="shared" si="53"/>
        <v/>
      </c>
      <c r="AY79" s="10" t="str">
        <f t="shared" si="74"/>
        <v/>
      </c>
      <c r="AZ79" s="10" t="str">
        <f t="shared" si="75"/>
        <v/>
      </c>
      <c r="BA79" s="10" t="str">
        <f t="shared" si="76"/>
        <v/>
      </c>
      <c r="BB79" s="143" t="str">
        <f t="shared" si="77"/>
        <v/>
      </c>
      <c r="BC79" s="10" t="str">
        <f t="shared" si="63"/>
        <v/>
      </c>
      <c r="BD79" s="10" t="str">
        <f t="shared" si="64"/>
        <v/>
      </c>
      <c r="BE79" s="10" t="str">
        <f t="shared" si="65"/>
        <v/>
      </c>
      <c r="BF79" s="10" t="str">
        <f t="shared" si="78"/>
        <v/>
      </c>
      <c r="BG79" s="10" t="str">
        <f t="shared" si="79"/>
        <v/>
      </c>
      <c r="BH79" s="10" t="str">
        <f t="shared" si="80"/>
        <v/>
      </c>
      <c r="BI79" s="10" t="str">
        <f t="shared" si="81"/>
        <v/>
      </c>
      <c r="BJ79" s="10" t="str">
        <f t="shared" si="82"/>
        <v/>
      </c>
      <c r="BK79" s="10" t="str">
        <f t="shared" si="66"/>
        <v/>
      </c>
      <c r="BL79" s="10" t="str">
        <f t="shared" si="67"/>
        <v/>
      </c>
      <c r="BM79" s="10" t="str">
        <f t="shared" si="68"/>
        <v/>
      </c>
      <c r="BN79" s="10" t="str">
        <f t="shared" si="83"/>
        <v/>
      </c>
      <c r="BO79" s="10" t="str">
        <f t="shared" si="84"/>
        <v/>
      </c>
      <c r="BP79" s="10" t="str">
        <f t="shared" si="69"/>
        <v/>
      </c>
      <c r="BQ79" s="10" t="str">
        <f t="shared" si="85"/>
        <v/>
      </c>
      <c r="BR79" s="10" t="str">
        <f t="shared" si="70"/>
        <v/>
      </c>
      <c r="BS79" s="10" t="str">
        <f t="shared" si="86"/>
        <v/>
      </c>
      <c r="BT79" s="10" t="str">
        <f t="shared" si="87"/>
        <v/>
      </c>
      <c r="BU79" s="10" t="str">
        <f t="shared" si="88"/>
        <v/>
      </c>
      <c r="BV79" s="10" t="str">
        <f t="shared" si="89"/>
        <v/>
      </c>
      <c r="BW79" s="10" t="str">
        <f t="shared" si="90"/>
        <v/>
      </c>
      <c r="BX79" s="10" t="str">
        <f t="shared" si="91"/>
        <v/>
      </c>
      <c r="BY79" s="10" t="str">
        <f t="shared" si="92"/>
        <v/>
      </c>
      <c r="BZ79" s="10" t="str">
        <f t="shared" si="93"/>
        <v/>
      </c>
      <c r="CA79" s="10" t="str">
        <f t="shared" si="94"/>
        <v/>
      </c>
      <c r="CB79" s="10" t="str">
        <f t="shared" si="95"/>
        <v/>
      </c>
      <c r="CC79" s="10" t="str">
        <f t="shared" si="96"/>
        <v/>
      </c>
      <c r="CD79" s="10" t="str">
        <f t="shared" si="97"/>
        <v/>
      </c>
      <c r="CE79" s="10" t="str">
        <f t="shared" si="98"/>
        <v/>
      </c>
      <c r="CF79" s="10" t="str">
        <f t="shared" si="99"/>
        <v/>
      </c>
      <c r="CG79" s="10" t="str">
        <f t="shared" si="100"/>
        <v/>
      </c>
      <c r="CH79" s="10" t="str">
        <f t="shared" si="101"/>
        <v/>
      </c>
      <c r="CI79" s="10" t="str">
        <f t="shared" si="102"/>
        <v/>
      </c>
      <c r="CJ79" s="11"/>
      <c r="CN79" s="13"/>
      <c r="CO79" s="13"/>
      <c r="CP79" s="26" t="str">
        <f t="shared" si="71"/>
        <v/>
      </c>
      <c r="CQ79" s="26" t="str">
        <f t="shared" si="72"/>
        <v/>
      </c>
      <c r="CR79" s="26" t="str">
        <f t="shared" si="73"/>
        <v/>
      </c>
      <c r="CS79" s="14" t="s">
        <v>5</v>
      </c>
    </row>
    <row r="80" spans="1:97" s="12" customFormat="1" ht="25.5" x14ac:dyDescent="0.2">
      <c r="A80" s="24">
        <v>70</v>
      </c>
      <c r="B80" s="25" t="str">
        <f t="shared" si="58"/>
        <v/>
      </c>
      <c r="C80" s="41"/>
      <c r="D80" s="116"/>
      <c r="E80" s="128"/>
      <c r="F80" s="128"/>
      <c r="G80" s="116"/>
      <c r="H80" s="116"/>
      <c r="I80" s="116"/>
      <c r="J80" s="116"/>
      <c r="K80" s="116"/>
      <c r="L80" s="116"/>
      <c r="M80" s="116"/>
      <c r="N80" s="116"/>
      <c r="O80" s="116"/>
      <c r="P80" s="116"/>
      <c r="Q80" s="149"/>
      <c r="R80" s="116"/>
      <c r="S80" s="149"/>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8"/>
      <c r="AS80" s="134"/>
      <c r="AT80" s="10" t="str">
        <f t="shared" si="59"/>
        <v/>
      </c>
      <c r="AU80" s="10" t="str">
        <f t="shared" si="60"/>
        <v/>
      </c>
      <c r="AV80" s="10" t="str">
        <f t="shared" si="61"/>
        <v/>
      </c>
      <c r="AW80" s="10" t="str">
        <f t="shared" si="62"/>
        <v/>
      </c>
      <c r="AX80" s="143" t="str">
        <f t="shared" ref="AX80:AX110" si="103">IF(COUNTA($C80:$AR80)=0,"",IF(ISBLANK(G80),"Empty cell",IF(OR(G80="BP",G80="EM",G80="C",G80="NC"),"ok","Entry should be BP, EM, C, or NC")))</f>
        <v/>
      </c>
      <c r="AY80" s="10" t="str">
        <f t="shared" si="74"/>
        <v/>
      </c>
      <c r="AZ80" s="10" t="str">
        <f t="shared" si="75"/>
        <v/>
      </c>
      <c r="BA80" s="10" t="str">
        <f t="shared" si="76"/>
        <v/>
      </c>
      <c r="BB80" s="143" t="str">
        <f t="shared" si="77"/>
        <v/>
      </c>
      <c r="BC80" s="10" t="str">
        <f t="shared" si="63"/>
        <v/>
      </c>
      <c r="BD80" s="10" t="str">
        <f t="shared" si="64"/>
        <v/>
      </c>
      <c r="BE80" s="10" t="str">
        <f t="shared" si="65"/>
        <v/>
      </c>
      <c r="BF80" s="10" t="str">
        <f t="shared" si="78"/>
        <v/>
      </c>
      <c r="BG80" s="10" t="str">
        <f t="shared" si="79"/>
        <v/>
      </c>
      <c r="BH80" s="10" t="str">
        <f t="shared" si="80"/>
        <v/>
      </c>
      <c r="BI80" s="10" t="str">
        <f t="shared" si="81"/>
        <v/>
      </c>
      <c r="BJ80" s="10" t="str">
        <f t="shared" si="82"/>
        <v/>
      </c>
      <c r="BK80" s="10" t="str">
        <f t="shared" si="66"/>
        <v/>
      </c>
      <c r="BL80" s="10" t="str">
        <f t="shared" si="67"/>
        <v/>
      </c>
      <c r="BM80" s="10" t="str">
        <f t="shared" si="68"/>
        <v/>
      </c>
      <c r="BN80" s="10" t="str">
        <f t="shared" si="83"/>
        <v/>
      </c>
      <c r="BO80" s="10" t="str">
        <f t="shared" si="84"/>
        <v/>
      </c>
      <c r="BP80" s="10" t="str">
        <f t="shared" si="69"/>
        <v/>
      </c>
      <c r="BQ80" s="10" t="str">
        <f t="shared" si="85"/>
        <v/>
      </c>
      <c r="BR80" s="10" t="str">
        <f t="shared" si="70"/>
        <v/>
      </c>
      <c r="BS80" s="10" t="str">
        <f t="shared" si="86"/>
        <v/>
      </c>
      <c r="BT80" s="10" t="str">
        <f t="shared" si="87"/>
        <v/>
      </c>
      <c r="BU80" s="10" t="str">
        <f t="shared" si="88"/>
        <v/>
      </c>
      <c r="BV80" s="10" t="str">
        <f t="shared" si="89"/>
        <v/>
      </c>
      <c r="BW80" s="10" t="str">
        <f t="shared" si="90"/>
        <v/>
      </c>
      <c r="BX80" s="10" t="str">
        <f t="shared" si="91"/>
        <v/>
      </c>
      <c r="BY80" s="10" t="str">
        <f t="shared" si="92"/>
        <v/>
      </c>
      <c r="BZ80" s="10" t="str">
        <f t="shared" si="93"/>
        <v/>
      </c>
      <c r="CA80" s="10" t="str">
        <f t="shared" si="94"/>
        <v/>
      </c>
      <c r="CB80" s="10" t="str">
        <f t="shared" si="95"/>
        <v/>
      </c>
      <c r="CC80" s="10" t="str">
        <f t="shared" si="96"/>
        <v/>
      </c>
      <c r="CD80" s="10" t="str">
        <f t="shared" si="97"/>
        <v/>
      </c>
      <c r="CE80" s="10" t="str">
        <f t="shared" si="98"/>
        <v/>
      </c>
      <c r="CF80" s="10" t="str">
        <f t="shared" si="99"/>
        <v/>
      </c>
      <c r="CG80" s="10" t="str">
        <f t="shared" si="100"/>
        <v/>
      </c>
      <c r="CH80" s="10" t="str">
        <f t="shared" si="101"/>
        <v/>
      </c>
      <c r="CI80" s="10" t="str">
        <f t="shared" si="102"/>
        <v/>
      </c>
      <c r="CJ80" s="11"/>
      <c r="CN80" s="13"/>
      <c r="CO80" s="13"/>
      <c r="CP80" s="26" t="str">
        <f t="shared" si="71"/>
        <v/>
      </c>
      <c r="CQ80" s="26" t="str">
        <f t="shared" si="72"/>
        <v/>
      </c>
      <c r="CR80" s="26" t="str">
        <f t="shared" si="73"/>
        <v/>
      </c>
      <c r="CS80" s="14" t="s">
        <v>5</v>
      </c>
    </row>
    <row r="81" spans="1:97" s="12" customFormat="1" ht="25.5" x14ac:dyDescent="0.2">
      <c r="A81" s="24">
        <v>71</v>
      </c>
      <c r="B81" s="25" t="str">
        <f t="shared" si="58"/>
        <v/>
      </c>
      <c r="C81" s="41"/>
      <c r="D81" s="116"/>
      <c r="E81" s="128"/>
      <c r="F81" s="128"/>
      <c r="G81" s="116"/>
      <c r="H81" s="116"/>
      <c r="I81" s="116"/>
      <c r="J81" s="116"/>
      <c r="K81" s="116"/>
      <c r="L81" s="116"/>
      <c r="M81" s="116"/>
      <c r="N81" s="116"/>
      <c r="O81" s="116"/>
      <c r="P81" s="116"/>
      <c r="Q81" s="149"/>
      <c r="R81" s="116"/>
      <c r="S81" s="149"/>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8"/>
      <c r="AS81" s="134"/>
      <c r="AT81" s="10" t="str">
        <f t="shared" si="59"/>
        <v/>
      </c>
      <c r="AU81" s="10" t="str">
        <f t="shared" si="60"/>
        <v/>
      </c>
      <c r="AV81" s="10" t="str">
        <f t="shared" si="61"/>
        <v/>
      </c>
      <c r="AW81" s="10" t="str">
        <f t="shared" si="62"/>
        <v/>
      </c>
      <c r="AX81" s="143" t="str">
        <f t="shared" si="103"/>
        <v/>
      </c>
      <c r="AY81" s="10" t="str">
        <f t="shared" si="74"/>
        <v/>
      </c>
      <c r="AZ81" s="10" t="str">
        <f t="shared" si="75"/>
        <v/>
      </c>
      <c r="BA81" s="10" t="str">
        <f t="shared" si="76"/>
        <v/>
      </c>
      <c r="BB81" s="143" t="str">
        <f t="shared" si="77"/>
        <v/>
      </c>
      <c r="BC81" s="10" t="str">
        <f t="shared" si="63"/>
        <v/>
      </c>
      <c r="BD81" s="10" t="str">
        <f t="shared" si="64"/>
        <v/>
      </c>
      <c r="BE81" s="10" t="str">
        <f t="shared" si="65"/>
        <v/>
      </c>
      <c r="BF81" s="10" t="str">
        <f t="shared" si="78"/>
        <v/>
      </c>
      <c r="BG81" s="10" t="str">
        <f t="shared" si="79"/>
        <v/>
      </c>
      <c r="BH81" s="10" t="str">
        <f t="shared" si="80"/>
        <v/>
      </c>
      <c r="BI81" s="10" t="str">
        <f t="shared" si="81"/>
        <v/>
      </c>
      <c r="BJ81" s="10" t="str">
        <f t="shared" si="82"/>
        <v/>
      </c>
      <c r="BK81" s="10" t="str">
        <f t="shared" si="66"/>
        <v/>
      </c>
      <c r="BL81" s="10" t="str">
        <f t="shared" si="67"/>
        <v/>
      </c>
      <c r="BM81" s="10" t="str">
        <f t="shared" si="68"/>
        <v/>
      </c>
      <c r="BN81" s="10" t="str">
        <f t="shared" si="83"/>
        <v/>
      </c>
      <c r="BO81" s="10" t="str">
        <f t="shared" si="84"/>
        <v/>
      </c>
      <c r="BP81" s="10" t="str">
        <f t="shared" si="69"/>
        <v/>
      </c>
      <c r="BQ81" s="10" t="str">
        <f t="shared" si="85"/>
        <v/>
      </c>
      <c r="BR81" s="10" t="str">
        <f t="shared" si="70"/>
        <v/>
      </c>
      <c r="BS81" s="10" t="str">
        <f t="shared" si="86"/>
        <v/>
      </c>
      <c r="BT81" s="10" t="str">
        <f t="shared" si="87"/>
        <v/>
      </c>
      <c r="BU81" s="10" t="str">
        <f t="shared" si="88"/>
        <v/>
      </c>
      <c r="BV81" s="10" t="str">
        <f t="shared" si="89"/>
        <v/>
      </c>
      <c r="BW81" s="10" t="str">
        <f t="shared" si="90"/>
        <v/>
      </c>
      <c r="BX81" s="10" t="str">
        <f t="shared" si="91"/>
        <v/>
      </c>
      <c r="BY81" s="10" t="str">
        <f t="shared" si="92"/>
        <v/>
      </c>
      <c r="BZ81" s="10" t="str">
        <f t="shared" si="93"/>
        <v/>
      </c>
      <c r="CA81" s="10" t="str">
        <f t="shared" si="94"/>
        <v/>
      </c>
      <c r="CB81" s="10" t="str">
        <f t="shared" si="95"/>
        <v/>
      </c>
      <c r="CC81" s="10" t="str">
        <f t="shared" si="96"/>
        <v/>
      </c>
      <c r="CD81" s="10" t="str">
        <f t="shared" si="97"/>
        <v/>
      </c>
      <c r="CE81" s="10" t="str">
        <f t="shared" si="98"/>
        <v/>
      </c>
      <c r="CF81" s="10" t="str">
        <f t="shared" si="99"/>
        <v/>
      </c>
      <c r="CG81" s="10" t="str">
        <f t="shared" si="100"/>
        <v/>
      </c>
      <c r="CH81" s="10" t="str">
        <f t="shared" si="101"/>
        <v/>
      </c>
      <c r="CI81" s="10" t="str">
        <f t="shared" si="102"/>
        <v/>
      </c>
      <c r="CJ81" s="11"/>
      <c r="CN81" s="13"/>
      <c r="CO81" s="13"/>
      <c r="CP81" s="26" t="str">
        <f t="shared" si="71"/>
        <v/>
      </c>
      <c r="CQ81" s="26" t="str">
        <f t="shared" si="72"/>
        <v/>
      </c>
      <c r="CR81" s="26" t="str">
        <f t="shared" si="73"/>
        <v/>
      </c>
      <c r="CS81" s="14" t="s">
        <v>5</v>
      </c>
    </row>
    <row r="82" spans="1:97" s="12" customFormat="1" ht="25.5" x14ac:dyDescent="0.2">
      <c r="A82" s="24">
        <v>72</v>
      </c>
      <c r="B82" s="25" t="str">
        <f t="shared" si="58"/>
        <v/>
      </c>
      <c r="C82" s="41"/>
      <c r="D82" s="116"/>
      <c r="E82" s="128"/>
      <c r="F82" s="128"/>
      <c r="G82" s="116"/>
      <c r="H82" s="116"/>
      <c r="I82" s="116"/>
      <c r="J82" s="116"/>
      <c r="K82" s="116"/>
      <c r="L82" s="116"/>
      <c r="M82" s="116"/>
      <c r="N82" s="116"/>
      <c r="O82" s="116"/>
      <c r="P82" s="116"/>
      <c r="Q82" s="149"/>
      <c r="R82" s="116"/>
      <c r="S82" s="149"/>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8"/>
      <c r="AS82" s="134"/>
      <c r="AT82" s="10" t="str">
        <f t="shared" si="59"/>
        <v/>
      </c>
      <c r="AU82" s="10" t="str">
        <f t="shared" si="60"/>
        <v/>
      </c>
      <c r="AV82" s="10" t="str">
        <f t="shared" si="61"/>
        <v/>
      </c>
      <c r="AW82" s="10" t="str">
        <f t="shared" si="62"/>
        <v/>
      </c>
      <c r="AX82" s="143" t="str">
        <f t="shared" si="103"/>
        <v/>
      </c>
      <c r="AY82" s="10" t="str">
        <f t="shared" si="74"/>
        <v/>
      </c>
      <c r="AZ82" s="10" t="str">
        <f t="shared" si="75"/>
        <v/>
      </c>
      <c r="BA82" s="10" t="str">
        <f t="shared" si="76"/>
        <v/>
      </c>
      <c r="BB82" s="143" t="str">
        <f t="shared" si="77"/>
        <v/>
      </c>
      <c r="BC82" s="10" t="str">
        <f t="shared" si="63"/>
        <v/>
      </c>
      <c r="BD82" s="10" t="str">
        <f t="shared" si="64"/>
        <v/>
      </c>
      <c r="BE82" s="10" t="str">
        <f t="shared" si="65"/>
        <v/>
      </c>
      <c r="BF82" s="10" t="str">
        <f t="shared" si="78"/>
        <v/>
      </c>
      <c r="BG82" s="10" t="str">
        <f t="shared" si="79"/>
        <v/>
      </c>
      <c r="BH82" s="10" t="str">
        <f t="shared" si="80"/>
        <v/>
      </c>
      <c r="BI82" s="10" t="str">
        <f t="shared" si="81"/>
        <v/>
      </c>
      <c r="BJ82" s="10" t="str">
        <f t="shared" si="82"/>
        <v/>
      </c>
      <c r="BK82" s="10" t="str">
        <f t="shared" si="66"/>
        <v/>
      </c>
      <c r="BL82" s="10" t="str">
        <f t="shared" si="67"/>
        <v/>
      </c>
      <c r="BM82" s="10" t="str">
        <f t="shared" si="68"/>
        <v/>
      </c>
      <c r="BN82" s="10" t="str">
        <f t="shared" si="83"/>
        <v/>
      </c>
      <c r="BO82" s="10" t="str">
        <f t="shared" si="84"/>
        <v/>
      </c>
      <c r="BP82" s="10" t="str">
        <f t="shared" si="69"/>
        <v/>
      </c>
      <c r="BQ82" s="10" t="str">
        <f t="shared" si="85"/>
        <v/>
      </c>
      <c r="BR82" s="10" t="str">
        <f t="shared" si="70"/>
        <v/>
      </c>
      <c r="BS82" s="10" t="str">
        <f t="shared" si="86"/>
        <v/>
      </c>
      <c r="BT82" s="10" t="str">
        <f t="shared" si="87"/>
        <v/>
      </c>
      <c r="BU82" s="10" t="str">
        <f t="shared" si="88"/>
        <v/>
      </c>
      <c r="BV82" s="10" t="str">
        <f t="shared" si="89"/>
        <v/>
      </c>
      <c r="BW82" s="10" t="str">
        <f t="shared" si="90"/>
        <v/>
      </c>
      <c r="BX82" s="10" t="str">
        <f t="shared" si="91"/>
        <v/>
      </c>
      <c r="BY82" s="10" t="str">
        <f t="shared" si="92"/>
        <v/>
      </c>
      <c r="BZ82" s="10" t="str">
        <f t="shared" si="93"/>
        <v/>
      </c>
      <c r="CA82" s="10" t="str">
        <f t="shared" si="94"/>
        <v/>
      </c>
      <c r="CB82" s="10" t="str">
        <f t="shared" si="95"/>
        <v/>
      </c>
      <c r="CC82" s="10" t="str">
        <f t="shared" si="96"/>
        <v/>
      </c>
      <c r="CD82" s="10" t="str">
        <f t="shared" si="97"/>
        <v/>
      </c>
      <c r="CE82" s="10" t="str">
        <f t="shared" si="98"/>
        <v/>
      </c>
      <c r="CF82" s="10" t="str">
        <f t="shared" si="99"/>
        <v/>
      </c>
      <c r="CG82" s="10" t="str">
        <f t="shared" si="100"/>
        <v/>
      </c>
      <c r="CH82" s="10" t="str">
        <f t="shared" si="101"/>
        <v/>
      </c>
      <c r="CI82" s="10" t="str">
        <f t="shared" si="102"/>
        <v/>
      </c>
      <c r="CJ82" s="11"/>
      <c r="CN82" s="13"/>
      <c r="CO82" s="13"/>
      <c r="CP82" s="26" t="str">
        <f t="shared" si="71"/>
        <v/>
      </c>
      <c r="CQ82" s="26" t="str">
        <f t="shared" si="72"/>
        <v/>
      </c>
      <c r="CR82" s="26" t="str">
        <f t="shared" si="73"/>
        <v/>
      </c>
      <c r="CS82" s="14" t="s">
        <v>5</v>
      </c>
    </row>
    <row r="83" spans="1:97" s="12" customFormat="1" ht="25.5" x14ac:dyDescent="0.2">
      <c r="A83" s="24">
        <v>73</v>
      </c>
      <c r="B83" s="25" t="str">
        <f t="shared" si="58"/>
        <v/>
      </c>
      <c r="C83" s="41"/>
      <c r="D83" s="116"/>
      <c r="E83" s="128"/>
      <c r="F83" s="128"/>
      <c r="G83" s="116"/>
      <c r="H83" s="116"/>
      <c r="I83" s="116"/>
      <c r="J83" s="116"/>
      <c r="K83" s="116"/>
      <c r="L83" s="116"/>
      <c r="M83" s="116"/>
      <c r="N83" s="116"/>
      <c r="O83" s="116"/>
      <c r="P83" s="116"/>
      <c r="Q83" s="149"/>
      <c r="R83" s="116"/>
      <c r="S83" s="149"/>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8"/>
      <c r="AS83" s="134"/>
      <c r="AT83" s="10" t="str">
        <f t="shared" si="59"/>
        <v/>
      </c>
      <c r="AU83" s="10" t="str">
        <f t="shared" si="60"/>
        <v/>
      </c>
      <c r="AV83" s="10" t="str">
        <f t="shared" si="61"/>
        <v/>
      </c>
      <c r="AW83" s="10" t="str">
        <f t="shared" si="62"/>
        <v/>
      </c>
      <c r="AX83" s="143" t="str">
        <f t="shared" si="103"/>
        <v/>
      </c>
      <c r="AY83" s="10" t="str">
        <f t="shared" si="74"/>
        <v/>
      </c>
      <c r="AZ83" s="10" t="str">
        <f t="shared" si="75"/>
        <v/>
      </c>
      <c r="BA83" s="10" t="str">
        <f t="shared" si="76"/>
        <v/>
      </c>
      <c r="BB83" s="143" t="str">
        <f t="shared" si="77"/>
        <v/>
      </c>
      <c r="BC83" s="10" t="str">
        <f t="shared" si="63"/>
        <v/>
      </c>
      <c r="BD83" s="10" t="str">
        <f t="shared" si="64"/>
        <v/>
      </c>
      <c r="BE83" s="10" t="str">
        <f t="shared" si="65"/>
        <v/>
      </c>
      <c r="BF83" s="10" t="str">
        <f t="shared" si="78"/>
        <v/>
      </c>
      <c r="BG83" s="10" t="str">
        <f t="shared" si="79"/>
        <v/>
      </c>
      <c r="BH83" s="10" t="str">
        <f t="shared" si="80"/>
        <v/>
      </c>
      <c r="BI83" s="10" t="str">
        <f t="shared" si="81"/>
        <v/>
      </c>
      <c r="BJ83" s="10" t="str">
        <f t="shared" si="82"/>
        <v/>
      </c>
      <c r="BK83" s="10" t="str">
        <f t="shared" si="66"/>
        <v/>
      </c>
      <c r="BL83" s="10" t="str">
        <f t="shared" si="67"/>
        <v/>
      </c>
      <c r="BM83" s="10" t="str">
        <f t="shared" si="68"/>
        <v/>
      </c>
      <c r="BN83" s="10" t="str">
        <f t="shared" si="83"/>
        <v/>
      </c>
      <c r="BO83" s="10" t="str">
        <f t="shared" si="84"/>
        <v/>
      </c>
      <c r="BP83" s="10" t="str">
        <f t="shared" si="69"/>
        <v/>
      </c>
      <c r="BQ83" s="10" t="str">
        <f t="shared" si="85"/>
        <v/>
      </c>
      <c r="BR83" s="10" t="str">
        <f t="shared" si="70"/>
        <v/>
      </c>
      <c r="BS83" s="10" t="str">
        <f t="shared" si="86"/>
        <v/>
      </c>
      <c r="BT83" s="10" t="str">
        <f t="shared" si="87"/>
        <v/>
      </c>
      <c r="BU83" s="10" t="str">
        <f t="shared" si="88"/>
        <v/>
      </c>
      <c r="BV83" s="10" t="str">
        <f t="shared" si="89"/>
        <v/>
      </c>
      <c r="BW83" s="10" t="str">
        <f t="shared" si="90"/>
        <v/>
      </c>
      <c r="BX83" s="10" t="str">
        <f t="shared" si="91"/>
        <v/>
      </c>
      <c r="BY83" s="10" t="str">
        <f t="shared" si="92"/>
        <v/>
      </c>
      <c r="BZ83" s="10" t="str">
        <f t="shared" si="93"/>
        <v/>
      </c>
      <c r="CA83" s="10" t="str">
        <f t="shared" si="94"/>
        <v/>
      </c>
      <c r="CB83" s="10" t="str">
        <f t="shared" si="95"/>
        <v/>
      </c>
      <c r="CC83" s="10" t="str">
        <f t="shared" si="96"/>
        <v/>
      </c>
      <c r="CD83" s="10" t="str">
        <f t="shared" si="97"/>
        <v/>
      </c>
      <c r="CE83" s="10" t="str">
        <f t="shared" si="98"/>
        <v/>
      </c>
      <c r="CF83" s="10" t="str">
        <f t="shared" si="99"/>
        <v/>
      </c>
      <c r="CG83" s="10" t="str">
        <f t="shared" si="100"/>
        <v/>
      </c>
      <c r="CH83" s="10" t="str">
        <f t="shared" si="101"/>
        <v/>
      </c>
      <c r="CI83" s="10" t="str">
        <f t="shared" si="102"/>
        <v/>
      </c>
      <c r="CJ83" s="11"/>
      <c r="CN83" s="13"/>
      <c r="CO83" s="13"/>
      <c r="CP83" s="26" t="str">
        <f t="shared" si="71"/>
        <v/>
      </c>
      <c r="CQ83" s="26" t="str">
        <f t="shared" si="72"/>
        <v/>
      </c>
      <c r="CR83" s="26" t="str">
        <f t="shared" si="73"/>
        <v/>
      </c>
      <c r="CS83" s="14" t="s">
        <v>5</v>
      </c>
    </row>
    <row r="84" spans="1:97" s="12" customFormat="1" ht="25.5" x14ac:dyDescent="0.2">
      <c r="A84" s="24">
        <v>74</v>
      </c>
      <c r="B84" s="25" t="str">
        <f t="shared" si="58"/>
        <v/>
      </c>
      <c r="C84" s="41"/>
      <c r="D84" s="116"/>
      <c r="E84" s="128"/>
      <c r="F84" s="128"/>
      <c r="G84" s="116"/>
      <c r="H84" s="116"/>
      <c r="I84" s="116"/>
      <c r="J84" s="116"/>
      <c r="K84" s="116"/>
      <c r="L84" s="116"/>
      <c r="M84" s="116"/>
      <c r="N84" s="116"/>
      <c r="O84" s="116"/>
      <c r="P84" s="116"/>
      <c r="Q84" s="149"/>
      <c r="R84" s="116"/>
      <c r="S84" s="149"/>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8"/>
      <c r="AS84" s="134"/>
      <c r="AT84" s="10" t="str">
        <f t="shared" si="59"/>
        <v/>
      </c>
      <c r="AU84" s="10" t="str">
        <f t="shared" si="60"/>
        <v/>
      </c>
      <c r="AV84" s="10" t="str">
        <f t="shared" si="61"/>
        <v/>
      </c>
      <c r="AW84" s="10" t="str">
        <f t="shared" si="62"/>
        <v/>
      </c>
      <c r="AX84" s="143" t="str">
        <f t="shared" si="103"/>
        <v/>
      </c>
      <c r="AY84" s="10" t="str">
        <f t="shared" si="74"/>
        <v/>
      </c>
      <c r="AZ84" s="10" t="str">
        <f t="shared" si="75"/>
        <v/>
      </c>
      <c r="BA84" s="10" t="str">
        <f t="shared" si="76"/>
        <v/>
      </c>
      <c r="BB84" s="143" t="str">
        <f t="shared" si="77"/>
        <v/>
      </c>
      <c r="BC84" s="10" t="str">
        <f t="shared" si="63"/>
        <v/>
      </c>
      <c r="BD84" s="10" t="str">
        <f t="shared" si="64"/>
        <v/>
      </c>
      <c r="BE84" s="10" t="str">
        <f t="shared" si="65"/>
        <v/>
      </c>
      <c r="BF84" s="10" t="str">
        <f t="shared" si="78"/>
        <v/>
      </c>
      <c r="BG84" s="10" t="str">
        <f t="shared" si="79"/>
        <v/>
      </c>
      <c r="BH84" s="10" t="str">
        <f t="shared" si="80"/>
        <v/>
      </c>
      <c r="BI84" s="10" t="str">
        <f t="shared" si="81"/>
        <v/>
      </c>
      <c r="BJ84" s="10" t="str">
        <f t="shared" si="82"/>
        <v/>
      </c>
      <c r="BK84" s="10" t="str">
        <f t="shared" si="66"/>
        <v/>
      </c>
      <c r="BL84" s="10" t="str">
        <f t="shared" si="67"/>
        <v/>
      </c>
      <c r="BM84" s="10" t="str">
        <f t="shared" si="68"/>
        <v/>
      </c>
      <c r="BN84" s="10" t="str">
        <f t="shared" si="83"/>
        <v/>
      </c>
      <c r="BO84" s="10" t="str">
        <f t="shared" si="84"/>
        <v/>
      </c>
      <c r="BP84" s="10" t="str">
        <f t="shared" si="69"/>
        <v/>
      </c>
      <c r="BQ84" s="10" t="str">
        <f t="shared" si="85"/>
        <v/>
      </c>
      <c r="BR84" s="10" t="str">
        <f t="shared" si="70"/>
        <v/>
      </c>
      <c r="BS84" s="10" t="str">
        <f t="shared" si="86"/>
        <v/>
      </c>
      <c r="BT84" s="10" t="str">
        <f t="shared" si="87"/>
        <v/>
      </c>
      <c r="BU84" s="10" t="str">
        <f t="shared" si="88"/>
        <v/>
      </c>
      <c r="BV84" s="10" t="str">
        <f t="shared" si="89"/>
        <v/>
      </c>
      <c r="BW84" s="10" t="str">
        <f t="shared" si="90"/>
        <v/>
      </c>
      <c r="BX84" s="10" t="str">
        <f t="shared" si="91"/>
        <v/>
      </c>
      <c r="BY84" s="10" t="str">
        <f t="shared" si="92"/>
        <v/>
      </c>
      <c r="BZ84" s="10" t="str">
        <f t="shared" si="93"/>
        <v/>
      </c>
      <c r="CA84" s="10" t="str">
        <f t="shared" si="94"/>
        <v/>
      </c>
      <c r="CB84" s="10" t="str">
        <f t="shared" si="95"/>
        <v/>
      </c>
      <c r="CC84" s="10" t="str">
        <f t="shared" si="96"/>
        <v/>
      </c>
      <c r="CD84" s="10" t="str">
        <f t="shared" si="97"/>
        <v/>
      </c>
      <c r="CE84" s="10" t="str">
        <f t="shared" si="98"/>
        <v/>
      </c>
      <c r="CF84" s="10" t="str">
        <f t="shared" si="99"/>
        <v/>
      </c>
      <c r="CG84" s="10" t="str">
        <f t="shared" si="100"/>
        <v/>
      </c>
      <c r="CH84" s="10" t="str">
        <f t="shared" si="101"/>
        <v/>
      </c>
      <c r="CI84" s="10" t="str">
        <f t="shared" si="102"/>
        <v/>
      </c>
      <c r="CJ84" s="11"/>
      <c r="CN84" s="13"/>
      <c r="CO84" s="13"/>
      <c r="CP84" s="26" t="str">
        <f t="shared" si="71"/>
        <v/>
      </c>
      <c r="CQ84" s="26" t="str">
        <f t="shared" si="72"/>
        <v/>
      </c>
      <c r="CR84" s="26" t="str">
        <f t="shared" si="73"/>
        <v/>
      </c>
      <c r="CS84" s="14" t="s">
        <v>5</v>
      </c>
    </row>
    <row r="85" spans="1:97" s="12" customFormat="1" ht="25.5" x14ac:dyDescent="0.2">
      <c r="A85" s="24">
        <v>75</v>
      </c>
      <c r="B85" s="25" t="str">
        <f t="shared" si="58"/>
        <v/>
      </c>
      <c r="C85" s="41"/>
      <c r="D85" s="116"/>
      <c r="E85" s="128"/>
      <c r="F85" s="128"/>
      <c r="G85" s="116"/>
      <c r="H85" s="116"/>
      <c r="I85" s="116"/>
      <c r="J85" s="116"/>
      <c r="K85" s="116"/>
      <c r="L85" s="116"/>
      <c r="M85" s="116"/>
      <c r="N85" s="116"/>
      <c r="O85" s="116"/>
      <c r="P85" s="116"/>
      <c r="Q85" s="149"/>
      <c r="R85" s="116"/>
      <c r="S85" s="149"/>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8"/>
      <c r="AS85" s="134"/>
      <c r="AT85" s="10" t="str">
        <f t="shared" si="59"/>
        <v/>
      </c>
      <c r="AU85" s="10" t="str">
        <f t="shared" si="60"/>
        <v/>
      </c>
      <c r="AV85" s="10" t="str">
        <f t="shared" si="61"/>
        <v/>
      </c>
      <c r="AW85" s="10" t="str">
        <f t="shared" si="62"/>
        <v/>
      </c>
      <c r="AX85" s="143" t="str">
        <f t="shared" si="103"/>
        <v/>
      </c>
      <c r="AY85" s="10" t="str">
        <f t="shared" si="74"/>
        <v/>
      </c>
      <c r="AZ85" s="10" t="str">
        <f t="shared" si="75"/>
        <v/>
      </c>
      <c r="BA85" s="10" t="str">
        <f t="shared" si="76"/>
        <v/>
      </c>
      <c r="BB85" s="143" t="str">
        <f t="shared" si="77"/>
        <v/>
      </c>
      <c r="BC85" s="10" t="str">
        <f t="shared" si="63"/>
        <v/>
      </c>
      <c r="BD85" s="10" t="str">
        <f t="shared" si="64"/>
        <v/>
      </c>
      <c r="BE85" s="10" t="str">
        <f t="shared" si="65"/>
        <v/>
      </c>
      <c r="BF85" s="10" t="str">
        <f t="shared" si="78"/>
        <v/>
      </c>
      <c r="BG85" s="10" t="str">
        <f t="shared" si="79"/>
        <v/>
      </c>
      <c r="BH85" s="10" t="str">
        <f t="shared" si="80"/>
        <v/>
      </c>
      <c r="BI85" s="10" t="str">
        <f t="shared" si="81"/>
        <v/>
      </c>
      <c r="BJ85" s="10" t="str">
        <f t="shared" si="82"/>
        <v/>
      </c>
      <c r="BK85" s="10" t="str">
        <f t="shared" si="66"/>
        <v/>
      </c>
      <c r="BL85" s="10" t="str">
        <f t="shared" si="67"/>
        <v/>
      </c>
      <c r="BM85" s="10" t="str">
        <f t="shared" si="68"/>
        <v/>
      </c>
      <c r="BN85" s="10" t="str">
        <f t="shared" si="83"/>
        <v/>
      </c>
      <c r="BO85" s="10" t="str">
        <f t="shared" si="84"/>
        <v/>
      </c>
      <c r="BP85" s="10" t="str">
        <f t="shared" si="69"/>
        <v/>
      </c>
      <c r="BQ85" s="10" t="str">
        <f t="shared" si="85"/>
        <v/>
      </c>
      <c r="BR85" s="10" t="str">
        <f t="shared" si="70"/>
        <v/>
      </c>
      <c r="BS85" s="10" t="str">
        <f t="shared" si="86"/>
        <v/>
      </c>
      <c r="BT85" s="10" t="str">
        <f t="shared" si="87"/>
        <v/>
      </c>
      <c r="BU85" s="10" t="str">
        <f t="shared" si="88"/>
        <v/>
      </c>
      <c r="BV85" s="10" t="str">
        <f t="shared" si="89"/>
        <v/>
      </c>
      <c r="BW85" s="10" t="str">
        <f t="shared" si="90"/>
        <v/>
      </c>
      <c r="BX85" s="10" t="str">
        <f t="shared" si="91"/>
        <v/>
      </c>
      <c r="BY85" s="10" t="str">
        <f t="shared" si="92"/>
        <v/>
      </c>
      <c r="BZ85" s="10" t="str">
        <f t="shared" si="93"/>
        <v/>
      </c>
      <c r="CA85" s="10" t="str">
        <f t="shared" si="94"/>
        <v/>
      </c>
      <c r="CB85" s="10" t="str">
        <f t="shared" si="95"/>
        <v/>
      </c>
      <c r="CC85" s="10" t="str">
        <f t="shared" si="96"/>
        <v/>
      </c>
      <c r="CD85" s="10" t="str">
        <f t="shared" si="97"/>
        <v/>
      </c>
      <c r="CE85" s="10" t="str">
        <f t="shared" si="98"/>
        <v/>
      </c>
      <c r="CF85" s="10" t="str">
        <f t="shared" si="99"/>
        <v/>
      </c>
      <c r="CG85" s="10" t="str">
        <f t="shared" si="100"/>
        <v/>
      </c>
      <c r="CH85" s="10" t="str">
        <f t="shared" si="101"/>
        <v/>
      </c>
      <c r="CI85" s="10" t="str">
        <f t="shared" si="102"/>
        <v/>
      </c>
      <c r="CJ85" s="11"/>
      <c r="CN85" s="13"/>
      <c r="CO85" s="13"/>
      <c r="CP85" s="26" t="str">
        <f t="shared" si="71"/>
        <v/>
      </c>
      <c r="CQ85" s="26" t="str">
        <f t="shared" si="72"/>
        <v/>
      </c>
      <c r="CR85" s="26" t="str">
        <f t="shared" si="73"/>
        <v/>
      </c>
      <c r="CS85" s="14" t="s">
        <v>5</v>
      </c>
    </row>
    <row r="86" spans="1:97" s="12" customFormat="1" ht="25.5" x14ac:dyDescent="0.2">
      <c r="A86" s="24">
        <v>76</v>
      </c>
      <c r="B86" s="25" t="str">
        <f t="shared" si="58"/>
        <v/>
      </c>
      <c r="C86" s="41"/>
      <c r="D86" s="116"/>
      <c r="E86" s="128"/>
      <c r="F86" s="128"/>
      <c r="G86" s="116"/>
      <c r="H86" s="116"/>
      <c r="I86" s="116"/>
      <c r="J86" s="116"/>
      <c r="K86" s="116"/>
      <c r="L86" s="116"/>
      <c r="M86" s="116"/>
      <c r="N86" s="116"/>
      <c r="O86" s="116"/>
      <c r="P86" s="116"/>
      <c r="Q86" s="149"/>
      <c r="R86" s="116"/>
      <c r="S86" s="149"/>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8"/>
      <c r="AS86" s="134"/>
      <c r="AT86" s="10" t="str">
        <f t="shared" si="59"/>
        <v/>
      </c>
      <c r="AU86" s="10" t="str">
        <f t="shared" si="60"/>
        <v/>
      </c>
      <c r="AV86" s="10" t="str">
        <f t="shared" si="61"/>
        <v/>
      </c>
      <c r="AW86" s="10" t="str">
        <f t="shared" si="62"/>
        <v/>
      </c>
      <c r="AX86" s="143" t="str">
        <f t="shared" si="103"/>
        <v/>
      </c>
      <c r="AY86" s="10" t="str">
        <f t="shared" si="74"/>
        <v/>
      </c>
      <c r="AZ86" s="10" t="str">
        <f t="shared" si="75"/>
        <v/>
      </c>
      <c r="BA86" s="10" t="str">
        <f t="shared" si="76"/>
        <v/>
      </c>
      <c r="BB86" s="143" t="str">
        <f t="shared" si="77"/>
        <v/>
      </c>
      <c r="BC86" s="10" t="str">
        <f t="shared" si="63"/>
        <v/>
      </c>
      <c r="BD86" s="10" t="str">
        <f t="shared" si="64"/>
        <v/>
      </c>
      <c r="BE86" s="10" t="str">
        <f t="shared" si="65"/>
        <v/>
      </c>
      <c r="BF86" s="10" t="str">
        <f t="shared" si="78"/>
        <v/>
      </c>
      <c r="BG86" s="10" t="str">
        <f t="shared" si="79"/>
        <v/>
      </c>
      <c r="BH86" s="10" t="str">
        <f t="shared" si="80"/>
        <v/>
      </c>
      <c r="BI86" s="10" t="str">
        <f t="shared" si="81"/>
        <v/>
      </c>
      <c r="BJ86" s="10" t="str">
        <f t="shared" si="82"/>
        <v/>
      </c>
      <c r="BK86" s="10" t="str">
        <f t="shared" si="66"/>
        <v/>
      </c>
      <c r="BL86" s="10" t="str">
        <f t="shared" si="67"/>
        <v/>
      </c>
      <c r="BM86" s="10" t="str">
        <f t="shared" si="68"/>
        <v/>
      </c>
      <c r="BN86" s="10" t="str">
        <f t="shared" si="83"/>
        <v/>
      </c>
      <c r="BO86" s="10" t="str">
        <f t="shared" si="84"/>
        <v/>
      </c>
      <c r="BP86" s="10" t="str">
        <f t="shared" si="69"/>
        <v/>
      </c>
      <c r="BQ86" s="10" t="str">
        <f t="shared" si="85"/>
        <v/>
      </c>
      <c r="BR86" s="10" t="str">
        <f t="shared" si="70"/>
        <v/>
      </c>
      <c r="BS86" s="10" t="str">
        <f t="shared" si="86"/>
        <v/>
      </c>
      <c r="BT86" s="10" t="str">
        <f t="shared" si="87"/>
        <v/>
      </c>
      <c r="BU86" s="10" t="str">
        <f t="shared" si="88"/>
        <v/>
      </c>
      <c r="BV86" s="10" t="str">
        <f t="shared" si="89"/>
        <v/>
      </c>
      <c r="BW86" s="10" t="str">
        <f t="shared" si="90"/>
        <v/>
      </c>
      <c r="BX86" s="10" t="str">
        <f t="shared" si="91"/>
        <v/>
      </c>
      <c r="BY86" s="10" t="str">
        <f t="shared" si="92"/>
        <v/>
      </c>
      <c r="BZ86" s="10" t="str">
        <f t="shared" si="93"/>
        <v/>
      </c>
      <c r="CA86" s="10" t="str">
        <f t="shared" si="94"/>
        <v/>
      </c>
      <c r="CB86" s="10" t="str">
        <f t="shared" si="95"/>
        <v/>
      </c>
      <c r="CC86" s="10" t="str">
        <f t="shared" si="96"/>
        <v/>
      </c>
      <c r="CD86" s="10" t="str">
        <f t="shared" si="97"/>
        <v/>
      </c>
      <c r="CE86" s="10" t="str">
        <f t="shared" si="98"/>
        <v/>
      </c>
      <c r="CF86" s="10" t="str">
        <f t="shared" si="99"/>
        <v/>
      </c>
      <c r="CG86" s="10" t="str">
        <f t="shared" si="100"/>
        <v/>
      </c>
      <c r="CH86" s="10" t="str">
        <f t="shared" si="101"/>
        <v/>
      </c>
      <c r="CI86" s="10" t="str">
        <f t="shared" si="102"/>
        <v/>
      </c>
      <c r="CJ86" s="11"/>
      <c r="CN86" s="13"/>
      <c r="CO86" s="13"/>
      <c r="CP86" s="26" t="str">
        <f t="shared" si="71"/>
        <v/>
      </c>
      <c r="CQ86" s="26" t="str">
        <f t="shared" si="72"/>
        <v/>
      </c>
      <c r="CR86" s="26" t="str">
        <f t="shared" si="73"/>
        <v/>
      </c>
      <c r="CS86" s="14" t="s">
        <v>5</v>
      </c>
    </row>
    <row r="87" spans="1:97" s="12" customFormat="1" ht="25.5" x14ac:dyDescent="0.2">
      <c r="A87" s="24">
        <v>77</v>
      </c>
      <c r="B87" s="25" t="str">
        <f t="shared" si="58"/>
        <v/>
      </c>
      <c r="C87" s="41"/>
      <c r="D87" s="116"/>
      <c r="E87" s="128"/>
      <c r="F87" s="128"/>
      <c r="G87" s="116"/>
      <c r="H87" s="116"/>
      <c r="I87" s="116"/>
      <c r="J87" s="116"/>
      <c r="K87" s="116"/>
      <c r="L87" s="116"/>
      <c r="M87" s="116"/>
      <c r="N87" s="116"/>
      <c r="O87" s="116"/>
      <c r="P87" s="116"/>
      <c r="Q87" s="149"/>
      <c r="R87" s="116"/>
      <c r="S87" s="149"/>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8"/>
      <c r="AS87" s="134"/>
      <c r="AT87" s="10" t="str">
        <f t="shared" si="59"/>
        <v/>
      </c>
      <c r="AU87" s="10" t="str">
        <f t="shared" si="60"/>
        <v/>
      </c>
      <c r="AV87" s="10" t="str">
        <f t="shared" si="61"/>
        <v/>
      </c>
      <c r="AW87" s="10" t="str">
        <f t="shared" si="62"/>
        <v/>
      </c>
      <c r="AX87" s="143" t="str">
        <f t="shared" si="103"/>
        <v/>
      </c>
      <c r="AY87" s="10" t="str">
        <f t="shared" si="74"/>
        <v/>
      </c>
      <c r="AZ87" s="10" t="str">
        <f t="shared" si="75"/>
        <v/>
      </c>
      <c r="BA87" s="10" t="str">
        <f t="shared" si="76"/>
        <v/>
      </c>
      <c r="BB87" s="143" t="str">
        <f t="shared" si="77"/>
        <v/>
      </c>
      <c r="BC87" s="10" t="str">
        <f t="shared" si="63"/>
        <v/>
      </c>
      <c r="BD87" s="10" t="str">
        <f t="shared" si="64"/>
        <v/>
      </c>
      <c r="BE87" s="10" t="str">
        <f t="shared" si="65"/>
        <v/>
      </c>
      <c r="BF87" s="10" t="str">
        <f t="shared" si="78"/>
        <v/>
      </c>
      <c r="BG87" s="10" t="str">
        <f t="shared" si="79"/>
        <v/>
      </c>
      <c r="BH87" s="10" t="str">
        <f t="shared" si="80"/>
        <v/>
      </c>
      <c r="BI87" s="10" t="str">
        <f t="shared" si="81"/>
        <v/>
      </c>
      <c r="BJ87" s="10" t="str">
        <f t="shared" si="82"/>
        <v/>
      </c>
      <c r="BK87" s="10" t="str">
        <f t="shared" si="66"/>
        <v/>
      </c>
      <c r="BL87" s="10" t="str">
        <f t="shared" si="67"/>
        <v/>
      </c>
      <c r="BM87" s="10" t="str">
        <f t="shared" si="68"/>
        <v/>
      </c>
      <c r="BN87" s="10" t="str">
        <f t="shared" si="83"/>
        <v/>
      </c>
      <c r="BO87" s="10" t="str">
        <f t="shared" si="84"/>
        <v/>
      </c>
      <c r="BP87" s="10" t="str">
        <f t="shared" si="69"/>
        <v/>
      </c>
      <c r="BQ87" s="10" t="str">
        <f t="shared" si="85"/>
        <v/>
      </c>
      <c r="BR87" s="10" t="str">
        <f t="shared" si="70"/>
        <v/>
      </c>
      <c r="BS87" s="10" t="str">
        <f t="shared" si="86"/>
        <v/>
      </c>
      <c r="BT87" s="10" t="str">
        <f t="shared" si="87"/>
        <v/>
      </c>
      <c r="BU87" s="10" t="str">
        <f t="shared" si="88"/>
        <v/>
      </c>
      <c r="BV87" s="10" t="str">
        <f t="shared" si="89"/>
        <v/>
      </c>
      <c r="BW87" s="10" t="str">
        <f t="shared" si="90"/>
        <v/>
      </c>
      <c r="BX87" s="10" t="str">
        <f t="shared" si="91"/>
        <v/>
      </c>
      <c r="BY87" s="10" t="str">
        <f t="shared" si="92"/>
        <v/>
      </c>
      <c r="BZ87" s="10" t="str">
        <f t="shared" si="93"/>
        <v/>
      </c>
      <c r="CA87" s="10" t="str">
        <f t="shared" si="94"/>
        <v/>
      </c>
      <c r="CB87" s="10" t="str">
        <f t="shared" si="95"/>
        <v/>
      </c>
      <c r="CC87" s="10" t="str">
        <f t="shared" si="96"/>
        <v/>
      </c>
      <c r="CD87" s="10" t="str">
        <f t="shared" si="97"/>
        <v/>
      </c>
      <c r="CE87" s="10" t="str">
        <f t="shared" si="98"/>
        <v/>
      </c>
      <c r="CF87" s="10" t="str">
        <f t="shared" si="99"/>
        <v/>
      </c>
      <c r="CG87" s="10" t="str">
        <f t="shared" si="100"/>
        <v/>
      </c>
      <c r="CH87" s="10" t="str">
        <f t="shared" si="101"/>
        <v/>
      </c>
      <c r="CI87" s="10" t="str">
        <f t="shared" si="102"/>
        <v/>
      </c>
      <c r="CJ87" s="11"/>
      <c r="CN87" s="13"/>
      <c r="CO87" s="13"/>
      <c r="CP87" s="26" t="str">
        <f t="shared" si="71"/>
        <v/>
      </c>
      <c r="CQ87" s="26" t="str">
        <f t="shared" si="72"/>
        <v/>
      </c>
      <c r="CR87" s="26" t="str">
        <f t="shared" si="73"/>
        <v/>
      </c>
      <c r="CS87" s="14" t="s">
        <v>5</v>
      </c>
    </row>
    <row r="88" spans="1:97" s="12" customFormat="1" ht="25.5" x14ac:dyDescent="0.2">
      <c r="A88" s="24">
        <v>78</v>
      </c>
      <c r="B88" s="25" t="str">
        <f t="shared" si="58"/>
        <v/>
      </c>
      <c r="C88" s="41"/>
      <c r="D88" s="116"/>
      <c r="E88" s="128"/>
      <c r="F88" s="128"/>
      <c r="G88" s="116"/>
      <c r="H88" s="116"/>
      <c r="I88" s="116"/>
      <c r="J88" s="116"/>
      <c r="K88" s="116"/>
      <c r="L88" s="116"/>
      <c r="M88" s="116"/>
      <c r="N88" s="116"/>
      <c r="O88" s="116"/>
      <c r="P88" s="116"/>
      <c r="Q88" s="149"/>
      <c r="R88" s="116"/>
      <c r="S88" s="149"/>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8"/>
      <c r="AS88" s="134"/>
      <c r="AT88" s="10" t="str">
        <f t="shared" si="59"/>
        <v/>
      </c>
      <c r="AU88" s="10" t="str">
        <f t="shared" si="60"/>
        <v/>
      </c>
      <c r="AV88" s="10" t="str">
        <f t="shared" si="61"/>
        <v/>
      </c>
      <c r="AW88" s="10" t="str">
        <f t="shared" si="62"/>
        <v/>
      </c>
      <c r="AX88" s="143" t="str">
        <f t="shared" si="103"/>
        <v/>
      </c>
      <c r="AY88" s="10" t="str">
        <f t="shared" si="74"/>
        <v/>
      </c>
      <c r="AZ88" s="10" t="str">
        <f t="shared" si="75"/>
        <v/>
      </c>
      <c r="BA88" s="10" t="str">
        <f t="shared" si="76"/>
        <v/>
      </c>
      <c r="BB88" s="143" t="str">
        <f t="shared" si="77"/>
        <v/>
      </c>
      <c r="BC88" s="10" t="str">
        <f t="shared" si="63"/>
        <v/>
      </c>
      <c r="BD88" s="10" t="str">
        <f t="shared" si="64"/>
        <v/>
      </c>
      <c r="BE88" s="10" t="str">
        <f t="shared" si="65"/>
        <v/>
      </c>
      <c r="BF88" s="10" t="str">
        <f t="shared" si="78"/>
        <v/>
      </c>
      <c r="BG88" s="10" t="str">
        <f t="shared" si="79"/>
        <v/>
      </c>
      <c r="BH88" s="10" t="str">
        <f t="shared" si="80"/>
        <v/>
      </c>
      <c r="BI88" s="10" t="str">
        <f t="shared" si="81"/>
        <v/>
      </c>
      <c r="BJ88" s="10" t="str">
        <f t="shared" si="82"/>
        <v/>
      </c>
      <c r="BK88" s="10" t="str">
        <f t="shared" si="66"/>
        <v/>
      </c>
      <c r="BL88" s="10" t="str">
        <f t="shared" si="67"/>
        <v/>
      </c>
      <c r="BM88" s="10" t="str">
        <f t="shared" si="68"/>
        <v/>
      </c>
      <c r="BN88" s="10" t="str">
        <f t="shared" si="83"/>
        <v/>
      </c>
      <c r="BO88" s="10" t="str">
        <f t="shared" si="84"/>
        <v/>
      </c>
      <c r="BP88" s="10" t="str">
        <f t="shared" si="69"/>
        <v/>
      </c>
      <c r="BQ88" s="10" t="str">
        <f t="shared" si="85"/>
        <v/>
      </c>
      <c r="BR88" s="10" t="str">
        <f t="shared" si="70"/>
        <v/>
      </c>
      <c r="BS88" s="10" t="str">
        <f t="shared" si="86"/>
        <v/>
      </c>
      <c r="BT88" s="10" t="str">
        <f t="shared" si="87"/>
        <v/>
      </c>
      <c r="BU88" s="10" t="str">
        <f t="shared" si="88"/>
        <v/>
      </c>
      <c r="BV88" s="10" t="str">
        <f t="shared" si="89"/>
        <v/>
      </c>
      <c r="BW88" s="10" t="str">
        <f t="shared" si="90"/>
        <v/>
      </c>
      <c r="BX88" s="10" t="str">
        <f t="shared" si="91"/>
        <v/>
      </c>
      <c r="BY88" s="10" t="str">
        <f t="shared" si="92"/>
        <v/>
      </c>
      <c r="BZ88" s="10" t="str">
        <f t="shared" si="93"/>
        <v/>
      </c>
      <c r="CA88" s="10" t="str">
        <f t="shared" si="94"/>
        <v/>
      </c>
      <c r="CB88" s="10" t="str">
        <f t="shared" si="95"/>
        <v/>
      </c>
      <c r="CC88" s="10" t="str">
        <f t="shared" si="96"/>
        <v/>
      </c>
      <c r="CD88" s="10" t="str">
        <f t="shared" si="97"/>
        <v/>
      </c>
      <c r="CE88" s="10" t="str">
        <f t="shared" si="98"/>
        <v/>
      </c>
      <c r="CF88" s="10" t="str">
        <f t="shared" si="99"/>
        <v/>
      </c>
      <c r="CG88" s="10" t="str">
        <f t="shared" si="100"/>
        <v/>
      </c>
      <c r="CH88" s="10" t="str">
        <f t="shared" si="101"/>
        <v/>
      </c>
      <c r="CI88" s="10" t="str">
        <f t="shared" si="102"/>
        <v/>
      </c>
      <c r="CJ88" s="11"/>
      <c r="CN88" s="13"/>
      <c r="CO88" s="13"/>
      <c r="CP88" s="26" t="str">
        <f t="shared" si="71"/>
        <v/>
      </c>
      <c r="CQ88" s="26" t="str">
        <f t="shared" si="72"/>
        <v/>
      </c>
      <c r="CR88" s="26" t="str">
        <f t="shared" si="73"/>
        <v/>
      </c>
      <c r="CS88" s="14" t="s">
        <v>5</v>
      </c>
    </row>
    <row r="89" spans="1:97" s="12" customFormat="1" ht="25.5" x14ac:dyDescent="0.2">
      <c r="A89" s="24">
        <v>79</v>
      </c>
      <c r="B89" s="25" t="str">
        <f t="shared" si="58"/>
        <v/>
      </c>
      <c r="C89" s="41"/>
      <c r="D89" s="116"/>
      <c r="E89" s="128"/>
      <c r="F89" s="128"/>
      <c r="G89" s="116"/>
      <c r="H89" s="116"/>
      <c r="I89" s="116"/>
      <c r="J89" s="116"/>
      <c r="K89" s="116"/>
      <c r="L89" s="116"/>
      <c r="M89" s="116"/>
      <c r="N89" s="116"/>
      <c r="O89" s="116"/>
      <c r="P89" s="116"/>
      <c r="Q89" s="149"/>
      <c r="R89" s="116"/>
      <c r="S89" s="149"/>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8"/>
      <c r="AS89" s="134"/>
      <c r="AT89" s="10" t="str">
        <f t="shared" si="59"/>
        <v/>
      </c>
      <c r="AU89" s="10" t="str">
        <f t="shared" si="60"/>
        <v/>
      </c>
      <c r="AV89" s="10" t="str">
        <f t="shared" si="61"/>
        <v/>
      </c>
      <c r="AW89" s="10" t="str">
        <f t="shared" si="62"/>
        <v/>
      </c>
      <c r="AX89" s="143" t="str">
        <f t="shared" si="103"/>
        <v/>
      </c>
      <c r="AY89" s="10" t="str">
        <f t="shared" si="74"/>
        <v/>
      </c>
      <c r="AZ89" s="10" t="str">
        <f t="shared" si="75"/>
        <v/>
      </c>
      <c r="BA89" s="10" t="str">
        <f t="shared" si="76"/>
        <v/>
      </c>
      <c r="BB89" s="143" t="str">
        <f t="shared" si="77"/>
        <v/>
      </c>
      <c r="BC89" s="10" t="str">
        <f t="shared" si="63"/>
        <v/>
      </c>
      <c r="BD89" s="10" t="str">
        <f t="shared" si="64"/>
        <v/>
      </c>
      <c r="BE89" s="10" t="str">
        <f t="shared" si="65"/>
        <v/>
      </c>
      <c r="BF89" s="10" t="str">
        <f t="shared" si="78"/>
        <v/>
      </c>
      <c r="BG89" s="10" t="str">
        <f t="shared" si="79"/>
        <v/>
      </c>
      <c r="BH89" s="10" t="str">
        <f t="shared" si="80"/>
        <v/>
      </c>
      <c r="BI89" s="10" t="str">
        <f t="shared" si="81"/>
        <v/>
      </c>
      <c r="BJ89" s="10" t="str">
        <f t="shared" si="82"/>
        <v/>
      </c>
      <c r="BK89" s="10" t="str">
        <f t="shared" si="66"/>
        <v/>
      </c>
      <c r="BL89" s="10" t="str">
        <f t="shared" si="67"/>
        <v/>
      </c>
      <c r="BM89" s="10" t="str">
        <f t="shared" si="68"/>
        <v/>
      </c>
      <c r="BN89" s="10" t="str">
        <f t="shared" si="83"/>
        <v/>
      </c>
      <c r="BO89" s="10" t="str">
        <f t="shared" si="84"/>
        <v/>
      </c>
      <c r="BP89" s="10" t="str">
        <f t="shared" si="69"/>
        <v/>
      </c>
      <c r="BQ89" s="10" t="str">
        <f t="shared" si="85"/>
        <v/>
      </c>
      <c r="BR89" s="10" t="str">
        <f t="shared" si="70"/>
        <v/>
      </c>
      <c r="BS89" s="10" t="str">
        <f t="shared" si="86"/>
        <v/>
      </c>
      <c r="BT89" s="10" t="str">
        <f t="shared" si="87"/>
        <v/>
      </c>
      <c r="BU89" s="10" t="str">
        <f t="shared" si="88"/>
        <v/>
      </c>
      <c r="BV89" s="10" t="str">
        <f t="shared" si="89"/>
        <v/>
      </c>
      <c r="BW89" s="10" t="str">
        <f t="shared" si="90"/>
        <v/>
      </c>
      <c r="BX89" s="10" t="str">
        <f t="shared" si="91"/>
        <v/>
      </c>
      <c r="BY89" s="10" t="str">
        <f t="shared" si="92"/>
        <v/>
      </c>
      <c r="BZ89" s="10" t="str">
        <f t="shared" si="93"/>
        <v/>
      </c>
      <c r="CA89" s="10" t="str">
        <f t="shared" si="94"/>
        <v/>
      </c>
      <c r="CB89" s="10" t="str">
        <f t="shared" si="95"/>
        <v/>
      </c>
      <c r="CC89" s="10" t="str">
        <f t="shared" si="96"/>
        <v/>
      </c>
      <c r="CD89" s="10" t="str">
        <f t="shared" si="97"/>
        <v/>
      </c>
      <c r="CE89" s="10" t="str">
        <f t="shared" si="98"/>
        <v/>
      </c>
      <c r="CF89" s="10" t="str">
        <f t="shared" si="99"/>
        <v/>
      </c>
      <c r="CG89" s="10" t="str">
        <f t="shared" si="100"/>
        <v/>
      </c>
      <c r="CH89" s="10" t="str">
        <f t="shared" si="101"/>
        <v/>
      </c>
      <c r="CI89" s="10" t="str">
        <f t="shared" si="102"/>
        <v/>
      </c>
      <c r="CJ89" s="11"/>
      <c r="CN89" s="13"/>
      <c r="CO89" s="13"/>
      <c r="CP89" s="26" t="str">
        <f t="shared" si="71"/>
        <v/>
      </c>
      <c r="CQ89" s="26" t="str">
        <f t="shared" si="72"/>
        <v/>
      </c>
      <c r="CR89" s="26" t="str">
        <f t="shared" si="73"/>
        <v/>
      </c>
      <c r="CS89" s="14" t="s">
        <v>5</v>
      </c>
    </row>
    <row r="90" spans="1:97" s="12" customFormat="1" ht="25.5" x14ac:dyDescent="0.2">
      <c r="A90" s="24">
        <v>80</v>
      </c>
      <c r="B90" s="25" t="str">
        <f t="shared" si="58"/>
        <v/>
      </c>
      <c r="C90" s="41"/>
      <c r="D90" s="116"/>
      <c r="E90" s="128"/>
      <c r="F90" s="128"/>
      <c r="G90" s="116"/>
      <c r="H90" s="116"/>
      <c r="I90" s="116"/>
      <c r="J90" s="116"/>
      <c r="K90" s="116"/>
      <c r="L90" s="116"/>
      <c r="M90" s="116"/>
      <c r="N90" s="116"/>
      <c r="O90" s="116"/>
      <c r="P90" s="116"/>
      <c r="Q90" s="149"/>
      <c r="R90" s="116"/>
      <c r="S90" s="149"/>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8"/>
      <c r="AS90" s="134"/>
      <c r="AT90" s="10" t="str">
        <f t="shared" si="59"/>
        <v/>
      </c>
      <c r="AU90" s="10" t="str">
        <f t="shared" si="60"/>
        <v/>
      </c>
      <c r="AV90" s="10" t="str">
        <f t="shared" si="61"/>
        <v/>
      </c>
      <c r="AW90" s="10" t="str">
        <f t="shared" si="62"/>
        <v/>
      </c>
      <c r="AX90" s="143" t="str">
        <f t="shared" si="103"/>
        <v/>
      </c>
      <c r="AY90" s="10" t="str">
        <f t="shared" si="74"/>
        <v/>
      </c>
      <c r="AZ90" s="10" t="str">
        <f t="shared" si="75"/>
        <v/>
      </c>
      <c r="BA90" s="10" t="str">
        <f t="shared" si="76"/>
        <v/>
      </c>
      <c r="BB90" s="143" t="str">
        <f t="shared" si="77"/>
        <v/>
      </c>
      <c r="BC90" s="10" t="str">
        <f t="shared" si="63"/>
        <v/>
      </c>
      <c r="BD90" s="10" t="str">
        <f t="shared" si="64"/>
        <v/>
      </c>
      <c r="BE90" s="10" t="str">
        <f t="shared" si="65"/>
        <v/>
      </c>
      <c r="BF90" s="10" t="str">
        <f t="shared" si="78"/>
        <v/>
      </c>
      <c r="BG90" s="10" t="str">
        <f t="shared" si="79"/>
        <v/>
      </c>
      <c r="BH90" s="10" t="str">
        <f t="shared" si="80"/>
        <v/>
      </c>
      <c r="BI90" s="10" t="str">
        <f t="shared" si="81"/>
        <v/>
      </c>
      <c r="BJ90" s="10" t="str">
        <f t="shared" si="82"/>
        <v/>
      </c>
      <c r="BK90" s="10" t="str">
        <f t="shared" si="66"/>
        <v/>
      </c>
      <c r="BL90" s="10" t="str">
        <f t="shared" si="67"/>
        <v/>
      </c>
      <c r="BM90" s="10" t="str">
        <f t="shared" si="68"/>
        <v/>
      </c>
      <c r="BN90" s="10" t="str">
        <f t="shared" si="83"/>
        <v/>
      </c>
      <c r="BO90" s="10" t="str">
        <f t="shared" si="84"/>
        <v/>
      </c>
      <c r="BP90" s="10" t="str">
        <f t="shared" si="69"/>
        <v/>
      </c>
      <c r="BQ90" s="10" t="str">
        <f t="shared" si="85"/>
        <v/>
      </c>
      <c r="BR90" s="10" t="str">
        <f t="shared" si="70"/>
        <v/>
      </c>
      <c r="BS90" s="10" t="str">
        <f t="shared" si="86"/>
        <v/>
      </c>
      <c r="BT90" s="10" t="str">
        <f t="shared" si="87"/>
        <v/>
      </c>
      <c r="BU90" s="10" t="str">
        <f t="shared" si="88"/>
        <v/>
      </c>
      <c r="BV90" s="10" t="str">
        <f t="shared" si="89"/>
        <v/>
      </c>
      <c r="BW90" s="10" t="str">
        <f t="shared" si="90"/>
        <v/>
      </c>
      <c r="BX90" s="10" t="str">
        <f t="shared" si="91"/>
        <v/>
      </c>
      <c r="BY90" s="10" t="str">
        <f t="shared" si="92"/>
        <v/>
      </c>
      <c r="BZ90" s="10" t="str">
        <f t="shared" si="93"/>
        <v/>
      </c>
      <c r="CA90" s="10" t="str">
        <f t="shared" si="94"/>
        <v/>
      </c>
      <c r="CB90" s="10" t="str">
        <f t="shared" si="95"/>
        <v/>
      </c>
      <c r="CC90" s="10" t="str">
        <f t="shared" si="96"/>
        <v/>
      </c>
      <c r="CD90" s="10" t="str">
        <f t="shared" si="97"/>
        <v/>
      </c>
      <c r="CE90" s="10" t="str">
        <f t="shared" si="98"/>
        <v/>
      </c>
      <c r="CF90" s="10" t="str">
        <f t="shared" si="99"/>
        <v/>
      </c>
      <c r="CG90" s="10" t="str">
        <f t="shared" si="100"/>
        <v/>
      </c>
      <c r="CH90" s="10" t="str">
        <f t="shared" si="101"/>
        <v/>
      </c>
      <c r="CI90" s="10" t="str">
        <f t="shared" si="102"/>
        <v/>
      </c>
      <c r="CJ90" s="11"/>
      <c r="CN90" s="13"/>
      <c r="CO90" s="13"/>
      <c r="CP90" s="26" t="str">
        <f t="shared" si="71"/>
        <v/>
      </c>
      <c r="CQ90" s="26" t="str">
        <f t="shared" si="72"/>
        <v/>
      </c>
      <c r="CR90" s="26" t="str">
        <f t="shared" si="73"/>
        <v/>
      </c>
      <c r="CS90" s="14" t="s">
        <v>5</v>
      </c>
    </row>
    <row r="91" spans="1:97" s="12" customFormat="1" ht="25.5" x14ac:dyDescent="0.2">
      <c r="A91" s="24">
        <v>81</v>
      </c>
      <c r="B91" s="25" t="str">
        <f t="shared" si="58"/>
        <v/>
      </c>
      <c r="C91" s="41"/>
      <c r="D91" s="116"/>
      <c r="E91" s="128"/>
      <c r="F91" s="128"/>
      <c r="G91" s="116"/>
      <c r="H91" s="116"/>
      <c r="I91" s="116"/>
      <c r="J91" s="116"/>
      <c r="K91" s="116"/>
      <c r="L91" s="116"/>
      <c r="M91" s="116"/>
      <c r="N91" s="116"/>
      <c r="O91" s="116"/>
      <c r="P91" s="116"/>
      <c r="Q91" s="149"/>
      <c r="R91" s="116"/>
      <c r="S91" s="149"/>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8"/>
      <c r="AS91" s="134"/>
      <c r="AT91" s="10" t="str">
        <f t="shared" si="59"/>
        <v/>
      </c>
      <c r="AU91" s="10" t="str">
        <f t="shared" si="60"/>
        <v/>
      </c>
      <c r="AV91" s="10" t="str">
        <f t="shared" si="61"/>
        <v/>
      </c>
      <c r="AW91" s="10" t="str">
        <f t="shared" si="62"/>
        <v/>
      </c>
      <c r="AX91" s="143" t="str">
        <f t="shared" si="103"/>
        <v/>
      </c>
      <c r="AY91" s="10" t="str">
        <f t="shared" si="74"/>
        <v/>
      </c>
      <c r="AZ91" s="10" t="str">
        <f t="shared" si="75"/>
        <v/>
      </c>
      <c r="BA91" s="10" t="str">
        <f t="shared" si="76"/>
        <v/>
      </c>
      <c r="BB91" s="143" t="str">
        <f t="shared" si="77"/>
        <v/>
      </c>
      <c r="BC91" s="10" t="str">
        <f t="shared" si="63"/>
        <v/>
      </c>
      <c r="BD91" s="10" t="str">
        <f t="shared" si="64"/>
        <v/>
      </c>
      <c r="BE91" s="10" t="str">
        <f t="shared" si="65"/>
        <v/>
      </c>
      <c r="BF91" s="10" t="str">
        <f t="shared" si="78"/>
        <v/>
      </c>
      <c r="BG91" s="10" t="str">
        <f t="shared" si="79"/>
        <v/>
      </c>
      <c r="BH91" s="10" t="str">
        <f t="shared" si="80"/>
        <v/>
      </c>
      <c r="BI91" s="10" t="str">
        <f t="shared" si="81"/>
        <v/>
      </c>
      <c r="BJ91" s="10" t="str">
        <f t="shared" si="82"/>
        <v/>
      </c>
      <c r="BK91" s="10" t="str">
        <f t="shared" si="66"/>
        <v/>
      </c>
      <c r="BL91" s="10" t="str">
        <f t="shared" si="67"/>
        <v/>
      </c>
      <c r="BM91" s="10" t="str">
        <f t="shared" si="68"/>
        <v/>
      </c>
      <c r="BN91" s="10" t="str">
        <f t="shared" si="83"/>
        <v/>
      </c>
      <c r="BO91" s="10" t="str">
        <f t="shared" si="84"/>
        <v/>
      </c>
      <c r="BP91" s="10" t="str">
        <f t="shared" si="69"/>
        <v/>
      </c>
      <c r="BQ91" s="10" t="str">
        <f t="shared" si="85"/>
        <v/>
      </c>
      <c r="BR91" s="10" t="str">
        <f t="shared" si="70"/>
        <v/>
      </c>
      <c r="BS91" s="10" t="str">
        <f t="shared" si="86"/>
        <v/>
      </c>
      <c r="BT91" s="10" t="str">
        <f t="shared" si="87"/>
        <v/>
      </c>
      <c r="BU91" s="10" t="str">
        <f t="shared" si="88"/>
        <v/>
      </c>
      <c r="BV91" s="10" t="str">
        <f t="shared" si="89"/>
        <v/>
      </c>
      <c r="BW91" s="10" t="str">
        <f t="shared" si="90"/>
        <v/>
      </c>
      <c r="BX91" s="10" t="str">
        <f t="shared" si="91"/>
        <v/>
      </c>
      <c r="BY91" s="10" t="str">
        <f t="shared" si="92"/>
        <v/>
      </c>
      <c r="BZ91" s="10" t="str">
        <f t="shared" si="93"/>
        <v/>
      </c>
      <c r="CA91" s="10" t="str">
        <f t="shared" si="94"/>
        <v/>
      </c>
      <c r="CB91" s="10" t="str">
        <f t="shared" si="95"/>
        <v/>
      </c>
      <c r="CC91" s="10" t="str">
        <f t="shared" si="96"/>
        <v/>
      </c>
      <c r="CD91" s="10" t="str">
        <f t="shared" si="97"/>
        <v/>
      </c>
      <c r="CE91" s="10" t="str">
        <f t="shared" si="98"/>
        <v/>
      </c>
      <c r="CF91" s="10" t="str">
        <f t="shared" si="99"/>
        <v/>
      </c>
      <c r="CG91" s="10" t="str">
        <f t="shared" si="100"/>
        <v/>
      </c>
      <c r="CH91" s="10" t="str">
        <f t="shared" si="101"/>
        <v/>
      </c>
      <c r="CI91" s="10" t="str">
        <f t="shared" si="102"/>
        <v/>
      </c>
      <c r="CJ91" s="11"/>
      <c r="CN91" s="13"/>
      <c r="CO91" s="13"/>
      <c r="CP91" s="26" t="str">
        <f t="shared" si="71"/>
        <v/>
      </c>
      <c r="CQ91" s="26" t="str">
        <f t="shared" si="72"/>
        <v/>
      </c>
      <c r="CR91" s="26" t="str">
        <f t="shared" si="73"/>
        <v/>
      </c>
      <c r="CS91" s="14" t="s">
        <v>5</v>
      </c>
    </row>
    <row r="92" spans="1:97" s="12" customFormat="1" ht="25.5" x14ac:dyDescent="0.2">
      <c r="A92" s="24">
        <v>82</v>
      </c>
      <c r="B92" s="25" t="str">
        <f t="shared" si="58"/>
        <v/>
      </c>
      <c r="C92" s="41"/>
      <c r="D92" s="116"/>
      <c r="E92" s="128"/>
      <c r="F92" s="128"/>
      <c r="G92" s="116"/>
      <c r="H92" s="116"/>
      <c r="I92" s="116"/>
      <c r="J92" s="116"/>
      <c r="K92" s="116"/>
      <c r="L92" s="116"/>
      <c r="M92" s="116"/>
      <c r="N92" s="116"/>
      <c r="O92" s="116"/>
      <c r="P92" s="116"/>
      <c r="Q92" s="149"/>
      <c r="R92" s="116"/>
      <c r="S92" s="149"/>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8"/>
      <c r="AS92" s="134"/>
      <c r="AT92" s="10" t="str">
        <f t="shared" si="59"/>
        <v/>
      </c>
      <c r="AU92" s="10" t="str">
        <f t="shared" si="60"/>
        <v/>
      </c>
      <c r="AV92" s="10" t="str">
        <f t="shared" si="61"/>
        <v/>
      </c>
      <c r="AW92" s="10" t="str">
        <f t="shared" si="62"/>
        <v/>
      </c>
      <c r="AX92" s="143" t="str">
        <f t="shared" si="103"/>
        <v/>
      </c>
      <c r="AY92" s="10" t="str">
        <f t="shared" si="74"/>
        <v/>
      </c>
      <c r="AZ92" s="10" t="str">
        <f t="shared" si="75"/>
        <v/>
      </c>
      <c r="BA92" s="10" t="str">
        <f t="shared" si="76"/>
        <v/>
      </c>
      <c r="BB92" s="143" t="str">
        <f t="shared" si="77"/>
        <v/>
      </c>
      <c r="BC92" s="10" t="str">
        <f t="shared" si="63"/>
        <v/>
      </c>
      <c r="BD92" s="10" t="str">
        <f t="shared" si="64"/>
        <v/>
      </c>
      <c r="BE92" s="10" t="str">
        <f t="shared" si="65"/>
        <v/>
      </c>
      <c r="BF92" s="10" t="str">
        <f t="shared" si="78"/>
        <v/>
      </c>
      <c r="BG92" s="10" t="str">
        <f t="shared" si="79"/>
        <v/>
      </c>
      <c r="BH92" s="10" t="str">
        <f t="shared" si="80"/>
        <v/>
      </c>
      <c r="BI92" s="10" t="str">
        <f t="shared" si="81"/>
        <v/>
      </c>
      <c r="BJ92" s="10" t="str">
        <f t="shared" si="82"/>
        <v/>
      </c>
      <c r="BK92" s="10" t="str">
        <f t="shared" si="66"/>
        <v/>
      </c>
      <c r="BL92" s="10" t="str">
        <f t="shared" si="67"/>
        <v/>
      </c>
      <c r="BM92" s="10" t="str">
        <f t="shared" si="68"/>
        <v/>
      </c>
      <c r="BN92" s="10" t="str">
        <f t="shared" si="83"/>
        <v/>
      </c>
      <c r="BO92" s="10" t="str">
        <f t="shared" si="84"/>
        <v/>
      </c>
      <c r="BP92" s="10" t="str">
        <f t="shared" si="69"/>
        <v/>
      </c>
      <c r="BQ92" s="10" t="str">
        <f t="shared" si="85"/>
        <v/>
      </c>
      <c r="BR92" s="10" t="str">
        <f t="shared" si="70"/>
        <v/>
      </c>
      <c r="BS92" s="10" t="str">
        <f t="shared" si="86"/>
        <v/>
      </c>
      <c r="BT92" s="10" t="str">
        <f t="shared" si="87"/>
        <v/>
      </c>
      <c r="BU92" s="10" t="str">
        <f t="shared" si="88"/>
        <v/>
      </c>
      <c r="BV92" s="10" t="str">
        <f t="shared" si="89"/>
        <v/>
      </c>
      <c r="BW92" s="10" t="str">
        <f t="shared" si="90"/>
        <v/>
      </c>
      <c r="BX92" s="10" t="str">
        <f t="shared" si="91"/>
        <v/>
      </c>
      <c r="BY92" s="10" t="str">
        <f t="shared" si="92"/>
        <v/>
      </c>
      <c r="BZ92" s="10" t="str">
        <f t="shared" si="93"/>
        <v/>
      </c>
      <c r="CA92" s="10" t="str">
        <f t="shared" si="94"/>
        <v/>
      </c>
      <c r="CB92" s="10" t="str">
        <f t="shared" si="95"/>
        <v/>
      </c>
      <c r="CC92" s="10" t="str">
        <f t="shared" si="96"/>
        <v/>
      </c>
      <c r="CD92" s="10" t="str">
        <f t="shared" si="97"/>
        <v/>
      </c>
      <c r="CE92" s="10" t="str">
        <f t="shared" si="98"/>
        <v/>
      </c>
      <c r="CF92" s="10" t="str">
        <f t="shared" si="99"/>
        <v/>
      </c>
      <c r="CG92" s="10" t="str">
        <f t="shared" si="100"/>
        <v/>
      </c>
      <c r="CH92" s="10" t="str">
        <f t="shared" si="101"/>
        <v/>
      </c>
      <c r="CI92" s="10" t="str">
        <f t="shared" si="102"/>
        <v/>
      </c>
      <c r="CJ92" s="11"/>
      <c r="CN92" s="13"/>
      <c r="CO92" s="13"/>
      <c r="CP92" s="26" t="str">
        <f t="shared" si="71"/>
        <v/>
      </c>
      <c r="CQ92" s="26" t="str">
        <f t="shared" si="72"/>
        <v/>
      </c>
      <c r="CR92" s="26" t="str">
        <f t="shared" si="73"/>
        <v/>
      </c>
      <c r="CS92" s="14" t="s">
        <v>5</v>
      </c>
    </row>
    <row r="93" spans="1:97" s="12" customFormat="1" ht="25.5" x14ac:dyDescent="0.2">
      <c r="A93" s="24">
        <v>83</v>
      </c>
      <c r="B93" s="25" t="str">
        <f t="shared" si="58"/>
        <v/>
      </c>
      <c r="C93" s="41"/>
      <c r="D93" s="116"/>
      <c r="E93" s="128"/>
      <c r="F93" s="128"/>
      <c r="G93" s="116"/>
      <c r="H93" s="116"/>
      <c r="I93" s="116"/>
      <c r="J93" s="116"/>
      <c r="K93" s="116"/>
      <c r="L93" s="116"/>
      <c r="M93" s="116"/>
      <c r="N93" s="116"/>
      <c r="O93" s="116"/>
      <c r="P93" s="116"/>
      <c r="Q93" s="149"/>
      <c r="R93" s="116"/>
      <c r="S93" s="149"/>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8"/>
      <c r="AS93" s="134"/>
      <c r="AT93" s="10" t="str">
        <f t="shared" si="59"/>
        <v/>
      </c>
      <c r="AU93" s="10" t="str">
        <f t="shared" si="60"/>
        <v/>
      </c>
      <c r="AV93" s="10" t="str">
        <f t="shared" si="61"/>
        <v/>
      </c>
      <c r="AW93" s="10" t="str">
        <f t="shared" si="62"/>
        <v/>
      </c>
      <c r="AX93" s="143" t="str">
        <f t="shared" si="103"/>
        <v/>
      </c>
      <c r="AY93" s="10" t="str">
        <f t="shared" si="74"/>
        <v/>
      </c>
      <c r="AZ93" s="10" t="str">
        <f t="shared" si="75"/>
        <v/>
      </c>
      <c r="BA93" s="10" t="str">
        <f t="shared" si="76"/>
        <v/>
      </c>
      <c r="BB93" s="143" t="str">
        <f t="shared" si="77"/>
        <v/>
      </c>
      <c r="BC93" s="10" t="str">
        <f t="shared" si="63"/>
        <v/>
      </c>
      <c r="BD93" s="10" t="str">
        <f t="shared" si="64"/>
        <v/>
      </c>
      <c r="BE93" s="10" t="str">
        <f t="shared" si="65"/>
        <v/>
      </c>
      <c r="BF93" s="10" t="str">
        <f t="shared" si="78"/>
        <v/>
      </c>
      <c r="BG93" s="10" t="str">
        <f t="shared" si="79"/>
        <v/>
      </c>
      <c r="BH93" s="10" t="str">
        <f t="shared" si="80"/>
        <v/>
      </c>
      <c r="BI93" s="10" t="str">
        <f t="shared" si="81"/>
        <v/>
      </c>
      <c r="BJ93" s="10" t="str">
        <f t="shared" si="82"/>
        <v/>
      </c>
      <c r="BK93" s="10" t="str">
        <f t="shared" si="66"/>
        <v/>
      </c>
      <c r="BL93" s="10" t="str">
        <f t="shared" si="67"/>
        <v/>
      </c>
      <c r="BM93" s="10" t="str">
        <f t="shared" si="68"/>
        <v/>
      </c>
      <c r="BN93" s="10" t="str">
        <f t="shared" si="83"/>
        <v/>
      </c>
      <c r="BO93" s="10" t="str">
        <f t="shared" si="84"/>
        <v/>
      </c>
      <c r="BP93" s="10" t="str">
        <f t="shared" si="69"/>
        <v/>
      </c>
      <c r="BQ93" s="10" t="str">
        <f t="shared" si="85"/>
        <v/>
      </c>
      <c r="BR93" s="10" t="str">
        <f t="shared" si="70"/>
        <v/>
      </c>
      <c r="BS93" s="10" t="str">
        <f t="shared" si="86"/>
        <v/>
      </c>
      <c r="BT93" s="10" t="str">
        <f t="shared" si="87"/>
        <v/>
      </c>
      <c r="BU93" s="10" t="str">
        <f t="shared" si="88"/>
        <v/>
      </c>
      <c r="BV93" s="10" t="str">
        <f t="shared" si="89"/>
        <v/>
      </c>
      <c r="BW93" s="10" t="str">
        <f t="shared" si="90"/>
        <v/>
      </c>
      <c r="BX93" s="10" t="str">
        <f t="shared" si="91"/>
        <v/>
      </c>
      <c r="BY93" s="10" t="str">
        <f t="shared" si="92"/>
        <v/>
      </c>
      <c r="BZ93" s="10" t="str">
        <f t="shared" si="93"/>
        <v/>
      </c>
      <c r="CA93" s="10" t="str">
        <f t="shared" si="94"/>
        <v/>
      </c>
      <c r="CB93" s="10" t="str">
        <f t="shared" si="95"/>
        <v/>
      </c>
      <c r="CC93" s="10" t="str">
        <f t="shared" si="96"/>
        <v/>
      </c>
      <c r="CD93" s="10" t="str">
        <f t="shared" si="97"/>
        <v/>
      </c>
      <c r="CE93" s="10" t="str">
        <f t="shared" si="98"/>
        <v/>
      </c>
      <c r="CF93" s="10" t="str">
        <f t="shared" si="99"/>
        <v/>
      </c>
      <c r="CG93" s="10" t="str">
        <f t="shared" si="100"/>
        <v/>
      </c>
      <c r="CH93" s="10" t="str">
        <f t="shared" si="101"/>
        <v/>
      </c>
      <c r="CI93" s="10" t="str">
        <f t="shared" si="102"/>
        <v/>
      </c>
      <c r="CJ93" s="11"/>
      <c r="CN93" s="13"/>
      <c r="CO93" s="13"/>
      <c r="CP93" s="26" t="str">
        <f t="shared" si="71"/>
        <v/>
      </c>
      <c r="CQ93" s="26" t="str">
        <f t="shared" si="72"/>
        <v/>
      </c>
      <c r="CR93" s="26" t="str">
        <f t="shared" si="73"/>
        <v/>
      </c>
      <c r="CS93" s="14" t="s">
        <v>5</v>
      </c>
    </row>
    <row r="94" spans="1:97" s="12" customFormat="1" ht="25.5" x14ac:dyDescent="0.2">
      <c r="A94" s="24">
        <v>84</v>
      </c>
      <c r="B94" s="25" t="str">
        <f t="shared" si="58"/>
        <v/>
      </c>
      <c r="C94" s="41"/>
      <c r="D94" s="116"/>
      <c r="E94" s="128"/>
      <c r="F94" s="128"/>
      <c r="G94" s="116"/>
      <c r="H94" s="116"/>
      <c r="I94" s="116"/>
      <c r="J94" s="116"/>
      <c r="K94" s="116"/>
      <c r="L94" s="116"/>
      <c r="M94" s="116"/>
      <c r="N94" s="116"/>
      <c r="O94" s="116"/>
      <c r="P94" s="116"/>
      <c r="Q94" s="149"/>
      <c r="R94" s="116"/>
      <c r="S94" s="149"/>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8"/>
      <c r="AS94" s="134"/>
      <c r="AT94" s="10" t="str">
        <f t="shared" si="59"/>
        <v/>
      </c>
      <c r="AU94" s="10" t="str">
        <f t="shared" si="60"/>
        <v/>
      </c>
      <c r="AV94" s="10" t="str">
        <f t="shared" si="61"/>
        <v/>
      </c>
      <c r="AW94" s="10" t="str">
        <f t="shared" si="62"/>
        <v/>
      </c>
      <c r="AX94" s="143" t="str">
        <f t="shared" si="103"/>
        <v/>
      </c>
      <c r="AY94" s="10" t="str">
        <f t="shared" si="74"/>
        <v/>
      </c>
      <c r="AZ94" s="10" t="str">
        <f t="shared" si="75"/>
        <v/>
      </c>
      <c r="BA94" s="10" t="str">
        <f t="shared" si="76"/>
        <v/>
      </c>
      <c r="BB94" s="143" t="str">
        <f t="shared" si="77"/>
        <v/>
      </c>
      <c r="BC94" s="10" t="str">
        <f t="shared" si="63"/>
        <v/>
      </c>
      <c r="BD94" s="10" t="str">
        <f t="shared" si="64"/>
        <v/>
      </c>
      <c r="BE94" s="10" t="str">
        <f t="shared" si="65"/>
        <v/>
      </c>
      <c r="BF94" s="10" t="str">
        <f t="shared" si="78"/>
        <v/>
      </c>
      <c r="BG94" s="10" t="str">
        <f t="shared" si="79"/>
        <v/>
      </c>
      <c r="BH94" s="10" t="str">
        <f t="shared" si="80"/>
        <v/>
      </c>
      <c r="BI94" s="10" t="str">
        <f t="shared" si="81"/>
        <v/>
      </c>
      <c r="BJ94" s="10" t="str">
        <f t="shared" si="82"/>
        <v/>
      </c>
      <c r="BK94" s="10" t="str">
        <f t="shared" si="66"/>
        <v/>
      </c>
      <c r="BL94" s="10" t="str">
        <f t="shared" si="67"/>
        <v/>
      </c>
      <c r="BM94" s="10" t="str">
        <f t="shared" si="68"/>
        <v/>
      </c>
      <c r="BN94" s="10" t="str">
        <f t="shared" si="83"/>
        <v/>
      </c>
      <c r="BO94" s="10" t="str">
        <f t="shared" si="84"/>
        <v/>
      </c>
      <c r="BP94" s="10" t="str">
        <f t="shared" si="69"/>
        <v/>
      </c>
      <c r="BQ94" s="10" t="str">
        <f t="shared" si="85"/>
        <v/>
      </c>
      <c r="BR94" s="10" t="str">
        <f t="shared" si="70"/>
        <v/>
      </c>
      <c r="BS94" s="10" t="str">
        <f t="shared" si="86"/>
        <v/>
      </c>
      <c r="BT94" s="10" t="str">
        <f t="shared" si="87"/>
        <v/>
      </c>
      <c r="BU94" s="10" t="str">
        <f t="shared" si="88"/>
        <v/>
      </c>
      <c r="BV94" s="10" t="str">
        <f t="shared" si="89"/>
        <v/>
      </c>
      <c r="BW94" s="10" t="str">
        <f t="shared" si="90"/>
        <v/>
      </c>
      <c r="BX94" s="10" t="str">
        <f t="shared" si="91"/>
        <v/>
      </c>
      <c r="BY94" s="10" t="str">
        <f t="shared" si="92"/>
        <v/>
      </c>
      <c r="BZ94" s="10" t="str">
        <f t="shared" si="93"/>
        <v/>
      </c>
      <c r="CA94" s="10" t="str">
        <f t="shared" si="94"/>
        <v/>
      </c>
      <c r="CB94" s="10" t="str">
        <f t="shared" si="95"/>
        <v/>
      </c>
      <c r="CC94" s="10" t="str">
        <f t="shared" si="96"/>
        <v/>
      </c>
      <c r="CD94" s="10" t="str">
        <f t="shared" si="97"/>
        <v/>
      </c>
      <c r="CE94" s="10" t="str">
        <f t="shared" si="98"/>
        <v/>
      </c>
      <c r="CF94" s="10" t="str">
        <f t="shared" si="99"/>
        <v/>
      </c>
      <c r="CG94" s="10" t="str">
        <f t="shared" si="100"/>
        <v/>
      </c>
      <c r="CH94" s="10" t="str">
        <f t="shared" si="101"/>
        <v/>
      </c>
      <c r="CI94" s="10" t="str">
        <f t="shared" si="102"/>
        <v/>
      </c>
      <c r="CJ94" s="11"/>
      <c r="CN94" s="13"/>
      <c r="CO94" s="13"/>
      <c r="CP94" s="26" t="str">
        <f t="shared" si="71"/>
        <v/>
      </c>
      <c r="CQ94" s="26" t="str">
        <f t="shared" si="72"/>
        <v/>
      </c>
      <c r="CR94" s="26" t="str">
        <f t="shared" si="73"/>
        <v/>
      </c>
      <c r="CS94" s="14" t="s">
        <v>5</v>
      </c>
    </row>
    <row r="95" spans="1:97" s="12" customFormat="1" ht="25.5" x14ac:dyDescent="0.2">
      <c r="A95" s="24">
        <v>85</v>
      </c>
      <c r="B95" s="25" t="str">
        <f t="shared" si="58"/>
        <v/>
      </c>
      <c r="C95" s="41"/>
      <c r="D95" s="116"/>
      <c r="E95" s="128"/>
      <c r="F95" s="128"/>
      <c r="G95" s="116"/>
      <c r="H95" s="116"/>
      <c r="I95" s="116"/>
      <c r="J95" s="116"/>
      <c r="K95" s="116"/>
      <c r="L95" s="116"/>
      <c r="M95" s="116"/>
      <c r="N95" s="116"/>
      <c r="O95" s="116"/>
      <c r="P95" s="116"/>
      <c r="Q95" s="149"/>
      <c r="R95" s="116"/>
      <c r="S95" s="149"/>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8"/>
      <c r="AS95" s="134"/>
      <c r="AT95" s="10" t="str">
        <f t="shared" si="59"/>
        <v/>
      </c>
      <c r="AU95" s="10" t="str">
        <f t="shared" si="60"/>
        <v/>
      </c>
      <c r="AV95" s="10" t="str">
        <f t="shared" si="61"/>
        <v/>
      </c>
      <c r="AW95" s="10" t="str">
        <f t="shared" si="62"/>
        <v/>
      </c>
      <c r="AX95" s="143" t="str">
        <f t="shared" si="103"/>
        <v/>
      </c>
      <c r="AY95" s="10" t="str">
        <f t="shared" si="74"/>
        <v/>
      </c>
      <c r="AZ95" s="10" t="str">
        <f t="shared" si="75"/>
        <v/>
      </c>
      <c r="BA95" s="10" t="str">
        <f t="shared" si="76"/>
        <v/>
      </c>
      <c r="BB95" s="143" t="str">
        <f t="shared" si="77"/>
        <v/>
      </c>
      <c r="BC95" s="10" t="str">
        <f t="shared" si="63"/>
        <v/>
      </c>
      <c r="BD95" s="10" t="str">
        <f t="shared" si="64"/>
        <v/>
      </c>
      <c r="BE95" s="10" t="str">
        <f t="shared" si="65"/>
        <v/>
      </c>
      <c r="BF95" s="10" t="str">
        <f t="shared" si="78"/>
        <v/>
      </c>
      <c r="BG95" s="10" t="str">
        <f t="shared" si="79"/>
        <v/>
      </c>
      <c r="BH95" s="10" t="str">
        <f t="shared" si="80"/>
        <v/>
      </c>
      <c r="BI95" s="10" t="str">
        <f t="shared" si="81"/>
        <v/>
      </c>
      <c r="BJ95" s="10" t="str">
        <f t="shared" si="82"/>
        <v/>
      </c>
      <c r="BK95" s="10" t="str">
        <f t="shared" si="66"/>
        <v/>
      </c>
      <c r="BL95" s="10" t="str">
        <f t="shared" si="67"/>
        <v/>
      </c>
      <c r="BM95" s="10" t="str">
        <f t="shared" si="68"/>
        <v/>
      </c>
      <c r="BN95" s="10" t="str">
        <f t="shared" si="83"/>
        <v/>
      </c>
      <c r="BO95" s="10" t="str">
        <f t="shared" si="84"/>
        <v/>
      </c>
      <c r="BP95" s="10" t="str">
        <f t="shared" si="69"/>
        <v/>
      </c>
      <c r="BQ95" s="10" t="str">
        <f t="shared" si="85"/>
        <v/>
      </c>
      <c r="BR95" s="10" t="str">
        <f t="shared" si="70"/>
        <v/>
      </c>
      <c r="BS95" s="10" t="str">
        <f t="shared" si="86"/>
        <v/>
      </c>
      <c r="BT95" s="10" t="str">
        <f t="shared" si="87"/>
        <v/>
      </c>
      <c r="BU95" s="10" t="str">
        <f t="shared" si="88"/>
        <v/>
      </c>
      <c r="BV95" s="10" t="str">
        <f t="shared" si="89"/>
        <v/>
      </c>
      <c r="BW95" s="10" t="str">
        <f t="shared" si="90"/>
        <v/>
      </c>
      <c r="BX95" s="10" t="str">
        <f t="shared" si="91"/>
        <v/>
      </c>
      <c r="BY95" s="10" t="str">
        <f t="shared" si="92"/>
        <v/>
      </c>
      <c r="BZ95" s="10" t="str">
        <f t="shared" si="93"/>
        <v/>
      </c>
      <c r="CA95" s="10" t="str">
        <f t="shared" si="94"/>
        <v/>
      </c>
      <c r="CB95" s="10" t="str">
        <f t="shared" si="95"/>
        <v/>
      </c>
      <c r="CC95" s="10" t="str">
        <f t="shared" si="96"/>
        <v/>
      </c>
      <c r="CD95" s="10" t="str">
        <f t="shared" si="97"/>
        <v/>
      </c>
      <c r="CE95" s="10" t="str">
        <f t="shared" si="98"/>
        <v/>
      </c>
      <c r="CF95" s="10" t="str">
        <f t="shared" si="99"/>
        <v/>
      </c>
      <c r="CG95" s="10" t="str">
        <f t="shared" si="100"/>
        <v/>
      </c>
      <c r="CH95" s="10" t="str">
        <f t="shared" si="101"/>
        <v/>
      </c>
      <c r="CI95" s="10" t="str">
        <f t="shared" si="102"/>
        <v/>
      </c>
      <c r="CJ95" s="11"/>
      <c r="CN95" s="13"/>
      <c r="CO95" s="13"/>
      <c r="CP95" s="26" t="str">
        <f t="shared" si="71"/>
        <v/>
      </c>
      <c r="CQ95" s="26" t="str">
        <f t="shared" si="72"/>
        <v/>
      </c>
      <c r="CR95" s="26" t="str">
        <f t="shared" si="73"/>
        <v/>
      </c>
      <c r="CS95" s="14" t="s">
        <v>5</v>
      </c>
    </row>
    <row r="96" spans="1:97" s="12" customFormat="1" ht="25.5" x14ac:dyDescent="0.2">
      <c r="A96" s="24">
        <v>86</v>
      </c>
      <c r="B96" s="25" t="str">
        <f t="shared" si="58"/>
        <v/>
      </c>
      <c r="C96" s="41"/>
      <c r="D96" s="116"/>
      <c r="E96" s="128"/>
      <c r="F96" s="128"/>
      <c r="G96" s="116"/>
      <c r="H96" s="116"/>
      <c r="I96" s="116"/>
      <c r="J96" s="116"/>
      <c r="K96" s="116"/>
      <c r="L96" s="116"/>
      <c r="M96" s="116"/>
      <c r="N96" s="116"/>
      <c r="O96" s="116"/>
      <c r="P96" s="116"/>
      <c r="Q96" s="149"/>
      <c r="R96" s="116"/>
      <c r="S96" s="149"/>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8"/>
      <c r="AS96" s="134"/>
      <c r="AT96" s="10" t="str">
        <f t="shared" si="59"/>
        <v/>
      </c>
      <c r="AU96" s="10" t="str">
        <f t="shared" si="60"/>
        <v/>
      </c>
      <c r="AV96" s="10" t="str">
        <f t="shared" si="61"/>
        <v/>
      </c>
      <c r="AW96" s="10" t="str">
        <f t="shared" si="62"/>
        <v/>
      </c>
      <c r="AX96" s="143" t="str">
        <f t="shared" si="103"/>
        <v/>
      </c>
      <c r="AY96" s="10" t="str">
        <f t="shared" si="74"/>
        <v/>
      </c>
      <c r="AZ96" s="10" t="str">
        <f t="shared" si="75"/>
        <v/>
      </c>
      <c r="BA96" s="10" t="str">
        <f t="shared" si="76"/>
        <v/>
      </c>
      <c r="BB96" s="143" t="str">
        <f t="shared" si="77"/>
        <v/>
      </c>
      <c r="BC96" s="10" t="str">
        <f t="shared" si="63"/>
        <v/>
      </c>
      <c r="BD96" s="10" t="str">
        <f t="shared" si="64"/>
        <v/>
      </c>
      <c r="BE96" s="10" t="str">
        <f t="shared" si="65"/>
        <v/>
      </c>
      <c r="BF96" s="10" t="str">
        <f t="shared" si="78"/>
        <v/>
      </c>
      <c r="BG96" s="10" t="str">
        <f t="shared" si="79"/>
        <v/>
      </c>
      <c r="BH96" s="10" t="str">
        <f t="shared" si="80"/>
        <v/>
      </c>
      <c r="BI96" s="10" t="str">
        <f t="shared" si="81"/>
        <v/>
      </c>
      <c r="BJ96" s="10" t="str">
        <f t="shared" si="82"/>
        <v/>
      </c>
      <c r="BK96" s="10" t="str">
        <f t="shared" si="66"/>
        <v/>
      </c>
      <c r="BL96" s="10" t="str">
        <f t="shared" si="67"/>
        <v/>
      </c>
      <c r="BM96" s="10" t="str">
        <f t="shared" si="68"/>
        <v/>
      </c>
      <c r="BN96" s="10" t="str">
        <f t="shared" si="83"/>
        <v/>
      </c>
      <c r="BO96" s="10" t="str">
        <f t="shared" si="84"/>
        <v/>
      </c>
      <c r="BP96" s="10" t="str">
        <f t="shared" si="69"/>
        <v/>
      </c>
      <c r="BQ96" s="10" t="str">
        <f t="shared" si="85"/>
        <v/>
      </c>
      <c r="BR96" s="10" t="str">
        <f t="shared" si="70"/>
        <v/>
      </c>
      <c r="BS96" s="10" t="str">
        <f t="shared" si="86"/>
        <v/>
      </c>
      <c r="BT96" s="10" t="str">
        <f t="shared" si="87"/>
        <v/>
      </c>
      <c r="BU96" s="10" t="str">
        <f t="shared" si="88"/>
        <v/>
      </c>
      <c r="BV96" s="10" t="str">
        <f t="shared" si="89"/>
        <v/>
      </c>
      <c r="BW96" s="10" t="str">
        <f t="shared" si="90"/>
        <v/>
      </c>
      <c r="BX96" s="10" t="str">
        <f t="shared" si="91"/>
        <v/>
      </c>
      <c r="BY96" s="10" t="str">
        <f t="shared" si="92"/>
        <v/>
      </c>
      <c r="BZ96" s="10" t="str">
        <f t="shared" si="93"/>
        <v/>
      </c>
      <c r="CA96" s="10" t="str">
        <f t="shared" si="94"/>
        <v/>
      </c>
      <c r="CB96" s="10" t="str">
        <f t="shared" si="95"/>
        <v/>
      </c>
      <c r="CC96" s="10" t="str">
        <f t="shared" si="96"/>
        <v/>
      </c>
      <c r="CD96" s="10" t="str">
        <f t="shared" si="97"/>
        <v/>
      </c>
      <c r="CE96" s="10" t="str">
        <f t="shared" si="98"/>
        <v/>
      </c>
      <c r="CF96" s="10" t="str">
        <f t="shared" si="99"/>
        <v/>
      </c>
      <c r="CG96" s="10" t="str">
        <f t="shared" si="100"/>
        <v/>
      </c>
      <c r="CH96" s="10" t="str">
        <f t="shared" si="101"/>
        <v/>
      </c>
      <c r="CI96" s="10" t="str">
        <f t="shared" si="102"/>
        <v/>
      </c>
      <c r="CJ96" s="11"/>
      <c r="CN96" s="13"/>
      <c r="CO96" s="13"/>
      <c r="CP96" s="26" t="str">
        <f t="shared" si="71"/>
        <v/>
      </c>
      <c r="CQ96" s="26" t="str">
        <f t="shared" si="72"/>
        <v/>
      </c>
      <c r="CR96" s="26" t="str">
        <f t="shared" si="73"/>
        <v/>
      </c>
      <c r="CS96" s="14" t="s">
        <v>5</v>
      </c>
    </row>
    <row r="97" spans="1:97" s="12" customFormat="1" ht="25.5" x14ac:dyDescent="0.2">
      <c r="A97" s="24">
        <v>87</v>
      </c>
      <c r="B97" s="25" t="str">
        <f t="shared" si="58"/>
        <v/>
      </c>
      <c r="C97" s="41"/>
      <c r="D97" s="116"/>
      <c r="E97" s="128"/>
      <c r="F97" s="128"/>
      <c r="G97" s="116"/>
      <c r="H97" s="116"/>
      <c r="I97" s="116"/>
      <c r="J97" s="116"/>
      <c r="K97" s="116"/>
      <c r="L97" s="116"/>
      <c r="M97" s="116"/>
      <c r="N97" s="116"/>
      <c r="O97" s="116"/>
      <c r="P97" s="116"/>
      <c r="Q97" s="149"/>
      <c r="R97" s="116"/>
      <c r="S97" s="149"/>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8"/>
      <c r="AS97" s="134"/>
      <c r="AT97" s="10" t="str">
        <f t="shared" si="59"/>
        <v/>
      </c>
      <c r="AU97" s="10" t="str">
        <f t="shared" si="60"/>
        <v/>
      </c>
      <c r="AV97" s="10" t="str">
        <f t="shared" si="61"/>
        <v/>
      </c>
      <c r="AW97" s="10" t="str">
        <f t="shared" si="62"/>
        <v/>
      </c>
      <c r="AX97" s="143" t="str">
        <f t="shared" si="103"/>
        <v/>
      </c>
      <c r="AY97" s="10" t="str">
        <f t="shared" si="74"/>
        <v/>
      </c>
      <c r="AZ97" s="10" t="str">
        <f t="shared" si="75"/>
        <v/>
      </c>
      <c r="BA97" s="10" t="str">
        <f t="shared" si="76"/>
        <v/>
      </c>
      <c r="BB97" s="143" t="str">
        <f t="shared" si="77"/>
        <v/>
      </c>
      <c r="BC97" s="10" t="str">
        <f t="shared" si="63"/>
        <v/>
      </c>
      <c r="BD97" s="10" t="str">
        <f t="shared" si="64"/>
        <v/>
      </c>
      <c r="BE97" s="10" t="str">
        <f t="shared" si="65"/>
        <v/>
      </c>
      <c r="BF97" s="10" t="str">
        <f t="shared" si="78"/>
        <v/>
      </c>
      <c r="BG97" s="10" t="str">
        <f t="shared" si="79"/>
        <v/>
      </c>
      <c r="BH97" s="10" t="str">
        <f t="shared" si="80"/>
        <v/>
      </c>
      <c r="BI97" s="10" t="str">
        <f t="shared" si="81"/>
        <v/>
      </c>
      <c r="BJ97" s="10" t="str">
        <f t="shared" si="82"/>
        <v/>
      </c>
      <c r="BK97" s="10" t="str">
        <f t="shared" si="66"/>
        <v/>
      </c>
      <c r="BL97" s="10" t="str">
        <f t="shared" si="67"/>
        <v/>
      </c>
      <c r="BM97" s="10" t="str">
        <f t="shared" si="68"/>
        <v/>
      </c>
      <c r="BN97" s="10" t="str">
        <f t="shared" si="83"/>
        <v/>
      </c>
      <c r="BO97" s="10" t="str">
        <f t="shared" si="84"/>
        <v/>
      </c>
      <c r="BP97" s="10" t="str">
        <f t="shared" si="69"/>
        <v/>
      </c>
      <c r="BQ97" s="10" t="str">
        <f t="shared" si="85"/>
        <v/>
      </c>
      <c r="BR97" s="10" t="str">
        <f t="shared" si="70"/>
        <v/>
      </c>
      <c r="BS97" s="10" t="str">
        <f t="shared" si="86"/>
        <v/>
      </c>
      <c r="BT97" s="10" t="str">
        <f t="shared" si="87"/>
        <v/>
      </c>
      <c r="BU97" s="10" t="str">
        <f t="shared" si="88"/>
        <v/>
      </c>
      <c r="BV97" s="10" t="str">
        <f t="shared" si="89"/>
        <v/>
      </c>
      <c r="BW97" s="10" t="str">
        <f t="shared" si="90"/>
        <v/>
      </c>
      <c r="BX97" s="10" t="str">
        <f t="shared" si="91"/>
        <v/>
      </c>
      <c r="BY97" s="10" t="str">
        <f t="shared" si="92"/>
        <v/>
      </c>
      <c r="BZ97" s="10" t="str">
        <f t="shared" si="93"/>
        <v/>
      </c>
      <c r="CA97" s="10" t="str">
        <f t="shared" si="94"/>
        <v/>
      </c>
      <c r="CB97" s="10" t="str">
        <f t="shared" si="95"/>
        <v/>
      </c>
      <c r="CC97" s="10" t="str">
        <f t="shared" si="96"/>
        <v/>
      </c>
      <c r="CD97" s="10" t="str">
        <f t="shared" si="97"/>
        <v/>
      </c>
      <c r="CE97" s="10" t="str">
        <f t="shared" si="98"/>
        <v/>
      </c>
      <c r="CF97" s="10" t="str">
        <f t="shared" si="99"/>
        <v/>
      </c>
      <c r="CG97" s="10" t="str">
        <f t="shared" si="100"/>
        <v/>
      </c>
      <c r="CH97" s="10" t="str">
        <f t="shared" si="101"/>
        <v/>
      </c>
      <c r="CI97" s="10" t="str">
        <f t="shared" si="102"/>
        <v/>
      </c>
      <c r="CJ97" s="11"/>
      <c r="CN97" s="13"/>
      <c r="CO97" s="13"/>
      <c r="CP97" s="26" t="str">
        <f t="shared" si="71"/>
        <v/>
      </c>
      <c r="CQ97" s="26" t="str">
        <f t="shared" si="72"/>
        <v/>
      </c>
      <c r="CR97" s="26" t="str">
        <f t="shared" si="73"/>
        <v/>
      </c>
      <c r="CS97" s="14" t="s">
        <v>5</v>
      </c>
    </row>
    <row r="98" spans="1:97" s="12" customFormat="1" ht="25.5" x14ac:dyDescent="0.2">
      <c r="A98" s="24">
        <v>88</v>
      </c>
      <c r="B98" s="25" t="str">
        <f t="shared" si="58"/>
        <v/>
      </c>
      <c r="C98" s="41"/>
      <c r="D98" s="116"/>
      <c r="E98" s="128"/>
      <c r="F98" s="128"/>
      <c r="G98" s="116"/>
      <c r="H98" s="116"/>
      <c r="I98" s="116"/>
      <c r="J98" s="116"/>
      <c r="K98" s="116"/>
      <c r="L98" s="116"/>
      <c r="M98" s="116"/>
      <c r="N98" s="116"/>
      <c r="O98" s="116"/>
      <c r="P98" s="116"/>
      <c r="Q98" s="149"/>
      <c r="R98" s="116"/>
      <c r="S98" s="149"/>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8"/>
      <c r="AS98" s="134"/>
      <c r="AT98" s="10" t="str">
        <f t="shared" si="59"/>
        <v/>
      </c>
      <c r="AU98" s="10" t="str">
        <f t="shared" si="60"/>
        <v/>
      </c>
      <c r="AV98" s="10" t="str">
        <f t="shared" si="61"/>
        <v/>
      </c>
      <c r="AW98" s="10" t="str">
        <f t="shared" si="62"/>
        <v/>
      </c>
      <c r="AX98" s="143" t="str">
        <f t="shared" si="103"/>
        <v/>
      </c>
      <c r="AY98" s="10" t="str">
        <f t="shared" si="74"/>
        <v/>
      </c>
      <c r="AZ98" s="10" t="str">
        <f t="shared" si="75"/>
        <v/>
      </c>
      <c r="BA98" s="10" t="str">
        <f t="shared" si="76"/>
        <v/>
      </c>
      <c r="BB98" s="143" t="str">
        <f t="shared" si="77"/>
        <v/>
      </c>
      <c r="BC98" s="10" t="str">
        <f t="shared" si="63"/>
        <v/>
      </c>
      <c r="BD98" s="10" t="str">
        <f t="shared" si="64"/>
        <v/>
      </c>
      <c r="BE98" s="10" t="str">
        <f t="shared" si="65"/>
        <v/>
      </c>
      <c r="BF98" s="10" t="str">
        <f t="shared" si="78"/>
        <v/>
      </c>
      <c r="BG98" s="10" t="str">
        <f t="shared" si="79"/>
        <v/>
      </c>
      <c r="BH98" s="10" t="str">
        <f t="shared" si="80"/>
        <v/>
      </c>
      <c r="BI98" s="10" t="str">
        <f t="shared" si="81"/>
        <v/>
      </c>
      <c r="BJ98" s="10" t="str">
        <f t="shared" si="82"/>
        <v/>
      </c>
      <c r="BK98" s="10" t="str">
        <f t="shared" si="66"/>
        <v/>
      </c>
      <c r="BL98" s="10" t="str">
        <f t="shared" si="67"/>
        <v/>
      </c>
      <c r="BM98" s="10" t="str">
        <f t="shared" si="68"/>
        <v/>
      </c>
      <c r="BN98" s="10" t="str">
        <f t="shared" si="83"/>
        <v/>
      </c>
      <c r="BO98" s="10" t="str">
        <f t="shared" si="84"/>
        <v/>
      </c>
      <c r="BP98" s="10" t="str">
        <f t="shared" si="69"/>
        <v/>
      </c>
      <c r="BQ98" s="10" t="str">
        <f t="shared" si="85"/>
        <v/>
      </c>
      <c r="BR98" s="10" t="str">
        <f t="shared" si="70"/>
        <v/>
      </c>
      <c r="BS98" s="10" t="str">
        <f t="shared" si="86"/>
        <v/>
      </c>
      <c r="BT98" s="10" t="str">
        <f t="shared" si="87"/>
        <v/>
      </c>
      <c r="BU98" s="10" t="str">
        <f t="shared" si="88"/>
        <v/>
      </c>
      <c r="BV98" s="10" t="str">
        <f t="shared" si="89"/>
        <v/>
      </c>
      <c r="BW98" s="10" t="str">
        <f t="shared" si="90"/>
        <v/>
      </c>
      <c r="BX98" s="10" t="str">
        <f t="shared" si="91"/>
        <v/>
      </c>
      <c r="BY98" s="10" t="str">
        <f t="shared" si="92"/>
        <v/>
      </c>
      <c r="BZ98" s="10" t="str">
        <f t="shared" si="93"/>
        <v/>
      </c>
      <c r="CA98" s="10" t="str">
        <f t="shared" si="94"/>
        <v/>
      </c>
      <c r="CB98" s="10" t="str">
        <f t="shared" si="95"/>
        <v/>
      </c>
      <c r="CC98" s="10" t="str">
        <f t="shared" si="96"/>
        <v/>
      </c>
      <c r="CD98" s="10" t="str">
        <f t="shared" si="97"/>
        <v/>
      </c>
      <c r="CE98" s="10" t="str">
        <f t="shared" si="98"/>
        <v/>
      </c>
      <c r="CF98" s="10" t="str">
        <f t="shared" si="99"/>
        <v/>
      </c>
      <c r="CG98" s="10" t="str">
        <f t="shared" si="100"/>
        <v/>
      </c>
      <c r="CH98" s="10" t="str">
        <f t="shared" si="101"/>
        <v/>
      </c>
      <c r="CI98" s="10" t="str">
        <f t="shared" si="102"/>
        <v/>
      </c>
      <c r="CJ98" s="11"/>
      <c r="CN98" s="13"/>
      <c r="CO98" s="13"/>
      <c r="CP98" s="26" t="str">
        <f t="shared" si="71"/>
        <v/>
      </c>
      <c r="CQ98" s="26" t="str">
        <f t="shared" si="72"/>
        <v/>
      </c>
      <c r="CR98" s="26" t="str">
        <f t="shared" si="73"/>
        <v/>
      </c>
      <c r="CS98" s="14" t="s">
        <v>5</v>
      </c>
    </row>
    <row r="99" spans="1:97" s="12" customFormat="1" ht="25.5" x14ac:dyDescent="0.2">
      <c r="A99" s="24">
        <v>89</v>
      </c>
      <c r="B99" s="25" t="str">
        <f t="shared" si="58"/>
        <v/>
      </c>
      <c r="C99" s="41"/>
      <c r="D99" s="116"/>
      <c r="E99" s="128"/>
      <c r="F99" s="128"/>
      <c r="G99" s="116"/>
      <c r="H99" s="116"/>
      <c r="I99" s="116"/>
      <c r="J99" s="116"/>
      <c r="K99" s="116"/>
      <c r="L99" s="116"/>
      <c r="M99" s="116"/>
      <c r="N99" s="116"/>
      <c r="O99" s="116"/>
      <c r="P99" s="116"/>
      <c r="Q99" s="149"/>
      <c r="R99" s="116"/>
      <c r="S99" s="149"/>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8"/>
      <c r="AS99" s="134"/>
      <c r="AT99" s="10" t="str">
        <f t="shared" si="59"/>
        <v/>
      </c>
      <c r="AU99" s="10" t="str">
        <f t="shared" si="60"/>
        <v/>
      </c>
      <c r="AV99" s="10" t="str">
        <f t="shared" si="61"/>
        <v/>
      </c>
      <c r="AW99" s="10" t="str">
        <f t="shared" si="62"/>
        <v/>
      </c>
      <c r="AX99" s="143" t="str">
        <f t="shared" si="103"/>
        <v/>
      </c>
      <c r="AY99" s="10" t="str">
        <f t="shared" si="74"/>
        <v/>
      </c>
      <c r="AZ99" s="10" t="str">
        <f t="shared" si="75"/>
        <v/>
      </c>
      <c r="BA99" s="10" t="str">
        <f t="shared" si="76"/>
        <v/>
      </c>
      <c r="BB99" s="143" t="str">
        <f t="shared" si="77"/>
        <v/>
      </c>
      <c r="BC99" s="10" t="str">
        <f t="shared" si="63"/>
        <v/>
      </c>
      <c r="BD99" s="10" t="str">
        <f t="shared" si="64"/>
        <v/>
      </c>
      <c r="BE99" s="10" t="str">
        <f t="shared" si="65"/>
        <v/>
      </c>
      <c r="BF99" s="10" t="str">
        <f t="shared" si="78"/>
        <v/>
      </c>
      <c r="BG99" s="10" t="str">
        <f t="shared" si="79"/>
        <v/>
      </c>
      <c r="BH99" s="10" t="str">
        <f t="shared" si="80"/>
        <v/>
      </c>
      <c r="BI99" s="10" t="str">
        <f t="shared" si="81"/>
        <v/>
      </c>
      <c r="BJ99" s="10" t="str">
        <f t="shared" si="82"/>
        <v/>
      </c>
      <c r="BK99" s="10" t="str">
        <f t="shared" si="66"/>
        <v/>
      </c>
      <c r="BL99" s="10" t="str">
        <f t="shared" si="67"/>
        <v/>
      </c>
      <c r="BM99" s="10" t="str">
        <f t="shared" si="68"/>
        <v/>
      </c>
      <c r="BN99" s="10" t="str">
        <f t="shared" si="83"/>
        <v/>
      </c>
      <c r="BO99" s="10" t="str">
        <f t="shared" si="84"/>
        <v/>
      </c>
      <c r="BP99" s="10" t="str">
        <f t="shared" si="69"/>
        <v/>
      </c>
      <c r="BQ99" s="10" t="str">
        <f t="shared" si="85"/>
        <v/>
      </c>
      <c r="BR99" s="10" t="str">
        <f t="shared" si="70"/>
        <v/>
      </c>
      <c r="BS99" s="10" t="str">
        <f t="shared" si="86"/>
        <v/>
      </c>
      <c r="BT99" s="10" t="str">
        <f t="shared" si="87"/>
        <v/>
      </c>
      <c r="BU99" s="10" t="str">
        <f t="shared" si="88"/>
        <v/>
      </c>
      <c r="BV99" s="10" t="str">
        <f t="shared" si="89"/>
        <v/>
      </c>
      <c r="BW99" s="10" t="str">
        <f t="shared" si="90"/>
        <v/>
      </c>
      <c r="BX99" s="10" t="str">
        <f t="shared" si="91"/>
        <v/>
      </c>
      <c r="BY99" s="10" t="str">
        <f t="shared" si="92"/>
        <v/>
      </c>
      <c r="BZ99" s="10" t="str">
        <f t="shared" si="93"/>
        <v/>
      </c>
      <c r="CA99" s="10" t="str">
        <f t="shared" si="94"/>
        <v/>
      </c>
      <c r="CB99" s="10" t="str">
        <f t="shared" si="95"/>
        <v/>
      </c>
      <c r="CC99" s="10" t="str">
        <f t="shared" si="96"/>
        <v/>
      </c>
      <c r="CD99" s="10" t="str">
        <f t="shared" si="97"/>
        <v/>
      </c>
      <c r="CE99" s="10" t="str">
        <f t="shared" si="98"/>
        <v/>
      </c>
      <c r="CF99" s="10" t="str">
        <f t="shared" si="99"/>
        <v/>
      </c>
      <c r="CG99" s="10" t="str">
        <f t="shared" si="100"/>
        <v/>
      </c>
      <c r="CH99" s="10" t="str">
        <f t="shared" si="101"/>
        <v/>
      </c>
      <c r="CI99" s="10" t="str">
        <f t="shared" si="102"/>
        <v/>
      </c>
      <c r="CJ99" s="11"/>
      <c r="CN99" s="13"/>
      <c r="CO99" s="13"/>
      <c r="CP99" s="26" t="str">
        <f t="shared" si="71"/>
        <v/>
      </c>
      <c r="CQ99" s="26" t="str">
        <f t="shared" si="72"/>
        <v/>
      </c>
      <c r="CR99" s="26" t="str">
        <f t="shared" si="73"/>
        <v/>
      </c>
      <c r="CS99" s="14" t="s">
        <v>5</v>
      </c>
    </row>
    <row r="100" spans="1:97" s="12" customFormat="1" ht="25.5" x14ac:dyDescent="0.2">
      <c r="A100" s="24">
        <v>90</v>
      </c>
      <c r="B100" s="25" t="str">
        <f t="shared" si="58"/>
        <v/>
      </c>
      <c r="C100" s="41"/>
      <c r="D100" s="116"/>
      <c r="E100" s="128"/>
      <c r="F100" s="128"/>
      <c r="G100" s="116"/>
      <c r="H100" s="116"/>
      <c r="I100" s="116"/>
      <c r="J100" s="116"/>
      <c r="K100" s="116"/>
      <c r="L100" s="116"/>
      <c r="M100" s="116"/>
      <c r="N100" s="116"/>
      <c r="O100" s="116"/>
      <c r="P100" s="116"/>
      <c r="Q100" s="149"/>
      <c r="R100" s="116"/>
      <c r="S100" s="149"/>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8"/>
      <c r="AS100" s="134"/>
      <c r="AT100" s="10" t="str">
        <f t="shared" si="59"/>
        <v/>
      </c>
      <c r="AU100" s="10" t="str">
        <f t="shared" si="60"/>
        <v/>
      </c>
      <c r="AV100" s="10" t="str">
        <f t="shared" si="61"/>
        <v/>
      </c>
      <c r="AW100" s="10" t="str">
        <f t="shared" si="62"/>
        <v/>
      </c>
      <c r="AX100" s="143" t="str">
        <f t="shared" si="103"/>
        <v/>
      </c>
      <c r="AY100" s="10" t="str">
        <f t="shared" si="74"/>
        <v/>
      </c>
      <c r="AZ100" s="10" t="str">
        <f t="shared" si="75"/>
        <v/>
      </c>
      <c r="BA100" s="10" t="str">
        <f t="shared" si="76"/>
        <v/>
      </c>
      <c r="BB100" s="143" t="str">
        <f t="shared" si="77"/>
        <v/>
      </c>
      <c r="BC100" s="10" t="str">
        <f t="shared" si="63"/>
        <v/>
      </c>
      <c r="BD100" s="10" t="str">
        <f t="shared" si="64"/>
        <v/>
      </c>
      <c r="BE100" s="10" t="str">
        <f t="shared" si="65"/>
        <v/>
      </c>
      <c r="BF100" s="10" t="str">
        <f t="shared" si="78"/>
        <v/>
      </c>
      <c r="BG100" s="10" t="str">
        <f t="shared" si="79"/>
        <v/>
      </c>
      <c r="BH100" s="10" t="str">
        <f t="shared" si="80"/>
        <v/>
      </c>
      <c r="BI100" s="10" t="str">
        <f t="shared" si="81"/>
        <v/>
      </c>
      <c r="BJ100" s="10" t="str">
        <f t="shared" si="82"/>
        <v/>
      </c>
      <c r="BK100" s="10" t="str">
        <f t="shared" si="66"/>
        <v/>
      </c>
      <c r="BL100" s="10" t="str">
        <f t="shared" si="67"/>
        <v/>
      </c>
      <c r="BM100" s="10" t="str">
        <f t="shared" si="68"/>
        <v/>
      </c>
      <c r="BN100" s="10" t="str">
        <f t="shared" si="83"/>
        <v/>
      </c>
      <c r="BO100" s="10" t="str">
        <f t="shared" si="84"/>
        <v/>
      </c>
      <c r="BP100" s="10" t="str">
        <f t="shared" si="69"/>
        <v/>
      </c>
      <c r="BQ100" s="10" t="str">
        <f t="shared" si="85"/>
        <v/>
      </c>
      <c r="BR100" s="10" t="str">
        <f t="shared" si="70"/>
        <v/>
      </c>
      <c r="BS100" s="10" t="str">
        <f t="shared" si="86"/>
        <v/>
      </c>
      <c r="BT100" s="10" t="str">
        <f t="shared" si="87"/>
        <v/>
      </c>
      <c r="BU100" s="10" t="str">
        <f t="shared" si="88"/>
        <v/>
      </c>
      <c r="BV100" s="10" t="str">
        <f t="shared" si="89"/>
        <v/>
      </c>
      <c r="BW100" s="10" t="str">
        <f t="shared" si="90"/>
        <v/>
      </c>
      <c r="BX100" s="10" t="str">
        <f t="shared" si="91"/>
        <v/>
      </c>
      <c r="BY100" s="10" t="str">
        <f t="shared" si="92"/>
        <v/>
      </c>
      <c r="BZ100" s="10" t="str">
        <f t="shared" si="93"/>
        <v/>
      </c>
      <c r="CA100" s="10" t="str">
        <f t="shared" si="94"/>
        <v/>
      </c>
      <c r="CB100" s="10" t="str">
        <f t="shared" si="95"/>
        <v/>
      </c>
      <c r="CC100" s="10" t="str">
        <f t="shared" si="96"/>
        <v/>
      </c>
      <c r="CD100" s="10" t="str">
        <f t="shared" si="97"/>
        <v/>
      </c>
      <c r="CE100" s="10" t="str">
        <f t="shared" si="98"/>
        <v/>
      </c>
      <c r="CF100" s="10" t="str">
        <f t="shared" si="99"/>
        <v/>
      </c>
      <c r="CG100" s="10" t="str">
        <f t="shared" si="100"/>
        <v/>
      </c>
      <c r="CH100" s="10" t="str">
        <f t="shared" si="101"/>
        <v/>
      </c>
      <c r="CI100" s="10" t="str">
        <f t="shared" si="102"/>
        <v/>
      </c>
      <c r="CJ100" s="11"/>
      <c r="CN100" s="13"/>
      <c r="CO100" s="13"/>
      <c r="CP100" s="26" t="str">
        <f t="shared" si="71"/>
        <v/>
      </c>
      <c r="CQ100" s="26" t="str">
        <f t="shared" si="72"/>
        <v/>
      </c>
      <c r="CR100" s="26" t="str">
        <f t="shared" si="73"/>
        <v/>
      </c>
      <c r="CS100" s="14" t="s">
        <v>5</v>
      </c>
    </row>
    <row r="101" spans="1:97" s="12" customFormat="1" ht="25.5" x14ac:dyDescent="0.2">
      <c r="A101" s="24">
        <v>91</v>
      </c>
      <c r="B101" s="25" t="str">
        <f t="shared" si="58"/>
        <v/>
      </c>
      <c r="C101" s="41"/>
      <c r="D101" s="116"/>
      <c r="E101" s="128"/>
      <c r="F101" s="128"/>
      <c r="G101" s="116"/>
      <c r="H101" s="116"/>
      <c r="I101" s="116"/>
      <c r="J101" s="116"/>
      <c r="K101" s="116"/>
      <c r="L101" s="116"/>
      <c r="M101" s="116"/>
      <c r="N101" s="116"/>
      <c r="O101" s="116"/>
      <c r="P101" s="116"/>
      <c r="Q101" s="149"/>
      <c r="R101" s="116"/>
      <c r="S101" s="149"/>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8"/>
      <c r="AS101" s="134"/>
      <c r="AT101" s="10" t="str">
        <f t="shared" si="59"/>
        <v/>
      </c>
      <c r="AU101" s="10" t="str">
        <f t="shared" si="60"/>
        <v/>
      </c>
      <c r="AV101" s="10" t="str">
        <f t="shared" si="61"/>
        <v/>
      </c>
      <c r="AW101" s="10" t="str">
        <f t="shared" si="62"/>
        <v/>
      </c>
      <c r="AX101" s="143" t="str">
        <f t="shared" si="103"/>
        <v/>
      </c>
      <c r="AY101" s="10" t="str">
        <f t="shared" si="74"/>
        <v/>
      </c>
      <c r="AZ101" s="10" t="str">
        <f t="shared" si="75"/>
        <v/>
      </c>
      <c r="BA101" s="10" t="str">
        <f t="shared" si="76"/>
        <v/>
      </c>
      <c r="BB101" s="143" t="str">
        <f t="shared" si="77"/>
        <v/>
      </c>
      <c r="BC101" s="10" t="str">
        <f t="shared" si="63"/>
        <v/>
      </c>
      <c r="BD101" s="10" t="str">
        <f t="shared" si="64"/>
        <v/>
      </c>
      <c r="BE101" s="10" t="str">
        <f t="shared" si="65"/>
        <v/>
      </c>
      <c r="BF101" s="10" t="str">
        <f t="shared" si="78"/>
        <v/>
      </c>
      <c r="BG101" s="10" t="str">
        <f t="shared" si="79"/>
        <v/>
      </c>
      <c r="BH101" s="10" t="str">
        <f t="shared" si="80"/>
        <v/>
      </c>
      <c r="BI101" s="10" t="str">
        <f t="shared" si="81"/>
        <v/>
      </c>
      <c r="BJ101" s="10" t="str">
        <f t="shared" si="82"/>
        <v/>
      </c>
      <c r="BK101" s="10" t="str">
        <f t="shared" si="66"/>
        <v/>
      </c>
      <c r="BL101" s="10" t="str">
        <f t="shared" si="67"/>
        <v/>
      </c>
      <c r="BM101" s="10" t="str">
        <f t="shared" si="68"/>
        <v/>
      </c>
      <c r="BN101" s="10" t="str">
        <f t="shared" si="83"/>
        <v/>
      </c>
      <c r="BO101" s="10" t="str">
        <f t="shared" si="84"/>
        <v/>
      </c>
      <c r="BP101" s="10" t="str">
        <f t="shared" si="69"/>
        <v/>
      </c>
      <c r="BQ101" s="10" t="str">
        <f t="shared" si="85"/>
        <v/>
      </c>
      <c r="BR101" s="10" t="str">
        <f t="shared" si="70"/>
        <v/>
      </c>
      <c r="BS101" s="10" t="str">
        <f t="shared" si="86"/>
        <v/>
      </c>
      <c r="BT101" s="10" t="str">
        <f t="shared" si="87"/>
        <v/>
      </c>
      <c r="BU101" s="10" t="str">
        <f t="shared" si="88"/>
        <v/>
      </c>
      <c r="BV101" s="10" t="str">
        <f t="shared" si="89"/>
        <v/>
      </c>
      <c r="BW101" s="10" t="str">
        <f t="shared" si="90"/>
        <v/>
      </c>
      <c r="BX101" s="10" t="str">
        <f t="shared" si="91"/>
        <v/>
      </c>
      <c r="BY101" s="10" t="str">
        <f t="shared" si="92"/>
        <v/>
      </c>
      <c r="BZ101" s="10" t="str">
        <f t="shared" si="93"/>
        <v/>
      </c>
      <c r="CA101" s="10" t="str">
        <f t="shared" si="94"/>
        <v/>
      </c>
      <c r="CB101" s="10" t="str">
        <f t="shared" si="95"/>
        <v/>
      </c>
      <c r="CC101" s="10" t="str">
        <f t="shared" si="96"/>
        <v/>
      </c>
      <c r="CD101" s="10" t="str">
        <f t="shared" si="97"/>
        <v/>
      </c>
      <c r="CE101" s="10" t="str">
        <f t="shared" si="98"/>
        <v/>
      </c>
      <c r="CF101" s="10" t="str">
        <f t="shared" si="99"/>
        <v/>
      </c>
      <c r="CG101" s="10" t="str">
        <f t="shared" si="100"/>
        <v/>
      </c>
      <c r="CH101" s="10" t="str">
        <f t="shared" si="101"/>
        <v/>
      </c>
      <c r="CI101" s="10" t="str">
        <f t="shared" si="102"/>
        <v/>
      </c>
      <c r="CJ101" s="11"/>
      <c r="CN101" s="13"/>
      <c r="CO101" s="13"/>
      <c r="CP101" s="26" t="str">
        <f t="shared" si="71"/>
        <v/>
      </c>
      <c r="CQ101" s="26" t="str">
        <f t="shared" si="72"/>
        <v/>
      </c>
      <c r="CR101" s="26" t="str">
        <f t="shared" si="73"/>
        <v/>
      </c>
      <c r="CS101" s="14" t="s">
        <v>5</v>
      </c>
    </row>
    <row r="102" spans="1:97" s="12" customFormat="1" ht="25.5" x14ac:dyDescent="0.2">
      <c r="A102" s="24">
        <v>92</v>
      </c>
      <c r="B102" s="25" t="str">
        <f t="shared" si="58"/>
        <v/>
      </c>
      <c r="C102" s="41"/>
      <c r="D102" s="116"/>
      <c r="E102" s="128"/>
      <c r="F102" s="128"/>
      <c r="G102" s="116"/>
      <c r="H102" s="116"/>
      <c r="I102" s="116"/>
      <c r="J102" s="116"/>
      <c r="K102" s="116"/>
      <c r="L102" s="116"/>
      <c r="M102" s="116"/>
      <c r="N102" s="116"/>
      <c r="O102" s="116"/>
      <c r="P102" s="116"/>
      <c r="Q102" s="149"/>
      <c r="R102" s="116"/>
      <c r="S102" s="149"/>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8"/>
      <c r="AS102" s="134"/>
      <c r="AT102" s="10" t="str">
        <f t="shared" si="59"/>
        <v/>
      </c>
      <c r="AU102" s="10" t="str">
        <f t="shared" si="60"/>
        <v/>
      </c>
      <c r="AV102" s="10" t="str">
        <f t="shared" si="61"/>
        <v/>
      </c>
      <c r="AW102" s="10" t="str">
        <f t="shared" si="62"/>
        <v/>
      </c>
      <c r="AX102" s="143" t="str">
        <f t="shared" si="103"/>
        <v/>
      </c>
      <c r="AY102" s="10" t="str">
        <f t="shared" si="74"/>
        <v/>
      </c>
      <c r="AZ102" s="10" t="str">
        <f t="shared" si="75"/>
        <v/>
      </c>
      <c r="BA102" s="10" t="str">
        <f t="shared" si="76"/>
        <v/>
      </c>
      <c r="BB102" s="143" t="str">
        <f t="shared" si="77"/>
        <v/>
      </c>
      <c r="BC102" s="10" t="str">
        <f t="shared" si="63"/>
        <v/>
      </c>
      <c r="BD102" s="10" t="str">
        <f t="shared" si="64"/>
        <v/>
      </c>
      <c r="BE102" s="10" t="str">
        <f t="shared" si="65"/>
        <v/>
      </c>
      <c r="BF102" s="10" t="str">
        <f t="shared" si="78"/>
        <v/>
      </c>
      <c r="BG102" s="10" t="str">
        <f t="shared" si="79"/>
        <v/>
      </c>
      <c r="BH102" s="10" t="str">
        <f t="shared" si="80"/>
        <v/>
      </c>
      <c r="BI102" s="10" t="str">
        <f t="shared" si="81"/>
        <v/>
      </c>
      <c r="BJ102" s="10" t="str">
        <f t="shared" si="82"/>
        <v/>
      </c>
      <c r="BK102" s="10" t="str">
        <f t="shared" si="66"/>
        <v/>
      </c>
      <c r="BL102" s="10" t="str">
        <f t="shared" si="67"/>
        <v/>
      </c>
      <c r="BM102" s="10" t="str">
        <f t="shared" si="68"/>
        <v/>
      </c>
      <c r="BN102" s="10" t="str">
        <f t="shared" si="83"/>
        <v/>
      </c>
      <c r="BO102" s="10" t="str">
        <f t="shared" si="84"/>
        <v/>
      </c>
      <c r="BP102" s="10" t="str">
        <f t="shared" si="69"/>
        <v/>
      </c>
      <c r="BQ102" s="10" t="str">
        <f t="shared" si="85"/>
        <v/>
      </c>
      <c r="BR102" s="10" t="str">
        <f t="shared" si="70"/>
        <v/>
      </c>
      <c r="BS102" s="10" t="str">
        <f t="shared" si="86"/>
        <v/>
      </c>
      <c r="BT102" s="10" t="str">
        <f t="shared" si="87"/>
        <v/>
      </c>
      <c r="BU102" s="10" t="str">
        <f t="shared" si="88"/>
        <v/>
      </c>
      <c r="BV102" s="10" t="str">
        <f t="shared" si="89"/>
        <v/>
      </c>
      <c r="BW102" s="10" t="str">
        <f t="shared" si="90"/>
        <v/>
      </c>
      <c r="BX102" s="10" t="str">
        <f t="shared" si="91"/>
        <v/>
      </c>
      <c r="BY102" s="10" t="str">
        <f t="shared" si="92"/>
        <v/>
      </c>
      <c r="BZ102" s="10" t="str">
        <f t="shared" si="93"/>
        <v/>
      </c>
      <c r="CA102" s="10" t="str">
        <f t="shared" si="94"/>
        <v/>
      </c>
      <c r="CB102" s="10" t="str">
        <f t="shared" si="95"/>
        <v/>
      </c>
      <c r="CC102" s="10" t="str">
        <f t="shared" si="96"/>
        <v/>
      </c>
      <c r="CD102" s="10" t="str">
        <f t="shared" si="97"/>
        <v/>
      </c>
      <c r="CE102" s="10" t="str">
        <f t="shared" si="98"/>
        <v/>
      </c>
      <c r="CF102" s="10" t="str">
        <f t="shared" si="99"/>
        <v/>
      </c>
      <c r="CG102" s="10" t="str">
        <f t="shared" si="100"/>
        <v/>
      </c>
      <c r="CH102" s="10" t="str">
        <f t="shared" si="101"/>
        <v/>
      </c>
      <c r="CI102" s="10" t="str">
        <f t="shared" si="102"/>
        <v/>
      </c>
      <c r="CJ102" s="11"/>
      <c r="CN102" s="13"/>
      <c r="CO102" s="13"/>
      <c r="CP102" s="26" t="str">
        <f t="shared" si="71"/>
        <v/>
      </c>
      <c r="CQ102" s="26" t="str">
        <f t="shared" si="72"/>
        <v/>
      </c>
      <c r="CR102" s="26" t="str">
        <f t="shared" si="73"/>
        <v/>
      </c>
      <c r="CS102" s="14" t="s">
        <v>5</v>
      </c>
    </row>
    <row r="103" spans="1:97" s="12" customFormat="1" ht="25.5" x14ac:dyDescent="0.2">
      <c r="A103" s="24">
        <v>93</v>
      </c>
      <c r="B103" s="25" t="str">
        <f t="shared" si="58"/>
        <v/>
      </c>
      <c r="C103" s="41"/>
      <c r="D103" s="116"/>
      <c r="E103" s="128"/>
      <c r="F103" s="128"/>
      <c r="G103" s="116"/>
      <c r="H103" s="116"/>
      <c r="I103" s="116"/>
      <c r="J103" s="116"/>
      <c r="K103" s="116"/>
      <c r="L103" s="116"/>
      <c r="M103" s="116"/>
      <c r="N103" s="116"/>
      <c r="O103" s="116"/>
      <c r="P103" s="116"/>
      <c r="Q103" s="149"/>
      <c r="R103" s="116"/>
      <c r="S103" s="149"/>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8"/>
      <c r="AS103" s="134"/>
      <c r="AT103" s="10" t="str">
        <f t="shared" si="59"/>
        <v/>
      </c>
      <c r="AU103" s="10" t="str">
        <f t="shared" si="60"/>
        <v/>
      </c>
      <c r="AV103" s="10" t="str">
        <f t="shared" si="61"/>
        <v/>
      </c>
      <c r="AW103" s="10" t="str">
        <f t="shared" si="62"/>
        <v/>
      </c>
      <c r="AX103" s="143" t="str">
        <f t="shared" si="103"/>
        <v/>
      </c>
      <c r="AY103" s="10" t="str">
        <f t="shared" si="74"/>
        <v/>
      </c>
      <c r="AZ103" s="10" t="str">
        <f t="shared" si="75"/>
        <v/>
      </c>
      <c r="BA103" s="10" t="str">
        <f t="shared" si="76"/>
        <v/>
      </c>
      <c r="BB103" s="143" t="str">
        <f t="shared" si="77"/>
        <v/>
      </c>
      <c r="BC103" s="10" t="str">
        <f t="shared" si="63"/>
        <v/>
      </c>
      <c r="BD103" s="10" t="str">
        <f t="shared" si="64"/>
        <v/>
      </c>
      <c r="BE103" s="10" t="str">
        <f t="shared" si="65"/>
        <v/>
      </c>
      <c r="BF103" s="10" t="str">
        <f t="shared" si="78"/>
        <v/>
      </c>
      <c r="BG103" s="10" t="str">
        <f t="shared" si="79"/>
        <v/>
      </c>
      <c r="BH103" s="10" t="str">
        <f t="shared" si="80"/>
        <v/>
      </c>
      <c r="BI103" s="10" t="str">
        <f t="shared" si="81"/>
        <v/>
      </c>
      <c r="BJ103" s="10" t="str">
        <f t="shared" si="82"/>
        <v/>
      </c>
      <c r="BK103" s="10" t="str">
        <f t="shared" si="66"/>
        <v/>
      </c>
      <c r="BL103" s="10" t="str">
        <f t="shared" si="67"/>
        <v/>
      </c>
      <c r="BM103" s="10" t="str">
        <f t="shared" si="68"/>
        <v/>
      </c>
      <c r="BN103" s="10" t="str">
        <f t="shared" si="83"/>
        <v/>
      </c>
      <c r="BO103" s="10" t="str">
        <f t="shared" si="84"/>
        <v/>
      </c>
      <c r="BP103" s="10" t="str">
        <f t="shared" si="69"/>
        <v/>
      </c>
      <c r="BQ103" s="10" t="str">
        <f t="shared" si="85"/>
        <v/>
      </c>
      <c r="BR103" s="10" t="str">
        <f t="shared" si="70"/>
        <v/>
      </c>
      <c r="BS103" s="10" t="str">
        <f t="shared" si="86"/>
        <v/>
      </c>
      <c r="BT103" s="10" t="str">
        <f t="shared" si="87"/>
        <v/>
      </c>
      <c r="BU103" s="10" t="str">
        <f t="shared" si="88"/>
        <v/>
      </c>
      <c r="BV103" s="10" t="str">
        <f t="shared" si="89"/>
        <v/>
      </c>
      <c r="BW103" s="10" t="str">
        <f t="shared" si="90"/>
        <v/>
      </c>
      <c r="BX103" s="10" t="str">
        <f t="shared" si="91"/>
        <v/>
      </c>
      <c r="BY103" s="10" t="str">
        <f t="shared" si="92"/>
        <v/>
      </c>
      <c r="BZ103" s="10" t="str">
        <f t="shared" si="93"/>
        <v/>
      </c>
      <c r="CA103" s="10" t="str">
        <f t="shared" si="94"/>
        <v/>
      </c>
      <c r="CB103" s="10" t="str">
        <f t="shared" si="95"/>
        <v/>
      </c>
      <c r="CC103" s="10" t="str">
        <f t="shared" si="96"/>
        <v/>
      </c>
      <c r="CD103" s="10" t="str">
        <f t="shared" si="97"/>
        <v/>
      </c>
      <c r="CE103" s="10" t="str">
        <f t="shared" si="98"/>
        <v/>
      </c>
      <c r="CF103" s="10" t="str">
        <f t="shared" si="99"/>
        <v/>
      </c>
      <c r="CG103" s="10" t="str">
        <f t="shared" si="100"/>
        <v/>
      </c>
      <c r="CH103" s="10" t="str">
        <f t="shared" si="101"/>
        <v/>
      </c>
      <c r="CI103" s="10" t="str">
        <f t="shared" si="102"/>
        <v/>
      </c>
      <c r="CJ103" s="11"/>
      <c r="CN103" s="13"/>
      <c r="CO103" s="13"/>
      <c r="CP103" s="26" t="str">
        <f t="shared" si="71"/>
        <v/>
      </c>
      <c r="CQ103" s="26" t="str">
        <f t="shared" si="72"/>
        <v/>
      </c>
      <c r="CR103" s="26" t="str">
        <f t="shared" si="73"/>
        <v/>
      </c>
      <c r="CS103" s="14" t="s">
        <v>5</v>
      </c>
    </row>
    <row r="104" spans="1:97" s="12" customFormat="1" ht="25.5" x14ac:dyDescent="0.2">
      <c r="A104" s="24">
        <v>94</v>
      </c>
      <c r="B104" s="25" t="str">
        <f t="shared" si="58"/>
        <v/>
      </c>
      <c r="C104" s="41"/>
      <c r="D104" s="116"/>
      <c r="E104" s="128"/>
      <c r="F104" s="128"/>
      <c r="G104" s="116"/>
      <c r="H104" s="116"/>
      <c r="I104" s="116"/>
      <c r="J104" s="116"/>
      <c r="K104" s="116"/>
      <c r="L104" s="116"/>
      <c r="M104" s="116"/>
      <c r="N104" s="116"/>
      <c r="O104" s="116"/>
      <c r="P104" s="116"/>
      <c r="Q104" s="149"/>
      <c r="R104" s="116"/>
      <c r="S104" s="149"/>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8"/>
      <c r="AS104" s="134"/>
      <c r="AT104" s="10" t="str">
        <f t="shared" si="59"/>
        <v/>
      </c>
      <c r="AU104" s="10" t="str">
        <f t="shared" si="60"/>
        <v/>
      </c>
      <c r="AV104" s="10" t="str">
        <f t="shared" si="61"/>
        <v/>
      </c>
      <c r="AW104" s="10" t="str">
        <f t="shared" si="62"/>
        <v/>
      </c>
      <c r="AX104" s="143" t="str">
        <f t="shared" si="103"/>
        <v/>
      </c>
      <c r="AY104" s="10" t="str">
        <f t="shared" si="74"/>
        <v/>
      </c>
      <c r="AZ104" s="10" t="str">
        <f t="shared" si="75"/>
        <v/>
      </c>
      <c r="BA104" s="10" t="str">
        <f t="shared" si="76"/>
        <v/>
      </c>
      <c r="BB104" s="143" t="str">
        <f t="shared" si="77"/>
        <v/>
      </c>
      <c r="BC104" s="10" t="str">
        <f t="shared" si="63"/>
        <v/>
      </c>
      <c r="BD104" s="10" t="str">
        <f t="shared" si="64"/>
        <v/>
      </c>
      <c r="BE104" s="10" t="str">
        <f t="shared" si="65"/>
        <v/>
      </c>
      <c r="BF104" s="10" t="str">
        <f t="shared" si="78"/>
        <v/>
      </c>
      <c r="BG104" s="10" t="str">
        <f t="shared" si="79"/>
        <v/>
      </c>
      <c r="BH104" s="10" t="str">
        <f t="shared" si="80"/>
        <v/>
      </c>
      <c r="BI104" s="10" t="str">
        <f t="shared" si="81"/>
        <v/>
      </c>
      <c r="BJ104" s="10" t="str">
        <f t="shared" si="82"/>
        <v/>
      </c>
      <c r="BK104" s="10" t="str">
        <f t="shared" si="66"/>
        <v/>
      </c>
      <c r="BL104" s="10" t="str">
        <f t="shared" si="67"/>
        <v/>
      </c>
      <c r="BM104" s="10" t="str">
        <f t="shared" si="68"/>
        <v/>
      </c>
      <c r="BN104" s="10" t="str">
        <f t="shared" si="83"/>
        <v/>
      </c>
      <c r="BO104" s="10" t="str">
        <f t="shared" si="84"/>
        <v/>
      </c>
      <c r="BP104" s="10" t="str">
        <f t="shared" si="69"/>
        <v/>
      </c>
      <c r="BQ104" s="10" t="str">
        <f t="shared" si="85"/>
        <v/>
      </c>
      <c r="BR104" s="10" t="str">
        <f t="shared" si="70"/>
        <v/>
      </c>
      <c r="BS104" s="10" t="str">
        <f t="shared" si="86"/>
        <v/>
      </c>
      <c r="BT104" s="10" t="str">
        <f t="shared" si="87"/>
        <v/>
      </c>
      <c r="BU104" s="10" t="str">
        <f t="shared" si="88"/>
        <v/>
      </c>
      <c r="BV104" s="10" t="str">
        <f t="shared" si="89"/>
        <v/>
      </c>
      <c r="BW104" s="10" t="str">
        <f t="shared" si="90"/>
        <v/>
      </c>
      <c r="BX104" s="10" t="str">
        <f t="shared" si="91"/>
        <v/>
      </c>
      <c r="BY104" s="10" t="str">
        <f t="shared" si="92"/>
        <v/>
      </c>
      <c r="BZ104" s="10" t="str">
        <f t="shared" si="93"/>
        <v/>
      </c>
      <c r="CA104" s="10" t="str">
        <f t="shared" si="94"/>
        <v/>
      </c>
      <c r="CB104" s="10" t="str">
        <f t="shared" si="95"/>
        <v/>
      </c>
      <c r="CC104" s="10" t="str">
        <f t="shared" si="96"/>
        <v/>
      </c>
      <c r="CD104" s="10" t="str">
        <f t="shared" si="97"/>
        <v/>
      </c>
      <c r="CE104" s="10" t="str">
        <f t="shared" si="98"/>
        <v/>
      </c>
      <c r="CF104" s="10" t="str">
        <f t="shared" si="99"/>
        <v/>
      </c>
      <c r="CG104" s="10" t="str">
        <f t="shared" si="100"/>
        <v/>
      </c>
      <c r="CH104" s="10" t="str">
        <f t="shared" si="101"/>
        <v/>
      </c>
      <c r="CI104" s="10" t="str">
        <f t="shared" si="102"/>
        <v/>
      </c>
      <c r="CJ104" s="11"/>
      <c r="CN104" s="13"/>
      <c r="CO104" s="13"/>
      <c r="CP104" s="26" t="str">
        <f t="shared" si="71"/>
        <v/>
      </c>
      <c r="CQ104" s="26" t="str">
        <f t="shared" si="72"/>
        <v/>
      </c>
      <c r="CR104" s="26" t="str">
        <f t="shared" si="73"/>
        <v/>
      </c>
      <c r="CS104" s="14" t="s">
        <v>5</v>
      </c>
    </row>
    <row r="105" spans="1:97" s="12" customFormat="1" ht="25.5" x14ac:dyDescent="0.2">
      <c r="A105" s="24">
        <v>95</v>
      </c>
      <c r="B105" s="25" t="str">
        <f t="shared" si="58"/>
        <v/>
      </c>
      <c r="C105" s="41"/>
      <c r="D105" s="116"/>
      <c r="E105" s="128"/>
      <c r="F105" s="128"/>
      <c r="G105" s="116"/>
      <c r="H105" s="116"/>
      <c r="I105" s="116"/>
      <c r="J105" s="116"/>
      <c r="K105" s="116"/>
      <c r="L105" s="116"/>
      <c r="M105" s="116"/>
      <c r="N105" s="116"/>
      <c r="O105" s="116"/>
      <c r="P105" s="116"/>
      <c r="Q105" s="149"/>
      <c r="R105" s="116"/>
      <c r="S105" s="149"/>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8"/>
      <c r="AS105" s="134"/>
      <c r="AT105" s="10" t="str">
        <f t="shared" si="59"/>
        <v/>
      </c>
      <c r="AU105" s="10" t="str">
        <f t="shared" si="60"/>
        <v/>
      </c>
      <c r="AV105" s="10" t="str">
        <f t="shared" si="61"/>
        <v/>
      </c>
      <c r="AW105" s="10" t="str">
        <f t="shared" si="62"/>
        <v/>
      </c>
      <c r="AX105" s="143" t="str">
        <f t="shared" si="103"/>
        <v/>
      </c>
      <c r="AY105" s="10" t="str">
        <f t="shared" si="74"/>
        <v/>
      </c>
      <c r="AZ105" s="10" t="str">
        <f t="shared" si="75"/>
        <v/>
      </c>
      <c r="BA105" s="10" t="str">
        <f t="shared" si="76"/>
        <v/>
      </c>
      <c r="BB105" s="143" t="str">
        <f t="shared" si="77"/>
        <v/>
      </c>
      <c r="BC105" s="10" t="str">
        <f t="shared" si="63"/>
        <v/>
      </c>
      <c r="BD105" s="10" t="str">
        <f t="shared" si="64"/>
        <v/>
      </c>
      <c r="BE105" s="10" t="str">
        <f t="shared" si="65"/>
        <v/>
      </c>
      <c r="BF105" s="10" t="str">
        <f t="shared" si="78"/>
        <v/>
      </c>
      <c r="BG105" s="10" t="str">
        <f t="shared" si="79"/>
        <v/>
      </c>
      <c r="BH105" s="10" t="str">
        <f t="shared" si="80"/>
        <v/>
      </c>
      <c r="BI105" s="10" t="str">
        <f t="shared" si="81"/>
        <v/>
      </c>
      <c r="BJ105" s="10" t="str">
        <f t="shared" si="82"/>
        <v/>
      </c>
      <c r="BK105" s="10" t="str">
        <f t="shared" si="66"/>
        <v/>
      </c>
      <c r="BL105" s="10" t="str">
        <f t="shared" si="67"/>
        <v/>
      </c>
      <c r="BM105" s="10" t="str">
        <f t="shared" si="68"/>
        <v/>
      </c>
      <c r="BN105" s="10" t="str">
        <f t="shared" si="83"/>
        <v/>
      </c>
      <c r="BO105" s="10" t="str">
        <f t="shared" si="84"/>
        <v/>
      </c>
      <c r="BP105" s="10" t="str">
        <f t="shared" si="69"/>
        <v/>
      </c>
      <c r="BQ105" s="10" t="str">
        <f t="shared" si="85"/>
        <v/>
      </c>
      <c r="BR105" s="10" t="str">
        <f t="shared" si="70"/>
        <v/>
      </c>
      <c r="BS105" s="10" t="str">
        <f t="shared" si="86"/>
        <v/>
      </c>
      <c r="BT105" s="10" t="str">
        <f t="shared" si="87"/>
        <v/>
      </c>
      <c r="BU105" s="10" t="str">
        <f t="shared" si="88"/>
        <v/>
      </c>
      <c r="BV105" s="10" t="str">
        <f t="shared" si="89"/>
        <v/>
      </c>
      <c r="BW105" s="10" t="str">
        <f t="shared" si="90"/>
        <v/>
      </c>
      <c r="BX105" s="10" t="str">
        <f t="shared" si="91"/>
        <v/>
      </c>
      <c r="BY105" s="10" t="str">
        <f t="shared" si="92"/>
        <v/>
      </c>
      <c r="BZ105" s="10" t="str">
        <f t="shared" si="93"/>
        <v/>
      </c>
      <c r="CA105" s="10" t="str">
        <f t="shared" si="94"/>
        <v/>
      </c>
      <c r="CB105" s="10" t="str">
        <f t="shared" si="95"/>
        <v/>
      </c>
      <c r="CC105" s="10" t="str">
        <f t="shared" si="96"/>
        <v/>
      </c>
      <c r="CD105" s="10" t="str">
        <f t="shared" si="97"/>
        <v/>
      </c>
      <c r="CE105" s="10" t="str">
        <f t="shared" si="98"/>
        <v/>
      </c>
      <c r="CF105" s="10" t="str">
        <f t="shared" si="99"/>
        <v/>
      </c>
      <c r="CG105" s="10" t="str">
        <f t="shared" si="100"/>
        <v/>
      </c>
      <c r="CH105" s="10" t="str">
        <f t="shared" si="101"/>
        <v/>
      </c>
      <c r="CI105" s="10" t="str">
        <f t="shared" si="102"/>
        <v/>
      </c>
      <c r="CJ105" s="11"/>
      <c r="CN105" s="13"/>
      <c r="CO105" s="13"/>
      <c r="CP105" s="26" t="str">
        <f t="shared" si="71"/>
        <v/>
      </c>
      <c r="CQ105" s="26" t="str">
        <f t="shared" si="72"/>
        <v/>
      </c>
      <c r="CR105" s="26" t="str">
        <f t="shared" si="73"/>
        <v/>
      </c>
      <c r="CS105" s="14" t="s">
        <v>5</v>
      </c>
    </row>
    <row r="106" spans="1:97" s="12" customFormat="1" ht="25.5" x14ac:dyDescent="0.2">
      <c r="A106" s="24">
        <v>96</v>
      </c>
      <c r="B106" s="25" t="str">
        <f t="shared" si="58"/>
        <v/>
      </c>
      <c r="C106" s="41"/>
      <c r="D106" s="116"/>
      <c r="E106" s="128"/>
      <c r="F106" s="128"/>
      <c r="G106" s="116"/>
      <c r="H106" s="116"/>
      <c r="I106" s="116"/>
      <c r="J106" s="116"/>
      <c r="K106" s="116"/>
      <c r="L106" s="116"/>
      <c r="M106" s="116"/>
      <c r="N106" s="116"/>
      <c r="O106" s="116"/>
      <c r="P106" s="116"/>
      <c r="Q106" s="149"/>
      <c r="R106" s="116"/>
      <c r="S106" s="149"/>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8"/>
      <c r="AS106" s="134"/>
      <c r="AT106" s="10" t="str">
        <f t="shared" si="59"/>
        <v/>
      </c>
      <c r="AU106" s="10" t="str">
        <f t="shared" si="60"/>
        <v/>
      </c>
      <c r="AV106" s="10" t="str">
        <f t="shared" si="61"/>
        <v/>
      </c>
      <c r="AW106" s="10" t="str">
        <f t="shared" si="62"/>
        <v/>
      </c>
      <c r="AX106" s="143" t="str">
        <f t="shared" si="103"/>
        <v/>
      </c>
      <c r="AY106" s="10" t="str">
        <f t="shared" si="74"/>
        <v/>
      </c>
      <c r="AZ106" s="10" t="str">
        <f t="shared" si="75"/>
        <v/>
      </c>
      <c r="BA106" s="10" t="str">
        <f t="shared" si="76"/>
        <v/>
      </c>
      <c r="BB106" s="143" t="str">
        <f t="shared" si="77"/>
        <v/>
      </c>
      <c r="BC106" s="10" t="str">
        <f t="shared" si="63"/>
        <v/>
      </c>
      <c r="BD106" s="10" t="str">
        <f t="shared" si="64"/>
        <v/>
      </c>
      <c r="BE106" s="10" t="str">
        <f t="shared" si="65"/>
        <v/>
      </c>
      <c r="BF106" s="10" t="str">
        <f t="shared" si="78"/>
        <v/>
      </c>
      <c r="BG106" s="10" t="str">
        <f t="shared" si="79"/>
        <v/>
      </c>
      <c r="BH106" s="10" t="str">
        <f t="shared" si="80"/>
        <v/>
      </c>
      <c r="BI106" s="10" t="str">
        <f t="shared" si="81"/>
        <v/>
      </c>
      <c r="BJ106" s="10" t="str">
        <f t="shared" si="82"/>
        <v/>
      </c>
      <c r="BK106" s="10" t="str">
        <f t="shared" si="66"/>
        <v/>
      </c>
      <c r="BL106" s="10" t="str">
        <f t="shared" si="67"/>
        <v/>
      </c>
      <c r="BM106" s="10" t="str">
        <f t="shared" si="68"/>
        <v/>
      </c>
      <c r="BN106" s="10" t="str">
        <f t="shared" si="83"/>
        <v/>
      </c>
      <c r="BO106" s="10" t="str">
        <f t="shared" si="84"/>
        <v/>
      </c>
      <c r="BP106" s="10" t="str">
        <f t="shared" si="69"/>
        <v/>
      </c>
      <c r="BQ106" s="10" t="str">
        <f t="shared" si="85"/>
        <v/>
      </c>
      <c r="BR106" s="10" t="str">
        <f t="shared" si="70"/>
        <v/>
      </c>
      <c r="BS106" s="10" t="str">
        <f t="shared" si="86"/>
        <v/>
      </c>
      <c r="BT106" s="10" t="str">
        <f t="shared" si="87"/>
        <v/>
      </c>
      <c r="BU106" s="10" t="str">
        <f t="shared" si="88"/>
        <v/>
      </c>
      <c r="BV106" s="10" t="str">
        <f t="shared" si="89"/>
        <v/>
      </c>
      <c r="BW106" s="10" t="str">
        <f t="shared" si="90"/>
        <v/>
      </c>
      <c r="BX106" s="10" t="str">
        <f t="shared" si="91"/>
        <v/>
      </c>
      <c r="BY106" s="10" t="str">
        <f t="shared" si="92"/>
        <v/>
      </c>
      <c r="BZ106" s="10" t="str">
        <f t="shared" si="93"/>
        <v/>
      </c>
      <c r="CA106" s="10" t="str">
        <f t="shared" si="94"/>
        <v/>
      </c>
      <c r="CB106" s="10" t="str">
        <f t="shared" si="95"/>
        <v/>
      </c>
      <c r="CC106" s="10" t="str">
        <f t="shared" si="96"/>
        <v/>
      </c>
      <c r="CD106" s="10" t="str">
        <f t="shared" si="97"/>
        <v/>
      </c>
      <c r="CE106" s="10" t="str">
        <f t="shared" si="98"/>
        <v/>
      </c>
      <c r="CF106" s="10" t="str">
        <f t="shared" si="99"/>
        <v/>
      </c>
      <c r="CG106" s="10" t="str">
        <f t="shared" si="100"/>
        <v/>
      </c>
      <c r="CH106" s="10" t="str">
        <f t="shared" si="101"/>
        <v/>
      </c>
      <c r="CI106" s="10" t="str">
        <f t="shared" si="102"/>
        <v/>
      </c>
      <c r="CJ106" s="11"/>
      <c r="CN106" s="13"/>
      <c r="CO106" s="13"/>
      <c r="CP106" s="26" t="str">
        <f t="shared" si="71"/>
        <v/>
      </c>
      <c r="CQ106" s="26" t="str">
        <f t="shared" si="72"/>
        <v/>
      </c>
      <c r="CR106" s="26" t="str">
        <f t="shared" si="73"/>
        <v/>
      </c>
      <c r="CS106" s="14" t="s">
        <v>5</v>
      </c>
    </row>
    <row r="107" spans="1:97" s="12" customFormat="1" ht="25.5" x14ac:dyDescent="0.2">
      <c r="A107" s="24">
        <v>97</v>
      </c>
      <c r="B107" s="25" t="str">
        <f t="shared" si="58"/>
        <v/>
      </c>
      <c r="C107" s="41"/>
      <c r="D107" s="116"/>
      <c r="E107" s="128"/>
      <c r="F107" s="128"/>
      <c r="G107" s="116"/>
      <c r="H107" s="116"/>
      <c r="I107" s="116"/>
      <c r="J107" s="116"/>
      <c r="K107" s="116"/>
      <c r="L107" s="116"/>
      <c r="M107" s="116"/>
      <c r="N107" s="116"/>
      <c r="O107" s="116"/>
      <c r="P107" s="116"/>
      <c r="Q107" s="149"/>
      <c r="R107" s="116"/>
      <c r="S107" s="149"/>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8"/>
      <c r="AS107" s="134"/>
      <c r="AT107" s="10" t="str">
        <f t="shared" si="59"/>
        <v/>
      </c>
      <c r="AU107" s="10" t="str">
        <f t="shared" si="60"/>
        <v/>
      </c>
      <c r="AV107" s="10" t="str">
        <f t="shared" si="61"/>
        <v/>
      </c>
      <c r="AW107" s="10" t="str">
        <f t="shared" si="62"/>
        <v/>
      </c>
      <c r="AX107" s="143" t="str">
        <f t="shared" si="103"/>
        <v/>
      </c>
      <c r="AY107" s="10" t="str">
        <f t="shared" si="74"/>
        <v/>
      </c>
      <c r="AZ107" s="10" t="str">
        <f t="shared" si="75"/>
        <v/>
      </c>
      <c r="BA107" s="10" t="str">
        <f t="shared" si="76"/>
        <v/>
      </c>
      <c r="BB107" s="143" t="str">
        <f t="shared" si="77"/>
        <v/>
      </c>
      <c r="BC107" s="10" t="str">
        <f t="shared" si="63"/>
        <v/>
      </c>
      <c r="BD107" s="10" t="str">
        <f t="shared" si="64"/>
        <v/>
      </c>
      <c r="BE107" s="10" t="str">
        <f t="shared" si="65"/>
        <v/>
      </c>
      <c r="BF107" s="10" t="str">
        <f t="shared" si="78"/>
        <v/>
      </c>
      <c r="BG107" s="10" t="str">
        <f t="shared" si="79"/>
        <v/>
      </c>
      <c r="BH107" s="10" t="str">
        <f t="shared" si="80"/>
        <v/>
      </c>
      <c r="BI107" s="10" t="str">
        <f t="shared" si="81"/>
        <v/>
      </c>
      <c r="BJ107" s="10" t="str">
        <f t="shared" si="82"/>
        <v/>
      </c>
      <c r="BK107" s="10" t="str">
        <f t="shared" si="66"/>
        <v/>
      </c>
      <c r="BL107" s="10" t="str">
        <f t="shared" si="67"/>
        <v/>
      </c>
      <c r="BM107" s="10" t="str">
        <f t="shared" si="68"/>
        <v/>
      </c>
      <c r="BN107" s="10" t="str">
        <f t="shared" si="83"/>
        <v/>
      </c>
      <c r="BO107" s="10" t="str">
        <f t="shared" si="84"/>
        <v/>
      </c>
      <c r="BP107" s="10" t="str">
        <f t="shared" si="69"/>
        <v/>
      </c>
      <c r="BQ107" s="10" t="str">
        <f t="shared" si="85"/>
        <v/>
      </c>
      <c r="BR107" s="10" t="str">
        <f t="shared" si="70"/>
        <v/>
      </c>
      <c r="BS107" s="10" t="str">
        <f t="shared" si="86"/>
        <v/>
      </c>
      <c r="BT107" s="10" t="str">
        <f t="shared" si="87"/>
        <v/>
      </c>
      <c r="BU107" s="10" t="str">
        <f t="shared" si="88"/>
        <v/>
      </c>
      <c r="BV107" s="10" t="str">
        <f t="shared" si="89"/>
        <v/>
      </c>
      <c r="BW107" s="10" t="str">
        <f t="shared" si="90"/>
        <v/>
      </c>
      <c r="BX107" s="10" t="str">
        <f t="shared" si="91"/>
        <v/>
      </c>
      <c r="BY107" s="10" t="str">
        <f t="shared" si="92"/>
        <v/>
      </c>
      <c r="BZ107" s="10" t="str">
        <f t="shared" si="93"/>
        <v/>
      </c>
      <c r="CA107" s="10" t="str">
        <f t="shared" si="94"/>
        <v/>
      </c>
      <c r="CB107" s="10" t="str">
        <f t="shared" si="95"/>
        <v/>
      </c>
      <c r="CC107" s="10" t="str">
        <f t="shared" si="96"/>
        <v/>
      </c>
      <c r="CD107" s="10" t="str">
        <f t="shared" si="97"/>
        <v/>
      </c>
      <c r="CE107" s="10" t="str">
        <f t="shared" si="98"/>
        <v/>
      </c>
      <c r="CF107" s="10" t="str">
        <f t="shared" si="99"/>
        <v/>
      </c>
      <c r="CG107" s="10" t="str">
        <f t="shared" si="100"/>
        <v/>
      </c>
      <c r="CH107" s="10" t="str">
        <f t="shared" si="101"/>
        <v/>
      </c>
      <c r="CI107" s="10" t="str">
        <f t="shared" si="102"/>
        <v/>
      </c>
      <c r="CJ107" s="11"/>
      <c r="CN107" s="13"/>
      <c r="CO107" s="13"/>
      <c r="CP107" s="26" t="str">
        <f t="shared" si="71"/>
        <v/>
      </c>
      <c r="CQ107" s="26" t="str">
        <f t="shared" si="72"/>
        <v/>
      </c>
      <c r="CR107" s="26" t="str">
        <f t="shared" si="73"/>
        <v/>
      </c>
      <c r="CS107" s="14" t="s">
        <v>5</v>
      </c>
    </row>
    <row r="108" spans="1:97" s="12" customFormat="1" ht="25.5" x14ac:dyDescent="0.2">
      <c r="A108" s="24">
        <v>98</v>
      </c>
      <c r="B108" s="25" t="str">
        <f t="shared" si="58"/>
        <v/>
      </c>
      <c r="C108" s="41"/>
      <c r="D108" s="116"/>
      <c r="E108" s="128"/>
      <c r="F108" s="128"/>
      <c r="G108" s="116"/>
      <c r="H108" s="116"/>
      <c r="I108" s="116"/>
      <c r="J108" s="116"/>
      <c r="K108" s="116"/>
      <c r="L108" s="116"/>
      <c r="M108" s="116"/>
      <c r="N108" s="116"/>
      <c r="O108" s="116"/>
      <c r="P108" s="116"/>
      <c r="Q108" s="149"/>
      <c r="R108" s="116"/>
      <c r="S108" s="149"/>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8"/>
      <c r="AS108" s="134"/>
      <c r="AT108" s="10" t="str">
        <f t="shared" si="59"/>
        <v/>
      </c>
      <c r="AU108" s="10" t="str">
        <f t="shared" si="60"/>
        <v/>
      </c>
      <c r="AV108" s="10" t="str">
        <f t="shared" si="61"/>
        <v/>
      </c>
      <c r="AW108" s="10" t="str">
        <f t="shared" si="62"/>
        <v/>
      </c>
      <c r="AX108" s="143" t="str">
        <f t="shared" si="103"/>
        <v/>
      </c>
      <c r="AY108" s="10" t="str">
        <f t="shared" si="74"/>
        <v/>
      </c>
      <c r="AZ108" s="10" t="str">
        <f t="shared" si="75"/>
        <v/>
      </c>
      <c r="BA108" s="10" t="str">
        <f t="shared" si="76"/>
        <v/>
      </c>
      <c r="BB108" s="143" t="str">
        <f t="shared" si="77"/>
        <v/>
      </c>
      <c r="BC108" s="10" t="str">
        <f t="shared" si="63"/>
        <v/>
      </c>
      <c r="BD108" s="10" t="str">
        <f t="shared" si="64"/>
        <v/>
      </c>
      <c r="BE108" s="10" t="str">
        <f t="shared" si="65"/>
        <v/>
      </c>
      <c r="BF108" s="10" t="str">
        <f t="shared" si="78"/>
        <v/>
      </c>
      <c r="BG108" s="10" t="str">
        <f t="shared" si="79"/>
        <v/>
      </c>
      <c r="BH108" s="10" t="str">
        <f t="shared" si="80"/>
        <v/>
      </c>
      <c r="BI108" s="10" t="str">
        <f t="shared" si="81"/>
        <v/>
      </c>
      <c r="BJ108" s="10" t="str">
        <f t="shared" si="82"/>
        <v/>
      </c>
      <c r="BK108" s="10" t="str">
        <f t="shared" si="66"/>
        <v/>
      </c>
      <c r="BL108" s="10" t="str">
        <f t="shared" si="67"/>
        <v/>
      </c>
      <c r="BM108" s="10" t="str">
        <f t="shared" si="68"/>
        <v/>
      </c>
      <c r="BN108" s="10" t="str">
        <f t="shared" si="83"/>
        <v/>
      </c>
      <c r="BO108" s="10" t="str">
        <f t="shared" si="84"/>
        <v/>
      </c>
      <c r="BP108" s="10" t="str">
        <f t="shared" si="69"/>
        <v/>
      </c>
      <c r="BQ108" s="10" t="str">
        <f t="shared" si="85"/>
        <v/>
      </c>
      <c r="BR108" s="10" t="str">
        <f t="shared" si="70"/>
        <v/>
      </c>
      <c r="BS108" s="10" t="str">
        <f t="shared" si="86"/>
        <v/>
      </c>
      <c r="BT108" s="10" t="str">
        <f t="shared" si="87"/>
        <v/>
      </c>
      <c r="BU108" s="10" t="str">
        <f t="shared" si="88"/>
        <v/>
      </c>
      <c r="BV108" s="10" t="str">
        <f t="shared" si="89"/>
        <v/>
      </c>
      <c r="BW108" s="10" t="str">
        <f t="shared" si="90"/>
        <v/>
      </c>
      <c r="BX108" s="10" t="str">
        <f t="shared" si="91"/>
        <v/>
      </c>
      <c r="BY108" s="10" t="str">
        <f t="shared" si="92"/>
        <v/>
      </c>
      <c r="BZ108" s="10" t="str">
        <f t="shared" si="93"/>
        <v/>
      </c>
      <c r="CA108" s="10" t="str">
        <f t="shared" si="94"/>
        <v/>
      </c>
      <c r="CB108" s="10" t="str">
        <f t="shared" si="95"/>
        <v/>
      </c>
      <c r="CC108" s="10" t="str">
        <f t="shared" si="96"/>
        <v/>
      </c>
      <c r="CD108" s="10" t="str">
        <f t="shared" si="97"/>
        <v/>
      </c>
      <c r="CE108" s="10" t="str">
        <f t="shared" si="98"/>
        <v/>
      </c>
      <c r="CF108" s="10" t="str">
        <f t="shared" si="99"/>
        <v/>
      </c>
      <c r="CG108" s="10" t="str">
        <f t="shared" si="100"/>
        <v/>
      </c>
      <c r="CH108" s="10" t="str">
        <f t="shared" si="101"/>
        <v/>
      </c>
      <c r="CI108" s="10" t="str">
        <f t="shared" si="102"/>
        <v/>
      </c>
      <c r="CJ108" s="11"/>
      <c r="CN108" s="13"/>
      <c r="CO108" s="13"/>
      <c r="CP108" s="26" t="str">
        <f t="shared" si="71"/>
        <v/>
      </c>
      <c r="CQ108" s="26" t="str">
        <f t="shared" si="72"/>
        <v/>
      </c>
      <c r="CR108" s="26" t="str">
        <f t="shared" si="73"/>
        <v/>
      </c>
      <c r="CS108" s="14" t="s">
        <v>5</v>
      </c>
    </row>
    <row r="109" spans="1:97" s="12" customFormat="1" ht="25.5" x14ac:dyDescent="0.2">
      <c r="A109" s="24">
        <v>99</v>
      </c>
      <c r="B109" s="25" t="str">
        <f t="shared" si="58"/>
        <v/>
      </c>
      <c r="C109" s="41"/>
      <c r="D109" s="116"/>
      <c r="E109" s="128"/>
      <c r="F109" s="128"/>
      <c r="G109" s="116"/>
      <c r="H109" s="116"/>
      <c r="I109" s="116"/>
      <c r="J109" s="116"/>
      <c r="K109" s="116"/>
      <c r="L109" s="116"/>
      <c r="M109" s="116"/>
      <c r="N109" s="116"/>
      <c r="O109" s="116"/>
      <c r="P109" s="116"/>
      <c r="Q109" s="149"/>
      <c r="R109" s="116"/>
      <c r="S109" s="149"/>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8"/>
      <c r="AS109" s="134"/>
      <c r="AT109" s="10" t="str">
        <f t="shared" si="59"/>
        <v/>
      </c>
      <c r="AU109" s="10" t="str">
        <f t="shared" si="60"/>
        <v/>
      </c>
      <c r="AV109" s="10" t="str">
        <f t="shared" si="61"/>
        <v/>
      </c>
      <c r="AW109" s="10" t="str">
        <f t="shared" si="62"/>
        <v/>
      </c>
      <c r="AX109" s="143" t="str">
        <f t="shared" si="103"/>
        <v/>
      </c>
      <c r="AY109" s="10" t="str">
        <f t="shared" si="74"/>
        <v/>
      </c>
      <c r="AZ109" s="10" t="str">
        <f t="shared" si="75"/>
        <v/>
      </c>
      <c r="BA109" s="10" t="str">
        <f t="shared" si="76"/>
        <v/>
      </c>
      <c r="BB109" s="143" t="str">
        <f t="shared" si="77"/>
        <v/>
      </c>
      <c r="BC109" s="10" t="str">
        <f t="shared" si="63"/>
        <v/>
      </c>
      <c r="BD109" s="10" t="str">
        <f t="shared" si="64"/>
        <v/>
      </c>
      <c r="BE109" s="10" t="str">
        <f t="shared" si="65"/>
        <v/>
      </c>
      <c r="BF109" s="10" t="str">
        <f t="shared" si="78"/>
        <v/>
      </c>
      <c r="BG109" s="10" t="str">
        <f t="shared" si="79"/>
        <v/>
      </c>
      <c r="BH109" s="10" t="str">
        <f t="shared" si="80"/>
        <v/>
      </c>
      <c r="BI109" s="10" t="str">
        <f t="shared" si="81"/>
        <v/>
      </c>
      <c r="BJ109" s="10" t="str">
        <f t="shared" si="82"/>
        <v/>
      </c>
      <c r="BK109" s="10" t="str">
        <f t="shared" si="66"/>
        <v/>
      </c>
      <c r="BL109" s="10" t="str">
        <f t="shared" si="67"/>
        <v/>
      </c>
      <c r="BM109" s="10" t="str">
        <f t="shared" si="68"/>
        <v/>
      </c>
      <c r="BN109" s="10" t="str">
        <f t="shared" si="83"/>
        <v/>
      </c>
      <c r="BO109" s="10" t="str">
        <f t="shared" si="84"/>
        <v/>
      </c>
      <c r="BP109" s="10" t="str">
        <f t="shared" si="69"/>
        <v/>
      </c>
      <c r="BQ109" s="10" t="str">
        <f t="shared" si="85"/>
        <v/>
      </c>
      <c r="BR109" s="10" t="str">
        <f t="shared" si="70"/>
        <v/>
      </c>
      <c r="BS109" s="10" t="str">
        <f t="shared" si="86"/>
        <v/>
      </c>
      <c r="BT109" s="10" t="str">
        <f t="shared" si="87"/>
        <v/>
      </c>
      <c r="BU109" s="10" t="str">
        <f t="shared" si="88"/>
        <v/>
      </c>
      <c r="BV109" s="10" t="str">
        <f t="shared" si="89"/>
        <v/>
      </c>
      <c r="BW109" s="10" t="str">
        <f t="shared" si="90"/>
        <v/>
      </c>
      <c r="BX109" s="10" t="str">
        <f t="shared" si="91"/>
        <v/>
      </c>
      <c r="BY109" s="10" t="str">
        <f t="shared" si="92"/>
        <v/>
      </c>
      <c r="BZ109" s="10" t="str">
        <f t="shared" si="93"/>
        <v/>
      </c>
      <c r="CA109" s="10" t="str">
        <f t="shared" si="94"/>
        <v/>
      </c>
      <c r="CB109" s="10" t="str">
        <f t="shared" si="95"/>
        <v/>
      </c>
      <c r="CC109" s="10" t="str">
        <f t="shared" si="96"/>
        <v/>
      </c>
      <c r="CD109" s="10" t="str">
        <f t="shared" si="97"/>
        <v/>
      </c>
      <c r="CE109" s="10" t="str">
        <f t="shared" si="98"/>
        <v/>
      </c>
      <c r="CF109" s="10" t="str">
        <f t="shared" si="99"/>
        <v/>
      </c>
      <c r="CG109" s="10" t="str">
        <f t="shared" si="100"/>
        <v/>
      </c>
      <c r="CH109" s="10" t="str">
        <f t="shared" si="101"/>
        <v/>
      </c>
      <c r="CI109" s="10" t="str">
        <f t="shared" si="102"/>
        <v/>
      </c>
      <c r="CJ109" s="11"/>
      <c r="CN109" s="13"/>
      <c r="CO109" s="13"/>
      <c r="CP109" s="26" t="str">
        <f t="shared" si="71"/>
        <v/>
      </c>
      <c r="CQ109" s="26" t="str">
        <f t="shared" si="72"/>
        <v/>
      </c>
      <c r="CR109" s="26" t="str">
        <f t="shared" si="73"/>
        <v/>
      </c>
      <c r="CS109" s="14" t="s">
        <v>5</v>
      </c>
    </row>
    <row r="110" spans="1:97" s="12" customFormat="1" ht="26.25" thickBot="1" x14ac:dyDescent="0.25">
      <c r="A110" s="24">
        <v>100</v>
      </c>
      <c r="B110" s="25" t="str">
        <f t="shared" si="58"/>
        <v/>
      </c>
      <c r="C110" s="42"/>
      <c r="D110" s="117"/>
      <c r="E110" s="129"/>
      <c r="F110" s="129"/>
      <c r="G110" s="117"/>
      <c r="H110" s="117"/>
      <c r="I110" s="117"/>
      <c r="J110" s="117"/>
      <c r="K110" s="117"/>
      <c r="L110" s="117"/>
      <c r="M110" s="117"/>
      <c r="N110" s="117"/>
      <c r="O110" s="117"/>
      <c r="P110" s="117"/>
      <c r="Q110" s="150"/>
      <c r="R110" s="117"/>
      <c r="S110" s="150"/>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9"/>
      <c r="AS110" s="134"/>
      <c r="AT110" s="10" t="str">
        <f t="shared" si="59"/>
        <v/>
      </c>
      <c r="AU110" s="10" t="str">
        <f t="shared" si="60"/>
        <v/>
      </c>
      <c r="AV110" s="10" t="str">
        <f t="shared" si="61"/>
        <v/>
      </c>
      <c r="AW110" s="10" t="str">
        <f t="shared" si="62"/>
        <v/>
      </c>
      <c r="AX110" s="143" t="str">
        <f t="shared" si="103"/>
        <v/>
      </c>
      <c r="AY110" s="10" t="str">
        <f t="shared" si="74"/>
        <v/>
      </c>
      <c r="AZ110" s="10" t="str">
        <f t="shared" si="75"/>
        <v/>
      </c>
      <c r="BA110" s="10" t="str">
        <f t="shared" si="76"/>
        <v/>
      </c>
      <c r="BB110" s="143" t="str">
        <f t="shared" si="77"/>
        <v/>
      </c>
      <c r="BC110" s="10" t="str">
        <f t="shared" si="63"/>
        <v/>
      </c>
      <c r="BD110" s="10" t="str">
        <f t="shared" si="64"/>
        <v/>
      </c>
      <c r="BE110" s="10" t="str">
        <f t="shared" si="65"/>
        <v/>
      </c>
      <c r="BF110" s="10" t="str">
        <f t="shared" si="78"/>
        <v/>
      </c>
      <c r="BG110" s="10" t="str">
        <f t="shared" si="79"/>
        <v/>
      </c>
      <c r="BH110" s="10" t="str">
        <f t="shared" si="80"/>
        <v/>
      </c>
      <c r="BI110" s="10" t="str">
        <f t="shared" si="81"/>
        <v/>
      </c>
      <c r="BJ110" s="10" t="str">
        <f t="shared" si="82"/>
        <v/>
      </c>
      <c r="BK110" s="10" t="str">
        <f t="shared" si="66"/>
        <v/>
      </c>
      <c r="BL110" s="10" t="str">
        <f t="shared" si="67"/>
        <v/>
      </c>
      <c r="BM110" s="10" t="str">
        <f t="shared" si="68"/>
        <v/>
      </c>
      <c r="BN110" s="10" t="str">
        <f t="shared" si="83"/>
        <v/>
      </c>
      <c r="BO110" s="10" t="str">
        <f t="shared" si="84"/>
        <v/>
      </c>
      <c r="BP110" s="10" t="str">
        <f t="shared" si="69"/>
        <v/>
      </c>
      <c r="BQ110" s="10" t="str">
        <f t="shared" si="85"/>
        <v/>
      </c>
      <c r="BR110" s="10" t="str">
        <f t="shared" si="70"/>
        <v/>
      </c>
      <c r="BS110" s="10" t="str">
        <f t="shared" si="86"/>
        <v/>
      </c>
      <c r="BT110" s="10" t="str">
        <f t="shared" si="87"/>
        <v/>
      </c>
      <c r="BU110" s="10" t="str">
        <f t="shared" si="88"/>
        <v/>
      </c>
      <c r="BV110" s="10" t="str">
        <f t="shared" si="89"/>
        <v/>
      </c>
      <c r="BW110" s="10" t="str">
        <f t="shared" si="90"/>
        <v/>
      </c>
      <c r="BX110" s="10" t="str">
        <f t="shared" si="91"/>
        <v/>
      </c>
      <c r="BY110" s="10" t="str">
        <f t="shared" si="92"/>
        <v/>
      </c>
      <c r="BZ110" s="10" t="str">
        <f t="shared" si="93"/>
        <v/>
      </c>
      <c r="CA110" s="10" t="str">
        <f t="shared" si="94"/>
        <v/>
      </c>
      <c r="CB110" s="10" t="str">
        <f t="shared" si="95"/>
        <v/>
      </c>
      <c r="CC110" s="10" t="str">
        <f t="shared" si="96"/>
        <v/>
      </c>
      <c r="CD110" s="10" t="str">
        <f t="shared" si="97"/>
        <v/>
      </c>
      <c r="CE110" s="10" t="str">
        <f t="shared" si="98"/>
        <v/>
      </c>
      <c r="CF110" s="10" t="str">
        <f t="shared" si="99"/>
        <v/>
      </c>
      <c r="CG110" s="10" t="str">
        <f t="shared" si="100"/>
        <v/>
      </c>
      <c r="CH110" s="10" t="str">
        <f t="shared" si="101"/>
        <v/>
      </c>
      <c r="CI110" s="10" t="str">
        <f t="shared" si="102"/>
        <v/>
      </c>
      <c r="CJ110" s="11"/>
      <c r="CN110" s="13"/>
      <c r="CO110" s="13"/>
      <c r="CP110" s="26" t="str">
        <f t="shared" si="71"/>
        <v/>
      </c>
      <c r="CQ110" s="26" t="str">
        <f t="shared" si="72"/>
        <v/>
      </c>
      <c r="CR110" s="26" t="str">
        <f t="shared" si="73"/>
        <v/>
      </c>
      <c r="CS110" s="14" t="s">
        <v>5</v>
      </c>
    </row>
    <row r="111" spans="1:97" ht="13.5" thickTop="1" x14ac:dyDescent="0.2">
      <c r="CM111" s="12"/>
      <c r="CN111" s="13"/>
      <c r="CO111" s="13"/>
      <c r="CP111" s="13"/>
    </row>
    <row r="112" spans="1:97" x14ac:dyDescent="0.2">
      <c r="CM112" s="12"/>
      <c r="CN112" s="13"/>
      <c r="CO112" s="13"/>
      <c r="CP112" s="13"/>
    </row>
    <row r="113" spans="91:94" x14ac:dyDescent="0.2">
      <c r="CM113" s="12"/>
      <c r="CN113" s="13"/>
      <c r="CO113" s="13"/>
      <c r="CP113" s="13"/>
    </row>
    <row r="114" spans="91:94" x14ac:dyDescent="0.2">
      <c r="CM114" s="12"/>
      <c r="CN114" s="13"/>
      <c r="CO114" s="13"/>
      <c r="CP114" s="13"/>
    </row>
    <row r="115" spans="91:94" x14ac:dyDescent="0.2">
      <c r="CM115" s="12"/>
      <c r="CN115" s="13"/>
      <c r="CO115" s="13"/>
      <c r="CP115" s="13"/>
    </row>
    <row r="116" spans="91:94" x14ac:dyDescent="0.2">
      <c r="CM116" s="12"/>
      <c r="CN116" s="13"/>
      <c r="CO116" s="13"/>
      <c r="CP116" s="13"/>
    </row>
    <row r="117" spans="91:94" x14ac:dyDescent="0.2">
      <c r="CM117" s="12"/>
      <c r="CN117" s="13"/>
      <c r="CO117" s="13"/>
      <c r="CP117" s="13"/>
    </row>
    <row r="118" spans="91:94" x14ac:dyDescent="0.2">
      <c r="CM118" s="12"/>
      <c r="CN118" s="13"/>
      <c r="CO118" s="13"/>
      <c r="CP118" s="13"/>
    </row>
    <row r="119" spans="91:94" x14ac:dyDescent="0.2">
      <c r="CM119" s="12"/>
      <c r="CN119" s="13"/>
      <c r="CO119" s="13"/>
      <c r="CP119" s="13"/>
    </row>
    <row r="120" spans="91:94" x14ac:dyDescent="0.2">
      <c r="CM120" s="12"/>
      <c r="CN120" s="13"/>
      <c r="CO120" s="13"/>
      <c r="CP120" s="13"/>
    </row>
    <row r="121" spans="91:94" x14ac:dyDescent="0.2">
      <c r="CM121" s="12"/>
      <c r="CN121" s="13"/>
      <c r="CO121" s="13"/>
      <c r="CP121" s="13"/>
    </row>
    <row r="122" spans="91:94" x14ac:dyDescent="0.2">
      <c r="CM122" s="12"/>
      <c r="CN122" s="13"/>
      <c r="CO122" s="13"/>
      <c r="CP122" s="13"/>
    </row>
    <row r="123" spans="91:94" x14ac:dyDescent="0.2">
      <c r="CM123" s="12"/>
      <c r="CN123" s="13"/>
      <c r="CO123" s="13"/>
      <c r="CP123" s="13"/>
    </row>
    <row r="124" spans="91:94" x14ac:dyDescent="0.2">
      <c r="CM124" s="12"/>
      <c r="CN124" s="13"/>
      <c r="CO124" s="13"/>
      <c r="CP124" s="13"/>
    </row>
    <row r="125" spans="91:94" x14ac:dyDescent="0.2">
      <c r="CM125" s="12"/>
      <c r="CN125" s="13"/>
      <c r="CO125" s="13"/>
      <c r="CP125" s="13"/>
    </row>
  </sheetData>
  <sheetProtection algorithmName="SHA-512" hashValue="IyuaqHBid5vWrdegr5heEj61DJZ97Io5ZrSbYqoSRNhLmcgkrX1z9jX4GTUGQkCqerbPN+iaNVMEhQlqZuVrew==" saltValue="czSCR0xq2ZegH55GqJKtYQ==" spinCount="100000" sheet="1" objects="1" scenarios="1"/>
  <mergeCells count="74">
    <mergeCell ref="BF5:BI5"/>
    <mergeCell ref="BB5:BD5"/>
    <mergeCell ref="BM9:BM10"/>
    <mergeCell ref="BN9:BN10"/>
    <mergeCell ref="BO9:BO10"/>
    <mergeCell ref="BK9:BK10"/>
    <mergeCell ref="BH9:BH10"/>
    <mergeCell ref="BL9:BL10"/>
    <mergeCell ref="BB9:BB10"/>
    <mergeCell ref="BF9:BF10"/>
    <mergeCell ref="BG9:BG10"/>
    <mergeCell ref="BI9:BI10"/>
    <mergeCell ref="P9:P10"/>
    <mergeCell ref="Q9:Q10"/>
    <mergeCell ref="R9:R10"/>
    <mergeCell ref="AY5:BA5"/>
    <mergeCell ref="AT5:AX5"/>
    <mergeCell ref="AX9:AX10"/>
    <mergeCell ref="P1:V5"/>
    <mergeCell ref="AZ9:AZ10"/>
    <mergeCell ref="U9:U10"/>
    <mergeCell ref="T9:T10"/>
    <mergeCell ref="V9:V10"/>
    <mergeCell ref="AB9:AE9"/>
    <mergeCell ref="AF9:AJ9"/>
    <mergeCell ref="AK9:AP9"/>
    <mergeCell ref="AQ9:AR9"/>
    <mergeCell ref="BJ9:BJ10"/>
    <mergeCell ref="CF5:CI5"/>
    <mergeCell ref="BS9:BV9"/>
    <mergeCell ref="BW9:CA9"/>
    <mergeCell ref="CB9:CG9"/>
    <mergeCell ref="CH9:CI9"/>
    <mergeCell ref="CB5:CE5"/>
    <mergeCell ref="BX5:CA5"/>
    <mergeCell ref="BU5:BW5"/>
    <mergeCell ref="BR5:BT5"/>
    <mergeCell ref="BR9:BR10"/>
    <mergeCell ref="BN5:BQ5"/>
    <mergeCell ref="BJ5:BM5"/>
    <mergeCell ref="BP9:BP10"/>
    <mergeCell ref="BQ9:BQ10"/>
    <mergeCell ref="W9:W10"/>
    <mergeCell ref="X9:X10"/>
    <mergeCell ref="Y9:Y10"/>
    <mergeCell ref="Z9:Z10"/>
    <mergeCell ref="AA9:AA10"/>
    <mergeCell ref="B1:J1"/>
    <mergeCell ref="CM10:CN10"/>
    <mergeCell ref="BC9:BC10"/>
    <mergeCell ref="BD9:BD10"/>
    <mergeCell ref="AU9:AU10"/>
    <mergeCell ref="AV9:AV10"/>
    <mergeCell ref="AW9:AW10"/>
    <mergeCell ref="AY9:AY10"/>
    <mergeCell ref="BA9:BA10"/>
    <mergeCell ref="F9:F10"/>
    <mergeCell ref="B9:B10"/>
    <mergeCell ref="S9:S10"/>
    <mergeCell ref="L9:L10"/>
    <mergeCell ref="B3:C3"/>
    <mergeCell ref="O9:O10"/>
    <mergeCell ref="AT9:AT10"/>
    <mergeCell ref="I3:K3"/>
    <mergeCell ref="L3:M3"/>
    <mergeCell ref="A9:A10"/>
    <mergeCell ref="C9:C10"/>
    <mergeCell ref="D9:D10"/>
    <mergeCell ref="E9:E10"/>
    <mergeCell ref="M9:M10"/>
    <mergeCell ref="H9:K9"/>
    <mergeCell ref="G9:G10"/>
    <mergeCell ref="E3:F3"/>
    <mergeCell ref="I5:L5"/>
  </mergeCells>
  <phoneticPr fontId="0" type="noConversion"/>
  <conditionalFormatting sqref="B11:B110">
    <cfRule type="cellIs" dxfId="9" priority="163" stopIfTrue="1" operator="equal">
      <formula>"ok"</formula>
    </cfRule>
    <cfRule type="cellIs" dxfId="8" priority="164" stopIfTrue="1" operator="equal">
      <formula>"Error"</formula>
    </cfRule>
  </conditionalFormatting>
  <conditionalFormatting sqref="C11:AR110">
    <cfRule type="expression" dxfId="7" priority="171" stopIfTrue="1">
      <formula>AT11="ok"</formula>
    </cfRule>
    <cfRule type="expression" dxfId="6" priority="172" stopIfTrue="1">
      <formula>AT11=""</formula>
    </cfRule>
  </conditionalFormatting>
  <conditionalFormatting sqref="E3">
    <cfRule type="cellIs" dxfId="5" priority="123" stopIfTrue="1" operator="equal">
      <formula>"Error"</formula>
    </cfRule>
    <cfRule type="cellIs" dxfId="4" priority="124" stopIfTrue="1" operator="equal">
      <formula>"OK"</formula>
    </cfRule>
  </conditionalFormatting>
  <conditionalFormatting sqref="L3">
    <cfRule type="cellIs" dxfId="3" priority="125" stopIfTrue="1" operator="equal">
      <formula>"Error"</formula>
    </cfRule>
    <cfRule type="cellIs" dxfId="2" priority="127" stopIfTrue="1" operator="equal">
      <formula>"OK"</formula>
    </cfRule>
  </conditionalFormatting>
  <conditionalFormatting sqref="AT11:CI110">
    <cfRule type="cellIs" dxfId="1" priority="5" stopIfTrue="1" operator="equal">
      <formula>"ok"</formula>
    </cfRule>
    <cfRule type="cellIs" dxfId="0" priority="6" stopIfTrue="1" operator="equal">
      <formula>""</formula>
    </cfRule>
  </conditionalFormatting>
  <dataValidations xWindow="426" yWindow="420" count="85">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N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P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Q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R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S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L3:M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Q11:Q110 S11:S110" xr:uid="{00000000-0002-0000-0100-00000B000000}">
      <formula1>IF(ISNUMBER(Q11),IF(ISBLANK(P11)=TRUE,FALSE,IF(P11="yes",IF(Q11&lt;1,FALSE,TRUE),IF(P11="y",IF(Q11&lt;1,FALSE,TRUE),FALSE))),FALSE)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R11:R110" xr:uid="{00000000-0002-0000-0100-00000C000000}">
      <formula1>IF(R11="yes",TRUE,IF(R11="y",TRUE,IF(R11="no",TRUE,IF(R11="n",TRUE,FALSE))))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P11:P110" xr:uid="{00000000-0002-0000-0100-00000D000000}">
      <formula1>IF(P11="yes",TRUE,IF(P11="y",TRUE,IF(P11="no",TRUE,IF(P11="n",TRUE,FALSE))))</formula1>
    </dataValidation>
    <dataValidation operator="greaterThanOrEqual" allowBlank="1" error="_x000a_" prompt="_x000a_" sqref="N11:N110" xr:uid="{00000000-0002-0000-0100-00000E000000}"/>
    <dataValidation allowBlank="1" showInputMessage="1" sqref="D11:D110" xr:uid="{00000000-0002-0000-0100-00000F000000}"/>
    <dataValidation type="whole" operator="greaterThan" showErrorMessage="1" errorTitle="Sample Size" error="The sample size (number of units tested) should be an integer greater than zero._x000a__x000a_Click &quot;Retry&quot; to reenter the sample size._x000a_" prompt="_x000a__x000a_" sqref="O11:O110" xr:uid="{00000000-0002-0000-0100-000010000000}">
      <formula1>0</formula1>
    </dataValidation>
    <dataValidation errorStyle="information" allowBlank="1" showErrorMessage="1" errorTitle="Manufacturer" error="Please enter the name of the Manufacturer._x000a_" prompt="_x000a_" sqref="C11:C110" xr:uid="{00000000-0002-0000-0100-000011000000}"/>
    <dataValidation errorStyle="information" allowBlank="1" showErrorMessage="1" errorTitle="Brand Name(s)" error="Please enter the Brand name._x000a_" prompt="_x000a_" sqref="E11:E110" xr:uid="{00000000-0002-0000-0100-000012000000}"/>
    <dataValidation errorStyle="information" allowBlank="1" showErrorMessage="1" errorTitle="Basic Model Number" error="Please enter the Basic Model Number._x000a_" prompt="_x000a_" sqref="F11:F110" xr:uid="{00000000-0002-0000-0100-000013000000}"/>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_x000a__x000a__x000a_" sqref="L11:L110" xr:uid="{00000000-0002-0000-0100-000014000000}">
      <formula1>IF(OR(L11="n",L11="c",L11="e",L11="d",L11="f"),TRUE,FALSE)</formula1>
    </dataValidation>
    <dataValidation type="custom" allowBlank="1" showErrorMessage="1" errorTitle="Product Group Code" error="Entry should be an integer between 1 and 20._x000a__x000a_See the Product Group Code worksheet for details on product group codes._x000a__x000a_Click &quot;Retry&quot; to re-enter the Product Group Code._x000a_" sqref="M11:M110" xr:uid="{00000000-0002-0000-0100-000015000000}">
      <formula1>IF(M11=INT(M11),IF(M11&gt;0,IF(M11&lt;=$CN$12,TRUE,FALSE)))</formula1>
    </dataValidation>
    <dataValidation type="decimal" operator="greaterThan" showErrorMessage="1" errorTitle="Pump Energy Index (PEI)" error="The PEI should be a decimal number greater than zero._x000a__x000a_Click &quot;Retry&quot; to reenter the PEI." prompt="_x000a__x000a_" sqref="T11:T110" xr:uid="{00000000-0002-0000-0100-000016000000}">
      <formula1>0</formula1>
    </dataValidation>
    <dataValidation type="decimal" operator="greaterThan" showErrorMessage="1" errorTitle="Pump Total Head (ft.)" error="The Pump Total Head in feet should be a decimal number greater than zero._x000a__x000a_Click &quot;Retry&quot; to reenter the Pump Total Head._x000a_" sqref="U11:U110" xr:uid="{00000000-0002-0000-0100-000017000000}">
      <formula1>0</formula1>
    </dataValidation>
    <dataValidation type="decimal" operator="greaterThan" showErrorMessage="1" errorTitle="Volume (Flow Rate) in gpm" error="The Volume per Unit Time (Flow Rate) in gpm should be a decimal number greater than zero._x000a__x000a_Click &quot;Retry&quot; to reenter the Volume per Unit Time (Flow Rate)._x000a_" sqref="V11:V110" xr:uid="{00000000-0002-0000-0100-000018000000}">
      <formula1>0</formula1>
    </dataValidation>
    <dataValidation type="custom" operator="greaterThanOrEqual" showErrorMessage="1" errorTitle="For ST Pump, Bowl Diameter (in.)" error="Either:_x000a__x000a_- the Product Group Code is not for an ST pump, or_x000a_- the entry is not a number greater than zero._x000a_" prompt="_x000a__x000a_" sqref="X11:X110" xr:uid="{00000000-0002-0000-0100-000019000000}">
      <formula1>IF(AND(OR($M11=17,$M11=18,$M11=19,$M11=20)),IF(AND(ISNUMBER(X11),X11&gt;0),TRUE,FALSE),FALSE)</formula1>
    </dataValidation>
    <dataValidation type="decimal" operator="greaterThan" showErrorMessage="1" errorTitle="Full Impeller Diameter (in.)" error="The Full Impeller Diameter in inches should be a decimal number greater than zero._x000a__x000a_Click &quot;Retry&quot; to reenter the Full Impeller Diameter._x000a_" prompt="_x000a__x000a_" sqref="Y11:Y110" xr:uid="{00000000-0002-0000-0100-00001A000000}">
      <formula1>0</formula1>
    </dataValidation>
    <dataValidation type="custom" operator="greaterThanOrEqual" showErrorMessage="1" errorTitle="Pump Efficiency at BEP (%)" error="The Pump Efficiency at Best Efficiency Point in percent should be a number greater than 0 and less than or equal to 100._x000a__x000a_Click &quot;Retry&quot; to reenter the Pump Efficiency at BEP._x000a_" sqref="AA11:AA110" xr:uid="{00000000-0002-0000-0100-00001B000000}">
      <formula1>IF(AND(AA11&gt;0,AA11&lt;=100),TRUE,FALSE)</formula1>
    </dataValidation>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_x000a__x000a_." sqref="L9:L10" xr:uid="{00000000-0002-0000-0100-00001C000000}"/>
    <dataValidation allowBlank="1" showInputMessage="1" promptTitle="Sample Size" prompt="Enter the sample size (number of units tested) in the cells below.  The entry should be an integer greater than zero._x000a__x000a_" sqref="O9:O10" xr:uid="{00000000-0002-0000-0100-00001D000000}"/>
    <dataValidation allowBlank="1" sqref="D9:D10" xr:uid="{00000000-0002-0000-0100-00001E000000}"/>
    <dataValidation allowBlank="1" showInputMessage="1" promptTitle="Product Group Code" prompt="Enter an integer between 1 and 20 in the cells below._x000a__x000a_See the Product Group Codes worksheet for details on product group codes._x000a__x000a__x000a__x000a_" sqref="M9:M10" xr:uid="{00000000-0002-0000-0100-00001F000000}"/>
    <dataValidation allowBlank="1" showInputMessage="1" promptTitle="Indiv. Model Number (Bare Pump)" prompt="For BP configurations, enter the Individual Model Number (Bare Pump) in the cells below._x000a__x000a_For EM, C or NC configurations, either enter the Individual Model Number (Bare Pump) below OR complete the Alternate Single Individual Model Number column._x000a__x000a__x000a__x000a_" sqref="H10" xr:uid="{00000000-0002-0000-0100-000020000000}"/>
    <dataValidation allowBlank="1" showInputMessage="1" promptTitle="Indiv. Model Number (Driver)" prompt="For EM, C, or NC configurations, either enter the Individual Model Number (Driver) below OR complete the Alternate Single Individual Model Number column._x000a__x000a_For BP configurations, leave this column blank._x000a__x000a__x000a__x000a_" sqref="I10" xr:uid="{00000000-0002-0000-0100-000021000000}"/>
    <dataValidation allowBlank="1" showInputMessage="1" promptTitle="Indiv. Model Number (Controls)" prompt="For C or NC configurations, either enter the Individual Model Number (Controls) below OR complete the Alternate Single Individual Model Number column._x000a__x000a_For BP or EM configurations, leave this column blank._x000a__x000a__x000a__x000a_" sqref="J10" xr:uid="{00000000-0002-0000-0100-000022000000}"/>
    <dataValidation allowBlank="1" showInputMessage="1" promptTitle="Pump Configuration" prompt="Enter the Pump Configuration in the cells below. Enter one of:_x000a__x000a_BP - a bare pump,_x000a_EM - a pump sold with an electric motor (no controls),_x000a_C - a pump sold with a motor &amp; continuous controls, or_x000a_NC - a pump sold with a motor &amp; non-continuous controls._x000a__x000a__x000a__x000a__x000a__x000a_." sqref="G9:G10" xr:uid="{00000000-0002-0000-0100-000023000000}"/>
    <dataValidation allowBlank="1" showInputMessage="1" showErrorMessage="1" promptTitle="Pump Energy Index (PEI)" prompt="For pumps subject to test methods prescribed in sect. III-V, enter Constant Load Pump Energy Index (PEICL). For pumps subject to test methods prescribed in sect. VI or VII, enter Constant Load Pump Energy Index (PEIVL). This should be a decimal &gt; 0._x000a__x000a__x000a__x000a_" sqref="T9:T10" xr:uid="{00000000-0002-0000-0100-000024000000}"/>
    <dataValidation allowBlank="1" showInputMessage="1" promptTitle="Pump Total Head (ft.)" prompt="Enter the pump total head in feet at best efficiency point (BEP) and nominal speed as determined in accordance with the test procedure in Section 431.464. This should be a decimal number greater than zero._x000a__x000a__x000a__x000a_" sqref="U9:U10" xr:uid="{00000000-0002-0000-0100-000025000000}"/>
    <dataValidation allowBlank="1" showInputMessage="1" showErrorMessage="1" promptTitle="Volume (Flow Rate) in gpm" prompt="Enter the volume per unit time (flow rate) in gallons per minute (gpm) at best efficiency point (BEP) and nominal speed in the cells below. This should be a decimal number greater than zero._x000a__x000a__x000a__x000a_" sqref="V9:V10" xr:uid="{00000000-0002-0000-0100-000026000000}"/>
    <dataValidation allowBlank="1" showInputMessage="1" showErrorMessage="1" promptTitle="Nominal Speed of Rotation (rpm)" prompt="Enter the Nominal Speed of Rotation in revolutions per minute (rpm) in the cells below. This should be an integer and should either be 1800 or 3600 RPMs as determined by the test procedure._x000a__x000a__x000a__x000a_" sqref="W9:W10" xr:uid="{00000000-0002-0000-0100-000027000000}"/>
    <dataValidation allowBlank="1" showInputMessage="1" showErrorMessage="1" promptTitle="For ST Pump, Bowl Diameter (in.)" prompt="For ST pumps only, enter the bowl diameter in inches in the cells below. This should be a decimal number greater than zero._x000a__x000a__x000a__x000a_" sqref="X9:X10" xr:uid="{00000000-0002-0000-0100-000028000000}"/>
    <dataValidation allowBlank="1" showInputMessage="1" showErrorMessage="1" promptTitle="Full Impeller Diameter (in.)" prompt="Enter the full impeller diameter in inches in the cells below. This should be a decimal number greater than zero._x000a__x000a__x000a__x000a_" sqref="Y9:Y10" xr:uid="{00000000-0002-0000-0100-000029000000}"/>
    <dataValidation allowBlank="1" showInputMessage="1" promptTitle="Number of Stages Tested" prompt="For RSV and ST pumps only, enter the number of stages tested in the cells below. This should be an integer greater than zero._x000a__x000a__x000a__x000a_" sqref="Z9:Z10" xr:uid="{00000000-0002-0000-0100-00002A000000}"/>
    <dataValidation allowBlank="1" showInputMessage="1" showErrorMessage="1" promptTitle="Pump Efficiency at BEP (%)" prompt="It is optional to enter the pump efficiency at the best efficiency point in percent in the cells below. This should be a percentage greater than 0 and less than or equal to 100._x000a__x000a__x000a__x000a_" sqref="AA9:AA10" xr:uid="{00000000-0002-0000-0100-00002B000000}"/>
    <dataValidation allowBlank="1" showInputMessage="1" showErrorMessage="1" promptTitle="Calc Driver Power Input - Lowest" prompt="Enter the Calculated Driver Power Input at the 75% Load Point (or at 65% Load Point if BEP is at Run Out), Corrected to Nominal Speed, in horsepower (hp) in the cells below. This should be a decimal number greater than zero._x000a__x000a__x000a__x000a_" sqref="AB10" xr:uid="{00000000-0002-0000-0100-00002C000000}"/>
    <dataValidation allowBlank="1" showInputMessage="1" showErrorMessage="1" promptTitle="Calc Driver Power Input - Middle" prompt="Enter the Calculated Driver Power Input at the 100% Load Point (or at 90% Load Point if BEP is at Run Out), Corrected to Nominal Speed, in horsepower (hp) in the cells below. This should be a decimal number greater than zero._x000a__x000a__x000a__x000a_" sqref="AC10" xr:uid="{00000000-0002-0000-0100-00002D000000}"/>
    <dataValidation allowBlank="1" showInputMessage="1" showErrorMessage="1" promptTitle="Calc Driver Power Input-Highest" prompt="Enter the Calculated Driver Power Input at the 110% Load Point (or at 100% Load Point if BEP is at Run Out), Corrected to Nominal Speed, in horsepower (hp) in the cells below. This should be a decimal number greater than zero._x000a__x000a__x000a__x000a_" sqref="AD10" xr:uid="{00000000-0002-0000-0100-00002E000000}"/>
    <dataValidation allowBlank="1" showInputMessage="1" promptTitle="Constant Load Pump Energy Rating" prompt="It is optional to enter the Constant Load Pump Energy Rating (PERCL) in the cells below. This should be a decimal number greater than zero._x000a__x000a__x000a__x000a_" sqref="AE10 AJ10" xr:uid="{00000000-0002-0000-0100-00002F000000}"/>
    <dataValidation allowBlank="1" showInputMessage="1" showErrorMessage="1" promptTitle="Driver Power Input - Lowest" prompt="Enter the Driver Power Input at the 75% Load Point (or at 65% Load Point if BEP is at Run Out), Corrected to Nominal Speed, in horsepower (hp) in the cells below. This should be a decimal number greater than zero._x000a__x000a__x000a__x000a_" sqref="AF10" xr:uid="{00000000-0002-0000-0100-000030000000}"/>
    <dataValidation allowBlank="1" showInputMessage="1" promptTitle="Driver Power Input - Middle" prompt="Enter the Driver Power Input at the 100% Load Point (or at 90% Load Point if BEP is at Run Out), Corrected to Nominal Speed, in horsepower (hp) in the cells below. This should be a decimal number greater than zero._x000a__x000a__x000a__x000a_" sqref="AG10" xr:uid="{00000000-0002-0000-0100-000031000000}"/>
    <dataValidation allowBlank="1" showInputMessage="1" promptTitle="Driver Power Input - Highest" prompt="Enter the Driver Power Input at the 110% Load Point (or at 100% Load Point if BEP is at Run Out), Corrected to Nominal Speed, in horsepower (hp) in the cells below. This should be a decimal number greater than zero._x000a__x000a__x000a__x000a_" sqref="AH10" xr:uid="{00000000-0002-0000-0100-000032000000}"/>
    <dataValidation allowBlank="1" showInputMessage="1" promptTitle="Was PEICL Calculated or Tested?" prompt="Answer whether the PEICL was Calculated or Tested in the cells below. Enter 'C' if  PEICL was calculated or 'T' if PEICL was tested._x000a__x000a__x000a__x000a_" sqref="AI10" xr:uid="{00000000-0002-0000-0100-000033000000}"/>
    <dataValidation type="custom" operator="greaterThan" showErrorMessage="1" errorTitle="Number of Stages Tested" error="Either:_x000a__x000a_- the Product Group Code is not for an RSV or ST pump, or_x000a_- the entry is not an integer greater than zero._x000a_" sqref="Z11:Z110" xr:uid="{00000000-0002-0000-0100-000034000000}">
      <formula1>IF(AND(OR($M11=13,$M11=14,$M11=15,$M11=16,$M11=17,$M11=18,$M11=19,$M11=20)),IF(AND(ISNUMBER(Z11),Z11&gt;0),TRUE,FALSE),FALSE)</formula1>
    </dataValidation>
    <dataValidation allowBlank="1" showInputMessage="1" promptTitle="Driver Power Input - 25%" prompt="Enter the Driver Power Input to the Controls at 25% Load Point, in Horsepower (hp) (corrected in accordance with the test procedure, if applicable). This should be a decimal number greater than zero._x000a__x000a__x000a__x000a_" sqref="AK10" xr:uid="{00000000-0002-0000-0100-000035000000}"/>
    <dataValidation allowBlank="1" showInputMessage="1" promptTitle="Driver Power Input - 50%" prompt="Enter the Driver Power Input to the Controls at 50% Load Point, in Horsepower (hp) (corrected in accordance with the test procedure, if applicable). This should be a decimal number greater than zero._x000a__x000a__x000a__x000a_" sqref="AL10" xr:uid="{00000000-0002-0000-0100-000036000000}"/>
    <dataValidation allowBlank="1" showInputMessage="1" promptTitle="Driver Power Input - 75%" prompt="Enter the Driver Power Input to the Controls at 75% Load Point, in Horsepower (hp) (corrected in accordance with the test procedure, if applicable). This should be a decimal number greater than zero._x000a__x000a__x000a__x000a_" sqref="AM10" xr:uid="{00000000-0002-0000-0100-000037000000}"/>
    <dataValidation allowBlank="1" showInputMessage="1" promptTitle="Driver Power Input - 100%" prompt="Enter the Driver Power Input (measured as the input power to the driver and controls) at 100% Load Point, Corrected to Nominal Speed, in horsepower. This should be a decimal number greater than zero._x000a__x000a__x000a__x000a_" sqref="AN10" xr:uid="{00000000-0002-0000-0100-000038000000}"/>
    <dataValidation allowBlank="1" showInputMessage="1" promptTitle="Was PEIVL Calculated or Tested?" prompt="Answer whether the PEIVL was Calculated or Tested in the cells below. Enter 'C' if  PEIVL was calculated or 'T' if PEIVL was tested._x000a__x000a__x000a__x000a_" sqref="AO10" xr:uid="{00000000-0002-0000-0100-000039000000}"/>
    <dataValidation allowBlank="1" showInputMessage="1" promptTitle="Variable Load Pump Energy Rating" prompt="It is optional to enter the Variable Load Pump Energy Rating (PERVL) in the cells below. This should be a decimal number greater than zero._x000a__x000a__x000a__x000a_" sqref="AP10" xr:uid="{00000000-0002-0000-0100-00003A000000}"/>
    <dataValidation allowBlank="1" showInputMessage="1" showErrorMessage="1" promptTitle="Nominal Motor Efficiency (%)" prompt="If applicable, enter the Nominal Motor Efficiency in Percent (%) in the cells below. This should be a percentage greater than 0 and less than or equal to 100._x000a__x000a__x000a__x000a_" sqref="AQ10" xr:uid="{00000000-0002-0000-0100-00003B000000}"/>
    <dataValidation allowBlank="1" showInputMessage="1" showErrorMessage="1" promptTitle="Motor Horsepower (hp)" prompt="If applicable, enter the Motor Horsepower (hp) for the Motor with which the Pump is Being Rated in the cells below. This should be a decimal number greater than zero._x000a__x000a__x000a__x000a_" sqref="AR10" xr:uid="{00000000-0002-0000-0100-00003C000000}"/>
    <dataValidation type="custom" operator="greaterThan" showErrorMessage="1" errorTitle="Nominal Speed of Rotation (rpm)" error="The Nominal Speed of Rotation in rpm should be either 1800 or 3600._x000a__x000a_Click &quot;Retry&quot; to reenter the Nominal Speed of Rotation._x000a_" prompt="_x000a__x000a_" sqref="W11:W110" xr:uid="{00000000-0002-0000-0100-00003D000000}">
      <formula1>IF(OR(W11=1800,W11=3600),TRUE,FALSE)</formula1>
    </dataValidation>
    <dataValidation allowBlank="1" showInputMessage="1" promptTitle="Alternate Indiv. Model Number" prompt="For EM, C or NC configs only, you may enter a single model # for the complete pump only if that model # is routinely used in marketing materials &amp; on the product to indicate a particular combination of bare pump w/driver or bare pump+driver+controls._x000a__x000a__x000a__x000a_" sqref="K10" xr:uid="{00000000-0002-0000-0100-00003E000000}"/>
    <dataValidation type="custom" operator="greaterThanOrEqual" showErrorMessage="1" errorTitle="Pump Configuration" error="The entry is not one of BP, EM, C, or NC._x000a_" prompt="_x000a__x000a_" sqref="G11:G110" xr:uid="{00000000-0002-0000-0100-00003F000000}">
      <formula1>IF(OR($G11="BP",$G11="EM",$G11="C",$G11="NC"),TRUE,FALSE)</formula1>
    </dataValidation>
    <dataValidation type="custom" showErrorMessage="1" errorTitle="Indiv. Model Number (Bare Pump)" error="Either:_x000a__x000a_- the Pump Configuration is not one of BP, EM, C, or NC, or_x000a_- the Alternate Single Model Number column is not blank._x000a_" prompt="_x000a_" sqref="H11:H110" xr:uid="{00000000-0002-0000-0100-000040000000}">
      <formula1>IF(AND(OR(G11="BP",G11="EM",G11="C",G11="NC"),ISBLANK(K11)=TRUE),TRUE,FALSE)</formula1>
    </dataValidation>
    <dataValidation type="custom" showErrorMessage="1" errorTitle="Indiv. Model Number (Driver)" error="Either:_x000a__x000a_- the Pump Configuration is not one of EM, C, or NC, or_x000a_- the Alternate Single Model Number column is not blank._x000a__x000a_" prompt="_x000a_" sqref="I11:I110" xr:uid="{00000000-0002-0000-0100-000041000000}">
      <formula1>IF(AND(OR(G11="EM",G11="C",G11="NC"),ISBLANK(K11)=TRUE),TRUE,FALSE)</formula1>
    </dataValidation>
    <dataValidation type="custom" showInputMessage="1" showErrorMessage="1" errorTitle="Indiv. Model Number (Controls)" error="Either:_x000a__x000a_- the Pump Configuration is not one of C or NC, or_x000a_- the Alternate Single Model Number column is not blank._x000a_" sqref="J11:J110" xr:uid="{00000000-0002-0000-0100-000042000000}">
      <formula1>IF(AND(OR(G11="C",G11="NC"),ISBLANK(K11)=TRUE),TRUE,FALSE)</formula1>
    </dataValidation>
    <dataValidation type="custom" showInputMessage="1" showErrorMessage="1" errorTitle="Indiv. Model Number (Controls)" error="Either:_x000a__x000a_- the Pump Configuration is not one of EM, C or NC, or_x000a_- all of the Bare Pump, Driver and Controls model number columns are not blank._x000a_" sqref="K11:K110" xr:uid="{00000000-0002-0000-0100-000043000000}">
      <formula1>IF(AND(OR(G11="EM",G11="C",G11="NC"),ISBLANK(H11)=TRUE,ISBLANK(I11)=TRUE,ISBLANK(J11)=TRUE),TRUE,FALSE)</formula1>
    </dataValidation>
    <dataValidation type="custom" operator="greaterThan" showErrorMessage="1" errorTitle="Calc Driver Power Input - Lowest" error="Either:_x000a__x000a_- the Pump Configuration is not 'BP' for Bare Pump, or _x000a_- the entry is not a number greater than zero. _x000a_" sqref="AB11:AB110" xr:uid="{00000000-0002-0000-0100-000044000000}">
      <formula1>IF($G11="BP",IF(AND(ISNUMBER(AB11),AB11&gt;0),TRUE,FALSE),FALSE)</formula1>
    </dataValidation>
    <dataValidation type="custom" operator="greaterThan" showErrorMessage="1" errorTitle="Calc Driver Power Input - Middle" error="Either:_x000a__x000a_- the Pump Configuration is not 'BP' for Bare Pump, or _x000a_- the entry is not a number greater than zero. _x000a_" sqref="AC11:AC110" xr:uid="{00000000-0002-0000-0100-000045000000}">
      <formula1>IF($G11="BP",IF(AND(ISNUMBER(AC11),AC11&gt;0),TRUE,FALSE),FALSE)</formula1>
    </dataValidation>
    <dataValidation type="custom" operator="greaterThan" showErrorMessage="1" errorTitle="Calc Driver Power Input-Highest" error="Either:_x000a__x000a_- the Pump Configuration is not 'BP' for Bare Pump, or _x000a_- the entry is not a number greater than zero. _x000a_" sqref="AD11:AD110" xr:uid="{00000000-0002-0000-0100-000046000000}">
      <formula1>IF($G11="BP",IF(AND(ISNUMBER(AD11),AD11&gt;0),TRUE,FALSE),FALSE)</formula1>
    </dataValidation>
    <dataValidation type="custom" operator="greaterThan" showErrorMessage="1" errorTitle="Constant Load Pump Energy Rating" error="Either:_x000a__x000a_- the Pump Configuration is not 'BP' for Bare Pump, or _x000a_- the entry is not a number greater than zero. _x000a_" sqref="AE11:AE110" xr:uid="{00000000-0002-0000-0100-000047000000}">
      <formula1>IF($G11="BP",IF(AND(ISNUMBER(AE11),AE11&gt;0),TRUE,FALSE),FALSE)</formula1>
    </dataValidation>
    <dataValidation type="custom" operator="greaterThan" showErrorMessage="1" errorTitle="Driver Power Input - Lowest" error="Either:_x000a__x000a_- the Pump Configuration is not 'EM' for Electric Motor, or _x000a_- the entry is not a number greater than zero. _x000a_" sqref="AF11:AF110" xr:uid="{00000000-0002-0000-0100-000048000000}">
      <formula1>IF($G11="EM",IF(AND(ISNUMBER(AF11),AF11&gt;0),TRUE,FALSE),FALSE)</formula1>
    </dataValidation>
    <dataValidation type="custom" operator="greaterThan" showErrorMessage="1" errorTitle="Driver Power Input - Middle" error="Either:_x000a__x000a_- the Pump Configuration is not 'EM' for Electric Motor, or _x000a_- the entry is not a number greater than zero. _x000a_" sqref="AG11:AG110" xr:uid="{00000000-0002-0000-0100-000049000000}">
      <formula1>IF($G11="EM",IF(AND(ISNUMBER(AG11),AG11&gt;0),TRUE,FALSE),FALSE)</formula1>
    </dataValidation>
    <dataValidation type="custom" operator="greaterThan" showErrorMessage="1" errorTitle="Driver Power Input - Highest" error="Either:_x000a__x000a_- the Pump Configuration is not 'EM' for Electric Motor, or _x000a_- the entry is not a number greater than zero. _x000a_" sqref="AH11:AH110" xr:uid="{00000000-0002-0000-0100-00004A000000}">
      <formula1>IF($G11="EM",IF(AND(ISNUMBER(AH11),AH11&gt;0),TRUE,FALSE),FALSE)</formula1>
    </dataValidation>
    <dataValidation type="custom" operator="greaterThan" showErrorMessage="1" errorTitle="Was PEICL Calculated or Tested?" error="Either:_x000a__x000a_- the Pump Configuration is not 'EM' for Electric Motor, or _x000a_- the entry is not 'C' for Calculated or 'T' for Tested._x000a_" sqref="AI11:AI110" xr:uid="{00000000-0002-0000-0100-00004B000000}">
      <formula1>IF($G11="EM",IF(OR(AI11="C",AI11="T"),TRUE,FALSE),FALSE)</formula1>
    </dataValidation>
    <dataValidation type="custom" operator="greaterThan" showErrorMessage="1" errorTitle="Constant Load Pump Energy Rating" error="Either:_x000a__x000a_- the Pump Configuration is not 'EM' for Electric Motor, or _x000a_- the entry is not a number greater than zero. _x000a_" sqref="AJ11:AJ110" xr:uid="{00000000-0002-0000-0100-00004C000000}">
      <formula1>IF($G11="EM",IF(AND(ISNUMBER(AJ11),AJ11&gt;0),TRUE,FALSE),FALSE)</formula1>
    </dataValidation>
    <dataValidation type="custom" operator="greaterThan" showErrorMessage="1" errorTitle="Driver Power Input - 25%" error="Either:_x000a__x000a_- the Pump Configuration is not 'C' for Electric Motor with Continuous Controls or 'NC' for Electric Motor with Non-Continuous Controls, or _x000a_- the entry is not a number greater than zero. _x000a_" sqref="AK11:AK110" xr:uid="{00000000-0002-0000-0100-00004D000000}">
      <formula1>IF(OR($G11="C",$G11="NC"),IF(AND(ISNUMBER(AK11),AK11&gt;0),TRUE,FALSE),FALSE)</formula1>
    </dataValidation>
    <dataValidation type="custom" operator="greaterThan" showErrorMessage="1" errorTitle="Driver Power Input - 50%" error="Either:_x000a__x000a_- the Pump Configuration is not 'C' for Electric Motor with Continuous Controls or 'NC' for Electric Motor with Non-Continuous Controls, or _x000a_- the entry is not a number greater than zero. _x000a_" sqref="AL11:AL110" xr:uid="{00000000-0002-0000-0100-00004E000000}">
      <formula1>IF(OR($G11="C",$G11="NC"),IF(AND(ISNUMBER(AL11),AL11&gt;0),TRUE,FALSE),FALSE)</formula1>
    </dataValidation>
    <dataValidation type="custom" operator="greaterThan" showErrorMessage="1" errorTitle="Driver Power Input - 75%" error="Either:_x000a__x000a_- the Pump Configuration is not 'C' for Electric Motor with Continuous Controls or 'NC' for Electric Motor with Non-Continuous Controls, or _x000a_- the entry is not a number greater than zero. _x000a_" sqref="AM11:AM110" xr:uid="{00000000-0002-0000-0100-00004F000000}">
      <formula1>IF(OR($G11="C",$G11="NC"),IF(AND(ISNUMBER(AM11),AM11&gt;0),TRUE,FALSE),FALSE)</formula1>
    </dataValidation>
    <dataValidation type="custom" operator="greaterThan" showErrorMessage="1" errorTitle="Driver Power Input - 100%" error="Either:_x000a__x000a_- the Pump Configuration is not 'C' for Electric Motor with Continuous Controls or 'NC' for Electric Motor with Non-Continuous Controls, or _x000a_- the entry is not a number greater than zero. _x000a_" sqref="AN11:AN110" xr:uid="{00000000-0002-0000-0100-000050000000}">
      <formula1>IF(OR($G11="C",$G11="NC"),IF(AND(ISNUMBER(AN11),AN11&gt;0),TRUE,FALSE),FALSE)</formula1>
    </dataValidation>
    <dataValidation type="custom" operator="greaterThan" showErrorMessage="1" errorTitle="Was PEIVL Calculated or Tested?" error="Either:_x000a__x000a_- the Pump Configuration is not 'C' for Electric Motor with Continuous Controls or 'NC' for Electric Motor with Non-Continuous Controls, or_x000a_- the entry is not 'C' for Calculated or 'T' for Tested._x000a_" sqref="AO11:AO110" xr:uid="{00000000-0002-0000-0100-000051000000}">
      <formula1>IF(OR($G11="C",$G11="NC"),IF(OR(AO11="C",AO11="T"),TRUE,FALSE),FALSE)</formula1>
    </dataValidation>
    <dataValidation type="custom" operator="greaterThan" showErrorMessage="1" errorTitle="Variable Load Pump Energy Rating" error="Either:_x000a__x000a_- the Pump Configuration is not 'C' for Electric Motor with Continuous Controls or 'NC' for Electric Motor with Non-Continuous Controls, or _x000a_- the entry is not a number greater than zero. _x000a_" sqref="AP11:AP110" xr:uid="{00000000-0002-0000-0100-000052000000}">
      <formula1>IF(OR($G11="C",$G11="NC"),IF(AND(ISNUMBER(AP11),AP11&gt;0),TRUE,FALSE),FALSE)</formula1>
    </dataValidation>
    <dataValidation type="custom" operator="greaterThan" showErrorMessage="1" errorTitle="Motor Horsepower (hp)" error="Either:_x000a__x000a_- the Pump Configuration is not 'EM', 'C', or 'NC'; or _x000a_- the entry is not a number greater than zero._x000a_" sqref="AR11:AR110" xr:uid="{00000000-0002-0000-0100-000053000000}">
      <formula1>IF(OR($G11="EM",$G11="C",$G11="NC"),IF(AND(ISNUMBER(AR11),AR11&gt;0),TRUE,FALSE),FALSE)</formula1>
    </dataValidation>
    <dataValidation type="custom" operator="greaterThan" showErrorMessage="1" errorTitle="Nominal Motor Efficiency (%)" error="Either:_x000a__x000a_- the Pump Configuration is not 'EM', 'C', or 'NC'; or _x000a_- the entry is not a percentage &gt; zero and &lt;= 100._x000a_" sqref="AQ11:AQ110" xr:uid="{00000000-0002-0000-0100-000054000000}">
      <formula1>IF(OR($G11="EM",$G11="C",$G11="NC"),IF(AND(ISNUMBER(AQ11),AQ11&gt;1,AQ11&lt;=100),TRUE,FALSE),FALSE)</formula1>
    </dataValidation>
  </dataValidations>
  <hyperlinks>
    <hyperlink ref="I5:J5" r:id="rId1" display="Click here for instructions for completing this form" xr:uid="{00000000-0004-0000-0100-000000000000}"/>
    <hyperlink ref="I5:K5" r:id="rId2" display="Click here for instructions for completing this form" xr:uid="{00000000-0004-0000-0100-000001000000}"/>
  </hyperlinks>
  <pageMargins left="0.75" right="0.75" top="0.75" bottom="0.75" header="0.5" footer="0.4"/>
  <pageSetup scale="11"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showGridLines="0" workbookViewId="0">
      <selection activeCell="A2" sqref="A2"/>
    </sheetView>
  </sheetViews>
  <sheetFormatPr defaultRowHeight="12.75" x14ac:dyDescent="0.2"/>
  <cols>
    <col min="1" max="1" width="9.140625" style="8"/>
    <col min="2" max="2" width="14.42578125" style="9" customWidth="1"/>
    <col min="3" max="3" width="49.7109375" style="8" customWidth="1"/>
    <col min="4" max="4" width="14.7109375" style="9" customWidth="1"/>
    <col min="5" max="5" width="14.5703125" style="9" customWidth="1"/>
    <col min="6" max="16384" width="9.140625" style="8"/>
  </cols>
  <sheetData>
    <row r="1" spans="1:5" x14ac:dyDescent="0.2">
      <c r="A1" s="15" t="s">
        <v>23</v>
      </c>
      <c r="B1" s="137"/>
    </row>
    <row r="3" spans="1:5" s="18" customFormat="1" ht="38.25" x14ac:dyDescent="0.2">
      <c r="A3" s="121" t="s">
        <v>24</v>
      </c>
      <c r="B3" s="139" t="s">
        <v>81</v>
      </c>
      <c r="C3" s="138" t="s">
        <v>46</v>
      </c>
      <c r="D3" s="122" t="s">
        <v>49</v>
      </c>
      <c r="E3" s="122" t="s">
        <v>50</v>
      </c>
    </row>
    <row r="4" spans="1:5" s="12" customFormat="1" ht="20.100000000000001" customHeight="1" x14ac:dyDescent="0.2">
      <c r="A4" s="123">
        <v>1</v>
      </c>
      <c r="B4" s="140" t="s">
        <v>82</v>
      </c>
      <c r="C4" s="141" t="s">
        <v>51</v>
      </c>
      <c r="D4" s="124">
        <v>1800</v>
      </c>
      <c r="E4" s="124" t="s">
        <v>52</v>
      </c>
    </row>
    <row r="5" spans="1:5" s="12" customFormat="1" ht="20.100000000000001" customHeight="1" x14ac:dyDescent="0.2">
      <c r="A5" s="123">
        <v>2</v>
      </c>
      <c r="B5" s="140" t="s">
        <v>83</v>
      </c>
      <c r="C5" s="141" t="s">
        <v>51</v>
      </c>
      <c r="D5" s="124">
        <v>3600</v>
      </c>
      <c r="E5" s="124" t="s">
        <v>53</v>
      </c>
    </row>
    <row r="6" spans="1:5" s="12" customFormat="1" ht="20.100000000000001" customHeight="1" x14ac:dyDescent="0.2">
      <c r="A6" s="123">
        <v>3</v>
      </c>
      <c r="B6" s="140" t="s">
        <v>84</v>
      </c>
      <c r="C6" s="141" t="s">
        <v>51</v>
      </c>
      <c r="D6" s="124">
        <v>1800</v>
      </c>
      <c r="E6" s="127" t="s">
        <v>54</v>
      </c>
    </row>
    <row r="7" spans="1:5" s="12" customFormat="1" ht="20.100000000000001" customHeight="1" x14ac:dyDescent="0.2">
      <c r="A7" s="123">
        <v>4</v>
      </c>
      <c r="B7" s="140" t="s">
        <v>85</v>
      </c>
      <c r="C7" s="141" t="s">
        <v>51</v>
      </c>
      <c r="D7" s="124">
        <v>3600</v>
      </c>
      <c r="E7" s="124" t="s">
        <v>54</v>
      </c>
    </row>
    <row r="8" spans="1:5" s="12" customFormat="1" ht="20.100000000000001" customHeight="1" x14ac:dyDescent="0.2">
      <c r="A8" s="123">
        <v>5</v>
      </c>
      <c r="B8" s="140" t="s">
        <v>86</v>
      </c>
      <c r="C8" s="141" t="s">
        <v>55</v>
      </c>
      <c r="D8" s="124">
        <v>1800</v>
      </c>
      <c r="E8" s="124" t="s">
        <v>53</v>
      </c>
    </row>
    <row r="9" spans="1:5" s="12" customFormat="1" ht="20.100000000000001" customHeight="1" x14ac:dyDescent="0.2">
      <c r="A9" s="123">
        <v>6</v>
      </c>
      <c r="B9" s="140" t="s">
        <v>87</v>
      </c>
      <c r="C9" s="141" t="s">
        <v>55</v>
      </c>
      <c r="D9" s="124">
        <v>3600</v>
      </c>
      <c r="E9" s="124" t="s">
        <v>53</v>
      </c>
    </row>
    <row r="10" spans="1:5" s="12" customFormat="1" ht="20.100000000000001" customHeight="1" x14ac:dyDescent="0.2">
      <c r="A10" s="123">
        <v>7</v>
      </c>
      <c r="B10" s="140" t="s">
        <v>88</v>
      </c>
      <c r="C10" s="141" t="s">
        <v>55</v>
      </c>
      <c r="D10" s="124">
        <v>1800</v>
      </c>
      <c r="E10" s="124" t="s">
        <v>54</v>
      </c>
    </row>
    <row r="11" spans="1:5" s="12" customFormat="1" ht="20.100000000000001" customHeight="1" x14ac:dyDescent="0.2">
      <c r="A11" s="123">
        <v>8</v>
      </c>
      <c r="B11" s="140" t="s">
        <v>89</v>
      </c>
      <c r="C11" s="141" t="s">
        <v>55</v>
      </c>
      <c r="D11" s="124">
        <v>3600</v>
      </c>
      <c r="E11" s="124" t="s">
        <v>54</v>
      </c>
    </row>
    <row r="12" spans="1:5" s="12" customFormat="1" ht="20.100000000000001" customHeight="1" x14ac:dyDescent="0.2">
      <c r="A12" s="123">
        <v>9</v>
      </c>
      <c r="B12" s="140" t="s">
        <v>90</v>
      </c>
      <c r="C12" s="141" t="s">
        <v>56</v>
      </c>
      <c r="D12" s="124">
        <v>1800</v>
      </c>
      <c r="E12" s="124" t="s">
        <v>53</v>
      </c>
    </row>
    <row r="13" spans="1:5" s="12" customFormat="1" ht="20.100000000000001" customHeight="1" x14ac:dyDescent="0.2">
      <c r="A13" s="123">
        <v>10</v>
      </c>
      <c r="B13" s="140" t="s">
        <v>91</v>
      </c>
      <c r="C13" s="141" t="s">
        <v>56</v>
      </c>
      <c r="D13" s="124">
        <v>3600</v>
      </c>
      <c r="E13" s="124" t="s">
        <v>53</v>
      </c>
    </row>
    <row r="14" spans="1:5" s="12" customFormat="1" ht="20.100000000000001" customHeight="1" x14ac:dyDescent="0.2">
      <c r="A14" s="123">
        <v>11</v>
      </c>
      <c r="B14" s="140" t="s">
        <v>92</v>
      </c>
      <c r="C14" s="141" t="s">
        <v>56</v>
      </c>
      <c r="D14" s="124">
        <v>1800</v>
      </c>
      <c r="E14" s="124" t="s">
        <v>54</v>
      </c>
    </row>
    <row r="15" spans="1:5" s="12" customFormat="1" ht="20.100000000000001" customHeight="1" x14ac:dyDescent="0.2">
      <c r="A15" s="123">
        <v>12</v>
      </c>
      <c r="B15" s="140" t="s">
        <v>93</v>
      </c>
      <c r="C15" s="141" t="s">
        <v>56</v>
      </c>
      <c r="D15" s="124">
        <v>3600</v>
      </c>
      <c r="E15" s="124" t="s">
        <v>54</v>
      </c>
    </row>
    <row r="16" spans="1:5" s="12" customFormat="1" ht="20.100000000000001" customHeight="1" x14ac:dyDescent="0.2">
      <c r="A16" s="123">
        <v>13</v>
      </c>
      <c r="B16" s="140" t="s">
        <v>94</v>
      </c>
      <c r="C16" s="141" t="s">
        <v>57</v>
      </c>
      <c r="D16" s="124">
        <v>1800</v>
      </c>
      <c r="E16" s="124" t="s">
        <v>53</v>
      </c>
    </row>
    <row r="17" spans="1:5" s="12" customFormat="1" ht="20.100000000000001" customHeight="1" x14ac:dyDescent="0.2">
      <c r="A17" s="123">
        <v>14</v>
      </c>
      <c r="B17" s="140" t="s">
        <v>95</v>
      </c>
      <c r="C17" s="141" t="s">
        <v>57</v>
      </c>
      <c r="D17" s="124">
        <v>3600</v>
      </c>
      <c r="E17" s="124" t="s">
        <v>53</v>
      </c>
    </row>
    <row r="18" spans="1:5" s="12" customFormat="1" ht="20.100000000000001" customHeight="1" x14ac:dyDescent="0.2">
      <c r="A18" s="123">
        <v>15</v>
      </c>
      <c r="B18" s="140" t="s">
        <v>96</v>
      </c>
      <c r="C18" s="141" t="s">
        <v>57</v>
      </c>
      <c r="D18" s="124">
        <v>1800</v>
      </c>
      <c r="E18" s="124" t="s">
        <v>54</v>
      </c>
    </row>
    <row r="19" spans="1:5" s="12" customFormat="1" ht="20.100000000000001" customHeight="1" x14ac:dyDescent="0.2">
      <c r="A19" s="123">
        <v>16</v>
      </c>
      <c r="B19" s="140" t="s">
        <v>97</v>
      </c>
      <c r="C19" s="141" t="s">
        <v>57</v>
      </c>
      <c r="D19" s="124">
        <v>3600</v>
      </c>
      <c r="E19" s="124" t="s">
        <v>54</v>
      </c>
    </row>
    <row r="20" spans="1:5" s="12" customFormat="1" ht="20.100000000000001" customHeight="1" x14ac:dyDescent="0.2">
      <c r="A20" s="123">
        <v>17</v>
      </c>
      <c r="B20" s="140" t="s">
        <v>98</v>
      </c>
      <c r="C20" s="141" t="s">
        <v>58</v>
      </c>
      <c r="D20" s="124">
        <v>1800</v>
      </c>
      <c r="E20" s="124" t="s">
        <v>53</v>
      </c>
    </row>
    <row r="21" spans="1:5" s="12" customFormat="1" ht="20.100000000000001" customHeight="1" x14ac:dyDescent="0.2">
      <c r="A21" s="123">
        <v>18</v>
      </c>
      <c r="B21" s="140" t="s">
        <v>99</v>
      </c>
      <c r="C21" s="141" t="s">
        <v>58</v>
      </c>
      <c r="D21" s="124">
        <v>3600</v>
      </c>
      <c r="E21" s="124" t="s">
        <v>53</v>
      </c>
    </row>
    <row r="22" spans="1:5" s="12" customFormat="1" ht="20.100000000000001" customHeight="1" x14ac:dyDescent="0.2">
      <c r="A22" s="125">
        <v>19</v>
      </c>
      <c r="B22" s="140" t="s">
        <v>100</v>
      </c>
      <c r="C22" s="141" t="s">
        <v>58</v>
      </c>
      <c r="D22" s="126">
        <v>1800</v>
      </c>
      <c r="E22" s="126" t="s">
        <v>54</v>
      </c>
    </row>
    <row r="23" spans="1:5" s="12" customFormat="1" ht="20.100000000000001" customHeight="1" x14ac:dyDescent="0.2">
      <c r="A23" s="125">
        <v>20</v>
      </c>
      <c r="B23" s="140" t="s">
        <v>101</v>
      </c>
      <c r="C23" s="141" t="s">
        <v>58</v>
      </c>
      <c r="D23" s="126">
        <v>3600</v>
      </c>
      <c r="E23" s="126" t="s">
        <v>54</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Certification</vt:lpstr>
      <vt:lpstr>Input</vt:lpstr>
      <vt:lpstr>Product Group Codes</vt:lpstr>
      <vt:lpstr>INPUT</vt:lpstr>
      <vt:lpstr>No_of_Columns</vt:lpstr>
      <vt:lpstr>No_of_Product_Classes</vt:lpstr>
      <vt:lpstr>PrClDesc</vt:lpstr>
      <vt:lpstr>prgrcode</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2014-09-18T19:20:56Z</cp:lastPrinted>
  <dcterms:created xsi:type="dcterms:W3CDTF">2007-08-23T20:46:35Z</dcterms:created>
  <dcterms:modified xsi:type="dcterms:W3CDTF">2024-09-19T17:56:35Z</dcterms:modified>
</cp:coreProperties>
</file>