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B540C4AE-9110-489B-9A0A-CD782CFBA2EA}" xr6:coauthVersionLast="47" xr6:coauthVersionMax="47" xr10:uidLastSave="{00000000-0000-0000-0000-000000000000}"/>
  <workbookProtection workbookPassword="E076" lockStructure="1"/>
  <bookViews>
    <workbookView xWindow="1170" yWindow="1170" windowWidth="21600" windowHeight="12390" xr2:uid="{00000000-000D-0000-FFFF-FFFF00000000}"/>
  </bookViews>
  <sheets>
    <sheet name="Certification" sheetId="6" r:id="rId1"/>
    <sheet name="Branding CC#" sheetId="4" r:id="rId2"/>
    <sheet name="Input" sheetId="1" r:id="rId3"/>
  </sheets>
  <definedNames>
    <definedName name="INPUT">Input!$C$10:$G$109</definedName>
    <definedName name="No_of_Columns">Input!$R$10</definedName>
    <definedName name="No_of_Product_Classes">Input!$S$11</definedName>
    <definedName name="_xlnm.Print_Area" localSheetId="1">'Branding CC#'!$A:$I</definedName>
    <definedName name="_xlnm.Print_Area" localSheetId="2">Input!$A:$H</definedName>
    <definedName name="_xlnm.Print_Titles" localSheetId="2">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6" l="1"/>
  <c r="E26" i="6"/>
  <c r="D11" i="6"/>
  <c r="K11" i="6"/>
  <c r="K20" i="6"/>
  <c r="K19" i="6"/>
  <c r="K18" i="6"/>
  <c r="K17" i="6"/>
  <c r="K16" i="6"/>
  <c r="E20" i="6"/>
  <c r="E19" i="6"/>
  <c r="E18" i="6"/>
  <c r="E17" i="6"/>
  <c r="E16" i="6"/>
  <c r="N46" i="4" l="1"/>
  <c r="O46" i="4"/>
  <c r="N47" i="4"/>
  <c r="O47" i="4"/>
  <c r="N48" i="4"/>
  <c r="O48" i="4"/>
  <c r="N49" i="4"/>
  <c r="O49" i="4"/>
  <c r="O45" i="4"/>
  <c r="N45" i="4"/>
  <c r="K11" i="1" l="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0" i="1"/>
  <c r="B24" i="6"/>
  <c r="M45" i="4" l="1"/>
  <c r="M46" i="4"/>
  <c r="M47" i="4"/>
  <c r="M48" i="4"/>
  <c r="M49" i="4"/>
  <c r="L46" i="4"/>
  <c r="L47" i="4"/>
  <c r="G47" i="4" s="1"/>
  <c r="P47" i="4" s="1"/>
  <c r="L48" i="4"/>
  <c r="L49" i="4"/>
  <c r="L45" i="4"/>
  <c r="J38" i="4"/>
  <c r="J37" i="4"/>
  <c r="J36" i="4"/>
  <c r="J35" i="4"/>
  <c r="J34" i="4"/>
  <c r="J30" i="4"/>
  <c r="J29" i="4"/>
  <c r="J28" i="4"/>
  <c r="J27" i="4"/>
  <c r="J26" i="4"/>
  <c r="J17" i="4"/>
  <c r="J18" i="4"/>
  <c r="J19" i="4"/>
  <c r="J20" i="4"/>
  <c r="J16" i="4"/>
  <c r="J12" i="4"/>
  <c r="G49" i="4" l="1"/>
  <c r="P49" i="4" s="1"/>
  <c r="G45" i="4"/>
  <c r="P45" i="4" s="1"/>
  <c r="G48" i="4"/>
  <c r="P48" i="4" s="1"/>
  <c r="E26" i="4"/>
  <c r="L26" i="4" s="1"/>
  <c r="D12" i="4"/>
  <c r="L12" i="4" s="1"/>
  <c r="G46" i="4"/>
  <c r="P46" i="4" s="1"/>
  <c r="E16" i="4"/>
  <c r="L16" i="4" s="1"/>
  <c r="C6" i="4"/>
  <c r="I2" i="4" l="1"/>
  <c r="C1" i="4"/>
  <c r="I1" i="4"/>
  <c r="K3" i="6"/>
  <c r="A4" i="6"/>
  <c r="A2" i="4" s="1"/>
  <c r="A3" i="6"/>
  <c r="A1" i="4" s="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0" i="1"/>
  <c r="O9" i="1"/>
  <c r="N9" i="1"/>
  <c r="M9" i="1"/>
  <c r="L9" i="1"/>
  <c r="K9" i="1"/>
  <c r="J9" i="1"/>
  <c r="H1" i="1"/>
  <c r="B1" i="1"/>
  <c r="O3" i="6"/>
  <c r="N3" i="6"/>
  <c r="N5" i="6" s="1"/>
  <c r="A2" i="1" l="1"/>
  <c r="A1" i="1"/>
  <c r="O5" i="6"/>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0" i="1"/>
  <c r="L10" i="1"/>
  <c r="M10" i="1"/>
  <c r="N10" i="1"/>
  <c r="L11" i="1"/>
  <c r="M11" i="1"/>
  <c r="N11" i="1"/>
  <c r="L12" i="1"/>
  <c r="M12" i="1"/>
  <c r="N12" i="1"/>
  <c r="L13" i="1"/>
  <c r="M13" i="1"/>
  <c r="N13" i="1"/>
  <c r="L14" i="1"/>
  <c r="M14" i="1"/>
  <c r="N14" i="1"/>
  <c r="L15" i="1"/>
  <c r="M15" i="1"/>
  <c r="N15" i="1"/>
  <c r="L16" i="1"/>
  <c r="M16" i="1"/>
  <c r="N16" i="1"/>
  <c r="L17" i="1"/>
  <c r="M17" i="1"/>
  <c r="N17" i="1"/>
  <c r="L18" i="1"/>
  <c r="M18" i="1"/>
  <c r="N18" i="1"/>
  <c r="L19" i="1"/>
  <c r="M19" i="1"/>
  <c r="N19" i="1"/>
  <c r="L20" i="1"/>
  <c r="M20" i="1"/>
  <c r="N20" i="1"/>
  <c r="L21" i="1"/>
  <c r="M21" i="1"/>
  <c r="N21" i="1"/>
  <c r="L22" i="1"/>
  <c r="M22" i="1"/>
  <c r="N22" i="1"/>
  <c r="L23" i="1"/>
  <c r="M23" i="1"/>
  <c r="N23" i="1"/>
  <c r="L24" i="1"/>
  <c r="M24" i="1"/>
  <c r="N24" i="1"/>
  <c r="L25" i="1"/>
  <c r="M25" i="1"/>
  <c r="N25" i="1"/>
  <c r="L26" i="1"/>
  <c r="M26" i="1"/>
  <c r="N26" i="1"/>
  <c r="L27" i="1"/>
  <c r="M27" i="1"/>
  <c r="N27" i="1"/>
  <c r="L28" i="1"/>
  <c r="M28" i="1"/>
  <c r="N28" i="1"/>
  <c r="L29" i="1"/>
  <c r="M29" i="1"/>
  <c r="N29" i="1"/>
  <c r="L30" i="1"/>
  <c r="M30" i="1"/>
  <c r="N30" i="1"/>
  <c r="L31" i="1"/>
  <c r="M31" i="1"/>
  <c r="N31" i="1"/>
  <c r="L32" i="1"/>
  <c r="M32" i="1"/>
  <c r="N32" i="1"/>
  <c r="L33" i="1"/>
  <c r="M33" i="1"/>
  <c r="N33" i="1"/>
  <c r="L34" i="1"/>
  <c r="M34" i="1"/>
  <c r="N34" i="1"/>
  <c r="L35" i="1"/>
  <c r="M35" i="1"/>
  <c r="N35" i="1"/>
  <c r="L36" i="1"/>
  <c r="M36" i="1"/>
  <c r="N36" i="1"/>
  <c r="L37" i="1"/>
  <c r="M37" i="1"/>
  <c r="N37" i="1"/>
  <c r="L38" i="1"/>
  <c r="M38" i="1"/>
  <c r="N38" i="1"/>
  <c r="L39" i="1"/>
  <c r="M39" i="1"/>
  <c r="N39" i="1"/>
  <c r="L40" i="1"/>
  <c r="M40" i="1"/>
  <c r="N40" i="1"/>
  <c r="L41" i="1"/>
  <c r="M41" i="1"/>
  <c r="N41" i="1"/>
  <c r="L42" i="1"/>
  <c r="M42" i="1"/>
  <c r="N42" i="1"/>
  <c r="L43" i="1"/>
  <c r="M43" i="1"/>
  <c r="N43" i="1"/>
  <c r="L44" i="1"/>
  <c r="M44" i="1"/>
  <c r="N44" i="1"/>
  <c r="L45" i="1"/>
  <c r="M45" i="1"/>
  <c r="N45" i="1"/>
  <c r="L46" i="1"/>
  <c r="M46" i="1"/>
  <c r="N46" i="1"/>
  <c r="L47" i="1"/>
  <c r="M47" i="1"/>
  <c r="N47" i="1"/>
  <c r="L48" i="1"/>
  <c r="M48" i="1"/>
  <c r="N48" i="1"/>
  <c r="L49" i="1"/>
  <c r="M49" i="1"/>
  <c r="N49" i="1"/>
  <c r="L50" i="1"/>
  <c r="M50" i="1"/>
  <c r="N50" i="1"/>
  <c r="L51" i="1"/>
  <c r="M51" i="1"/>
  <c r="N51" i="1"/>
  <c r="L52" i="1"/>
  <c r="M52" i="1"/>
  <c r="N52" i="1"/>
  <c r="L53" i="1"/>
  <c r="M53" i="1"/>
  <c r="N53" i="1"/>
  <c r="L54" i="1"/>
  <c r="M54" i="1"/>
  <c r="N54" i="1"/>
  <c r="L55" i="1"/>
  <c r="M55" i="1"/>
  <c r="N55" i="1"/>
  <c r="L56" i="1"/>
  <c r="M56" i="1"/>
  <c r="N56" i="1"/>
  <c r="L57" i="1"/>
  <c r="M57" i="1"/>
  <c r="N57" i="1"/>
  <c r="L58" i="1"/>
  <c r="M58" i="1"/>
  <c r="N58" i="1"/>
  <c r="L59" i="1"/>
  <c r="M59" i="1"/>
  <c r="N59" i="1"/>
  <c r="L60" i="1"/>
  <c r="M60" i="1"/>
  <c r="N60" i="1"/>
  <c r="L61" i="1"/>
  <c r="M61" i="1"/>
  <c r="N61" i="1"/>
  <c r="L62" i="1"/>
  <c r="M62" i="1"/>
  <c r="N62" i="1"/>
  <c r="L63" i="1"/>
  <c r="M63" i="1"/>
  <c r="N63" i="1"/>
  <c r="L64" i="1"/>
  <c r="M64" i="1"/>
  <c r="N64" i="1"/>
  <c r="L65" i="1"/>
  <c r="M65" i="1"/>
  <c r="N65" i="1"/>
  <c r="L66" i="1"/>
  <c r="M66" i="1"/>
  <c r="N66" i="1"/>
  <c r="L67" i="1"/>
  <c r="M67" i="1"/>
  <c r="N67" i="1"/>
  <c r="L68" i="1"/>
  <c r="M68" i="1"/>
  <c r="N68" i="1"/>
  <c r="L69" i="1"/>
  <c r="M69" i="1"/>
  <c r="N69" i="1"/>
  <c r="L70" i="1"/>
  <c r="M70" i="1"/>
  <c r="N70" i="1"/>
  <c r="L71" i="1"/>
  <c r="M71" i="1"/>
  <c r="N71" i="1"/>
  <c r="L72" i="1"/>
  <c r="M72" i="1"/>
  <c r="N72" i="1"/>
  <c r="L73" i="1"/>
  <c r="M73" i="1"/>
  <c r="N73" i="1"/>
  <c r="L74" i="1"/>
  <c r="M74" i="1"/>
  <c r="N74" i="1"/>
  <c r="L75" i="1"/>
  <c r="M75" i="1"/>
  <c r="N75" i="1"/>
  <c r="L76" i="1"/>
  <c r="M76" i="1"/>
  <c r="N76" i="1"/>
  <c r="L77" i="1"/>
  <c r="M77" i="1"/>
  <c r="N77" i="1"/>
  <c r="L78" i="1"/>
  <c r="M78" i="1"/>
  <c r="N78" i="1"/>
  <c r="L79" i="1"/>
  <c r="M79" i="1"/>
  <c r="N79" i="1"/>
  <c r="L80" i="1"/>
  <c r="M80" i="1"/>
  <c r="N80" i="1"/>
  <c r="L81" i="1"/>
  <c r="M81" i="1"/>
  <c r="N81" i="1"/>
  <c r="L82" i="1"/>
  <c r="M82" i="1"/>
  <c r="N82" i="1"/>
  <c r="L83" i="1"/>
  <c r="M83" i="1"/>
  <c r="N83" i="1"/>
  <c r="L84" i="1"/>
  <c r="M84" i="1"/>
  <c r="N84" i="1"/>
  <c r="L85" i="1"/>
  <c r="M85" i="1"/>
  <c r="N85" i="1"/>
  <c r="L86" i="1"/>
  <c r="M86" i="1"/>
  <c r="N86" i="1"/>
  <c r="L87" i="1"/>
  <c r="M87" i="1"/>
  <c r="N87" i="1"/>
  <c r="L88" i="1"/>
  <c r="M88" i="1"/>
  <c r="N88" i="1"/>
  <c r="L89" i="1"/>
  <c r="M89" i="1"/>
  <c r="N89" i="1"/>
  <c r="L90" i="1"/>
  <c r="M90" i="1"/>
  <c r="N90" i="1"/>
  <c r="L91" i="1"/>
  <c r="M91" i="1"/>
  <c r="N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B105" i="1" l="1"/>
  <c r="B93" i="1"/>
  <c r="B89" i="1"/>
  <c r="B77" i="1"/>
  <c r="B65" i="1"/>
  <c r="B101" i="1"/>
  <c r="B85" i="1"/>
  <c r="B73" i="1"/>
  <c r="B69" i="1"/>
  <c r="B61" i="1"/>
  <c r="B45" i="1"/>
  <c r="B33" i="1"/>
  <c r="B25" i="1"/>
  <c r="B17" i="1"/>
  <c r="B108" i="1"/>
  <c r="B104" i="1"/>
  <c r="B100" i="1"/>
  <c r="B96" i="1"/>
  <c r="B92" i="1"/>
  <c r="B88" i="1"/>
  <c r="B84" i="1"/>
  <c r="B80" i="1"/>
  <c r="B76" i="1"/>
  <c r="B72" i="1"/>
  <c r="B68" i="1"/>
  <c r="B64" i="1"/>
  <c r="B60" i="1"/>
  <c r="B56" i="1"/>
  <c r="B52" i="1"/>
  <c r="B48" i="1"/>
  <c r="B44" i="1"/>
  <c r="B40" i="1"/>
  <c r="B36" i="1"/>
  <c r="B32" i="1"/>
  <c r="B28" i="1"/>
  <c r="B24" i="1"/>
  <c r="B20" i="1"/>
  <c r="B16" i="1"/>
  <c r="B109" i="1"/>
  <c r="B97" i="1"/>
  <c r="B81" i="1"/>
  <c r="B53" i="1"/>
  <c r="B37" i="1"/>
  <c r="B13" i="1"/>
  <c r="B107" i="1"/>
  <c r="B103" i="1"/>
  <c r="B99" i="1"/>
  <c r="B95" i="1"/>
  <c r="B91" i="1"/>
  <c r="B87" i="1"/>
  <c r="B83" i="1"/>
  <c r="B79" i="1"/>
  <c r="B75" i="1"/>
  <c r="B71" i="1"/>
  <c r="B67" i="1"/>
  <c r="B63" i="1"/>
  <c r="B59" i="1"/>
  <c r="B55" i="1"/>
  <c r="B51" i="1"/>
  <c r="B47" i="1"/>
  <c r="B43" i="1"/>
  <c r="B39" i="1"/>
  <c r="B35" i="1"/>
  <c r="B31" i="1"/>
  <c r="B27" i="1"/>
  <c r="B23" i="1"/>
  <c r="B19" i="1"/>
  <c r="B15" i="1"/>
  <c r="B57" i="1"/>
  <c r="B49" i="1"/>
  <c r="B41" i="1"/>
  <c r="B29" i="1"/>
  <c r="B21" i="1"/>
  <c r="B106" i="1"/>
  <c r="B102" i="1"/>
  <c r="B98" i="1"/>
  <c r="B94" i="1"/>
  <c r="B90" i="1"/>
  <c r="B86" i="1"/>
  <c r="B82" i="1"/>
  <c r="B78" i="1"/>
  <c r="B74" i="1"/>
  <c r="B70" i="1"/>
  <c r="B66" i="1"/>
  <c r="B62" i="1"/>
  <c r="B58" i="1"/>
  <c r="B54" i="1"/>
  <c r="B50" i="1"/>
  <c r="B46" i="1"/>
  <c r="B42" i="1"/>
  <c r="B38" i="1"/>
  <c r="B34" i="1"/>
  <c r="B30" i="1"/>
  <c r="B26" i="1"/>
  <c r="B22" i="1"/>
  <c r="B18" i="1"/>
  <c r="B14" i="1"/>
  <c r="B12" i="1"/>
  <c r="B11" i="1"/>
  <c r="B10" i="1" l="1"/>
  <c r="D3" i="1" s="1"/>
  <c r="K5" i="6" s="1"/>
  <c r="H3" i="1" l="1"/>
  <c r="I4" i="4"/>
</calcChain>
</file>

<file path=xl/sharedStrings.xml><?xml version="1.0" encoding="utf-8"?>
<sst xmlns="http://schemas.openxmlformats.org/spreadsheetml/2006/main" count="181" uniqueCount="65">
  <si>
    <t>Line No.</t>
  </si>
  <si>
    <t>Number of Columns</t>
  </si>
  <si>
    <t>aaaaaa</t>
  </si>
  <si>
    <t>Status</t>
  </si>
  <si>
    <t>Do not change this column's width.  Entries below force row height to be at least 2 lines</t>
  </si>
  <si>
    <t>The cells below provide an explanation for "Errors".</t>
  </si>
  <si>
    <t>A.</t>
  </si>
  <si>
    <t>B.</t>
  </si>
  <si>
    <t>Motor Horsepower</t>
  </si>
  <si>
    <t>Number of Poles</t>
  </si>
  <si>
    <t xml:space="preserve"> Open or Enclosed Motor</t>
  </si>
  <si>
    <t>Least Efficient Basic Model - (Model Number(s))</t>
  </si>
  <si>
    <t>Nominal Full Load Efficiency</t>
  </si>
  <si>
    <t>Allowable HP Range</t>
  </si>
  <si>
    <t>Paperwork Reduction Act Statement</t>
  </si>
  <si>
    <t>OMB Burden Disclosure Statement</t>
  </si>
  <si>
    <t>Certifier</t>
  </si>
  <si>
    <t>Submitter</t>
  </si>
  <si>
    <t xml:space="preserve">Product Type:  </t>
  </si>
  <si>
    <t>Status of This Certification Sheet</t>
  </si>
  <si>
    <t>Overall Status of Template</t>
  </si>
  <si>
    <t>Click here for instructions for completing this form</t>
  </si>
  <si>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</si>
  <si>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</si>
  <si>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</si>
  <si>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</si>
  <si>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</si>
  <si>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</si>
  <si>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</si>
  <si>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</si>
  <si>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</si>
  <si>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</si>
  <si>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</si>
  <si>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</si>
  <si>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 xml:space="preserve">Compliance Statement </t>
  </si>
  <si>
    <t>Submitter Signature (Type your Full Legal Name)</t>
  </si>
  <si>
    <t xml:space="preserve">Date (MM/DD/YYYY) </t>
  </si>
  <si>
    <t>Status of This Input Sheet</t>
  </si>
  <si>
    <t>Certification Report</t>
  </si>
  <si>
    <t>Nominal Full Load Efficiency Determined by Actual Testing?</t>
  </si>
  <si>
    <t>Compliance Certification Number</t>
  </si>
  <si>
    <t>Add</t>
  </si>
  <si>
    <t>Delete</t>
  </si>
  <si>
    <t>Brand(s)</t>
  </si>
  <si>
    <r>
      <t xml:space="preserve">Each Manufacturer or Private Labeler is legally required to </t>
    </r>
    <r>
      <rPr>
        <b/>
        <u/>
        <sz val="9"/>
        <rFont val="Arial"/>
        <family val="2"/>
      </rPr>
      <t>certify</t>
    </r>
    <r>
      <rPr>
        <sz val="9"/>
        <rFont val="Arial"/>
        <family val="2"/>
      </rPr>
      <t xml:space="preserve"> the compliance of the products it distributes in commerce.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Certifier or by a Third Party Representative.  This party is the "</t>
    </r>
    <r>
      <rPr>
        <b/>
        <u/>
        <sz val="9"/>
        <rFont val="Arial"/>
        <family val="2"/>
      </rPr>
      <t>Submitter</t>
    </r>
    <r>
      <rPr>
        <sz val="9"/>
        <rFont val="Arial"/>
        <family val="2"/>
      </rPr>
      <t>" on this form.</t>
    </r>
  </si>
  <si>
    <t>Section 1.  To be completed if a Compliance Certification Number has already been assigned.</t>
  </si>
  <si>
    <t>Section 2.  To be completed if a Compliance Certification Number is being requested.</t>
  </si>
  <si>
    <r>
      <t xml:space="preserve">Complete either Section 1 OR Section 2 below.  </t>
    </r>
    <r>
      <rPr>
        <b/>
        <u/>
        <sz val="11"/>
        <color rgb="FFFF0000"/>
        <rFont val="Arial"/>
        <family val="2"/>
      </rPr>
      <t>This template should be used to submit models for a SINGLE Compliance Certification Number</t>
    </r>
    <r>
      <rPr>
        <b/>
        <sz val="11"/>
        <rFont val="Arial"/>
        <family val="2"/>
      </rPr>
      <t>, whether already assigned or requested.  Section 3 is optional.</t>
    </r>
  </si>
  <si>
    <t xml:space="preserve">Enter the name(s) to be marked on the electric motors to which this Compliance Certification applies: </t>
  </si>
  <si>
    <t>Enter each brand name, trademark, or other label name for which the Certifier requests a Compliance Certification Number:</t>
  </si>
  <si>
    <t>List all other names, if any, under which the Certifier distributes electric motors:</t>
  </si>
  <si>
    <t>Status of This Sheet</t>
  </si>
  <si>
    <t>This Compliance Certification reports on  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Certifier.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
*For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</si>
  <si>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This Compliance Certification reports on  and certifies compliance with requirements contained in 10 CFR Part 431 (Energy Conservation Program for Certain Commercial and Industrial Equipment) and Part C of the Energy Policy and Conservation Act (Pub. L. 94–163), and amendments thereto. It is signed by a responsible official of the Submitter and an authorization granting Submitter the authority to submit this information on behalf of the Certifier is on file with the U.S. Department of Energy.  Attached and incorporated as part of this Compliance Certification is a Listing of Electric Motor Efficiencies. For each rating of electric motor* for which the Listing specifies the nominal full load efficiency of a basic model, the company distributes no less efficient basic model with that rating and all basic models with that rating comply with the applicable energy efficiency standard.
*For this purpose, the term ‘‘rating’’ means one of the combinations of an electric motor’s horsepower (or standard kilowatt equivalent), number of poles, and open or enclosed construction, with respect to which § 431.25 of 10 CFR Part 431 prescribes nominal full load efficiency standards.</t>
  </si>
  <si>
    <t>Section 3.  To be completed if the Certifier wants to request modifying the brand, trademark or label names</t>
  </si>
  <si>
    <t xml:space="preserve">         associated with any existing Compliance Certification Number.  Any change will not take effect until</t>
  </si>
  <si>
    <t xml:space="preserve">         confirmation is received from the Department of Energy.</t>
  </si>
  <si>
    <r>
      <t>Enter the Compliance Certification Number that applies to all of the electric motors covered by this Compliance Certification.  This must be in the form of CC</t>
    </r>
    <r>
      <rPr>
        <i/>
        <sz val="10"/>
        <rFont val="Arial"/>
        <family val="2"/>
      </rPr>
      <t>nnnx</t>
    </r>
    <r>
      <rPr>
        <sz val="10"/>
        <rFont val="Arial"/>
        <family val="2"/>
      </rPr>
      <t xml:space="preserve"> where </t>
    </r>
    <r>
      <rPr>
        <i/>
        <sz val="10"/>
        <rFont val="Arial"/>
        <family val="2"/>
      </rPr>
      <t>n</t>
    </r>
    <r>
      <rPr>
        <sz val="10"/>
        <rFont val="Arial"/>
        <family val="2"/>
      </rPr>
      <t xml:space="preserve"> is a number and </t>
    </r>
    <r>
      <rPr>
        <i/>
        <sz val="10"/>
        <rFont val="Arial"/>
        <family val="2"/>
      </rPr>
      <t>x</t>
    </r>
    <r>
      <rPr>
        <sz val="10"/>
        <rFont val="Arial"/>
        <family val="2"/>
      </rPr>
      <t xml:space="preserve"> is either the letter A or B.</t>
    </r>
  </si>
  <si>
    <r>
      <t>Note:  The Compliance Certification Number must be in the form of CC</t>
    </r>
    <r>
      <rPr>
        <i/>
        <sz val="10"/>
        <rFont val="Arial"/>
        <family val="2"/>
      </rPr>
      <t>nnnx</t>
    </r>
    <r>
      <rPr>
        <sz val="10"/>
        <rFont val="Arial"/>
        <family val="2"/>
      </rPr>
      <t xml:space="preserve"> where </t>
    </r>
    <r>
      <rPr>
        <i/>
        <sz val="10"/>
        <rFont val="Arial"/>
        <family val="2"/>
      </rPr>
      <t>n</t>
    </r>
    <r>
      <rPr>
        <sz val="10"/>
        <rFont val="Arial"/>
        <family val="2"/>
      </rPr>
      <t xml:space="preserve"> is a number and </t>
    </r>
    <r>
      <rPr>
        <i/>
        <sz val="10"/>
        <rFont val="Arial"/>
        <family val="2"/>
      </rPr>
      <t>x</t>
    </r>
    <r>
      <rPr>
        <sz val="10"/>
        <rFont val="Arial"/>
        <family val="2"/>
      </rPr>
      <t xml:space="preserve"> is either the letter A or B.</t>
    </r>
  </si>
  <si>
    <t>Fire Pump Electric Motors (effective Jun 1, 2016)</t>
  </si>
  <si>
    <t>DOE F 220.79</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</si>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</sst>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 \ "/>
  </numFmts>
  <fonts count="32"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10"/>
      <color indexed="10"/>
      <name val="Arial"/>
      <family val="2"/>
    </font>
    <font>
      <sz val="8"/>
      <name val="Arial"/>
      <family val="2"/>
    </font>
    <font>
      <b/>
      <sz val="11"/>
      <color indexed="10"/>
      <name val="Arial"/>
      <family val="2"/>
    </font>
    <font>
      <sz val="10"/>
      <color theme="0"/>
      <name val="Arial"/>
      <family val="2"/>
    </font>
    <font>
      <sz val="9"/>
      <color theme="0"/>
      <name val="Arial"/>
      <family val="2"/>
    </font>
    <font>
      <sz val="9"/>
      <color theme="1"/>
      <name val="Arial"/>
      <family val="2"/>
    </font>
    <font>
      <b/>
      <u/>
      <sz val="9"/>
      <color theme="1"/>
      <name val="Arial"/>
      <family val="2"/>
    </font>
    <font>
      <sz val="8"/>
      <color rgb="FF000000"/>
      <name val="Tahoma"/>
      <family val="2"/>
    </font>
    <font>
      <b/>
      <u/>
      <sz val="8"/>
      <name val="Arial"/>
      <family val="2"/>
    </font>
    <font>
      <b/>
      <sz val="8"/>
      <name val="Arial"/>
      <family val="2"/>
    </font>
    <font>
      <b/>
      <sz val="11"/>
      <name val="Arial"/>
      <family val="2"/>
    </font>
    <font>
      <sz val="9"/>
      <color indexed="10"/>
      <name val="Arial"/>
      <family val="2"/>
    </font>
    <font>
      <b/>
      <u/>
      <sz val="9"/>
      <name val="Arial"/>
      <family val="2"/>
    </font>
    <font>
      <b/>
      <u/>
      <sz val="12"/>
      <name val="Arial"/>
      <family val="2"/>
    </font>
    <font>
      <sz val="8"/>
      <color indexed="12"/>
      <name val="Arial"/>
      <family val="2"/>
    </font>
    <font>
      <sz val="10"/>
      <color indexed="18"/>
      <name val="Arial"/>
      <family val="2"/>
    </font>
    <font>
      <b/>
      <u/>
      <sz val="10"/>
      <name val="Arial"/>
      <family val="2"/>
    </font>
    <font>
      <b/>
      <u/>
      <sz val="10"/>
      <color indexed="10"/>
      <name val="Arial"/>
      <family val="2"/>
    </font>
    <font>
      <b/>
      <u/>
      <sz val="11"/>
      <color rgb="FFFF0000"/>
      <name val="Arial"/>
      <family val="2"/>
    </font>
    <font>
      <i/>
      <sz val="10"/>
      <name val="Arial"/>
      <family val="2"/>
    </font>
  </fonts>
  <fills count="11">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CC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n">
        <color indexed="12"/>
      </left>
      <right style="thick">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ck">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thin">
        <color indexed="12"/>
      </left>
      <right style="thick">
        <color indexed="12"/>
      </right>
      <top style="thin">
        <color indexed="12"/>
      </top>
      <bottom style="thick">
        <color indexed="12"/>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ck">
        <color indexed="12"/>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23">
    <xf numFmtId="0" fontId="0" fillId="0" borderId="0" xfId="0"/>
    <xf numFmtId="0" fontId="2" fillId="0" borderId="0" xfId="0" applyFont="1" applyProtection="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center"/>
      <protection hidden="1"/>
    </xf>
    <xf numFmtId="0" fontId="4" fillId="0" borderId="0" xfId="0" applyFont="1" applyAlignment="1" applyProtection="1">
      <alignment horizontal="center" wrapText="1"/>
      <protection hidden="1"/>
    </xf>
    <xf numFmtId="0" fontId="4" fillId="0" borderId="0" xfId="0" applyFont="1" applyProtection="1">
      <protection hidden="1"/>
    </xf>
    <xf numFmtId="0" fontId="4" fillId="0" borderId="0" xfId="0" applyFont="1" applyAlignment="1" applyProtection="1">
      <alignment horizontal="center"/>
      <protection hidden="1"/>
    </xf>
    <xf numFmtId="0" fontId="5" fillId="0" borderId="1" xfId="0" applyFont="1" applyBorder="1" applyAlignment="1" applyProtection="1">
      <alignment horizontal="center" wrapText="1"/>
      <protection hidden="1"/>
    </xf>
    <xf numFmtId="0" fontId="5" fillId="0" borderId="2" xfId="0" applyFont="1" applyBorder="1" applyAlignment="1" applyProtection="1">
      <alignment horizontal="center" wrapText="1"/>
      <protection hidden="1"/>
    </xf>
    <xf numFmtId="0" fontId="5" fillId="0" borderId="3" xfId="0" applyFont="1" applyBorder="1" applyAlignment="1" applyProtection="1">
      <alignment horizontal="center" wrapText="1"/>
      <protection hidden="1"/>
    </xf>
    <xf numFmtId="0" fontId="5" fillId="0" borderId="0" xfId="0" applyFont="1" applyAlignment="1" applyProtection="1">
      <alignment horizontal="center" wrapText="1"/>
      <protection hidden="1"/>
    </xf>
    <xf numFmtId="0" fontId="5" fillId="0" borderId="0" xfId="0" applyFont="1" applyProtection="1">
      <protection hidden="1"/>
    </xf>
    <xf numFmtId="0" fontId="4" fillId="0" borderId="4"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0" fontId="4" fillId="2" borderId="1"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4" fillId="3" borderId="0" xfId="0" applyFont="1" applyFill="1" applyProtection="1">
      <protection hidden="1"/>
    </xf>
    <xf numFmtId="0" fontId="5" fillId="0" borderId="5" xfId="0"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center" wrapText="1"/>
      <protection hidden="1"/>
    </xf>
    <xf numFmtId="0" fontId="3" fillId="0" borderId="0" xfId="0" applyFont="1" applyAlignment="1" applyProtection="1">
      <alignment horizontal="left"/>
      <protection hidden="1"/>
    </xf>
    <xf numFmtId="0" fontId="5" fillId="0" borderId="7" xfId="0" applyFont="1" applyBorder="1" applyAlignment="1" applyProtection="1">
      <alignment horizontal="center" wrapText="1"/>
      <protection hidden="1"/>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0" borderId="0" xfId="0" applyFont="1" applyAlignment="1" applyProtection="1">
      <alignment vertical="top"/>
      <protection hidden="1"/>
    </xf>
    <xf numFmtId="0" fontId="5" fillId="0" borderId="0" xfId="0" applyFont="1" applyAlignment="1" applyProtection="1">
      <alignment vertical="top"/>
      <protection hidden="1"/>
    </xf>
    <xf numFmtId="0" fontId="5" fillId="0" borderId="0" xfId="0" quotePrefix="1" applyFont="1" applyAlignment="1" applyProtection="1">
      <alignment vertical="top"/>
      <protection hidden="1"/>
    </xf>
    <xf numFmtId="0" fontId="5" fillId="0" borderId="0" xfId="0" applyFont="1" applyAlignment="1" applyProtection="1">
      <alignment horizontal="left" vertical="top" wrapText="1"/>
      <protection hidden="1"/>
    </xf>
    <xf numFmtId="0" fontId="4" fillId="0" borderId="0" xfId="0" applyFont="1" applyAlignment="1" applyProtection="1">
      <alignment horizontal="center" vertical="top"/>
      <protection hidden="1"/>
    </xf>
    <xf numFmtId="0" fontId="9" fillId="0" borderId="0" xfId="0" applyFont="1" applyAlignment="1" applyProtection="1">
      <alignment horizontal="right" vertical="center"/>
      <protection hidden="1"/>
    </xf>
    <xf numFmtId="0" fontId="3" fillId="0" borderId="0" xfId="0" applyFont="1" applyAlignment="1" applyProtection="1">
      <alignment horizontal="right" vertical="center"/>
      <protection hidden="1"/>
    </xf>
    <xf numFmtId="0" fontId="10" fillId="0" borderId="0" xfId="0" applyFont="1" applyAlignment="1" applyProtection="1">
      <alignment horizontal="left" vertical="center"/>
      <protection hidden="1"/>
    </xf>
    <xf numFmtId="0" fontId="16" fillId="0" borderId="0" xfId="0" applyFont="1" applyAlignment="1" applyProtection="1">
      <alignment horizontal="left" vertical="center"/>
      <protection hidden="1"/>
    </xf>
    <xf numFmtId="0" fontId="15" fillId="0" borderId="0" xfId="0" applyFont="1" applyProtection="1">
      <protection hidden="1"/>
    </xf>
    <xf numFmtId="49" fontId="4" fillId="2" borderId="10" xfId="0" applyNumberFormat="1" applyFont="1" applyFill="1" applyBorder="1" applyAlignment="1" applyProtection="1">
      <alignment horizontal="center" vertical="center" wrapText="1"/>
      <protection locked="0"/>
    </xf>
    <xf numFmtId="49" fontId="4" fillId="2" borderId="13" xfId="0" applyNumberFormat="1" applyFont="1"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top"/>
      <protection hidden="1"/>
    </xf>
    <xf numFmtId="0" fontId="1" fillId="4" borderId="0" xfId="0" applyFont="1" applyFill="1" applyAlignment="1" applyProtection="1">
      <alignment horizontal="center" vertical="center"/>
      <protection hidden="1"/>
    </xf>
    <xf numFmtId="0" fontId="9"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10" fillId="0" borderId="0" xfId="0" applyFont="1" applyAlignment="1" applyProtection="1">
      <alignment horizontal="right" vertical="top"/>
      <protection hidden="1"/>
    </xf>
    <xf numFmtId="0" fontId="10" fillId="0" borderId="0" xfId="0" applyFont="1" applyAlignment="1" applyProtection="1">
      <alignment horizontal="left" vertical="top"/>
      <protection hidden="1"/>
    </xf>
    <xf numFmtId="0" fontId="8" fillId="0" borderId="0" xfId="0" applyFont="1" applyAlignment="1" applyProtection="1">
      <alignment vertical="center" wrapText="1"/>
      <protection hidden="1"/>
    </xf>
    <xf numFmtId="0" fontId="2" fillId="0" borderId="0" xfId="0" applyFont="1" applyAlignment="1" applyProtection="1">
      <alignment horizontal="left" vertical="center"/>
      <protection hidden="1"/>
    </xf>
    <xf numFmtId="0" fontId="20" fillId="0" borderId="0" xfId="0" applyFont="1" applyAlignment="1" applyProtection="1">
      <alignment horizontal="center"/>
      <protection hidden="1"/>
    </xf>
    <xf numFmtId="0" fontId="21" fillId="0" borderId="0" xfId="0" applyFont="1" applyAlignment="1" applyProtection="1">
      <alignment horizontal="right" vertical="center"/>
      <protection hidden="1"/>
    </xf>
    <xf numFmtId="0" fontId="2" fillId="0" borderId="0" xfId="0" applyFont="1" applyAlignment="1" applyProtection="1">
      <alignment horizontal="left" vertical="center" wrapText="1"/>
      <protection hidden="1"/>
    </xf>
    <xf numFmtId="0" fontId="1" fillId="0" borderId="0" xfId="0" applyFont="1" applyAlignment="1" applyProtection="1">
      <alignment horizontal="left" vertical="center"/>
      <protection hidden="1"/>
    </xf>
    <xf numFmtId="0" fontId="23" fillId="0" borderId="0" xfId="0" applyFont="1" applyAlignment="1" applyProtection="1">
      <alignment horizontal="left" vertical="center"/>
      <protection hidden="1"/>
    </xf>
    <xf numFmtId="0" fontId="8" fillId="0" borderId="0" xfId="0" applyFont="1" applyAlignment="1" applyProtection="1">
      <alignment horizontal="left" vertical="top" wrapText="1"/>
      <protection hidden="1"/>
    </xf>
    <xf numFmtId="0" fontId="8" fillId="0" borderId="0" xfId="0" applyFont="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2" fillId="0" borderId="23" xfId="0" applyFont="1" applyBorder="1" applyAlignment="1" applyProtection="1">
      <alignment horizontal="left" vertical="center"/>
      <protection hidden="1"/>
    </xf>
    <xf numFmtId="0" fontId="25" fillId="0" borderId="22"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4" xfId="0" applyFont="1" applyBorder="1" applyAlignment="1" applyProtection="1">
      <alignment horizontal="left" vertical="center"/>
      <protection hidden="1"/>
    </xf>
    <xf numFmtId="0" fontId="2" fillId="0" borderId="25" xfId="0" applyFont="1" applyBorder="1" applyAlignment="1" applyProtection="1">
      <alignment horizontal="left" vertical="center"/>
      <protection hidden="1"/>
    </xf>
    <xf numFmtId="0" fontId="10" fillId="0" borderId="0" xfId="0" applyFont="1" applyAlignment="1" applyProtection="1">
      <alignment vertical="center"/>
      <protection hidden="1"/>
    </xf>
    <xf numFmtId="0" fontId="2" fillId="0" borderId="18" xfId="0" applyFont="1" applyBorder="1" applyAlignment="1" applyProtection="1">
      <alignment horizontal="left" vertical="center"/>
      <protection hidden="1"/>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protection hidden="1"/>
    </xf>
    <xf numFmtId="0" fontId="2" fillId="0" borderId="25"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2" fillId="0" borderId="18" xfId="0" applyFont="1" applyBorder="1" applyAlignment="1" applyProtection="1">
      <alignment horizontal="left" vertical="top"/>
      <protection hidden="1"/>
    </xf>
    <xf numFmtId="0" fontId="1" fillId="0" borderId="0" xfId="0" applyFont="1" applyAlignment="1" applyProtection="1">
      <alignment horizontal="center" vertical="top"/>
      <protection hidden="1"/>
    </xf>
    <xf numFmtId="0" fontId="8" fillId="0" borderId="0" xfId="0" applyFont="1" applyAlignment="1" applyProtection="1">
      <alignment horizontal="left" vertical="top" wrapText="1"/>
      <protection locked="0"/>
    </xf>
    <xf numFmtId="0" fontId="4" fillId="0" borderId="1" xfId="0" applyFont="1" applyBorder="1" applyAlignment="1" applyProtection="1">
      <alignment horizontal="center" vertical="top" wrapText="1"/>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left" vertical="top"/>
      <protection hidden="1"/>
    </xf>
    <xf numFmtId="0" fontId="13" fillId="0" borderId="25" xfId="0" applyFont="1" applyBorder="1" applyAlignment="1" applyProtection="1">
      <alignment horizontal="left" vertical="center"/>
      <protection hidden="1"/>
    </xf>
    <xf numFmtId="0" fontId="13" fillId="0" borderId="0" xfId="0" applyFont="1" applyAlignment="1" applyProtection="1">
      <alignment horizontal="left" vertical="center"/>
      <protection hidden="1"/>
    </xf>
    <xf numFmtId="0" fontId="13" fillId="0" borderId="18" xfId="0" applyFont="1" applyBorder="1" applyAlignment="1" applyProtection="1">
      <alignment horizontal="center" vertical="center"/>
      <protection hidden="1"/>
    </xf>
    <xf numFmtId="0" fontId="13" fillId="0" borderId="0" xfId="0" applyFont="1" applyAlignment="1" applyProtection="1">
      <alignment horizontal="left" vertical="center" wrapText="1"/>
      <protection hidden="1"/>
    </xf>
    <xf numFmtId="0" fontId="9" fillId="0" borderId="6" xfId="0" applyFont="1" applyBorder="1" applyAlignment="1" applyProtection="1">
      <alignment horizontal="left" vertical="center" wrapText="1" indent="1"/>
      <protection locked="0"/>
    </xf>
    <xf numFmtId="0" fontId="13" fillId="0" borderId="0" xfId="0" applyFont="1" applyAlignment="1" applyProtection="1">
      <alignment horizontal="left" vertical="center" wrapText="1" indent="1"/>
      <protection hidden="1"/>
    </xf>
    <xf numFmtId="0" fontId="13" fillId="0" borderId="18" xfId="0" applyFont="1" applyBorder="1" applyAlignment="1" applyProtection="1">
      <alignment horizontal="left" vertical="center"/>
      <protection hidden="1"/>
    </xf>
    <xf numFmtId="0" fontId="1" fillId="0" borderId="6" xfId="1" applyBorder="1" applyAlignment="1" applyProtection="1">
      <alignment horizontal="left" vertical="center" wrapText="1" indent="1"/>
      <protection locked="0"/>
    </xf>
    <xf numFmtId="0" fontId="13" fillId="0" borderId="26" xfId="0" applyFont="1" applyBorder="1" applyAlignment="1" applyProtection="1">
      <alignment horizontal="left" vertical="center"/>
      <protection hidden="1"/>
    </xf>
    <xf numFmtId="0" fontId="13" fillId="0" borderId="28" xfId="0" applyFont="1" applyBorder="1" applyAlignment="1" applyProtection="1">
      <alignment horizontal="left" vertical="center"/>
      <protection hidden="1"/>
    </xf>
    <xf numFmtId="0" fontId="13" fillId="0" borderId="27" xfId="0" applyFont="1" applyBorder="1" applyAlignment="1" applyProtection="1">
      <alignment horizontal="left" vertical="center"/>
      <protection hidden="1"/>
    </xf>
    <xf numFmtId="0" fontId="25" fillId="0" borderId="0" xfId="0" applyFont="1" applyAlignment="1" applyProtection="1">
      <alignment horizontal="left" vertical="top"/>
      <protection hidden="1"/>
    </xf>
    <xf numFmtId="0" fontId="5" fillId="0" borderId="0" xfId="0" applyFont="1" applyAlignment="1" applyProtection="1">
      <alignment vertical="center"/>
      <protection hidden="1"/>
    </xf>
    <xf numFmtId="0" fontId="13" fillId="0" borderId="0" xfId="0" applyFont="1" applyAlignment="1" applyProtection="1">
      <alignment horizontal="left" vertical="top" wrapText="1"/>
      <protection hidden="1"/>
    </xf>
    <xf numFmtId="0" fontId="13" fillId="0" borderId="0" xfId="0" applyFont="1" applyAlignment="1" applyProtection="1">
      <alignment horizontal="left" vertical="top" wrapText="1" indent="1"/>
      <protection hidden="1"/>
    </xf>
    <xf numFmtId="0" fontId="26" fillId="0" borderId="0" xfId="0" applyFont="1" applyAlignment="1" applyProtection="1">
      <alignment horizontal="left" vertical="center"/>
      <protection hidden="1"/>
    </xf>
    <xf numFmtId="0" fontId="21" fillId="0" borderId="6" xfId="1" applyFont="1" applyBorder="1" applyAlignment="1" applyProtection="1">
      <alignment horizontal="left" vertical="center" wrapText="1" indent="1"/>
      <protection locked="0"/>
    </xf>
    <xf numFmtId="0" fontId="21"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164" fontId="21" fillId="8" borderId="6" xfId="1" applyNumberFormat="1" applyFont="1" applyFill="1" applyBorder="1" applyAlignment="1" applyProtection="1">
      <alignment horizontal="left" vertical="center" wrapText="1" indent="1"/>
      <protection locked="0"/>
    </xf>
    <xf numFmtId="0" fontId="13" fillId="8" borderId="0" xfId="0" applyFont="1" applyFill="1" applyAlignment="1" applyProtection="1">
      <alignment horizontal="left" vertical="center" wrapText="1" indent="1"/>
      <protection hidden="1"/>
    </xf>
    <xf numFmtId="0" fontId="21" fillId="0" borderId="0" xfId="0" applyFont="1" applyAlignment="1" applyProtection="1">
      <alignment horizontal="left" vertical="center"/>
      <protection hidden="1"/>
    </xf>
    <xf numFmtId="0" fontId="21" fillId="0" borderId="0" xfId="1" applyFont="1" applyBorder="1" applyAlignment="1" applyProtection="1">
      <alignment horizontal="left" vertical="center"/>
      <protection hidden="1"/>
    </xf>
    <xf numFmtId="0" fontId="10" fillId="0" borderId="28" xfId="0" applyFont="1" applyBorder="1" applyAlignment="1" applyProtection="1">
      <alignment horizontal="left" vertical="center"/>
      <protection hidden="1"/>
    </xf>
    <xf numFmtId="0" fontId="4" fillId="0" borderId="28" xfId="0" applyFont="1" applyBorder="1" applyAlignment="1" applyProtection="1">
      <alignment horizontal="left" vertical="center"/>
      <protection hidden="1"/>
    </xf>
    <xf numFmtId="0" fontId="13" fillId="0" borderId="28" xfId="0" applyFont="1" applyBorder="1" applyAlignment="1" applyProtection="1">
      <alignment horizontal="center" vertical="center"/>
      <protection hidden="1"/>
    </xf>
    <xf numFmtId="0" fontId="4" fillId="0" borderId="22" xfId="0" applyFont="1" applyBorder="1" applyAlignment="1" applyProtection="1">
      <alignment horizontal="left" vertical="center"/>
      <protection hidden="1"/>
    </xf>
    <xf numFmtId="0" fontId="13" fillId="0" borderId="22" xfId="0" applyFont="1" applyBorder="1" applyAlignment="1" applyProtection="1">
      <alignment horizontal="center" vertical="center"/>
      <protection hidden="1"/>
    </xf>
    <xf numFmtId="0" fontId="17" fillId="0" borderId="0" xfId="0" applyFont="1" applyAlignment="1" applyProtection="1">
      <alignment horizontal="left" vertical="center"/>
      <protection hidden="1"/>
    </xf>
    <xf numFmtId="0" fontId="18" fillId="0" borderId="0" xfId="0" applyFont="1" applyAlignment="1" applyProtection="1">
      <alignment vertical="center"/>
      <protection hidden="1"/>
    </xf>
    <xf numFmtId="0" fontId="17" fillId="0" borderId="0" xfId="0" applyFont="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3" fillId="0" borderId="25" xfId="0" applyFont="1" applyBorder="1" applyAlignment="1" applyProtection="1">
      <alignment horizontal="left"/>
      <protection hidden="1"/>
    </xf>
    <xf numFmtId="0" fontId="8" fillId="0" borderId="0" xfId="0" applyFont="1" applyProtection="1">
      <protection hidden="1"/>
    </xf>
    <xf numFmtId="0" fontId="8" fillId="0" borderId="0" xfId="0" applyFont="1" applyAlignment="1" applyProtection="1">
      <alignment horizontal="left"/>
      <protection hidden="1"/>
    </xf>
    <xf numFmtId="0" fontId="3" fillId="0" borderId="18" xfId="0" applyFont="1" applyBorder="1" applyAlignment="1" applyProtection="1">
      <alignment horizontal="center"/>
      <protection hidden="1"/>
    </xf>
    <xf numFmtId="0" fontId="3" fillId="0" borderId="0" xfId="0" applyFont="1" applyAlignment="1" applyProtection="1">
      <alignment horizontal="center"/>
      <protection hidden="1"/>
    </xf>
    <xf numFmtId="0" fontId="3" fillId="0" borderId="0" xfId="0" applyFont="1" applyAlignment="1" applyProtection="1">
      <alignment horizontal="left" wrapText="1"/>
      <protection hidden="1"/>
    </xf>
    <xf numFmtId="0" fontId="4" fillId="9" borderId="1" xfId="0" applyFont="1" applyFill="1" applyBorder="1" applyAlignment="1" applyProtection="1">
      <alignment horizontal="center" wrapText="1"/>
      <protection hidden="1"/>
    </xf>
    <xf numFmtId="0" fontId="5" fillId="0" borderId="0" xfId="0" applyFont="1" applyAlignment="1" applyProtection="1">
      <alignment horizontal="right" vertical="center" wrapText="1"/>
      <protection hidden="1"/>
    </xf>
    <xf numFmtId="0" fontId="27" fillId="0" borderId="0" xfId="0" applyFont="1"/>
    <xf numFmtId="0" fontId="7" fillId="0" borderId="0" xfId="0" applyFont="1" applyAlignment="1" applyProtection="1">
      <alignment wrapText="1"/>
      <protection hidden="1"/>
    </xf>
    <xf numFmtId="0" fontId="4" fillId="0" borderId="29" xfId="0" applyFont="1" applyBorder="1" applyAlignment="1" applyProtection="1">
      <alignment horizontal="center" vertical="center"/>
      <protection hidden="1"/>
    </xf>
    <xf numFmtId="0" fontId="6" fillId="0" borderId="8" xfId="0" applyFont="1" applyBorder="1" applyAlignment="1" applyProtection="1">
      <alignment vertical="center"/>
      <protection hidden="1"/>
    </xf>
    <xf numFmtId="0" fontId="4" fillId="2" borderId="11"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10" fillId="0" borderId="0" xfId="0" applyFont="1" applyAlignment="1" applyProtection="1">
      <alignment horizontal="right" vertical="center"/>
      <protection hidden="1"/>
    </xf>
    <xf numFmtId="0" fontId="5" fillId="0" borderId="0" xfId="0" quotePrefix="1" applyFont="1" applyAlignment="1" applyProtection="1">
      <alignment horizontal="left" vertical="top"/>
      <protection hidden="1"/>
    </xf>
    <xf numFmtId="0" fontId="5"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5" fillId="0" borderId="6" xfId="0" applyFont="1" applyBorder="1" applyAlignment="1" applyProtection="1">
      <alignment horizontal="center" wrapText="1"/>
      <protection hidden="1"/>
    </xf>
    <xf numFmtId="0" fontId="5" fillId="0" borderId="19" xfId="0" applyFont="1" applyBorder="1" applyAlignment="1" applyProtection="1">
      <alignment horizontal="center" wrapText="1"/>
      <protection hidden="1"/>
    </xf>
    <xf numFmtId="0" fontId="5" fillId="0" borderId="21" xfId="0" applyFont="1" applyBorder="1" applyAlignment="1" applyProtection="1">
      <alignment horizontal="center" wrapText="1"/>
      <protection hidden="1"/>
    </xf>
    <xf numFmtId="0" fontId="5" fillId="4" borderId="6" xfId="0" applyFont="1" applyFill="1" applyBorder="1" applyAlignment="1" applyProtection="1">
      <alignment horizontal="left" vertical="top" wrapText="1" indent="1"/>
      <protection locked="0"/>
    </xf>
    <xf numFmtId="0" fontId="5" fillId="4" borderId="6"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top"/>
      <protection hidden="1"/>
    </xf>
    <xf numFmtId="0" fontId="4" fillId="4" borderId="21" xfId="0" applyFont="1" applyFill="1" applyBorder="1" applyAlignment="1" applyProtection="1">
      <alignment horizontal="center" vertical="top"/>
      <protection hidden="1"/>
    </xf>
    <xf numFmtId="0" fontId="8" fillId="4" borderId="0" xfId="0" applyFont="1" applyFill="1" applyAlignment="1" applyProtection="1">
      <alignment horizontal="center" vertical="center"/>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5" fillId="0" borderId="0" xfId="0" applyFont="1" applyAlignment="1" applyProtection="1">
      <alignment horizontal="center" vertical="top"/>
      <protection hidden="1"/>
    </xf>
    <xf numFmtId="0" fontId="14" fillId="0" borderId="0" xfId="0" applyFont="1" applyAlignment="1" applyProtection="1">
      <alignment horizontal="center" vertical="top" wrapText="1"/>
      <protection hidden="1"/>
    </xf>
    <xf numFmtId="165" fontId="13" fillId="0" borderId="0" xfId="0" quotePrefix="1" applyNumberFormat="1" applyFont="1" applyAlignment="1" applyProtection="1">
      <alignment horizontal="right" vertical="top"/>
      <protection hidden="1"/>
    </xf>
    <xf numFmtId="0" fontId="5" fillId="4" borderId="6" xfId="0" applyFont="1" applyFill="1" applyBorder="1" applyAlignment="1" applyProtection="1">
      <alignment horizontal="left" vertical="center" wrapText="1" indent="1"/>
      <protection locked="0"/>
    </xf>
    <xf numFmtId="0" fontId="4" fillId="0" borderId="0" xfId="0" applyFont="1" applyAlignment="1" applyProtection="1">
      <alignment horizontal="center" vertical="top"/>
      <protection locked="0" hidden="1"/>
    </xf>
    <xf numFmtId="0" fontId="22"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13" fillId="0" borderId="0" xfId="0" applyFont="1" applyAlignment="1" applyProtection="1">
      <alignment vertical="center" wrapText="1"/>
      <protection hidden="1"/>
    </xf>
    <xf numFmtId="0" fontId="1" fillId="0" borderId="25" xfId="0" applyFont="1" applyBorder="1" applyAlignment="1" applyProtection="1">
      <alignment horizontal="center" vertical="center"/>
      <protection hidden="1"/>
    </xf>
    <xf numFmtId="0" fontId="4" fillId="0" borderId="31" xfId="0" applyFont="1" applyBorder="1" applyAlignment="1" applyProtection="1">
      <alignment horizontal="center" vertical="center" wrapText="1"/>
      <protection hidden="1"/>
    </xf>
    <xf numFmtId="0" fontId="10" fillId="0" borderId="0" xfId="0" applyFont="1" applyAlignment="1" applyProtection="1">
      <alignment vertical="top"/>
      <protection hidden="1"/>
    </xf>
    <xf numFmtId="0" fontId="22" fillId="4" borderId="0" xfId="0" applyFont="1" applyFill="1" applyAlignment="1" applyProtection="1">
      <alignment horizontal="center" vertical="center"/>
      <protection hidden="1"/>
    </xf>
    <xf numFmtId="0" fontId="5" fillId="4" borderId="6" xfId="0" applyFont="1" applyFill="1" applyBorder="1" applyAlignment="1" applyProtection="1">
      <alignment horizontal="center" vertical="top"/>
      <protection locked="0"/>
    </xf>
    <xf numFmtId="0" fontId="9" fillId="0" borderId="6" xfId="1" applyFont="1" applyBorder="1" applyAlignment="1" applyProtection="1">
      <alignment horizontal="left" vertical="center" wrapText="1" indent="1"/>
      <protection locked="0"/>
    </xf>
    <xf numFmtId="0" fontId="9" fillId="0" borderId="0" xfId="2" applyFont="1" applyAlignment="1" applyProtection="1">
      <alignment vertical="center"/>
      <protection hidden="1"/>
    </xf>
    <xf numFmtId="0" fontId="7" fillId="0" borderId="0" xfId="0" applyFont="1" applyProtection="1">
      <protection hidden="1"/>
    </xf>
    <xf numFmtId="0" fontId="4" fillId="0" borderId="25" xfId="0" applyFont="1" applyBorder="1" applyAlignment="1" applyProtection="1">
      <alignment horizontal="center" wrapText="1"/>
      <protection hidden="1"/>
    </xf>
    <xf numFmtId="0" fontId="11" fillId="0" borderId="25" xfId="0" applyFont="1" applyBorder="1" applyAlignment="1" applyProtection="1">
      <alignment wrapText="1"/>
      <protection hidden="1"/>
    </xf>
    <xf numFmtId="0" fontId="11" fillId="0" borderId="0" xfId="0" applyFont="1" applyAlignment="1" applyProtection="1">
      <alignment wrapText="1"/>
      <protection hidden="1"/>
    </xf>
    <xf numFmtId="0" fontId="1" fillId="0" borderId="23"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3" fillId="0" borderId="25" xfId="0" applyFont="1" applyBorder="1" applyAlignment="1" applyProtection="1">
      <alignment horizontal="left" vertical="center" wrapText="1" indent="1"/>
      <protection hidden="1"/>
    </xf>
    <xf numFmtId="0" fontId="1" fillId="0" borderId="25" xfId="0" applyFont="1" applyBorder="1" applyAlignment="1" applyProtection="1">
      <alignment horizontal="center" vertical="top"/>
      <protection hidden="1"/>
    </xf>
    <xf numFmtId="0" fontId="1" fillId="0" borderId="18" xfId="0" applyFont="1" applyBorder="1" applyAlignment="1" applyProtection="1">
      <alignment horizontal="center" vertical="top"/>
      <protection hidden="1"/>
    </xf>
    <xf numFmtId="0" fontId="8" fillId="0" borderId="0" xfId="0" applyFont="1" applyAlignment="1" applyProtection="1">
      <alignment horizontal="left" vertical="top" wrapText="1"/>
      <protection hidden="1"/>
    </xf>
    <xf numFmtId="0" fontId="22"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24" fillId="7" borderId="1" xfId="1" applyFont="1" applyFill="1" applyBorder="1" applyAlignment="1" applyProtection="1">
      <alignment horizontal="center" vertical="center"/>
      <protection hidden="1"/>
    </xf>
    <xf numFmtId="0" fontId="10" fillId="0" borderId="19" xfId="0" applyFont="1" applyBorder="1" applyAlignment="1" applyProtection="1">
      <alignment horizontal="center" vertical="center" wrapText="1"/>
      <protection hidden="1"/>
    </xf>
    <xf numFmtId="0" fontId="10" fillId="0" borderId="20" xfId="0" applyFont="1" applyBorder="1" applyAlignment="1" applyProtection="1">
      <alignment horizontal="center" vertical="center" wrapText="1"/>
      <protection hidden="1"/>
    </xf>
    <xf numFmtId="0" fontId="10" fillId="0" borderId="21" xfId="0" applyFont="1" applyBorder="1" applyAlignment="1" applyProtection="1">
      <alignment horizontal="center" vertical="center" wrapText="1"/>
      <protection hidden="1"/>
    </xf>
    <xf numFmtId="0" fontId="17" fillId="0" borderId="0" xfId="0" applyFont="1" applyAlignment="1" applyProtection="1">
      <alignment horizontal="left" vertical="top" wrapText="1"/>
      <protection hidden="1"/>
    </xf>
    <xf numFmtId="0" fontId="13" fillId="0" borderId="0" xfId="0" applyFont="1" applyAlignment="1" applyProtection="1">
      <alignment horizontal="center" vertical="center"/>
      <protection hidden="1"/>
    </xf>
    <xf numFmtId="0" fontId="1" fillId="0" borderId="26" xfId="0" applyFont="1" applyBorder="1" applyAlignment="1" applyProtection="1">
      <alignment horizontal="center" vertical="top"/>
      <protection hidden="1"/>
    </xf>
    <xf numFmtId="0" fontId="1" fillId="0" borderId="27" xfId="0" applyFont="1" applyBorder="1" applyAlignment="1" applyProtection="1">
      <alignment horizontal="center" vertical="top"/>
      <protection hidden="1"/>
    </xf>
    <xf numFmtId="0" fontId="13" fillId="0" borderId="25" xfId="0" applyFont="1" applyBorder="1" applyAlignment="1" applyProtection="1">
      <alignment horizontal="right" vertical="center"/>
      <protection hidden="1"/>
    </xf>
    <xf numFmtId="0" fontId="13" fillId="0" borderId="0" xfId="0" applyFont="1" applyAlignment="1" applyProtection="1">
      <alignment horizontal="right" vertical="center"/>
      <protection hidden="1"/>
    </xf>
    <xf numFmtId="0" fontId="13" fillId="0" borderId="18" xfId="0" applyFont="1" applyBorder="1" applyAlignment="1" applyProtection="1">
      <alignment horizontal="right" vertical="center"/>
      <protection hidden="1"/>
    </xf>
    <xf numFmtId="0" fontId="13" fillId="0" borderId="0" xfId="0" applyFont="1" applyAlignment="1" applyProtection="1">
      <alignment horizontal="left" vertical="top" wrapText="1" indent="1"/>
      <protection hidden="1"/>
    </xf>
    <xf numFmtId="0" fontId="21" fillId="0" borderId="0" xfId="0" applyFont="1" applyAlignment="1" applyProtection="1">
      <alignment horizontal="right" vertical="center" wrapText="1"/>
      <protection hidden="1"/>
    </xf>
    <xf numFmtId="0" fontId="21" fillId="0" borderId="18" xfId="0" applyFont="1" applyBorder="1" applyAlignment="1" applyProtection="1">
      <alignment horizontal="right" vertical="center" wrapText="1"/>
      <protection hidden="1"/>
    </xf>
    <xf numFmtId="0" fontId="1" fillId="0" borderId="28" xfId="0" applyFont="1" applyBorder="1" applyAlignment="1" applyProtection="1">
      <alignment horizontal="center" vertical="top"/>
      <protection hidden="1"/>
    </xf>
    <xf numFmtId="0" fontId="13" fillId="0" borderId="25" xfId="0" applyFont="1" applyBorder="1" applyAlignment="1" applyProtection="1">
      <alignment horizontal="right" vertical="center" wrapText="1"/>
      <protection hidden="1"/>
    </xf>
    <xf numFmtId="0" fontId="13" fillId="0" borderId="0" xfId="0" applyFont="1" applyAlignment="1" applyProtection="1">
      <alignment horizontal="right" vertical="center" wrapText="1"/>
      <protection hidden="1"/>
    </xf>
    <xf numFmtId="0" fontId="13" fillId="0" borderId="18" xfId="0" applyFont="1" applyBorder="1" applyAlignment="1" applyProtection="1">
      <alignment horizontal="right" vertical="center" wrapText="1"/>
      <protection hidden="1"/>
    </xf>
    <xf numFmtId="0" fontId="4" fillId="0" borderId="0" xfId="0" applyFont="1" applyAlignment="1" applyProtection="1">
      <alignment horizontal="left" vertical="top"/>
      <protection hidden="1"/>
    </xf>
    <xf numFmtId="0" fontId="8" fillId="0" borderId="0" xfId="0" applyFont="1" applyAlignment="1" applyProtection="1">
      <alignment horizontal="left" vertical="top"/>
      <protection hidden="1"/>
    </xf>
    <xf numFmtId="0" fontId="4" fillId="0" borderId="0" xfId="0" applyFont="1" applyAlignment="1" applyProtection="1">
      <alignment horizontal="left" vertical="top" wrapText="1"/>
      <protection hidden="1"/>
    </xf>
    <xf numFmtId="0" fontId="4" fillId="0" borderId="25"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8" fillId="0" borderId="28" xfId="0" applyFont="1" applyBorder="1" applyAlignment="1" applyProtection="1">
      <alignment horizontal="left" vertical="top" wrapText="1"/>
      <protection hidden="1"/>
    </xf>
    <xf numFmtId="0" fontId="5" fillId="0" borderId="0" xfId="0" applyFont="1" applyAlignment="1" applyProtection="1">
      <alignment horizontal="center" vertical="top"/>
      <protection hidden="1"/>
    </xf>
    <xf numFmtId="0" fontId="8" fillId="0" borderId="0" xfId="0" quotePrefix="1" applyFont="1" applyAlignment="1" applyProtection="1">
      <alignment horizontal="left" vertical="top"/>
      <protection hidden="1"/>
    </xf>
    <xf numFmtId="0" fontId="22" fillId="10" borderId="23" xfId="0" applyFont="1" applyFill="1" applyBorder="1" applyAlignment="1" applyProtection="1">
      <alignment horizontal="center" vertical="top" wrapText="1"/>
      <protection hidden="1"/>
    </xf>
    <xf numFmtId="0" fontId="22" fillId="10" borderId="22" xfId="0" applyFont="1" applyFill="1" applyBorder="1" applyAlignment="1" applyProtection="1">
      <alignment horizontal="center" vertical="top" wrapText="1"/>
      <protection hidden="1"/>
    </xf>
    <xf numFmtId="0" fontId="22" fillId="10" borderId="24" xfId="0" applyFont="1" applyFill="1" applyBorder="1" applyAlignment="1" applyProtection="1">
      <alignment horizontal="center" vertical="top" wrapText="1"/>
      <protection hidden="1"/>
    </xf>
    <xf numFmtId="0" fontId="22" fillId="10" borderId="26" xfId="0" applyFont="1" applyFill="1" applyBorder="1" applyAlignment="1" applyProtection="1">
      <alignment horizontal="center" vertical="top" wrapText="1"/>
      <protection hidden="1"/>
    </xf>
    <xf numFmtId="0" fontId="22" fillId="10" borderId="28" xfId="0" applyFont="1" applyFill="1" applyBorder="1" applyAlignment="1" applyProtection="1">
      <alignment horizontal="center" vertical="top" wrapText="1"/>
      <protection hidden="1"/>
    </xf>
    <xf numFmtId="0" fontId="22" fillId="10" borderId="27" xfId="0" applyFont="1" applyFill="1" applyBorder="1" applyAlignment="1" applyProtection="1">
      <alignment horizontal="center" vertical="top" wrapText="1"/>
      <protection hidden="1"/>
    </xf>
    <xf numFmtId="0" fontId="14" fillId="0" borderId="0" xfId="0" applyFont="1" applyAlignment="1" applyProtection="1">
      <alignment horizontal="center" vertical="center"/>
      <protection hidden="1"/>
    </xf>
    <xf numFmtId="0" fontId="24" fillId="7" borderId="32" xfId="1" applyFont="1" applyFill="1" applyBorder="1" applyAlignment="1" applyProtection="1">
      <alignment horizontal="center" vertical="center"/>
      <protection hidden="1"/>
    </xf>
    <xf numFmtId="0" fontId="24" fillId="7" borderId="31" xfId="1" applyFont="1" applyFill="1" applyBorder="1" applyAlignment="1" applyProtection="1">
      <alignment horizontal="center" vertical="center"/>
      <protection hidden="1"/>
    </xf>
    <xf numFmtId="0" fontId="24" fillId="7" borderId="30" xfId="1" applyFont="1" applyFill="1" applyBorder="1" applyAlignment="1" applyProtection="1">
      <alignment horizontal="center" vertical="center"/>
      <protection hidden="1"/>
    </xf>
    <xf numFmtId="0" fontId="8" fillId="0" borderId="0" xfId="0" applyFont="1" applyAlignment="1" applyProtection="1">
      <alignment horizontal="right" vertical="center" wrapText="1"/>
      <protection hidden="1"/>
    </xf>
    <xf numFmtId="0" fontId="9" fillId="6" borderId="19" xfId="0" applyFont="1" applyFill="1" applyBorder="1" applyAlignment="1" applyProtection="1">
      <alignment horizontal="center" vertical="center" wrapText="1"/>
      <protection hidden="1"/>
    </xf>
    <xf numFmtId="0" fontId="9" fillId="6" borderId="20" xfId="0" applyFont="1" applyFill="1" applyBorder="1" applyAlignment="1" applyProtection="1">
      <alignment horizontal="center" vertical="center" wrapText="1"/>
      <protection hidden="1"/>
    </xf>
    <xf numFmtId="0" fontId="11" fillId="5" borderId="23" xfId="0" applyFont="1" applyFill="1" applyBorder="1" applyAlignment="1" applyProtection="1">
      <alignment horizontal="left" vertical="center" wrapText="1"/>
      <protection hidden="1"/>
    </xf>
    <xf numFmtId="0" fontId="11" fillId="5" borderId="22" xfId="0" applyFont="1" applyFill="1" applyBorder="1" applyAlignment="1" applyProtection="1">
      <alignment horizontal="left" vertical="center" wrapText="1"/>
      <protection hidden="1"/>
    </xf>
    <xf numFmtId="0" fontId="11" fillId="5" borderId="24" xfId="0" applyFont="1" applyFill="1" applyBorder="1" applyAlignment="1" applyProtection="1">
      <alignment horizontal="left" vertical="center" wrapText="1"/>
      <protection hidden="1"/>
    </xf>
    <xf numFmtId="0" fontId="11" fillId="5" borderId="25" xfId="0" applyFont="1" applyFill="1" applyBorder="1" applyAlignment="1" applyProtection="1">
      <alignment horizontal="left" vertical="center" wrapText="1"/>
      <protection hidden="1"/>
    </xf>
    <xf numFmtId="0" fontId="11" fillId="5" borderId="0" xfId="0" applyFont="1" applyFill="1" applyAlignment="1" applyProtection="1">
      <alignment horizontal="left" vertical="center" wrapText="1"/>
      <protection hidden="1"/>
    </xf>
    <xf numFmtId="0" fontId="11" fillId="5" borderId="18" xfId="0" applyFont="1" applyFill="1" applyBorder="1" applyAlignment="1" applyProtection="1">
      <alignment horizontal="left" vertical="center" wrapText="1"/>
      <protection hidden="1"/>
    </xf>
    <xf numFmtId="0" fontId="11" fillId="5" borderId="26" xfId="0" applyFont="1" applyFill="1" applyBorder="1" applyAlignment="1" applyProtection="1">
      <alignment horizontal="left" vertical="center" wrapText="1"/>
      <protection hidden="1"/>
    </xf>
    <xf numFmtId="0" fontId="11" fillId="5" borderId="28" xfId="0" applyFont="1" applyFill="1" applyBorder="1" applyAlignment="1" applyProtection="1">
      <alignment horizontal="left" vertical="center" wrapText="1"/>
      <protection hidden="1"/>
    </xf>
    <xf numFmtId="0" fontId="11" fillId="5" borderId="27" xfId="0" applyFont="1" applyFill="1" applyBorder="1" applyAlignment="1" applyProtection="1">
      <alignment horizontal="left" vertical="center" wrapText="1"/>
      <protection hidden="1"/>
    </xf>
    <xf numFmtId="0" fontId="9" fillId="6" borderId="21"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28" fillId="7" borderId="19" xfId="1" applyFont="1" applyFill="1" applyBorder="1" applyAlignment="1" applyProtection="1">
      <alignment horizontal="center" vertical="center"/>
      <protection hidden="1"/>
    </xf>
    <xf numFmtId="0" fontId="28" fillId="7" borderId="20" xfId="1" applyFont="1" applyFill="1" applyBorder="1" applyAlignment="1" applyProtection="1">
      <alignment horizontal="center" vertical="center"/>
      <protection hidden="1"/>
    </xf>
    <xf numFmtId="0" fontId="28" fillId="7" borderId="21" xfId="1" applyFont="1" applyFill="1" applyBorder="1" applyAlignment="1" applyProtection="1">
      <alignment horizontal="center" vertical="center"/>
      <protection hidden="1"/>
    </xf>
    <xf numFmtId="0" fontId="5" fillId="0" borderId="0" xfId="0" applyFont="1" applyAlignment="1" applyProtection="1">
      <alignment horizontal="right" vertical="center" wrapText="1"/>
      <protection hidden="1"/>
    </xf>
    <xf numFmtId="0" fontId="8" fillId="0" borderId="0" xfId="0" applyFont="1" applyAlignment="1" applyProtection="1">
      <alignment horizontal="center" vertical="top"/>
      <protection hidden="1"/>
    </xf>
  </cellXfs>
  <cellStyles count="3">
    <cellStyle name="Hyperlink" xfId="1" builtinId="8"/>
    <cellStyle name="Normal" xfId="0" builtinId="0"/>
    <cellStyle name="Normal 2" xfId="2" xr:uid="{7F37DEA7-6AC5-4EE8-A286-FA4CD5CAD2BF}"/>
  </cellStyles>
  <dxfs count="60">
    <dxf>
      <font>
        <b/>
        <i val="0"/>
        <condense val="0"/>
        <extend val="0"/>
      </font>
      <fill>
        <patternFill>
          <bgColor indexed="11"/>
        </patternFill>
      </fill>
    </dxf>
    <dxf>
      <font>
        <b/>
        <i val="0"/>
        <condense val="0"/>
        <extend val="0"/>
      </font>
      <fill>
        <patternFill>
          <bgColor indexed="52"/>
        </patternFill>
      </fill>
    </dxf>
    <dxf>
      <font>
        <b/>
        <i val="0"/>
        <condense val="0"/>
        <extend val="0"/>
      </font>
      <fill>
        <patternFill>
          <bgColor indexed="10"/>
        </patternFill>
      </fill>
    </dxf>
    <dxf>
      <fill>
        <patternFill>
          <bgColor indexed="10"/>
        </patternFill>
      </fill>
    </dxf>
    <dxf>
      <fill>
        <patternFill>
          <bgColor indexed="57"/>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condense val="0"/>
        <extend val="0"/>
      </font>
      <fill>
        <patternFill>
          <bgColor indexed="11"/>
        </patternFill>
      </fill>
    </dxf>
    <dxf>
      <font>
        <b/>
        <i val="0"/>
        <condense val="0"/>
        <extend val="0"/>
      </font>
      <fill>
        <patternFill>
          <bgColor rgb="FFFF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rgb="FFFFFF00"/>
        </patternFill>
      </fill>
    </dxf>
    <dxf>
      <fill>
        <patternFill patternType="none">
          <bgColor auto="1"/>
        </patternFill>
      </fill>
    </dxf>
    <dxf>
      <font>
        <b/>
        <i val="0"/>
      </font>
      <fill>
        <patternFill>
          <bgColor rgb="FFFFFF00"/>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10.xml><?xml version="1.0" encoding="utf-8"?>
<formControlPr xmlns="http://schemas.microsoft.com/office/spreadsheetml/2009/9/main" objectType="CheckBox" fmlaLink="J47" lockText="1" noThreeD="1"/>
</file>

<file path=xl/ctrlProps/ctrlProp11.xml><?xml version="1.0" encoding="utf-8"?>
<formControlPr xmlns="http://schemas.microsoft.com/office/spreadsheetml/2009/9/main" objectType="CheckBox" fmlaLink="J48" lockText="1" noThreeD="1"/>
</file>

<file path=xl/ctrlProps/ctrlProp12.xml><?xml version="1.0" encoding="utf-8"?>
<formControlPr xmlns="http://schemas.microsoft.com/office/spreadsheetml/2009/9/main" objectType="CheckBox" fmlaLink="J49" lockText="1" noThreeD="1"/>
</file>

<file path=xl/ctrlProps/ctrlProp13.xml><?xml version="1.0" encoding="utf-8"?>
<formControlPr xmlns="http://schemas.microsoft.com/office/spreadsheetml/2009/9/main" objectType="CheckBox" fmlaLink="K46" lockText="1" noThreeD="1"/>
</file>

<file path=xl/ctrlProps/ctrlProp14.xml><?xml version="1.0" encoding="utf-8"?>
<formControlPr xmlns="http://schemas.microsoft.com/office/spreadsheetml/2009/9/main" objectType="CheckBox" fmlaLink="K47" lockText="1" noThreeD="1"/>
</file>

<file path=xl/ctrlProps/ctrlProp15.xml><?xml version="1.0" encoding="utf-8"?>
<formControlPr xmlns="http://schemas.microsoft.com/office/spreadsheetml/2009/9/main" objectType="CheckBox" fmlaLink="K48" lockText="1" noThreeD="1"/>
</file>

<file path=xl/ctrlProps/ctrlProp16.xml><?xml version="1.0" encoding="utf-8"?>
<formControlPr xmlns="http://schemas.microsoft.com/office/spreadsheetml/2009/9/main" objectType="CheckBox" fmlaLink="K4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J45" lockText="1" noThreeD="1"/>
</file>

<file path=xl/ctrlProps/ctrlProp8.xml><?xml version="1.0" encoding="utf-8"?>
<formControlPr xmlns="http://schemas.microsoft.com/office/spreadsheetml/2009/9/main" objectType="CheckBox" fmlaLink="K45" lockText="1" noThreeD="1"/>
</file>

<file path=xl/ctrlProps/ctrlProp9.xml><?xml version="1.0" encoding="utf-8"?>
<formControlPr xmlns="http://schemas.microsoft.com/office/spreadsheetml/2009/9/main" objectType="CheckBox" fmlaLink="J4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66675</xdr:rowOff>
        </xdr:from>
        <xdr:to>
          <xdr:col>2</xdr:col>
          <xdr:colOff>495300</xdr:colOff>
          <xdr:row>10</xdr:row>
          <xdr:rowOff>304800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Motor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2</xdr:col>
          <xdr:colOff>638175</xdr:colOff>
          <xdr:row>11</xdr:row>
          <xdr:rowOff>200025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Foreign Motor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1971675</xdr:colOff>
          <xdr:row>10</xdr:row>
          <xdr:rowOff>285750</xdr:rowOff>
        </xdr:to>
        <xdr:sp macro="" textlink="">
          <xdr:nvSpPr>
            <xdr:cNvPr id="2051" name="Option Button 3" descr="the same Party Responsible for Certification (do not complete the Submitter Contact Information below)"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323850</xdr:rowOff>
        </xdr:from>
        <xdr:to>
          <xdr:col>9</xdr:col>
          <xdr:colOff>1695450</xdr:colOff>
          <xdr:row>11</xdr:row>
          <xdr:rowOff>314325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3</xdr:col>
          <xdr:colOff>0</xdr:colOff>
          <xdr:row>13</xdr:row>
          <xdr:rowOff>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285750</xdr:rowOff>
        </xdr:from>
        <xdr:to>
          <xdr:col>2</xdr:col>
          <xdr:colOff>476250</xdr:colOff>
          <xdr:row>12</xdr:row>
          <xdr:rowOff>152400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Private Labeler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44</xdr:row>
          <xdr:rowOff>0</xdr:rowOff>
        </xdr:from>
        <xdr:to>
          <xdr:col>4</xdr:col>
          <xdr:colOff>342900</xdr:colOff>
          <xdr:row>44</xdr:row>
          <xdr:rowOff>200025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44</xdr:row>
          <xdr:rowOff>0</xdr:rowOff>
        </xdr:from>
        <xdr:to>
          <xdr:col>5</xdr:col>
          <xdr:colOff>352425</xdr:colOff>
          <xdr:row>44</xdr:row>
          <xdr:rowOff>200025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45</xdr:row>
          <xdr:rowOff>9525</xdr:rowOff>
        </xdr:from>
        <xdr:to>
          <xdr:col>4</xdr:col>
          <xdr:colOff>342900</xdr:colOff>
          <xdr:row>45</xdr:row>
          <xdr:rowOff>209550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0</xdr:rowOff>
        </xdr:from>
        <xdr:to>
          <xdr:col>4</xdr:col>
          <xdr:colOff>342900</xdr:colOff>
          <xdr:row>46</xdr:row>
          <xdr:rowOff>200025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0</xdr:rowOff>
        </xdr:from>
        <xdr:to>
          <xdr:col>4</xdr:col>
          <xdr:colOff>342900</xdr:colOff>
          <xdr:row>47</xdr:row>
          <xdr:rowOff>200025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48</xdr:row>
          <xdr:rowOff>0</xdr:rowOff>
        </xdr:from>
        <xdr:to>
          <xdr:col>4</xdr:col>
          <xdr:colOff>342900</xdr:colOff>
          <xdr:row>48</xdr:row>
          <xdr:rowOff>200025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45</xdr:row>
          <xdr:rowOff>0</xdr:rowOff>
        </xdr:from>
        <xdr:to>
          <xdr:col>5</xdr:col>
          <xdr:colOff>352425</xdr:colOff>
          <xdr:row>45</xdr:row>
          <xdr:rowOff>200025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46</xdr:row>
          <xdr:rowOff>0</xdr:rowOff>
        </xdr:from>
        <xdr:to>
          <xdr:col>5</xdr:col>
          <xdr:colOff>352425</xdr:colOff>
          <xdr:row>46</xdr:row>
          <xdr:rowOff>200025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47</xdr:row>
          <xdr:rowOff>0</xdr:rowOff>
        </xdr:from>
        <xdr:to>
          <xdr:col>5</xdr:col>
          <xdr:colOff>352425</xdr:colOff>
          <xdr:row>47</xdr:row>
          <xdr:rowOff>200025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48</xdr:row>
          <xdr:rowOff>0</xdr:rowOff>
        </xdr:from>
        <xdr:to>
          <xdr:col>5</xdr:col>
          <xdr:colOff>352425</xdr:colOff>
          <xdr:row>48</xdr:row>
          <xdr:rowOff>200025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v5-electric-motors"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drawing" Target="../drawings/drawing2.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2.bin"/><Relationship Id="rId1" Type="http://schemas.openxmlformats.org/officeDocument/2006/relationships/hyperlink" Target="https://www.regulations.doe.gov/ccms/help/instructions-for-ccms-reporting-certification-and-template-v5-electric-motors"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egulations.doe.gov/ccms/help/instructions-for-ccms-reporting-certification-and-template-v5-electric-motors" TargetMode="External"/><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F38"/>
  <sheetViews>
    <sheetView showGridLines="0" tabSelected="1" workbookViewId="0">
      <selection activeCell="S12" sqref="S12"/>
    </sheetView>
  </sheetViews>
  <sheetFormatPr defaultRowHeight="12.75" x14ac:dyDescent="0.2"/>
  <cols>
    <col min="1" max="1" width="3.7109375" style="39" customWidth="1"/>
    <col min="2" max="2" width="12.28515625" style="48" customWidth="1"/>
    <col min="3" max="3" width="11.7109375" style="48" customWidth="1"/>
    <col min="4" max="4" width="30.7109375" style="48" customWidth="1"/>
    <col min="5" max="5" width="12.7109375" style="48" customWidth="1"/>
    <col min="6" max="6" width="3.7109375" style="48" customWidth="1"/>
    <col min="7" max="7" width="3.7109375" style="49" customWidth="1"/>
    <col min="8" max="8" width="12.28515625" style="48" customWidth="1"/>
    <col min="9" max="9" width="11.7109375" style="48" customWidth="1"/>
    <col min="10" max="10" width="30.7109375" style="48" customWidth="1"/>
    <col min="11" max="11" width="12.7109375" style="48" customWidth="1"/>
    <col min="12" max="12" width="3.7109375" style="48" customWidth="1"/>
    <col min="13" max="13" width="8.7109375" style="48" customWidth="1"/>
    <col min="14" max="14" width="13.42578125" style="48" hidden="1" customWidth="1"/>
    <col min="15" max="15" width="13.85546875" style="48" hidden="1" customWidth="1"/>
    <col min="16" max="16" width="9.140625" style="18" hidden="1" customWidth="1"/>
    <col min="17" max="17" width="12.7109375" style="48" bestFit="1" customWidth="1"/>
    <col min="18" max="16384" width="9.140625" style="48"/>
  </cols>
  <sheetData>
    <row r="1" spans="1:27" ht="12.95" customHeight="1" x14ac:dyDescent="0.2">
      <c r="A1" s="154" t="s">
        <v>63</v>
      </c>
      <c r="L1" s="50" t="s">
        <v>64</v>
      </c>
      <c r="P1" s="17">
        <v>13</v>
      </c>
    </row>
    <row r="2" spans="1:27" ht="17.100000000000001" customHeight="1" x14ac:dyDescent="0.2">
      <c r="A2" s="51" t="s">
        <v>60</v>
      </c>
      <c r="J2" s="52"/>
      <c r="K2" s="53"/>
      <c r="N2" s="54" t="s">
        <v>16</v>
      </c>
      <c r="O2" s="54" t="s">
        <v>17</v>
      </c>
      <c r="P2" s="17">
        <v>17</v>
      </c>
    </row>
    <row r="3" spans="1:27" s="53" customFormat="1" ht="20.100000000000001" customHeight="1" x14ac:dyDescent="0.2">
      <c r="A3" s="40" t="str">
        <f>D3</f>
        <v>Fire Pump Electric Motors (effective Jun 1, 2016)</v>
      </c>
      <c r="C3" s="37" t="s">
        <v>18</v>
      </c>
      <c r="D3" s="165" t="s">
        <v>59</v>
      </c>
      <c r="E3" s="165"/>
      <c r="F3" s="165"/>
      <c r="G3" s="165"/>
      <c r="H3" s="165"/>
      <c r="I3" s="165"/>
      <c r="J3" s="55" t="s">
        <v>19</v>
      </c>
      <c r="K3" s="166"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6"/>
      <c r="M3" s="56"/>
      <c r="N3" s="49">
        <f>N11</f>
        <v>0</v>
      </c>
      <c r="O3" s="49">
        <f>N12</f>
        <v>0</v>
      </c>
      <c r="P3" s="17">
        <v>20</v>
      </c>
    </row>
    <row r="4" spans="1:27" s="53" customFormat="1" ht="9.9499999999999993" customHeight="1" x14ac:dyDescent="0.2">
      <c r="A4" s="40" t="str">
        <f>RIGHT(L1,LEN(L1)-8)</f>
        <v>5.3</v>
      </c>
      <c r="B4" s="57"/>
      <c r="C4" s="57"/>
      <c r="D4" s="165"/>
      <c r="E4" s="165"/>
      <c r="F4" s="165"/>
      <c r="G4" s="165"/>
      <c r="H4" s="165"/>
      <c r="I4" s="165"/>
      <c r="M4" s="56"/>
      <c r="P4" s="17">
        <v>10</v>
      </c>
    </row>
    <row r="5" spans="1:27" s="53" customFormat="1" ht="20.100000000000001" customHeight="1" x14ac:dyDescent="0.2">
      <c r="A5" s="58"/>
      <c r="D5" s="165"/>
      <c r="E5" s="165"/>
      <c r="F5" s="165"/>
      <c r="G5" s="165"/>
      <c r="H5" s="165"/>
      <c r="I5" s="165"/>
      <c r="J5" s="55" t="s">
        <v>20</v>
      </c>
      <c r="K5" s="167" t="str">
        <f>IF(OR(K3="Error",Input!D3="Error",'Branding CC#'!I2="Error"),"Error",IF(OR(K3="No Data",Input!D3="No Data",'Branding CC#'!I2="No Data"),"No Data","OK"))</f>
        <v>No Data</v>
      </c>
      <c r="L5" s="167"/>
      <c r="M5" s="56"/>
      <c r="N5" s="49" t="str">
        <f>IF(N3=1,"U.S. Motor Manufacturer",IF(N3=2,"Foreign Motor Manufacturer",IF(N3=3,"Private Labeler","No Type")))</f>
        <v>No Type</v>
      </c>
      <c r="O5" s="49" t="str">
        <f>IF(O3=1,IF(N3=1,"U.S. Manufacturer",IF(N3=2,"Importer","No Type")),IF(O3=2,"Third Party Representative","No Type"))</f>
        <v>No Type</v>
      </c>
      <c r="P5" s="17">
        <v>20</v>
      </c>
    </row>
    <row r="6" spans="1:27" s="53" customFormat="1" ht="20.100000000000001" customHeight="1" x14ac:dyDescent="0.2">
      <c r="A6" s="58"/>
      <c r="D6" s="168" t="s">
        <v>21</v>
      </c>
      <c r="E6" s="168"/>
      <c r="F6" s="59"/>
      <c r="G6" s="59"/>
      <c r="H6" s="59"/>
      <c r="I6" s="59"/>
      <c r="J6" s="55"/>
      <c r="K6" s="60"/>
      <c r="L6" s="60"/>
      <c r="M6" s="56"/>
      <c r="N6" s="49"/>
      <c r="O6" s="49"/>
      <c r="P6" s="17">
        <v>20</v>
      </c>
    </row>
    <row r="7" spans="1:27" s="53" customFormat="1" ht="18.75" thickBot="1" x14ac:dyDescent="0.25">
      <c r="A7" s="58"/>
      <c r="B7" s="57"/>
      <c r="C7" s="57"/>
      <c r="D7" s="57"/>
      <c r="E7" s="57"/>
      <c r="G7" s="49"/>
      <c r="H7" s="22"/>
      <c r="I7" s="22"/>
      <c r="J7" s="22"/>
      <c r="K7" s="22"/>
      <c r="L7" s="22"/>
      <c r="M7" s="22"/>
      <c r="N7" s="56"/>
      <c r="O7" s="56"/>
      <c r="P7" s="61">
        <v>10</v>
      </c>
      <c r="Q7" s="56"/>
    </row>
    <row r="8" spans="1:27" s="53" customFormat="1" ht="39.950000000000003" customHeight="1" thickBot="1" x14ac:dyDescent="0.25">
      <c r="A8" s="169" t="s">
        <v>44</v>
      </c>
      <c r="B8" s="170"/>
      <c r="C8" s="170"/>
      <c r="D8" s="170"/>
      <c r="E8" s="170"/>
      <c r="F8" s="170"/>
      <c r="G8" s="170"/>
      <c r="H8" s="170"/>
      <c r="I8" s="170"/>
      <c r="J8" s="170"/>
      <c r="K8" s="170"/>
      <c r="L8" s="171"/>
      <c r="M8" s="148"/>
      <c r="N8" s="56"/>
      <c r="O8" s="56"/>
      <c r="P8" s="149">
        <v>40</v>
      </c>
      <c r="Q8" s="147"/>
      <c r="R8" s="147"/>
      <c r="S8" s="147"/>
      <c r="T8" s="147"/>
      <c r="U8" s="147"/>
      <c r="V8" s="147"/>
      <c r="W8" s="147"/>
      <c r="X8" s="147"/>
      <c r="Y8" s="147"/>
      <c r="Z8" s="147"/>
      <c r="AA8" s="147"/>
    </row>
    <row r="9" spans="1:27" s="53" customFormat="1" ht="18" customHeight="1" x14ac:dyDescent="0.2">
      <c r="A9" s="62"/>
      <c r="B9" s="63" t="s">
        <v>22</v>
      </c>
      <c r="C9" s="63"/>
      <c r="D9" s="64"/>
      <c r="E9" s="64"/>
      <c r="F9" s="65"/>
      <c r="G9" s="62"/>
      <c r="H9" s="63" t="s">
        <v>23</v>
      </c>
      <c r="I9" s="63"/>
      <c r="J9" s="64"/>
      <c r="K9" s="64"/>
      <c r="L9" s="65"/>
      <c r="M9" s="49"/>
      <c r="N9" s="49"/>
      <c r="O9" s="56"/>
      <c r="P9" s="61">
        <v>18</v>
      </c>
      <c r="Q9" s="56"/>
      <c r="R9" s="56"/>
    </row>
    <row r="10" spans="1:27" s="53" customFormat="1" ht="18" customHeight="1" thickBot="1" x14ac:dyDescent="0.25">
      <c r="A10" s="66"/>
      <c r="B10" s="67" t="s">
        <v>24</v>
      </c>
      <c r="C10" s="67"/>
      <c r="D10" s="67"/>
      <c r="E10" s="67"/>
      <c r="F10" s="68"/>
      <c r="G10" s="66"/>
      <c r="H10" s="39" t="s">
        <v>25</v>
      </c>
      <c r="I10" s="39"/>
      <c r="J10" s="57"/>
      <c r="K10" s="57"/>
      <c r="L10" s="68"/>
      <c r="M10" s="22"/>
      <c r="N10" s="56"/>
      <c r="O10" s="56"/>
      <c r="P10" s="61">
        <v>18</v>
      </c>
      <c r="Q10" s="56"/>
    </row>
    <row r="11" spans="1:27" s="53" customFormat="1" ht="27.95" customHeight="1" x14ac:dyDescent="0.2">
      <c r="A11" s="66"/>
      <c r="B11" s="159"/>
      <c r="C11" s="160"/>
      <c r="D11" s="173" t="str">
        <f>IF(OR(N11=1,N11=2,N11=3),"","Please enter required data")</f>
        <v>Please enter required data</v>
      </c>
      <c r="E11" s="57"/>
      <c r="F11" s="68"/>
      <c r="G11" s="66"/>
      <c r="H11" s="159"/>
      <c r="I11" s="161"/>
      <c r="J11" s="160"/>
      <c r="K11" s="162" t="str">
        <f>IF(OR(N12=1,N12=2),"","Please enter required data")</f>
        <v>Please enter required data</v>
      </c>
      <c r="L11" s="68"/>
      <c r="M11" s="22"/>
      <c r="N11" s="69">
        <v>0</v>
      </c>
      <c r="O11" s="70"/>
      <c r="P11" s="61">
        <v>28</v>
      </c>
      <c r="Q11" s="56"/>
    </row>
    <row r="12" spans="1:27" s="78" customFormat="1" ht="27.95" customHeight="1" thickBot="1" x14ac:dyDescent="0.25">
      <c r="A12" s="71"/>
      <c r="B12" s="163"/>
      <c r="C12" s="164"/>
      <c r="D12" s="173"/>
      <c r="E12" s="72"/>
      <c r="F12" s="73"/>
      <c r="G12" s="71"/>
      <c r="H12" s="174"/>
      <c r="I12" s="182"/>
      <c r="J12" s="175"/>
      <c r="K12" s="162"/>
      <c r="L12" s="73"/>
      <c r="M12" s="74"/>
      <c r="N12" s="75">
        <v>0</v>
      </c>
      <c r="O12" s="45"/>
      <c r="P12" s="76">
        <v>28</v>
      </c>
      <c r="Q12" s="77"/>
    </row>
    <row r="13" spans="1:27" s="53" customFormat="1" ht="16.5" customHeight="1" thickBot="1" x14ac:dyDescent="0.25">
      <c r="A13" s="66"/>
      <c r="B13" s="174"/>
      <c r="C13" s="175"/>
      <c r="D13" s="173"/>
      <c r="E13" s="57"/>
      <c r="F13" s="68"/>
      <c r="G13" s="66"/>
      <c r="H13" s="57"/>
      <c r="I13" s="57"/>
      <c r="J13" s="57"/>
      <c r="K13" s="57"/>
      <c r="L13" s="68"/>
      <c r="M13" s="22"/>
      <c r="N13" s="56"/>
      <c r="O13" s="49"/>
      <c r="P13" s="110">
        <v>28</v>
      </c>
      <c r="Q13" s="56"/>
    </row>
    <row r="14" spans="1:27" s="24" customFormat="1" ht="27.95" customHeight="1" x14ac:dyDescent="0.25">
      <c r="A14" s="111"/>
      <c r="B14" s="112" t="s">
        <v>26</v>
      </c>
      <c r="C14" s="112"/>
      <c r="D14" s="113"/>
      <c r="F14" s="114"/>
      <c r="G14" s="111"/>
      <c r="H14" s="112" t="s">
        <v>27</v>
      </c>
      <c r="I14" s="112"/>
      <c r="J14" s="113"/>
      <c r="L14" s="114"/>
      <c r="M14" s="115"/>
      <c r="N14" s="115"/>
      <c r="O14" s="116"/>
      <c r="P14" s="117">
        <v>28</v>
      </c>
    </row>
    <row r="15" spans="1:27" s="80" customFormat="1" ht="12.95" customHeight="1" thickBot="1" x14ac:dyDescent="0.25">
      <c r="A15" s="79"/>
      <c r="F15" s="81"/>
      <c r="G15" s="79"/>
      <c r="L15" s="81"/>
      <c r="M15" s="49"/>
      <c r="N15" s="49"/>
      <c r="O15" s="82"/>
      <c r="P15" s="61">
        <v>13</v>
      </c>
    </row>
    <row r="16" spans="1:27" s="80" customFormat="1" ht="23.1" customHeight="1" thickBot="1" x14ac:dyDescent="0.25">
      <c r="A16" s="176" t="s">
        <v>28</v>
      </c>
      <c r="B16" s="177"/>
      <c r="C16" s="178"/>
      <c r="D16" s="83"/>
      <c r="E16" s="84" t="str">
        <f>IF(ISBLANK(D16),"Please enter required data",IF(ISNONTEXT(D16),"Please enter required data",""))</f>
        <v>Please enter required data</v>
      </c>
      <c r="F16" s="85"/>
      <c r="G16" s="176" t="s">
        <v>28</v>
      </c>
      <c r="H16" s="177"/>
      <c r="I16" s="178"/>
      <c r="J16" s="83"/>
      <c r="K16" s="84" t="str">
        <f>IF($N$12=1,IF(ISBLANK(J16),"","No entry should be made"),IF(ISBLANK(J16),"Please enter required data",IF(ISNONTEXT(J16),"Please enter required data","")))</f>
        <v>Please enter required data</v>
      </c>
      <c r="L16" s="85"/>
      <c r="M16" s="49"/>
      <c r="N16" s="82" t="s">
        <v>29</v>
      </c>
      <c r="O16" s="82"/>
      <c r="P16" s="61">
        <v>23</v>
      </c>
      <c r="Q16" s="82"/>
    </row>
    <row r="17" spans="1:84" s="80" customFormat="1" ht="23.1" customHeight="1" thickBot="1" x14ac:dyDescent="0.25">
      <c r="A17" s="176" t="s">
        <v>30</v>
      </c>
      <c r="B17" s="177"/>
      <c r="C17" s="178"/>
      <c r="D17" s="83"/>
      <c r="E17" s="84" t="str">
        <f>IF(ISBLANK(D17),"Please enter required data",IF(ISNONTEXT(D17),"Please enter required data",""))</f>
        <v>Please enter required data</v>
      </c>
      <c r="F17" s="85"/>
      <c r="G17" s="176" t="s">
        <v>30</v>
      </c>
      <c r="H17" s="177"/>
      <c r="I17" s="178"/>
      <c r="J17" s="83"/>
      <c r="K17" s="84" t="str">
        <f>IF($N$12=1,IF(ISBLANK(J17),"","No entry should be made"),IF(ISBLANK(J17),"Please enter required data",IF(ISNONTEXT(J17),"Please enter required data","")))</f>
        <v>Please enter required data</v>
      </c>
      <c r="L17" s="85"/>
      <c r="M17" s="49"/>
      <c r="N17" s="82" t="s">
        <v>29</v>
      </c>
      <c r="O17" s="82"/>
      <c r="P17" s="61">
        <v>23</v>
      </c>
      <c r="Q17" s="82"/>
    </row>
    <row r="18" spans="1:84" s="80" customFormat="1" ht="23.1" customHeight="1" thickBot="1" x14ac:dyDescent="0.25">
      <c r="A18" s="183" t="s">
        <v>31</v>
      </c>
      <c r="B18" s="184"/>
      <c r="C18" s="185"/>
      <c r="D18" s="83"/>
      <c r="E18" s="84" t="str">
        <f>IF(ISBLANK(D18),"Please enter required data",IF(ISNONTEXT(D18),"Please enter required data",""))</f>
        <v>Please enter required data</v>
      </c>
      <c r="F18" s="85"/>
      <c r="G18" s="183" t="s">
        <v>31</v>
      </c>
      <c r="H18" s="184"/>
      <c r="I18" s="185"/>
      <c r="J18" s="83"/>
      <c r="K18" s="84" t="str">
        <f>IF($N$12=1,IF(ISBLANK(J18),"","No entry should be made"),IF(ISBLANK(J18),"Please enter required data",IF(ISNONTEXT(J18),"Please enter required data","")))</f>
        <v>Please enter required data</v>
      </c>
      <c r="L18" s="85"/>
      <c r="M18" s="49"/>
      <c r="N18" s="82" t="s">
        <v>29</v>
      </c>
      <c r="O18" s="82"/>
      <c r="P18" s="61">
        <v>23</v>
      </c>
      <c r="Q18" s="82"/>
    </row>
    <row r="19" spans="1:84" s="80" customFormat="1" ht="23.1" customHeight="1" thickBot="1" x14ac:dyDescent="0.25">
      <c r="A19" s="176" t="s">
        <v>32</v>
      </c>
      <c r="B19" s="177"/>
      <c r="C19" s="178"/>
      <c r="D19" s="83"/>
      <c r="E19" s="84" t="str">
        <f>IF(ISBLANK(D19),"Please enter required data","")</f>
        <v>Please enter required data</v>
      </c>
      <c r="F19" s="85"/>
      <c r="G19" s="176" t="s">
        <v>32</v>
      </c>
      <c r="H19" s="177"/>
      <c r="I19" s="178"/>
      <c r="J19" s="83"/>
      <c r="K19" s="84" t="str">
        <f>IF($N$12=1,IF(ISBLANK(J19),"","No entry should be made"),IF(ISBLANK(J19),"Please enter required data",""))</f>
        <v>Please enter required data</v>
      </c>
      <c r="L19" s="85"/>
      <c r="M19" s="49"/>
      <c r="N19" s="82" t="s">
        <v>29</v>
      </c>
      <c r="O19" s="82"/>
      <c r="P19" s="61">
        <v>23</v>
      </c>
      <c r="Q19" s="82"/>
    </row>
    <row r="20" spans="1:84" s="80" customFormat="1" ht="23.1" customHeight="1" thickBot="1" x14ac:dyDescent="0.25">
      <c r="A20" s="176" t="s">
        <v>33</v>
      </c>
      <c r="B20" s="177"/>
      <c r="C20" s="178"/>
      <c r="D20" s="86"/>
      <c r="E20" s="84" t="str">
        <f>IF(IF(ISERROR(FIND("@",D20)),1,0)+IF(ISERROR(FIND(".",D20)),1,0)&gt;0,"Please enter required data"," ")</f>
        <v>Please enter required data</v>
      </c>
      <c r="F20" s="85"/>
      <c r="G20" s="176" t="s">
        <v>33</v>
      </c>
      <c r="H20" s="177"/>
      <c r="I20" s="178"/>
      <c r="J20" s="153"/>
      <c r="K20" s="84" t="str">
        <f>IF($N$12=1,IF(ISBLANK(J20),"","No entry should be made"),IF(IF(ISERROR(FIND("@",J20)),1,0)+IF(ISERROR(FIND(".",J20)),1,0)&gt;0,"Please enter required data"," "))</f>
        <v>Please enter required data</v>
      </c>
      <c r="L20" s="85"/>
      <c r="M20" s="49"/>
      <c r="N20" s="82" t="s">
        <v>29</v>
      </c>
      <c r="O20" s="82"/>
      <c r="P20" s="61">
        <v>23</v>
      </c>
      <c r="Q20" s="82"/>
    </row>
    <row r="21" spans="1:84" s="80" customFormat="1" ht="12.95" customHeight="1" thickBot="1" x14ac:dyDescent="0.25">
      <c r="A21" s="87"/>
      <c r="B21" s="88"/>
      <c r="C21" s="88"/>
      <c r="D21" s="88"/>
      <c r="E21" s="88"/>
      <c r="F21" s="89"/>
      <c r="G21" s="87"/>
      <c r="H21" s="88"/>
      <c r="I21" s="88"/>
      <c r="J21" s="88"/>
      <c r="K21" s="88"/>
      <c r="L21" s="89"/>
      <c r="M21" s="49"/>
      <c r="N21" s="82"/>
      <c r="O21" s="82"/>
      <c r="P21" s="61">
        <v>13</v>
      </c>
      <c r="Q21" s="82"/>
    </row>
    <row r="22" spans="1:84" s="80" customFormat="1" ht="12.95" customHeight="1" x14ac:dyDescent="0.2">
      <c r="G22" s="49"/>
      <c r="H22" s="49"/>
      <c r="I22" s="49"/>
      <c r="J22" s="49"/>
      <c r="K22" s="49"/>
      <c r="L22" s="49"/>
      <c r="M22" s="49"/>
      <c r="N22" s="82"/>
      <c r="O22" s="82"/>
      <c r="P22" s="61">
        <v>13</v>
      </c>
      <c r="Q22" s="82"/>
    </row>
    <row r="23" spans="1:84" s="53" customFormat="1" ht="17.100000000000001" customHeight="1" x14ac:dyDescent="0.2">
      <c r="A23" s="58"/>
      <c r="B23" s="90" t="s">
        <v>34</v>
      </c>
      <c r="C23" s="91"/>
      <c r="G23" s="49"/>
      <c r="P23" s="17">
        <v>17</v>
      </c>
      <c r="T23" s="57"/>
    </row>
    <row r="24" spans="1:84" s="53" customFormat="1" ht="114.95" customHeight="1" x14ac:dyDescent="0.2">
      <c r="A24" s="58"/>
      <c r="B24" s="179" t="str">
        <f>IF(N12=0,"Select one of the options for 'Submitter - Party Submitting This Report' above",IF(N12=1,N24,IF(N12=2,O24,"Error in Submitter Type")))</f>
        <v>Select one of the options for 'Submitter - Party Submitting This Report' above</v>
      </c>
      <c r="C24" s="179"/>
      <c r="D24" s="179"/>
      <c r="E24" s="179"/>
      <c r="F24" s="179"/>
      <c r="G24" s="179"/>
      <c r="H24" s="179"/>
      <c r="I24" s="179"/>
      <c r="J24" s="179"/>
      <c r="K24" s="179"/>
      <c r="L24" s="92"/>
      <c r="M24" s="92"/>
      <c r="N24" s="92" t="s">
        <v>52</v>
      </c>
      <c r="O24" s="92" t="s">
        <v>53</v>
      </c>
      <c r="P24" s="17">
        <v>115</v>
      </c>
      <c r="S24" s="57"/>
    </row>
    <row r="25" spans="1:84" s="53" customFormat="1" ht="6" customHeight="1" thickBot="1" x14ac:dyDescent="0.25">
      <c r="A25" s="58"/>
      <c r="B25" s="93"/>
      <c r="C25" s="93"/>
      <c r="D25" s="93"/>
      <c r="E25" s="93"/>
      <c r="F25" s="93"/>
      <c r="G25" s="93"/>
      <c r="H25" s="93"/>
      <c r="I25" s="93"/>
      <c r="J25" s="93"/>
      <c r="K25" s="93"/>
      <c r="L25" s="92"/>
      <c r="M25" s="92"/>
      <c r="N25" s="92"/>
      <c r="O25" s="92"/>
      <c r="P25" s="17">
        <v>6</v>
      </c>
      <c r="S25" s="57"/>
    </row>
    <row r="26" spans="1:84" s="80" customFormat="1" ht="38.1" customHeight="1" thickBot="1" x14ac:dyDescent="0.25">
      <c r="A26" s="94"/>
      <c r="B26" s="180" t="s">
        <v>35</v>
      </c>
      <c r="C26" s="181"/>
      <c r="D26" s="95"/>
      <c r="E26" s="84" t="str">
        <f>IF(ISBLANK(D26),"Please enter required data",IF(ISNONTEXT(D26),"Please enter required data",""))</f>
        <v>Please enter required data</v>
      </c>
      <c r="F26" s="96"/>
      <c r="G26" s="97"/>
      <c r="I26" s="55" t="s">
        <v>36</v>
      </c>
      <c r="J26" s="98"/>
      <c r="K26" s="99" t="str">
        <f>IF(ISNUMBER(J26),"","Please enter required data")</f>
        <v>Please enter required data</v>
      </c>
      <c r="L26" s="96"/>
      <c r="M26" s="96"/>
      <c r="P26" s="17">
        <v>38</v>
      </c>
    </row>
    <row r="27" spans="1:84" s="80" customFormat="1" ht="12.95" customHeight="1" x14ac:dyDescent="0.2">
      <c r="F27" s="100"/>
      <c r="G27" s="49"/>
      <c r="P27" s="17">
        <v>13</v>
      </c>
      <c r="CF27" s="101"/>
    </row>
    <row r="28" spans="1:84" ht="12.95" customHeight="1" thickBot="1" x14ac:dyDescent="0.25">
      <c r="A28" s="102"/>
      <c r="B28" s="103"/>
      <c r="C28" s="103"/>
      <c r="D28" s="103"/>
      <c r="E28" s="103"/>
      <c r="F28" s="103"/>
      <c r="G28" s="104"/>
      <c r="H28" s="103"/>
      <c r="I28" s="103"/>
      <c r="J28" s="103"/>
      <c r="K28" s="103"/>
      <c r="L28" s="103"/>
      <c r="P28" s="17">
        <v>13</v>
      </c>
    </row>
    <row r="29" spans="1:84" ht="12.95" customHeight="1" x14ac:dyDescent="0.2">
      <c r="E29" s="105"/>
      <c r="F29" s="105"/>
      <c r="G29" s="106"/>
      <c r="H29" s="105"/>
      <c r="I29" s="105"/>
      <c r="J29" s="105"/>
      <c r="K29" s="105"/>
      <c r="L29" s="105"/>
      <c r="P29" s="17">
        <v>13</v>
      </c>
    </row>
    <row r="30" spans="1:84" ht="12.95" customHeight="1" x14ac:dyDescent="0.2">
      <c r="B30" s="154" t="s">
        <v>63</v>
      </c>
      <c r="C30" s="47"/>
      <c r="D30" s="39"/>
      <c r="E30" s="39"/>
      <c r="P30" s="17">
        <v>13</v>
      </c>
    </row>
    <row r="31" spans="1:84" ht="12.95" customHeight="1" x14ac:dyDescent="0.2">
      <c r="B31" s="107"/>
      <c r="C31" s="107"/>
      <c r="D31" s="39"/>
      <c r="E31" s="39"/>
      <c r="P31" s="17">
        <v>13</v>
      </c>
    </row>
    <row r="32" spans="1:84" ht="12.95" customHeight="1" x14ac:dyDescent="0.2">
      <c r="B32" s="108" t="s">
        <v>14</v>
      </c>
      <c r="C32" s="108"/>
      <c r="D32" s="39"/>
      <c r="E32" s="39"/>
      <c r="P32" s="17">
        <v>13</v>
      </c>
    </row>
    <row r="33" spans="1:16" ht="12.95" customHeight="1" x14ac:dyDescent="0.2">
      <c r="B33" s="108" t="s">
        <v>15</v>
      </c>
      <c r="C33" s="108"/>
      <c r="D33" s="39"/>
      <c r="E33" s="39"/>
      <c r="P33" s="17">
        <v>13</v>
      </c>
    </row>
    <row r="34" spans="1:16" ht="12.95" customHeight="1" x14ac:dyDescent="0.2">
      <c r="A34" s="48"/>
      <c r="B34" s="109"/>
      <c r="C34" s="109"/>
      <c r="D34" s="39"/>
      <c r="E34" s="39"/>
      <c r="P34" s="17">
        <v>13</v>
      </c>
    </row>
    <row r="35" spans="1:16" ht="185.1" customHeight="1" x14ac:dyDescent="0.2">
      <c r="A35" s="48"/>
      <c r="B35" s="172" t="s">
        <v>61</v>
      </c>
      <c r="C35" s="172"/>
      <c r="D35" s="172"/>
      <c r="E35" s="172"/>
      <c r="F35" s="172"/>
      <c r="G35" s="172"/>
      <c r="H35" s="172"/>
      <c r="I35" s="172"/>
      <c r="J35" s="172"/>
      <c r="K35" s="172"/>
      <c r="P35" s="17">
        <v>185</v>
      </c>
    </row>
    <row r="36" spans="1:16" x14ac:dyDescent="0.2">
      <c r="A36" s="48"/>
    </row>
    <row r="37" spans="1:16" x14ac:dyDescent="0.2">
      <c r="A37" s="48"/>
    </row>
    <row r="38" spans="1:16" x14ac:dyDescent="0.2">
      <c r="A38" s="48"/>
    </row>
  </sheetData>
  <sheetProtection algorithmName="SHA-512" hashValue="y4xz4vt0BE0YNxNiqsqcXTA1V5I6yi0zMb35XL/+Ko06qq43wqYAnYcggg04ICsa0+4ReJM862iNHB3Y+FxVUQ==" saltValue="WG+kRfzWWmc63ZdvGZ4s1A==" spinCount="100000" sheet="1" objects="1" scenarios="1"/>
  <mergeCells count="25">
    <mergeCell ref="B35:K35"/>
    <mergeCell ref="D11:D13"/>
    <mergeCell ref="B13:C13"/>
    <mergeCell ref="A19:C19"/>
    <mergeCell ref="G19:I19"/>
    <mergeCell ref="A20:C20"/>
    <mergeCell ref="G20:I20"/>
    <mergeCell ref="B24:K24"/>
    <mergeCell ref="B26:C26"/>
    <mergeCell ref="H12:J12"/>
    <mergeCell ref="A16:C16"/>
    <mergeCell ref="G16:I16"/>
    <mergeCell ref="A17:C17"/>
    <mergeCell ref="G17:I17"/>
    <mergeCell ref="A18:C18"/>
    <mergeCell ref="G18:I18"/>
    <mergeCell ref="B11:C11"/>
    <mergeCell ref="H11:J11"/>
    <mergeCell ref="K11:K12"/>
    <mergeCell ref="B12:C12"/>
    <mergeCell ref="D3:I5"/>
    <mergeCell ref="K3:L3"/>
    <mergeCell ref="K5:L5"/>
    <mergeCell ref="D6:E6"/>
    <mergeCell ref="A8:L8"/>
  </mergeCells>
  <conditionalFormatting sqref="B11:B13">
    <cfRule type="expression" dxfId="59" priority="8">
      <formula>IF(OR($N$11=1,$N$11=2,$N$11=3),FALSE,TRUE)</formula>
    </cfRule>
  </conditionalFormatting>
  <conditionalFormatting sqref="B24">
    <cfRule type="expression" dxfId="58" priority="17" stopIfTrue="1">
      <formula>IF(OR(N12=1,N12=2),FALSE,TRUE)</formula>
    </cfRule>
  </conditionalFormatting>
  <conditionalFormatting sqref="D11">
    <cfRule type="expression" dxfId="57" priority="12" stopIfTrue="1">
      <formula>IF(OR(N11=1,N11=2,N11=3),FALSE,TRUE)</formula>
    </cfRule>
  </conditionalFormatting>
  <conditionalFormatting sqref="D16:D18">
    <cfRule type="expression" dxfId="56" priority="24" stopIfTrue="1">
      <formula>ISNONTEXT(D16)</formula>
    </cfRule>
  </conditionalFormatting>
  <conditionalFormatting sqref="D19">
    <cfRule type="expression" dxfId="55" priority="23" stopIfTrue="1">
      <formula>ISBLANK(D19)</formula>
    </cfRule>
  </conditionalFormatting>
  <conditionalFormatting sqref="D20">
    <cfRule type="expression" dxfId="54" priority="19" stopIfTrue="1">
      <formula>ISNONTEXT(D20)</formula>
    </cfRule>
  </conditionalFormatting>
  <conditionalFormatting sqref="D26">
    <cfRule type="expression" dxfId="53" priority="15" stopIfTrue="1">
      <formula>ISNONTEXT(D26)</formula>
    </cfRule>
  </conditionalFormatting>
  <conditionalFormatting sqref="E16:E20">
    <cfRule type="expression" dxfId="52" priority="5" stopIfTrue="1">
      <formula>ISBLANK(D16)</formula>
    </cfRule>
  </conditionalFormatting>
  <conditionalFormatting sqref="E26">
    <cfRule type="expression" dxfId="51" priority="2" stopIfTrue="1">
      <formula>ISBLANK(D26)</formula>
    </cfRule>
  </conditionalFormatting>
  <conditionalFormatting sqref="H11:H12">
    <cfRule type="expression" dxfId="50" priority="9">
      <formula>IF(OR($N$12=1,$N$12=2),FALSE,TRUE)</formula>
    </cfRule>
  </conditionalFormatting>
  <conditionalFormatting sqref="J16:J18">
    <cfRule type="expression" dxfId="49" priority="21" stopIfTrue="1">
      <formula>IF($N$12=1,IF(ISBLANK(J16),FALSE,TRUE),IF(ISNONTEXT(J16),TRUE,FALSE))</formula>
    </cfRule>
  </conditionalFormatting>
  <conditionalFormatting sqref="J19:J20">
    <cfRule type="expression" dxfId="48" priority="18" stopIfTrue="1">
      <formula>IF($N$12=1,IF(ISBLANK(J19),FALSE,TRUE),IF(ISBLANK(J19),TRUE,FALSE))</formula>
    </cfRule>
  </conditionalFormatting>
  <conditionalFormatting sqref="J26">
    <cfRule type="expression" dxfId="47" priority="13" stopIfTrue="1">
      <formula>ISNUMBER(J26)</formula>
    </cfRule>
  </conditionalFormatting>
  <conditionalFormatting sqref="K3 K5:K6">
    <cfRule type="cellIs" dxfId="46" priority="6" stopIfTrue="1" operator="equal">
      <formula>"Error"</formula>
    </cfRule>
    <cfRule type="cellIs" dxfId="45" priority="7" stopIfTrue="1" operator="equal">
      <formula>"OK"</formula>
    </cfRule>
  </conditionalFormatting>
  <conditionalFormatting sqref="K11">
    <cfRule type="expression" dxfId="44" priority="3" stopIfTrue="1">
      <formula>IF(OR(N12=1,N12=2),FALSE,TRUE)</formula>
    </cfRule>
  </conditionalFormatting>
  <conditionalFormatting sqref="K16:K20">
    <cfRule type="expression" dxfId="43" priority="4" stopIfTrue="1">
      <formula>IF($N$12=1,IF(ISBLANK(J16),FALSE,TRUE),IF(ISBLANK(J16),TRUE,FALSE))</formula>
    </cfRule>
  </conditionalFormatting>
  <conditionalFormatting sqref="K26">
    <cfRule type="expression" dxfId="42" priority="1" stopIfTrue="1">
      <formula>ISNUMBER(J26)</formula>
    </cfRule>
  </conditionalFormatting>
  <dataValidations count="2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K5:L5" xr:uid="{00000000-0002-0000-0000-000017000000}"/>
  </dataValidations>
  <hyperlinks>
    <hyperlink ref="D6:E6" r:id="rId1" display="Click here for instructions for completing this form" xr:uid="{00000000-0004-0000-0000-000000000000}"/>
  </hyperlinks>
  <pageMargins left="0.5" right="0.5" top="0.5" bottom="0.5" header="0.3" footer="0.3"/>
  <pageSetup scale="61"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Option Button 1">
              <controlPr defaultSize="0" autoFill="0" autoLine="0" autoPict="0">
                <anchor moveWithCells="1">
                  <from>
                    <xdr:col>1</xdr:col>
                    <xdr:colOff>9525</xdr:colOff>
                    <xdr:row>10</xdr:row>
                    <xdr:rowOff>66675</xdr:rowOff>
                  </from>
                  <to>
                    <xdr:col>2</xdr:col>
                    <xdr:colOff>495300</xdr:colOff>
                    <xdr:row>10</xdr:row>
                    <xdr:rowOff>304800</xdr:rowOff>
                  </to>
                </anchor>
              </controlPr>
            </control>
          </mc:Choice>
        </mc:AlternateContent>
        <mc:AlternateContent xmlns:mc="http://schemas.openxmlformats.org/markup-compatibility/2006">
          <mc:Choice Requires="x14">
            <control shapeId="2050" r:id="rId6" name="Option Button 2">
              <controlPr defaultSize="0" autoFill="0" autoLine="0" autoPict="0">
                <anchor moveWithCells="1">
                  <from>
                    <xdr:col>1</xdr:col>
                    <xdr:colOff>9525</xdr:colOff>
                    <xdr:row>11</xdr:row>
                    <xdr:rowOff>19050</xdr:rowOff>
                  </from>
                  <to>
                    <xdr:col>2</xdr:col>
                    <xdr:colOff>638175</xdr:colOff>
                    <xdr:row>11</xdr:row>
                    <xdr:rowOff>200025</xdr:rowOff>
                  </to>
                </anchor>
              </controlPr>
            </control>
          </mc:Choice>
        </mc:AlternateContent>
        <mc:AlternateContent xmlns:mc="http://schemas.openxmlformats.org/markup-compatibility/2006">
          <mc:Choice Requires="x14">
            <control shapeId="205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1971675</xdr:colOff>
                    <xdr:row>10</xdr:row>
                    <xdr:rowOff>285750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7</xdr:col>
                    <xdr:colOff>28575</xdr:colOff>
                    <xdr:row>10</xdr:row>
                    <xdr:rowOff>323850</xdr:rowOff>
                  </from>
                  <to>
                    <xdr:col>9</xdr:col>
                    <xdr:colOff>1695450</xdr:colOff>
                    <xdr:row>11</xdr:row>
                    <xdr:rowOff>314325</xdr:rowOff>
                  </to>
                </anchor>
              </controlPr>
            </control>
          </mc:Choice>
        </mc:AlternateContent>
        <mc:AlternateContent xmlns:mc="http://schemas.openxmlformats.org/markup-compatibility/2006">
          <mc:Choice Requires="x14">
            <control shapeId="2053" r:id="rId9" name="Group Box 5">
              <controlPr defaultSize="0" autoFill="0" autoPict="0">
                <anchor moveWithCells="1">
                  <from>
                    <xdr:col>0</xdr:col>
                    <xdr:colOff>238125</xdr:colOff>
                    <xdr:row>10</xdr:row>
                    <xdr:rowOff>0</xdr:rowOff>
                  </from>
                  <to>
                    <xdr:col>3</xdr:col>
                    <xdr:colOff>0</xdr:colOff>
                    <xdr:row>13</xdr:row>
                    <xdr:rowOff>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xdr:col>
                    <xdr:colOff>0</xdr:colOff>
                    <xdr:row>11</xdr:row>
                    <xdr:rowOff>285750</xdr:rowOff>
                  </from>
                  <to>
                    <xdr:col>2</xdr:col>
                    <xdr:colOff>476250</xdr:colOff>
                    <xdr:row>12</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51"/>
  <sheetViews>
    <sheetView showGridLines="0" workbookViewId="0">
      <pane ySplit="7" topLeftCell="A8" activePane="bottomLeft" state="frozen"/>
      <selection pane="bottomLeft" activeCell="C12" sqref="C12"/>
    </sheetView>
  </sheetViews>
  <sheetFormatPr defaultRowHeight="12.75" x14ac:dyDescent="0.2"/>
  <cols>
    <col min="1" max="2" width="2.7109375" style="33" customWidth="1"/>
    <col min="3" max="3" width="16.140625" style="32" customWidth="1"/>
    <col min="4" max="4" width="48" style="32" customWidth="1"/>
    <col min="5" max="6" width="6.7109375" style="32" customWidth="1"/>
    <col min="7" max="7" width="3.28515625" style="32" customWidth="1"/>
    <col min="8" max="8" width="22.7109375" style="32" customWidth="1"/>
    <col min="9" max="9" width="10.7109375" style="32" customWidth="1"/>
    <col min="10" max="13" width="9.140625" style="32" hidden="1" customWidth="1"/>
    <col min="14" max="16" width="0" style="32" hidden="1" customWidth="1"/>
    <col min="17" max="16384" width="9.140625" style="32"/>
  </cols>
  <sheetData>
    <row r="1" spans="1:12" ht="48" customHeight="1" thickBot="1" x14ac:dyDescent="0.25">
      <c r="A1" s="41" t="str">
        <f>Certification!A3</f>
        <v>Fire Pump Electric Motors (effective Jun 1, 2016)</v>
      </c>
      <c r="C1" s="191" t="str">
        <f>Certification!D3</f>
        <v>Fire Pump Electric Motors (effective Jun 1, 2016)</v>
      </c>
      <c r="D1" s="191"/>
      <c r="I1" s="126" t="str">
        <f>Certification!L1</f>
        <v>Version 5.3</v>
      </c>
      <c r="J1" s="36"/>
    </row>
    <row r="2" spans="1:12" ht="24.95" customHeight="1" x14ac:dyDescent="0.2">
      <c r="A2" s="41" t="str">
        <f>Certification!A4</f>
        <v>5.3</v>
      </c>
      <c r="B2" s="194" t="s">
        <v>47</v>
      </c>
      <c r="C2" s="195"/>
      <c r="D2" s="195"/>
      <c r="E2" s="195"/>
      <c r="F2" s="195"/>
      <c r="G2" s="196"/>
      <c r="H2" s="55" t="s">
        <v>51</v>
      </c>
      <c r="I2" s="151" t="str">
        <f>IF(AND(SUM(J12:J38)=0,SUM(L45:O49)=0),"No Data",IF(AND(SUM(L12:L26)=0,SUM(P45:P49)=0,C6=""),"OK","Error"))</f>
        <v>No Data</v>
      </c>
      <c r="J2" s="145"/>
    </row>
    <row r="3" spans="1:12" ht="25.5" customHeight="1" thickBot="1" x14ac:dyDescent="0.25">
      <c r="B3" s="197"/>
      <c r="C3" s="198"/>
      <c r="D3" s="198"/>
      <c r="E3" s="198"/>
      <c r="F3" s="198"/>
      <c r="G3" s="199"/>
      <c r="H3" s="55"/>
      <c r="I3" s="145"/>
      <c r="J3" s="145"/>
    </row>
    <row r="4" spans="1:12" ht="25.5" customHeight="1" x14ac:dyDescent="0.2">
      <c r="H4" s="55" t="s">
        <v>20</v>
      </c>
      <c r="I4" s="137" t="str">
        <f>Certification!K5</f>
        <v>No Data</v>
      </c>
      <c r="J4" s="145"/>
    </row>
    <row r="5" spans="1:12" ht="12.75" customHeight="1" x14ac:dyDescent="0.2">
      <c r="H5" s="53"/>
      <c r="I5" s="53"/>
      <c r="J5" s="53"/>
    </row>
    <row r="6" spans="1:12" ht="24.95" customHeight="1" x14ac:dyDescent="0.2">
      <c r="A6" s="141"/>
      <c r="B6" s="141"/>
      <c r="C6" s="200" t="str">
        <f>IF(SUM(J12:J38)=0,"Please complete either Section 1 or Section 2",IF(AND(SUM(J12:J20)&gt;0,SUM(J26:J38)&gt;0),"Complete either Section 1 or Section 2, but not both",""))</f>
        <v>Please complete either Section 1 or Section 2</v>
      </c>
      <c r="D6" s="200"/>
      <c r="F6" s="201" t="s">
        <v>21</v>
      </c>
      <c r="G6" s="202"/>
      <c r="H6" s="202"/>
      <c r="I6" s="203"/>
      <c r="J6" s="146"/>
    </row>
    <row r="7" spans="1:12" x14ac:dyDescent="0.2">
      <c r="A7" s="192"/>
      <c r="B7" s="192"/>
      <c r="C7" s="192"/>
      <c r="D7" s="192"/>
    </row>
    <row r="8" spans="1:12" ht="15.75" x14ac:dyDescent="0.2">
      <c r="A8" s="187" t="s">
        <v>45</v>
      </c>
      <c r="B8" s="187"/>
      <c r="C8" s="187"/>
      <c r="D8" s="187"/>
      <c r="E8" s="187"/>
      <c r="F8" s="187"/>
      <c r="G8" s="187"/>
      <c r="H8" s="187"/>
      <c r="I8" s="187"/>
    </row>
    <row r="9" spans="1:12" x14ac:dyDescent="0.2">
      <c r="A9" s="140"/>
      <c r="B9" s="140"/>
      <c r="C9" s="140"/>
      <c r="D9" s="140"/>
    </row>
    <row r="10" spans="1:12" ht="25.5" customHeight="1" x14ac:dyDescent="0.2">
      <c r="A10" s="127"/>
      <c r="B10" s="33" t="s">
        <v>6</v>
      </c>
      <c r="C10" s="188" t="s">
        <v>57</v>
      </c>
      <c r="D10" s="188"/>
      <c r="E10" s="188"/>
      <c r="F10" s="188"/>
      <c r="G10" s="188"/>
      <c r="H10" s="188"/>
      <c r="I10" s="188"/>
    </row>
    <row r="11" spans="1:12" ht="6" customHeight="1" thickBot="1" x14ac:dyDescent="0.25">
      <c r="A11" s="34"/>
      <c r="C11" s="139"/>
    </row>
    <row r="12" spans="1:12" ht="13.5" customHeight="1" thickBot="1" x14ac:dyDescent="0.25">
      <c r="A12" s="34"/>
      <c r="C12" s="152"/>
      <c r="D12" s="32" t="str">
        <f>IF(SUM(J12:J20)=0,"",IF(AND(J12=0,SUM(J16:J20)&gt;0),"  Enter Compliance Certification Number",""))</f>
        <v/>
      </c>
      <c r="J12" s="32">
        <f>IF(ISBLANK(C12),0,1)</f>
        <v>0</v>
      </c>
      <c r="L12" s="32">
        <f>IF(D12="",0,1)</f>
        <v>0</v>
      </c>
    </row>
    <row r="13" spans="1:12" ht="13.5" customHeight="1" x14ac:dyDescent="0.2">
      <c r="A13" s="34"/>
      <c r="C13" s="139"/>
    </row>
    <row r="14" spans="1:12" ht="13.5" customHeight="1" x14ac:dyDescent="0.2">
      <c r="A14" s="34"/>
      <c r="B14" s="33" t="s">
        <v>7</v>
      </c>
      <c r="C14" s="186" t="s">
        <v>48</v>
      </c>
      <c r="D14" s="186"/>
      <c r="E14" s="186"/>
      <c r="F14" s="186"/>
      <c r="G14" s="186"/>
      <c r="H14" s="186"/>
      <c r="I14" s="186"/>
    </row>
    <row r="15" spans="1:12" ht="6" customHeight="1" thickBot="1" x14ac:dyDescent="0.25">
      <c r="A15" s="34"/>
      <c r="C15" s="139"/>
    </row>
    <row r="16" spans="1:12" ht="13.5" thickBot="1" x14ac:dyDescent="0.25">
      <c r="C16" s="142">
        <v>1</v>
      </c>
      <c r="D16" s="133"/>
      <c r="E16" s="189" t="str">
        <f>IF(SUM(J12:J20)=0,"",IF(AND(J12=1,SUM(J16:J20)=0),"Enter Name(s) to be marked on electric motors",""))</f>
        <v/>
      </c>
      <c r="F16" s="190"/>
      <c r="G16" s="190"/>
      <c r="H16" s="190"/>
      <c r="J16" s="32">
        <f>IF(ISBLANK(D16),0,1)</f>
        <v>0</v>
      </c>
      <c r="L16" s="32">
        <f>IF(E16="",0,1)</f>
        <v>0</v>
      </c>
    </row>
    <row r="17" spans="1:12" ht="13.5" thickBot="1" x14ac:dyDescent="0.25">
      <c r="C17" s="142">
        <v>2</v>
      </c>
      <c r="D17" s="133"/>
      <c r="E17" s="189"/>
      <c r="F17" s="190"/>
      <c r="G17" s="190"/>
      <c r="H17" s="190"/>
      <c r="J17" s="32">
        <f t="shared" ref="J17:J20" si="0">IF(ISBLANK(D17),0,1)</f>
        <v>0</v>
      </c>
    </row>
    <row r="18" spans="1:12" ht="13.5" thickBot="1" x14ac:dyDescent="0.25">
      <c r="C18" s="142">
        <v>3</v>
      </c>
      <c r="D18" s="133"/>
      <c r="E18" s="189"/>
      <c r="F18" s="190"/>
      <c r="G18" s="190"/>
      <c r="H18" s="190"/>
      <c r="J18" s="32">
        <f t="shared" si="0"/>
        <v>0</v>
      </c>
    </row>
    <row r="19" spans="1:12" ht="13.5" thickBot="1" x14ac:dyDescent="0.25">
      <c r="C19" s="142">
        <v>4</v>
      </c>
      <c r="D19" s="133"/>
      <c r="E19" s="189"/>
      <c r="F19" s="190"/>
      <c r="G19" s="190"/>
      <c r="H19" s="190"/>
      <c r="J19" s="32">
        <f t="shared" si="0"/>
        <v>0</v>
      </c>
    </row>
    <row r="20" spans="1:12" ht="13.5" thickBot="1" x14ac:dyDescent="0.25">
      <c r="C20" s="142">
        <v>5</v>
      </c>
      <c r="D20" s="133"/>
      <c r="E20" s="189"/>
      <c r="F20" s="190"/>
      <c r="G20" s="190"/>
      <c r="H20" s="190"/>
      <c r="J20" s="32">
        <f t="shared" si="0"/>
        <v>0</v>
      </c>
    </row>
    <row r="21" spans="1:12" ht="25.5" customHeight="1" x14ac:dyDescent="0.2">
      <c r="D21" s="138"/>
    </row>
    <row r="22" spans="1:12" ht="15.75" customHeight="1" x14ac:dyDescent="0.2">
      <c r="A22" s="193" t="s">
        <v>46</v>
      </c>
      <c r="B22" s="193"/>
      <c r="C22" s="193"/>
      <c r="D22" s="193"/>
      <c r="E22" s="193"/>
      <c r="F22" s="193"/>
      <c r="G22" s="193"/>
      <c r="H22" s="193"/>
      <c r="I22" s="193"/>
    </row>
    <row r="23" spans="1:12" x14ac:dyDescent="0.2">
      <c r="A23" s="34"/>
      <c r="D23" s="138"/>
    </row>
    <row r="24" spans="1:12" x14ac:dyDescent="0.2">
      <c r="B24" s="33" t="s">
        <v>6</v>
      </c>
      <c r="C24" s="188" t="s">
        <v>49</v>
      </c>
      <c r="D24" s="188"/>
      <c r="E24" s="188"/>
      <c r="F24" s="188"/>
      <c r="G24" s="188"/>
      <c r="H24" s="188"/>
      <c r="I24" s="188"/>
    </row>
    <row r="25" spans="1:12" ht="6" customHeight="1" thickBot="1" x14ac:dyDescent="0.25">
      <c r="C25" s="139"/>
    </row>
    <row r="26" spans="1:12" ht="13.5" thickBot="1" x14ac:dyDescent="0.25">
      <c r="C26" s="142">
        <v>1</v>
      </c>
      <c r="D26" s="133"/>
      <c r="E26" s="189" t="str">
        <f>IF(SUM(J26:J38)=0,"",IF(AND(SUM(J26:J30)=0,SUM(J34:J38)&gt;0),"Enter Name(s) for which Certifier requests a CC#",""))</f>
        <v/>
      </c>
      <c r="F26" s="190"/>
      <c r="G26" s="190"/>
      <c r="H26" s="190"/>
      <c r="J26" s="32">
        <f>IF(ISBLANK(D26),0,1)</f>
        <v>0</v>
      </c>
      <c r="L26" s="32">
        <f>IF(E26="",0,1)</f>
        <v>0</v>
      </c>
    </row>
    <row r="27" spans="1:12" ht="13.5" thickBot="1" x14ac:dyDescent="0.25">
      <c r="C27" s="142">
        <v>2</v>
      </c>
      <c r="D27" s="133"/>
      <c r="E27" s="189"/>
      <c r="F27" s="190"/>
      <c r="G27" s="190"/>
      <c r="H27" s="190"/>
      <c r="J27" s="32">
        <f t="shared" ref="J27:J30" si="1">IF(ISBLANK(D27),0,1)</f>
        <v>0</v>
      </c>
    </row>
    <row r="28" spans="1:12" ht="13.5" thickBot="1" x14ac:dyDescent="0.25">
      <c r="C28" s="142">
        <v>3</v>
      </c>
      <c r="D28" s="133"/>
      <c r="E28" s="189"/>
      <c r="F28" s="190"/>
      <c r="G28" s="190"/>
      <c r="H28" s="190"/>
      <c r="J28" s="32">
        <f t="shared" si="1"/>
        <v>0</v>
      </c>
    </row>
    <row r="29" spans="1:12" ht="13.5" thickBot="1" x14ac:dyDescent="0.25">
      <c r="C29" s="142">
        <v>4</v>
      </c>
      <c r="D29" s="133"/>
      <c r="E29" s="189"/>
      <c r="F29" s="190"/>
      <c r="G29" s="190"/>
      <c r="H29" s="190"/>
      <c r="J29" s="32">
        <f t="shared" si="1"/>
        <v>0</v>
      </c>
    </row>
    <row r="30" spans="1:12" ht="13.5" thickBot="1" x14ac:dyDescent="0.25">
      <c r="C30" s="142">
        <v>5</v>
      </c>
      <c r="D30" s="133"/>
      <c r="E30" s="189"/>
      <c r="F30" s="190"/>
      <c r="G30" s="190"/>
      <c r="H30" s="190"/>
      <c r="J30" s="32">
        <f t="shared" si="1"/>
        <v>0</v>
      </c>
    </row>
    <row r="31" spans="1:12" x14ac:dyDescent="0.2">
      <c r="D31" s="35"/>
    </row>
    <row r="32" spans="1:12" x14ac:dyDescent="0.2">
      <c r="B32" s="33" t="s">
        <v>7</v>
      </c>
      <c r="C32" s="186" t="s">
        <v>50</v>
      </c>
      <c r="D32" s="186"/>
      <c r="E32" s="186"/>
      <c r="F32" s="186"/>
      <c r="G32" s="186"/>
      <c r="H32" s="186"/>
      <c r="I32" s="186"/>
    </row>
    <row r="33" spans="1:16" ht="6" customHeight="1" thickBot="1" x14ac:dyDescent="0.25">
      <c r="C33" s="139"/>
    </row>
    <row r="34" spans="1:16" ht="13.5" thickBot="1" x14ac:dyDescent="0.25">
      <c r="C34" s="142">
        <v>1</v>
      </c>
      <c r="D34" s="133"/>
      <c r="J34" s="32">
        <f>IF(ISBLANK(D34),0,1)</f>
        <v>0</v>
      </c>
    </row>
    <row r="35" spans="1:16" ht="13.5" thickBot="1" x14ac:dyDescent="0.25">
      <c r="C35" s="142">
        <v>2</v>
      </c>
      <c r="D35" s="133"/>
      <c r="J35" s="32">
        <f t="shared" ref="J35:J38" si="2">IF(ISBLANK(D35),0,1)</f>
        <v>0</v>
      </c>
    </row>
    <row r="36" spans="1:16" ht="13.5" thickBot="1" x14ac:dyDescent="0.25">
      <c r="C36" s="142">
        <v>3</v>
      </c>
      <c r="D36" s="133"/>
      <c r="J36" s="32">
        <f t="shared" si="2"/>
        <v>0</v>
      </c>
    </row>
    <row r="37" spans="1:16" ht="13.5" thickBot="1" x14ac:dyDescent="0.25">
      <c r="C37" s="142">
        <v>4</v>
      </c>
      <c r="D37" s="133"/>
      <c r="J37" s="32">
        <f t="shared" si="2"/>
        <v>0</v>
      </c>
    </row>
    <row r="38" spans="1:16" ht="13.5" thickBot="1" x14ac:dyDescent="0.25">
      <c r="C38" s="142">
        <v>5</v>
      </c>
      <c r="D38" s="133"/>
      <c r="J38" s="32">
        <f t="shared" si="2"/>
        <v>0</v>
      </c>
      <c r="O38" s="150"/>
    </row>
    <row r="39" spans="1:16" ht="25.5" customHeight="1" x14ac:dyDescent="0.2">
      <c r="D39" s="35"/>
    </row>
    <row r="40" spans="1:16" ht="15.75" customHeight="1" x14ac:dyDescent="0.2">
      <c r="A40" s="187" t="s">
        <v>54</v>
      </c>
      <c r="B40" s="187"/>
      <c r="C40" s="187"/>
      <c r="D40" s="187"/>
      <c r="E40" s="187"/>
      <c r="F40" s="187"/>
      <c r="G40" s="187"/>
      <c r="H40" s="187"/>
      <c r="I40" s="187"/>
    </row>
    <row r="41" spans="1:16" ht="15.75" customHeight="1" x14ac:dyDescent="0.2">
      <c r="A41" s="187" t="s">
        <v>55</v>
      </c>
      <c r="B41" s="187"/>
      <c r="C41" s="187"/>
      <c r="D41" s="187"/>
      <c r="E41" s="187"/>
      <c r="F41" s="187"/>
      <c r="G41" s="187"/>
      <c r="H41" s="187"/>
      <c r="I41" s="187"/>
    </row>
    <row r="42" spans="1:16" ht="15.75" customHeight="1" x14ac:dyDescent="0.2">
      <c r="A42" s="187" t="s">
        <v>56</v>
      </c>
      <c r="B42" s="187"/>
      <c r="C42" s="187"/>
      <c r="D42" s="187"/>
      <c r="E42" s="187"/>
      <c r="F42" s="187"/>
      <c r="G42" s="187"/>
      <c r="H42" s="187"/>
      <c r="I42" s="187"/>
    </row>
    <row r="43" spans="1:16" ht="13.5" thickBot="1" x14ac:dyDescent="0.25"/>
    <row r="44" spans="1:16" s="129" customFormat="1" ht="39" thickBot="1" x14ac:dyDescent="0.25">
      <c r="A44" s="128"/>
      <c r="B44" s="128"/>
      <c r="C44" s="130" t="s">
        <v>40</v>
      </c>
      <c r="D44" s="130" t="s">
        <v>43</v>
      </c>
      <c r="E44" s="131" t="s">
        <v>41</v>
      </c>
      <c r="F44" s="132" t="s">
        <v>42</v>
      </c>
    </row>
    <row r="45" spans="1:16" s="36" customFormat="1" ht="18" customHeight="1" thickBot="1" x14ac:dyDescent="0.25">
      <c r="A45" s="140"/>
      <c r="B45" s="140"/>
      <c r="C45" s="134"/>
      <c r="D45" s="143"/>
      <c r="E45" s="135"/>
      <c r="F45" s="136"/>
      <c r="G45" s="48" t="str">
        <f>IF(AND(J45=FALSE,K45=FALSE,L45=0,M45=0),"",IF(AND(J45=TRUE,K45=TRUE),"  Select only one of 'Add' or 'Delete'",IF(AND(L45=1,M45=1,OR(J45=TRUE,K45=TRUE)),"","  Enter required information")))</f>
        <v/>
      </c>
      <c r="J45" s="144" t="b">
        <v>0</v>
      </c>
      <c r="K45" s="144" t="b">
        <v>0</v>
      </c>
      <c r="L45" s="32">
        <f>IF(ISBLANK(C45),0,1)</f>
        <v>0</v>
      </c>
      <c r="M45" s="32">
        <f>IF(ISBLANK(D45),0,1)</f>
        <v>0</v>
      </c>
      <c r="N45" s="32">
        <f>IF(J45=FALSE,0,1)</f>
        <v>0</v>
      </c>
      <c r="O45" s="32">
        <f>IF(K45=FALSE,0,1)</f>
        <v>0</v>
      </c>
      <c r="P45" s="32">
        <f>IF(G45="",0,1)</f>
        <v>0</v>
      </c>
    </row>
    <row r="46" spans="1:16" s="36" customFormat="1" ht="18" customHeight="1" thickBot="1" x14ac:dyDescent="0.25">
      <c r="A46" s="140"/>
      <c r="B46" s="140"/>
      <c r="C46" s="134"/>
      <c r="D46" s="143"/>
      <c r="E46" s="135"/>
      <c r="F46" s="136"/>
      <c r="G46" s="48" t="str">
        <f t="shared" ref="G46:G49" si="3">IF(AND(J46=FALSE,K46=FALSE,L46=0,M46=0),"",IF(AND(J46=TRUE,K46=TRUE),"  Select only one of 'Add' or 'Delete'",IF(AND(L46=1,M46=1,OR(J46=TRUE,K46=TRUE)),"","  Enter required information")))</f>
        <v/>
      </c>
      <c r="J46" s="144" t="b">
        <v>0</v>
      </c>
      <c r="K46" s="144" t="b">
        <v>0</v>
      </c>
      <c r="L46" s="32">
        <f t="shared" ref="L46:M49" si="4">IF(ISBLANK(C46),0,1)</f>
        <v>0</v>
      </c>
      <c r="M46" s="32">
        <f t="shared" si="4"/>
        <v>0</v>
      </c>
      <c r="N46" s="32">
        <f t="shared" ref="N46:N49" si="5">IF(J46=FALSE,0,1)</f>
        <v>0</v>
      </c>
      <c r="O46" s="32">
        <f t="shared" ref="O46:O49" si="6">IF(K46=FALSE,0,1)</f>
        <v>0</v>
      </c>
      <c r="P46" s="32">
        <f t="shared" ref="P46:P49" si="7">IF(G46="",0,1)</f>
        <v>0</v>
      </c>
    </row>
    <row r="47" spans="1:16" s="36" customFormat="1" ht="18" customHeight="1" thickBot="1" x14ac:dyDescent="0.25">
      <c r="A47" s="140"/>
      <c r="B47" s="140"/>
      <c r="C47" s="134"/>
      <c r="D47" s="143"/>
      <c r="E47" s="135"/>
      <c r="F47" s="136"/>
      <c r="G47" s="48" t="str">
        <f t="shared" si="3"/>
        <v/>
      </c>
      <c r="J47" s="144" t="b">
        <v>0</v>
      </c>
      <c r="K47" s="144" t="b">
        <v>0</v>
      </c>
      <c r="L47" s="32">
        <f t="shared" si="4"/>
        <v>0</v>
      </c>
      <c r="M47" s="32">
        <f t="shared" si="4"/>
        <v>0</v>
      </c>
      <c r="N47" s="32">
        <f t="shared" si="5"/>
        <v>0</v>
      </c>
      <c r="O47" s="32">
        <f t="shared" si="6"/>
        <v>0</v>
      </c>
      <c r="P47" s="32">
        <f t="shared" si="7"/>
        <v>0</v>
      </c>
    </row>
    <row r="48" spans="1:16" s="36" customFormat="1" ht="18" customHeight="1" thickBot="1" x14ac:dyDescent="0.25">
      <c r="A48" s="140"/>
      <c r="B48" s="140"/>
      <c r="C48" s="134"/>
      <c r="D48" s="143"/>
      <c r="E48" s="135"/>
      <c r="F48" s="136"/>
      <c r="G48" s="48" t="str">
        <f t="shared" si="3"/>
        <v/>
      </c>
      <c r="J48" s="144" t="b">
        <v>0</v>
      </c>
      <c r="K48" s="144" t="b">
        <v>0</v>
      </c>
      <c r="L48" s="32">
        <f t="shared" si="4"/>
        <v>0</v>
      </c>
      <c r="M48" s="32">
        <f t="shared" si="4"/>
        <v>0</v>
      </c>
      <c r="N48" s="32">
        <f t="shared" si="5"/>
        <v>0</v>
      </c>
      <c r="O48" s="32">
        <f t="shared" si="6"/>
        <v>0</v>
      </c>
      <c r="P48" s="32">
        <f t="shared" si="7"/>
        <v>0</v>
      </c>
    </row>
    <row r="49" spans="1:16" s="36" customFormat="1" ht="18" customHeight="1" thickBot="1" x14ac:dyDescent="0.25">
      <c r="A49" s="140"/>
      <c r="B49" s="140"/>
      <c r="C49" s="134"/>
      <c r="D49" s="143"/>
      <c r="E49" s="135"/>
      <c r="F49" s="136"/>
      <c r="G49" s="139" t="str">
        <f t="shared" si="3"/>
        <v/>
      </c>
      <c r="J49" s="144" t="b">
        <v>0</v>
      </c>
      <c r="K49" s="144" t="b">
        <v>0</v>
      </c>
      <c r="L49" s="32">
        <f t="shared" si="4"/>
        <v>0</v>
      </c>
      <c r="M49" s="32">
        <f t="shared" si="4"/>
        <v>0</v>
      </c>
      <c r="N49" s="32">
        <f t="shared" si="5"/>
        <v>0</v>
      </c>
      <c r="O49" s="32">
        <f t="shared" si="6"/>
        <v>0</v>
      </c>
      <c r="P49" s="32">
        <f t="shared" si="7"/>
        <v>0</v>
      </c>
    </row>
    <row r="51" spans="1:16" ht="25.5" customHeight="1" x14ac:dyDescent="0.2">
      <c r="C51" s="188" t="s">
        <v>58</v>
      </c>
      <c r="D51" s="188"/>
      <c r="E51" s="188"/>
      <c r="F51" s="188"/>
    </row>
  </sheetData>
  <sheetProtection password="E076" sheet="1" objects="1" scenarios="1"/>
  <mergeCells count="17">
    <mergeCell ref="E26:H30"/>
    <mergeCell ref="C1:D1"/>
    <mergeCell ref="A7:D7"/>
    <mergeCell ref="C10:I10"/>
    <mergeCell ref="C24:I24"/>
    <mergeCell ref="C14:I14"/>
    <mergeCell ref="A8:I8"/>
    <mergeCell ref="A22:I22"/>
    <mergeCell ref="B2:G3"/>
    <mergeCell ref="C6:D6"/>
    <mergeCell ref="F6:I6"/>
    <mergeCell ref="E16:H20"/>
    <mergeCell ref="C32:I32"/>
    <mergeCell ref="A40:I40"/>
    <mergeCell ref="A41:I41"/>
    <mergeCell ref="C51:F51"/>
    <mergeCell ref="A42:I42"/>
  </mergeCells>
  <phoneticPr fontId="0" type="noConversion"/>
  <conditionalFormatting sqref="C12">
    <cfRule type="expression" dxfId="41" priority="21">
      <formula>IF(ISBLANK(C12),FALSE,TRUE)</formula>
    </cfRule>
  </conditionalFormatting>
  <conditionalFormatting sqref="C6:D6">
    <cfRule type="expression" dxfId="40" priority="5">
      <formula>IF(C6="",FALSE,TRUE)</formula>
    </cfRule>
  </conditionalFormatting>
  <conditionalFormatting sqref="C45:D49">
    <cfRule type="expression" dxfId="39" priority="27">
      <formula>IF(ISBLANK(C45),FALSE,TRUE)</formula>
    </cfRule>
  </conditionalFormatting>
  <conditionalFormatting sqref="D12">
    <cfRule type="expression" dxfId="38" priority="15">
      <formula>IF(D12="",FALSE,TRUE)</formula>
    </cfRule>
  </conditionalFormatting>
  <conditionalFormatting sqref="D16:D20">
    <cfRule type="expression" dxfId="37" priority="22">
      <formula>IF(ISBLANK(D16),FALSE,TRUE)</formula>
    </cfRule>
  </conditionalFormatting>
  <conditionalFormatting sqref="D26:D30">
    <cfRule type="expression" dxfId="36" priority="34">
      <formula>IF(ISBLANK(D26),FALSE,TRUE)</formula>
    </cfRule>
  </conditionalFormatting>
  <conditionalFormatting sqref="D34:D38">
    <cfRule type="expression" dxfId="35" priority="29">
      <formula>IF(ISBLANK(D34),FALSE,TRUE)</formula>
    </cfRule>
  </conditionalFormatting>
  <conditionalFormatting sqref="E45:F45">
    <cfRule type="expression" dxfId="34" priority="20">
      <formula>IF(OR(AND($J$45=TRUE,$K$45=FALSE),AND($J$45=FALSE,$K$45=TRUE)),TRUE,FALSE)</formula>
    </cfRule>
  </conditionalFormatting>
  <conditionalFormatting sqref="E46:F46">
    <cfRule type="expression" dxfId="33" priority="19">
      <formula>IF(OR(AND($J$46=TRUE,$K$46=FALSE),AND($J$46=FALSE,$K$46=TRUE)),TRUE,FALSE)</formula>
    </cfRule>
  </conditionalFormatting>
  <conditionalFormatting sqref="E47:F47">
    <cfRule type="expression" dxfId="32" priority="18">
      <formula>IF(OR(AND($J$47=TRUE,$K$47=FALSE),AND($J$47=FALSE,$K$47=TRUE)),TRUE,FALSE)</formula>
    </cfRule>
  </conditionalFormatting>
  <conditionalFormatting sqref="E48:F48">
    <cfRule type="expression" dxfId="31" priority="17">
      <formula>IF(OR(AND($J$48=TRUE,$K$48=FALSE),AND($J$48=FALSE,$K$48=TRUE)),TRUE,FALSE)</formula>
    </cfRule>
  </conditionalFormatting>
  <conditionalFormatting sqref="E49:F49">
    <cfRule type="expression" dxfId="30" priority="16">
      <formula>IF(OR(AND($J$49=TRUE,$K$49=FALSE),AND($J$49=FALSE,$K$49=TRUE)),TRUE,FALSE)</formula>
    </cfRule>
  </conditionalFormatting>
  <conditionalFormatting sqref="E16:H20">
    <cfRule type="expression" dxfId="29" priority="14">
      <formula>IF(E16="",FALSE,TRUE)</formula>
    </cfRule>
  </conditionalFormatting>
  <conditionalFormatting sqref="E26:H30">
    <cfRule type="expression" dxfId="28" priority="13">
      <formula>IF(E26="",FALSE,TRUE)</formula>
    </cfRule>
  </conditionalFormatting>
  <conditionalFormatting sqref="G45:I45">
    <cfRule type="expression" dxfId="27" priority="12">
      <formula>IF($G$45="",FALSE,TRUE)</formula>
    </cfRule>
  </conditionalFormatting>
  <conditionalFormatting sqref="G46:I46">
    <cfRule type="expression" dxfId="26" priority="11">
      <formula>IF($G$46="",FALSE,TRUE)</formula>
    </cfRule>
  </conditionalFormatting>
  <conditionalFormatting sqref="G47:I47">
    <cfRule type="expression" dxfId="25" priority="10">
      <formula>IF($G$47="",FALSE,TRUE)</formula>
    </cfRule>
  </conditionalFormatting>
  <conditionalFormatting sqref="G48:I48">
    <cfRule type="expression" dxfId="24" priority="9">
      <formula>IF($G$48="",FALSE,TRUE)</formula>
    </cfRule>
  </conditionalFormatting>
  <conditionalFormatting sqref="G49:I49">
    <cfRule type="expression" dxfId="23" priority="8">
      <formula>IF($G$49="",FALSE,TRUE)</formula>
    </cfRule>
  </conditionalFormatting>
  <conditionalFormatting sqref="I2:I4">
    <cfRule type="cellIs" dxfId="22" priority="1" stopIfTrue="1" operator="equal">
      <formula>"Error"</formula>
    </cfRule>
    <cfRule type="cellIs" dxfId="21" priority="2" stopIfTrue="1" operator="equal">
      <formula>"OK"</formula>
    </cfRule>
  </conditionalFormatting>
  <dataValidations count="3">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I4" xr:uid="{00000000-0002-0000-0100-000000000000}"/>
    <dataValidation type="custom" allowBlank="1" showInputMessage="1" showErrorMessage="1" errorTitle="Compliance Certification Number" error="The Compliance Certification Number must be in the form of CCnnnx where n is a number and x is either the letter A or B." sqref="C12 C45:C49" xr:uid="{00000000-0002-0000-0100-000001000000}">
      <formula1>IF(AND(LEN(C12)=6,LEFT(C12,2)="CC",OR(RIGHT(C12,1)="A",RIGHT(C12,1)="B"),ISNUMBER(VALUE(MID(C12,3,3)))),TRUE,FALSE)</formula1>
    </dataValidation>
    <dataValidation allowBlank="1" showInputMessage="1" promptTitle="Staus of This Sheet" prompt="This cell shows the status of this sheet:_x000a__x000a_&quot;Error&quot; - there are issues with at least one entry on this sheet_x000a__x000a_&quot;OK&quot; - there are no issues with any entries on this sheet_x000a__x000a_&quot;No Data&quot; - no data has been entered in this sheet" sqref="I2" xr:uid="{00000000-0002-0000-0100-000002000000}"/>
  </dataValidations>
  <hyperlinks>
    <hyperlink ref="F6:I6" r:id="rId1" display="Click here for instructions for completing this form" xr:uid="{00000000-0004-0000-0100-000000000000}"/>
  </hyperlinks>
  <pageMargins left="0.75" right="0.75" top="1" bottom="1.25" header="0.5" footer="0.5"/>
  <pageSetup scale="76" fitToHeight="0"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9" r:id="rId5" name="Check Box 7">
              <controlPr defaultSize="0" autoFill="0" autoLine="0" autoPict="0">
                <anchor moveWithCells="1">
                  <from>
                    <xdr:col>4</xdr:col>
                    <xdr:colOff>114300</xdr:colOff>
                    <xdr:row>44</xdr:row>
                    <xdr:rowOff>0</xdr:rowOff>
                  </from>
                  <to>
                    <xdr:col>4</xdr:col>
                    <xdr:colOff>342900</xdr:colOff>
                    <xdr:row>44</xdr:row>
                    <xdr:rowOff>200025</xdr:rowOff>
                  </to>
                </anchor>
              </controlPr>
            </control>
          </mc:Choice>
        </mc:AlternateContent>
        <mc:AlternateContent xmlns:mc="http://schemas.openxmlformats.org/markup-compatibility/2006">
          <mc:Choice Requires="x14">
            <control shapeId="3080" r:id="rId6" name="Check Box 8">
              <controlPr defaultSize="0" autoFill="0" autoLine="0" autoPict="0">
                <anchor moveWithCells="1">
                  <from>
                    <xdr:col>5</xdr:col>
                    <xdr:colOff>123825</xdr:colOff>
                    <xdr:row>44</xdr:row>
                    <xdr:rowOff>0</xdr:rowOff>
                  </from>
                  <to>
                    <xdr:col>5</xdr:col>
                    <xdr:colOff>352425</xdr:colOff>
                    <xdr:row>44</xdr:row>
                    <xdr:rowOff>200025</xdr:rowOff>
                  </to>
                </anchor>
              </controlPr>
            </control>
          </mc:Choice>
        </mc:AlternateContent>
        <mc:AlternateContent xmlns:mc="http://schemas.openxmlformats.org/markup-compatibility/2006">
          <mc:Choice Requires="x14">
            <control shapeId="3092" r:id="rId7" name="Check Box 20">
              <controlPr defaultSize="0" autoFill="0" autoLine="0" autoPict="0">
                <anchor moveWithCells="1">
                  <from>
                    <xdr:col>4</xdr:col>
                    <xdr:colOff>114300</xdr:colOff>
                    <xdr:row>45</xdr:row>
                    <xdr:rowOff>9525</xdr:rowOff>
                  </from>
                  <to>
                    <xdr:col>4</xdr:col>
                    <xdr:colOff>342900</xdr:colOff>
                    <xdr:row>45</xdr:row>
                    <xdr:rowOff>209550</xdr:rowOff>
                  </to>
                </anchor>
              </controlPr>
            </control>
          </mc:Choice>
        </mc:AlternateContent>
        <mc:AlternateContent xmlns:mc="http://schemas.openxmlformats.org/markup-compatibility/2006">
          <mc:Choice Requires="x14">
            <control shapeId="3093" r:id="rId8" name="Check Box 21">
              <controlPr defaultSize="0" autoFill="0" autoLine="0" autoPict="0">
                <anchor moveWithCells="1">
                  <from>
                    <xdr:col>4</xdr:col>
                    <xdr:colOff>114300</xdr:colOff>
                    <xdr:row>46</xdr:row>
                    <xdr:rowOff>0</xdr:rowOff>
                  </from>
                  <to>
                    <xdr:col>4</xdr:col>
                    <xdr:colOff>342900</xdr:colOff>
                    <xdr:row>46</xdr:row>
                    <xdr:rowOff>200025</xdr:rowOff>
                  </to>
                </anchor>
              </controlPr>
            </control>
          </mc:Choice>
        </mc:AlternateContent>
        <mc:AlternateContent xmlns:mc="http://schemas.openxmlformats.org/markup-compatibility/2006">
          <mc:Choice Requires="x14">
            <control shapeId="3094" r:id="rId9" name="Check Box 22">
              <controlPr defaultSize="0" autoFill="0" autoLine="0" autoPict="0">
                <anchor moveWithCells="1">
                  <from>
                    <xdr:col>4</xdr:col>
                    <xdr:colOff>114300</xdr:colOff>
                    <xdr:row>47</xdr:row>
                    <xdr:rowOff>0</xdr:rowOff>
                  </from>
                  <to>
                    <xdr:col>4</xdr:col>
                    <xdr:colOff>342900</xdr:colOff>
                    <xdr:row>47</xdr:row>
                    <xdr:rowOff>200025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4</xdr:col>
                    <xdr:colOff>114300</xdr:colOff>
                    <xdr:row>48</xdr:row>
                    <xdr:rowOff>0</xdr:rowOff>
                  </from>
                  <to>
                    <xdr:col>4</xdr:col>
                    <xdr:colOff>342900</xdr:colOff>
                    <xdr:row>48</xdr:row>
                    <xdr:rowOff>200025</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5</xdr:col>
                    <xdr:colOff>123825</xdr:colOff>
                    <xdr:row>45</xdr:row>
                    <xdr:rowOff>0</xdr:rowOff>
                  </from>
                  <to>
                    <xdr:col>5</xdr:col>
                    <xdr:colOff>352425</xdr:colOff>
                    <xdr:row>45</xdr:row>
                    <xdr:rowOff>200025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5</xdr:col>
                    <xdr:colOff>123825</xdr:colOff>
                    <xdr:row>46</xdr:row>
                    <xdr:rowOff>0</xdr:rowOff>
                  </from>
                  <to>
                    <xdr:col>5</xdr:col>
                    <xdr:colOff>352425</xdr:colOff>
                    <xdr:row>46</xdr:row>
                    <xdr:rowOff>200025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5</xdr:col>
                    <xdr:colOff>123825</xdr:colOff>
                    <xdr:row>47</xdr:row>
                    <xdr:rowOff>0</xdr:rowOff>
                  </from>
                  <to>
                    <xdr:col>5</xdr:col>
                    <xdr:colOff>352425</xdr:colOff>
                    <xdr:row>47</xdr:row>
                    <xdr:rowOff>200025</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5</xdr:col>
                    <xdr:colOff>123825</xdr:colOff>
                    <xdr:row>48</xdr:row>
                    <xdr:rowOff>0</xdr:rowOff>
                  </from>
                  <to>
                    <xdr:col>5</xdr:col>
                    <xdr:colOff>352425</xdr:colOff>
                    <xdr:row>48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C110"/>
  <sheetViews>
    <sheetView showGridLines="0" zoomScale="75" workbookViewId="0">
      <pane xSplit="9" ySplit="9" topLeftCell="J10" activePane="bottomRight" state="frozen"/>
      <selection pane="topRight" activeCell="N1" sqref="N1"/>
      <selection pane="bottomLeft" activeCell="A14" sqref="A14"/>
      <selection pane="bottomRight" activeCell="C10" sqref="C10"/>
    </sheetView>
  </sheetViews>
  <sheetFormatPr defaultRowHeight="12.75" x14ac:dyDescent="0.2"/>
  <cols>
    <col min="1" max="1" width="6.42578125" style="5" customWidth="1"/>
    <col min="2" max="2" width="8.85546875" style="5" customWidth="1"/>
    <col min="3" max="3" width="14.7109375" style="6" customWidth="1"/>
    <col min="4" max="4" width="17.140625" style="6" customWidth="1"/>
    <col min="5" max="5" width="18.85546875" style="6" customWidth="1"/>
    <col min="6" max="6" width="28.85546875" style="6" customWidth="1"/>
    <col min="7" max="7" width="23.42578125" style="6" customWidth="1"/>
    <col min="8" max="8" width="26.7109375" style="6" customWidth="1"/>
    <col min="9" max="9" width="4.7109375" style="6" customWidth="1"/>
    <col min="10" max="10" width="24.7109375" style="4" customWidth="1"/>
    <col min="11" max="11" width="19.7109375" style="4" customWidth="1"/>
    <col min="12" max="12" width="20.7109375" style="4" customWidth="1"/>
    <col min="13" max="13" width="25" style="4" customWidth="1"/>
    <col min="14" max="14" width="26.42578125" style="4" customWidth="1"/>
    <col min="15" max="15" width="28.7109375" style="4" customWidth="1"/>
    <col min="16" max="16" width="16.28515625" style="4" customWidth="1"/>
    <col min="17" max="17" width="19" style="4" hidden="1" customWidth="1"/>
    <col min="18" max="19" width="12.5703125" style="5" hidden="1" customWidth="1"/>
    <col min="20" max="20" width="9.140625" style="5" hidden="1" customWidth="1"/>
    <col min="21" max="21" width="4.140625" style="5" hidden="1" customWidth="1"/>
    <col min="22" max="22" width="9.140625" style="5" customWidth="1"/>
    <col min="23" max="16384" width="9.140625" style="5"/>
  </cols>
  <sheetData>
    <row r="1" spans="1:29" ht="20.25" customHeight="1" x14ac:dyDescent="0.2">
      <c r="A1" s="41" t="str">
        <f>Certification!A3</f>
        <v>Fire Pump Electric Motors (effective Jun 1, 2016)</v>
      </c>
      <c r="B1" s="217" t="str">
        <f>Certification!D3</f>
        <v>Fire Pump Electric Motors (effective Jun 1, 2016)</v>
      </c>
      <c r="C1" s="217"/>
      <c r="D1" s="217"/>
      <c r="E1" s="217"/>
      <c r="F1" s="217"/>
      <c r="G1" s="217"/>
      <c r="H1" s="38" t="str">
        <f>Certification!L1</f>
        <v>Version 5.3</v>
      </c>
      <c r="J1" s="207" t="s">
        <v>62</v>
      </c>
      <c r="K1" s="208"/>
      <c r="L1" s="208"/>
      <c r="M1" s="208"/>
      <c r="N1" s="208"/>
      <c r="O1" s="209"/>
      <c r="P1" s="157"/>
      <c r="Q1" s="158"/>
    </row>
    <row r="2" spans="1:29" ht="9.9499999999999993" customHeight="1" x14ac:dyDescent="0.2">
      <c r="A2" s="41" t="str">
        <f>Certification!A4</f>
        <v>5.3</v>
      </c>
      <c r="J2" s="210"/>
      <c r="K2" s="211"/>
      <c r="L2" s="211"/>
      <c r="M2" s="211"/>
      <c r="N2" s="211"/>
      <c r="O2" s="212"/>
      <c r="P2" s="156"/>
    </row>
    <row r="3" spans="1:29" ht="25.5" customHeight="1" thickBot="1" x14ac:dyDescent="0.25">
      <c r="B3" s="221" t="s">
        <v>37</v>
      </c>
      <c r="C3" s="221"/>
      <c r="D3" s="46" t="str">
        <f>IF(COUNTA(INPUT)=0,"No Data",IF(COUNTIF(B9:B109,"Error")&gt;0,"Error","OK"))</f>
        <v>No Data</v>
      </c>
      <c r="G3" s="118" t="s">
        <v>20</v>
      </c>
      <c r="H3" s="46" t="str">
        <f>Certification!K5</f>
        <v>No Data</v>
      </c>
      <c r="I3" s="119"/>
      <c r="J3" s="213"/>
      <c r="K3" s="214"/>
      <c r="L3" s="214"/>
      <c r="M3" s="214"/>
      <c r="N3" s="214"/>
      <c r="O3" s="215"/>
      <c r="P3" s="156"/>
    </row>
    <row r="4" spans="1:29" ht="13.5" customHeight="1" thickBot="1" x14ac:dyDescent="0.25">
      <c r="A4" s="222"/>
      <c r="B4" s="222"/>
      <c r="C4" s="222"/>
      <c r="D4" s="222"/>
      <c r="E4" s="222"/>
      <c r="F4" s="222"/>
      <c r="G4" s="222"/>
      <c r="H4" s="222"/>
      <c r="I4" s="222"/>
    </row>
    <row r="5" spans="1:29" ht="20.100000000000001" customHeight="1" thickBot="1" x14ac:dyDescent="0.35">
      <c r="B5" s="155" t="s">
        <v>38</v>
      </c>
      <c r="C5" s="155"/>
      <c r="D5" s="155"/>
      <c r="E5" s="155"/>
      <c r="F5" s="218" t="s">
        <v>21</v>
      </c>
      <c r="G5" s="219"/>
      <c r="H5" s="220"/>
      <c r="I5" s="45"/>
      <c r="J5" s="205" t="s">
        <v>5</v>
      </c>
      <c r="K5" s="206"/>
      <c r="L5" s="206"/>
      <c r="M5" s="206" t="s">
        <v>5</v>
      </c>
      <c r="N5" s="206"/>
      <c r="O5" s="216"/>
    </row>
    <row r="6" spans="1:29" ht="72" hidden="1" customHeight="1" x14ac:dyDescent="0.3">
      <c r="I6" s="120"/>
    </row>
    <row r="7" spans="1:29" ht="6" hidden="1" customHeight="1" x14ac:dyDescent="0.25">
      <c r="A7" s="23"/>
      <c r="B7" s="23"/>
      <c r="C7" s="23"/>
      <c r="D7" s="23"/>
      <c r="E7" s="23"/>
      <c r="F7" s="23"/>
      <c r="I7" s="23"/>
    </row>
    <row r="8" spans="1:29" s="1" customFormat="1" ht="6" customHeight="1" x14ac:dyDescent="0.25">
      <c r="A8" s="112"/>
      <c r="B8" s="112"/>
      <c r="C8" s="3"/>
      <c r="D8" s="24"/>
      <c r="E8" s="204"/>
      <c r="F8" s="204"/>
      <c r="H8" s="22"/>
      <c r="I8" s="3"/>
      <c r="AB8" s="2"/>
      <c r="AC8" s="2"/>
    </row>
    <row r="9" spans="1:29" ht="48" customHeight="1" thickBot="1" x14ac:dyDescent="0.25">
      <c r="A9" s="7" t="s">
        <v>0</v>
      </c>
      <c r="B9" s="7" t="s">
        <v>3</v>
      </c>
      <c r="C9" s="8" t="s">
        <v>8</v>
      </c>
      <c r="D9" s="8" t="s">
        <v>9</v>
      </c>
      <c r="E9" s="8" t="s">
        <v>10</v>
      </c>
      <c r="F9" s="8" t="s">
        <v>11</v>
      </c>
      <c r="G9" s="25" t="s">
        <v>12</v>
      </c>
      <c r="H9" s="25" t="s">
        <v>39</v>
      </c>
      <c r="I9" s="9"/>
      <c r="J9" s="7" t="str">
        <f t="shared" ref="J9:O9" si="0">C9&amp;" Status"</f>
        <v>Motor Horsepower Status</v>
      </c>
      <c r="K9" s="7" t="str">
        <f t="shared" si="0"/>
        <v>Number of Poles Status</v>
      </c>
      <c r="L9" s="7" t="str">
        <f t="shared" si="0"/>
        <v xml:space="preserve"> Open or Enclosed Motor Status</v>
      </c>
      <c r="M9" s="7" t="str">
        <f t="shared" si="0"/>
        <v>Least Efficient Basic Model - (Model Number(s)) Status</v>
      </c>
      <c r="N9" s="7" t="str">
        <f t="shared" si="0"/>
        <v>Nominal Full Load Efficiency Status</v>
      </c>
      <c r="O9" s="7" t="str">
        <f t="shared" si="0"/>
        <v>Nominal Full Load Efficiency Determined by Actual Testing? Status</v>
      </c>
      <c r="P9" s="10"/>
      <c r="Q9" s="10"/>
      <c r="R9" s="11"/>
      <c r="S9" s="11"/>
      <c r="U9" s="20" t="s">
        <v>4</v>
      </c>
    </row>
    <row r="10" spans="1:29" s="16" customFormat="1" ht="26.25" thickTop="1" x14ac:dyDescent="0.2">
      <c r="A10" s="12">
        <v>1</v>
      </c>
      <c r="B10" s="121" t="str">
        <f t="shared" ref="B10:B41" si="1">IF(COUNTIF(J10:O10," ")=No_of_Columns," ",IF(COUNTIF(J10:O10,"ok")=No_of_Columns,"ok","Error"))</f>
        <v xml:space="preserve"> </v>
      </c>
      <c r="C10" s="26"/>
      <c r="D10" s="27"/>
      <c r="E10" s="27"/>
      <c r="F10" s="42"/>
      <c r="G10" s="27"/>
      <c r="H10" s="123"/>
      <c r="I10" s="122"/>
      <c r="J10" s="14" t="str">
        <f t="shared" ref="J10:J41" si="2">IF(COUNTA($C10:$H10)=0," ",IF(ISBLANK($C10),"Empty cell",IF(AND($C10&gt;=$R$14,$C10&lt;=$R$15),"ok","Entry should be a number between "&amp;$R$14&amp;" and "&amp;$R$15)))</f>
        <v xml:space="preserve"> </v>
      </c>
      <c r="K10" s="14" t="str">
        <f>IF(COUNTA($C10:$H10)=0," ",IF(ISBLANK($D10),"Empty cell",IF($D10=2,"ok",IF($D10=4,"ok",IF($D10=6,"ok",IF($D10=8,"ok","No. of Poles should be 2. 4, 6, or 8"))))))</f>
        <v xml:space="preserve"> </v>
      </c>
      <c r="L10" s="14" t="str">
        <f t="shared" ref="L10:L41" si="3">IF(COUNTA($C10:$H10)=0," ",IF(ISBLANK($E10),"Empty cell",IF($E10="Open","ok",IF($E10="Enclosed","ok","Entry should be 'Open' or 'Enclosed'"))))</f>
        <v xml:space="preserve"> </v>
      </c>
      <c r="M10" s="14" t="str">
        <f t="shared" ref="M10:M41" si="4">IF(COUNTA($C10:$H10)=0," ",IF(ISBLANK($F10),"Empty cell","ok"))</f>
        <v xml:space="preserve"> </v>
      </c>
      <c r="N10" s="14" t="str">
        <f t="shared" ref="N10:N41" si="5">IF(COUNTA($C10:$H10)=0," ",IF(ISBLANK($G10),"Empty cell",IF(ISNUMBER($G10),IF($G10&gt;=1,IF($G10&gt;100,"Entry should be a percentage less than or equal to 100","ok"),"Entry should be a percentage greater than 0"),"Entry should be a number")))</f>
        <v xml:space="preserve"> </v>
      </c>
      <c r="O10" s="14" t="str">
        <f>IF(COUNTA($C10:$H10)=0," ",IF(ISBLANK($H10),"Empty cell",IF(OR($H10="yes",$H10="y",$H10="no",$H10="n"),"ok","Entry should be 'yes', 'y', 'no' or 'n'")))</f>
        <v xml:space="preserve"> </v>
      </c>
      <c r="Q10" s="16" t="s">
        <v>1</v>
      </c>
      <c r="R10" s="18">
        <v>6</v>
      </c>
      <c r="U10" s="19" t="s">
        <v>2</v>
      </c>
    </row>
    <row r="11" spans="1:29" s="16" customFormat="1" ht="25.5" x14ac:dyDescent="0.2">
      <c r="A11" s="12">
        <v>2</v>
      </c>
      <c r="B11" s="121" t="str">
        <f t="shared" si="1"/>
        <v xml:space="preserve"> </v>
      </c>
      <c r="C11" s="28"/>
      <c r="D11" s="29"/>
      <c r="E11" s="29"/>
      <c r="F11" s="43"/>
      <c r="G11" s="29"/>
      <c r="H11" s="124"/>
      <c r="I11" s="13"/>
      <c r="J11" s="14" t="str">
        <f t="shared" si="2"/>
        <v xml:space="preserve"> </v>
      </c>
      <c r="K11" s="14" t="str">
        <f t="shared" ref="K11:K74" si="6">IF(COUNTA($C11:$H11)=0," ",IF(ISBLANK($D11),"Empty cell",IF($D11=2,"ok",IF($D11=4,"ok",IF($D11=6,"ok",IF($D11=8,"ok","No. of Poles should be 2. 4, 6, or 8"))))))</f>
        <v xml:space="preserve"> </v>
      </c>
      <c r="L11" s="14" t="str">
        <f t="shared" si="3"/>
        <v xml:space="preserve"> </v>
      </c>
      <c r="M11" s="14" t="str">
        <f t="shared" si="4"/>
        <v xml:space="preserve"> </v>
      </c>
      <c r="N11" s="14" t="str">
        <f t="shared" si="5"/>
        <v xml:space="preserve"> </v>
      </c>
      <c r="O11" s="14" t="str">
        <f t="shared" ref="O11:O74" si="7">IF(COUNTA($C11:$H11)=0," ",IF(ISBLANK($H11),"Empty cell",IF(OR($H11="yes",$H11="y",$H11="no",$H11="n"),"ok","Entry should be 'yes', 'y', 'no' or 'n'")))</f>
        <v xml:space="preserve"> </v>
      </c>
      <c r="S11" s="18"/>
      <c r="U11" s="19" t="s">
        <v>2</v>
      </c>
    </row>
    <row r="12" spans="1:29" s="16" customFormat="1" ht="25.5" customHeight="1" x14ac:dyDescent="0.2">
      <c r="A12" s="12">
        <v>3</v>
      </c>
      <c r="B12" s="121" t="str">
        <f t="shared" si="1"/>
        <v xml:space="preserve"> </v>
      </c>
      <c r="C12" s="28"/>
      <c r="D12" s="29"/>
      <c r="E12" s="29"/>
      <c r="F12" s="43"/>
      <c r="G12" s="29"/>
      <c r="H12" s="124"/>
      <c r="I12" s="13"/>
      <c r="J12" s="14" t="str">
        <f t="shared" si="2"/>
        <v xml:space="preserve"> </v>
      </c>
      <c r="K12" s="14" t="str">
        <f t="shared" si="6"/>
        <v xml:space="preserve"> </v>
      </c>
      <c r="L12" s="14" t="str">
        <f t="shared" si="3"/>
        <v xml:space="preserve"> </v>
      </c>
      <c r="M12" s="14" t="str">
        <f t="shared" si="4"/>
        <v xml:space="preserve"> </v>
      </c>
      <c r="N12" s="14" t="str">
        <f t="shared" si="5"/>
        <v xml:space="preserve"> </v>
      </c>
      <c r="O12" s="14" t="str">
        <f t="shared" si="7"/>
        <v xml:space="preserve"> </v>
      </c>
      <c r="P12" s="15"/>
      <c r="Q12" s="15"/>
      <c r="U12" s="19" t="s">
        <v>2</v>
      </c>
    </row>
    <row r="13" spans="1:29" s="16" customFormat="1" ht="25.5" customHeight="1" x14ac:dyDescent="0.2">
      <c r="A13" s="12">
        <v>4</v>
      </c>
      <c r="B13" s="121" t="str">
        <f t="shared" si="1"/>
        <v xml:space="preserve"> </v>
      </c>
      <c r="C13" s="28"/>
      <c r="D13" s="29"/>
      <c r="E13" s="29"/>
      <c r="F13" s="43"/>
      <c r="G13" s="29"/>
      <c r="H13" s="124"/>
      <c r="I13" s="13"/>
      <c r="J13" s="14" t="str">
        <f t="shared" si="2"/>
        <v xml:space="preserve"> </v>
      </c>
      <c r="K13" s="14" t="str">
        <f t="shared" si="6"/>
        <v xml:space="preserve"> </v>
      </c>
      <c r="L13" s="14" t="str">
        <f t="shared" si="3"/>
        <v xml:space="preserve"> </v>
      </c>
      <c r="M13" s="14" t="str">
        <f t="shared" si="4"/>
        <v xml:space="preserve"> </v>
      </c>
      <c r="N13" s="14" t="str">
        <f t="shared" si="5"/>
        <v xml:space="preserve"> </v>
      </c>
      <c r="O13" s="14" t="str">
        <f t="shared" si="7"/>
        <v xml:space="preserve"> </v>
      </c>
      <c r="P13" s="15"/>
      <c r="Q13" s="15"/>
      <c r="R13" s="21" t="s">
        <v>13</v>
      </c>
      <c r="U13" s="19" t="s">
        <v>2</v>
      </c>
    </row>
    <row r="14" spans="1:29" s="16" customFormat="1" ht="25.5" x14ac:dyDescent="0.2">
      <c r="A14" s="12">
        <v>5</v>
      </c>
      <c r="B14" s="121" t="str">
        <f t="shared" si="1"/>
        <v xml:space="preserve"> </v>
      </c>
      <c r="C14" s="28"/>
      <c r="D14" s="29"/>
      <c r="E14" s="29"/>
      <c r="F14" s="43"/>
      <c r="G14" s="29"/>
      <c r="H14" s="124"/>
      <c r="I14" s="13"/>
      <c r="J14" s="14" t="str">
        <f t="shared" si="2"/>
        <v xml:space="preserve"> </v>
      </c>
      <c r="K14" s="14" t="str">
        <f t="shared" si="6"/>
        <v xml:space="preserve"> </v>
      </c>
      <c r="L14" s="14" t="str">
        <f t="shared" si="3"/>
        <v xml:space="preserve"> </v>
      </c>
      <c r="M14" s="14" t="str">
        <f t="shared" si="4"/>
        <v xml:space="preserve"> </v>
      </c>
      <c r="N14" s="14" t="str">
        <f t="shared" si="5"/>
        <v xml:space="preserve"> </v>
      </c>
      <c r="O14" s="14" t="str">
        <f t="shared" si="7"/>
        <v xml:space="preserve"> </v>
      </c>
      <c r="P14" s="15"/>
      <c r="Q14" s="15"/>
      <c r="R14" s="17">
        <v>1</v>
      </c>
      <c r="U14" s="19" t="s">
        <v>2</v>
      </c>
    </row>
    <row r="15" spans="1:29" s="16" customFormat="1" ht="25.5" x14ac:dyDescent="0.2">
      <c r="A15" s="12">
        <v>6</v>
      </c>
      <c r="B15" s="121" t="str">
        <f t="shared" si="1"/>
        <v xml:space="preserve"> </v>
      </c>
      <c r="C15" s="28"/>
      <c r="D15" s="29"/>
      <c r="E15" s="29"/>
      <c r="F15" s="43"/>
      <c r="G15" s="29"/>
      <c r="H15" s="124"/>
      <c r="I15" s="13"/>
      <c r="J15" s="14" t="str">
        <f t="shared" si="2"/>
        <v xml:space="preserve"> </v>
      </c>
      <c r="K15" s="14" t="str">
        <f t="shared" si="6"/>
        <v xml:space="preserve"> </v>
      </c>
      <c r="L15" s="14" t="str">
        <f t="shared" si="3"/>
        <v xml:space="preserve"> </v>
      </c>
      <c r="M15" s="14" t="str">
        <f t="shared" si="4"/>
        <v xml:space="preserve"> </v>
      </c>
      <c r="N15" s="14" t="str">
        <f t="shared" si="5"/>
        <v xml:space="preserve"> </v>
      </c>
      <c r="O15" s="14" t="str">
        <f t="shared" si="7"/>
        <v xml:space="preserve"> </v>
      </c>
      <c r="P15" s="15"/>
      <c r="Q15" s="15"/>
      <c r="R15" s="17">
        <v>500</v>
      </c>
      <c r="U15" s="19" t="s">
        <v>2</v>
      </c>
    </row>
    <row r="16" spans="1:29" s="16" customFormat="1" ht="25.5" x14ac:dyDescent="0.2">
      <c r="A16" s="12">
        <v>7</v>
      </c>
      <c r="B16" s="121" t="str">
        <f t="shared" si="1"/>
        <v xml:space="preserve"> </v>
      </c>
      <c r="C16" s="28"/>
      <c r="D16" s="29"/>
      <c r="E16" s="29"/>
      <c r="F16" s="43"/>
      <c r="G16" s="29"/>
      <c r="H16" s="124"/>
      <c r="I16" s="13"/>
      <c r="J16" s="14" t="str">
        <f t="shared" si="2"/>
        <v xml:space="preserve"> </v>
      </c>
      <c r="K16" s="14" t="str">
        <f t="shared" si="6"/>
        <v xml:space="preserve"> </v>
      </c>
      <c r="L16" s="14" t="str">
        <f t="shared" si="3"/>
        <v xml:space="preserve"> </v>
      </c>
      <c r="M16" s="14" t="str">
        <f t="shared" si="4"/>
        <v xml:space="preserve"> </v>
      </c>
      <c r="N16" s="14" t="str">
        <f t="shared" si="5"/>
        <v xml:space="preserve"> </v>
      </c>
      <c r="O16" s="14" t="str">
        <f t="shared" si="7"/>
        <v xml:space="preserve"> </v>
      </c>
      <c r="P16" s="15"/>
      <c r="Q16" s="15"/>
      <c r="U16" s="19" t="s">
        <v>2</v>
      </c>
    </row>
    <row r="17" spans="1:21" s="16" customFormat="1" ht="25.5" x14ac:dyDescent="0.2">
      <c r="A17" s="12">
        <v>8</v>
      </c>
      <c r="B17" s="121" t="str">
        <f t="shared" si="1"/>
        <v xml:space="preserve"> </v>
      </c>
      <c r="C17" s="28"/>
      <c r="D17" s="29"/>
      <c r="E17" s="29"/>
      <c r="F17" s="43"/>
      <c r="G17" s="29"/>
      <c r="H17" s="124"/>
      <c r="I17" s="13"/>
      <c r="J17" s="14" t="str">
        <f t="shared" si="2"/>
        <v xml:space="preserve"> </v>
      </c>
      <c r="K17" s="14" t="str">
        <f t="shared" si="6"/>
        <v xml:space="preserve"> </v>
      </c>
      <c r="L17" s="14" t="str">
        <f t="shared" si="3"/>
        <v xml:space="preserve"> </v>
      </c>
      <c r="M17" s="14" t="str">
        <f t="shared" si="4"/>
        <v xml:space="preserve"> </v>
      </c>
      <c r="N17" s="14" t="str">
        <f t="shared" si="5"/>
        <v xml:space="preserve"> </v>
      </c>
      <c r="O17" s="14" t="str">
        <f t="shared" si="7"/>
        <v xml:space="preserve"> </v>
      </c>
      <c r="P17" s="15"/>
      <c r="Q17" s="15"/>
      <c r="U17" s="19" t="s">
        <v>2</v>
      </c>
    </row>
    <row r="18" spans="1:21" s="16" customFormat="1" ht="25.5" x14ac:dyDescent="0.2">
      <c r="A18" s="12">
        <v>9</v>
      </c>
      <c r="B18" s="121" t="str">
        <f t="shared" si="1"/>
        <v xml:space="preserve"> </v>
      </c>
      <c r="C18" s="28"/>
      <c r="D18" s="29"/>
      <c r="E18" s="29"/>
      <c r="F18" s="43"/>
      <c r="G18" s="29"/>
      <c r="H18" s="124"/>
      <c r="I18" s="13"/>
      <c r="J18" s="14" t="str">
        <f t="shared" si="2"/>
        <v xml:space="preserve"> </v>
      </c>
      <c r="K18" s="14" t="str">
        <f t="shared" si="6"/>
        <v xml:space="preserve"> </v>
      </c>
      <c r="L18" s="14" t="str">
        <f t="shared" si="3"/>
        <v xml:space="preserve"> </v>
      </c>
      <c r="M18" s="14" t="str">
        <f t="shared" si="4"/>
        <v xml:space="preserve"> </v>
      </c>
      <c r="N18" s="14" t="str">
        <f t="shared" si="5"/>
        <v xml:space="preserve"> </v>
      </c>
      <c r="O18" s="14" t="str">
        <f t="shared" si="7"/>
        <v xml:space="preserve"> </v>
      </c>
      <c r="P18" s="15"/>
      <c r="Q18" s="15"/>
      <c r="U18" s="19" t="s">
        <v>2</v>
      </c>
    </row>
    <row r="19" spans="1:21" s="16" customFormat="1" ht="25.5" x14ac:dyDescent="0.2">
      <c r="A19" s="12">
        <v>10</v>
      </c>
      <c r="B19" s="121" t="str">
        <f t="shared" si="1"/>
        <v xml:space="preserve"> </v>
      </c>
      <c r="C19" s="28"/>
      <c r="D19" s="29"/>
      <c r="E19" s="29"/>
      <c r="F19" s="43"/>
      <c r="G19" s="29"/>
      <c r="H19" s="124"/>
      <c r="I19" s="13"/>
      <c r="J19" s="14" t="str">
        <f t="shared" si="2"/>
        <v xml:space="preserve"> </v>
      </c>
      <c r="K19" s="14" t="str">
        <f t="shared" si="6"/>
        <v xml:space="preserve"> </v>
      </c>
      <c r="L19" s="14" t="str">
        <f t="shared" si="3"/>
        <v xml:space="preserve"> </v>
      </c>
      <c r="M19" s="14" t="str">
        <f t="shared" si="4"/>
        <v xml:space="preserve"> </v>
      </c>
      <c r="N19" s="14" t="str">
        <f t="shared" si="5"/>
        <v xml:space="preserve"> </v>
      </c>
      <c r="O19" s="14" t="str">
        <f t="shared" si="7"/>
        <v xml:space="preserve"> </v>
      </c>
      <c r="P19" s="15"/>
      <c r="Q19" s="15"/>
      <c r="U19" s="19" t="s">
        <v>2</v>
      </c>
    </row>
    <row r="20" spans="1:21" s="16" customFormat="1" ht="25.5" x14ac:dyDescent="0.2">
      <c r="A20" s="12">
        <v>11</v>
      </c>
      <c r="B20" s="121" t="str">
        <f t="shared" si="1"/>
        <v xml:space="preserve"> </v>
      </c>
      <c r="C20" s="28"/>
      <c r="D20" s="29"/>
      <c r="E20" s="29"/>
      <c r="F20" s="43"/>
      <c r="G20" s="29"/>
      <c r="H20" s="124"/>
      <c r="I20" s="13"/>
      <c r="J20" s="14" t="str">
        <f t="shared" si="2"/>
        <v xml:space="preserve"> </v>
      </c>
      <c r="K20" s="14" t="str">
        <f t="shared" si="6"/>
        <v xml:space="preserve"> </v>
      </c>
      <c r="L20" s="14" t="str">
        <f t="shared" si="3"/>
        <v xml:space="preserve"> </v>
      </c>
      <c r="M20" s="14" t="str">
        <f t="shared" si="4"/>
        <v xml:space="preserve"> </v>
      </c>
      <c r="N20" s="14" t="str">
        <f t="shared" si="5"/>
        <v xml:space="preserve"> </v>
      </c>
      <c r="O20" s="14" t="str">
        <f t="shared" si="7"/>
        <v xml:space="preserve"> </v>
      </c>
      <c r="P20" s="15"/>
      <c r="Q20" s="15"/>
      <c r="U20" s="19" t="s">
        <v>2</v>
      </c>
    </row>
    <row r="21" spans="1:21" s="16" customFormat="1" ht="25.5" x14ac:dyDescent="0.2">
      <c r="A21" s="12">
        <v>12</v>
      </c>
      <c r="B21" s="121" t="str">
        <f t="shared" si="1"/>
        <v xml:space="preserve"> </v>
      </c>
      <c r="C21" s="28"/>
      <c r="D21" s="29"/>
      <c r="E21" s="29"/>
      <c r="F21" s="43"/>
      <c r="G21" s="29"/>
      <c r="H21" s="124"/>
      <c r="I21" s="13"/>
      <c r="J21" s="14" t="str">
        <f t="shared" si="2"/>
        <v xml:space="preserve"> </v>
      </c>
      <c r="K21" s="14" t="str">
        <f t="shared" si="6"/>
        <v xml:space="preserve"> </v>
      </c>
      <c r="L21" s="14" t="str">
        <f t="shared" si="3"/>
        <v xml:space="preserve"> </v>
      </c>
      <c r="M21" s="14" t="str">
        <f t="shared" si="4"/>
        <v xml:space="preserve"> </v>
      </c>
      <c r="N21" s="14" t="str">
        <f t="shared" si="5"/>
        <v xml:space="preserve"> </v>
      </c>
      <c r="O21" s="14" t="str">
        <f t="shared" si="7"/>
        <v xml:space="preserve"> </v>
      </c>
      <c r="P21" s="15"/>
      <c r="Q21" s="15"/>
      <c r="U21" s="19" t="s">
        <v>2</v>
      </c>
    </row>
    <row r="22" spans="1:21" s="16" customFormat="1" ht="25.5" x14ac:dyDescent="0.2">
      <c r="A22" s="12">
        <v>13</v>
      </c>
      <c r="B22" s="121" t="str">
        <f t="shared" si="1"/>
        <v xml:space="preserve"> </v>
      </c>
      <c r="C22" s="28"/>
      <c r="D22" s="29"/>
      <c r="E22" s="29"/>
      <c r="F22" s="43"/>
      <c r="G22" s="29"/>
      <c r="H22" s="124"/>
      <c r="I22" s="13"/>
      <c r="J22" s="14" t="str">
        <f t="shared" si="2"/>
        <v xml:space="preserve"> </v>
      </c>
      <c r="K22" s="14" t="str">
        <f t="shared" si="6"/>
        <v xml:space="preserve"> </v>
      </c>
      <c r="L22" s="14" t="str">
        <f t="shared" si="3"/>
        <v xml:space="preserve"> </v>
      </c>
      <c r="M22" s="14" t="str">
        <f t="shared" si="4"/>
        <v xml:space="preserve"> </v>
      </c>
      <c r="N22" s="14" t="str">
        <f t="shared" si="5"/>
        <v xml:space="preserve"> </v>
      </c>
      <c r="O22" s="14" t="str">
        <f t="shared" si="7"/>
        <v xml:space="preserve"> </v>
      </c>
      <c r="P22" s="15"/>
      <c r="Q22" s="15"/>
      <c r="U22" s="19" t="s">
        <v>2</v>
      </c>
    </row>
    <row r="23" spans="1:21" s="16" customFormat="1" ht="25.5" x14ac:dyDescent="0.2">
      <c r="A23" s="12">
        <v>14</v>
      </c>
      <c r="B23" s="121" t="str">
        <f t="shared" si="1"/>
        <v xml:space="preserve"> </v>
      </c>
      <c r="C23" s="28"/>
      <c r="D23" s="29"/>
      <c r="E23" s="29"/>
      <c r="F23" s="43"/>
      <c r="G23" s="29"/>
      <c r="H23" s="124"/>
      <c r="I23" s="13"/>
      <c r="J23" s="14" t="str">
        <f t="shared" si="2"/>
        <v xml:space="preserve"> </v>
      </c>
      <c r="K23" s="14" t="str">
        <f t="shared" si="6"/>
        <v xml:space="preserve"> </v>
      </c>
      <c r="L23" s="14" t="str">
        <f t="shared" si="3"/>
        <v xml:space="preserve"> </v>
      </c>
      <c r="M23" s="14" t="str">
        <f t="shared" si="4"/>
        <v xml:space="preserve"> </v>
      </c>
      <c r="N23" s="14" t="str">
        <f t="shared" si="5"/>
        <v xml:space="preserve"> </v>
      </c>
      <c r="O23" s="14" t="str">
        <f t="shared" si="7"/>
        <v xml:space="preserve"> </v>
      </c>
      <c r="P23" s="15"/>
      <c r="Q23" s="15"/>
      <c r="U23" s="19" t="s">
        <v>2</v>
      </c>
    </row>
    <row r="24" spans="1:21" s="16" customFormat="1" ht="25.5" x14ac:dyDescent="0.2">
      <c r="A24" s="12">
        <v>15</v>
      </c>
      <c r="B24" s="121" t="str">
        <f t="shared" si="1"/>
        <v xml:space="preserve"> </v>
      </c>
      <c r="C24" s="28"/>
      <c r="D24" s="29"/>
      <c r="E24" s="29"/>
      <c r="F24" s="43"/>
      <c r="G24" s="29"/>
      <c r="H24" s="124"/>
      <c r="I24" s="13"/>
      <c r="J24" s="14" t="str">
        <f t="shared" si="2"/>
        <v xml:space="preserve"> </v>
      </c>
      <c r="K24" s="14" t="str">
        <f t="shared" si="6"/>
        <v xml:space="preserve"> </v>
      </c>
      <c r="L24" s="14" t="str">
        <f t="shared" si="3"/>
        <v xml:space="preserve"> </v>
      </c>
      <c r="M24" s="14" t="str">
        <f t="shared" si="4"/>
        <v xml:space="preserve"> </v>
      </c>
      <c r="N24" s="14" t="str">
        <f t="shared" si="5"/>
        <v xml:space="preserve"> </v>
      </c>
      <c r="O24" s="14" t="str">
        <f t="shared" si="7"/>
        <v xml:space="preserve"> </v>
      </c>
      <c r="P24" s="15"/>
      <c r="Q24" s="15"/>
      <c r="U24" s="19" t="s">
        <v>2</v>
      </c>
    </row>
    <row r="25" spans="1:21" s="16" customFormat="1" ht="25.5" x14ac:dyDescent="0.2">
      <c r="A25" s="12">
        <v>16</v>
      </c>
      <c r="B25" s="121" t="str">
        <f t="shared" si="1"/>
        <v xml:space="preserve"> </v>
      </c>
      <c r="C25" s="28"/>
      <c r="D25" s="29"/>
      <c r="E25" s="29"/>
      <c r="F25" s="43"/>
      <c r="G25" s="29"/>
      <c r="H25" s="124"/>
      <c r="I25" s="13"/>
      <c r="J25" s="14" t="str">
        <f t="shared" si="2"/>
        <v xml:space="preserve"> </v>
      </c>
      <c r="K25" s="14" t="str">
        <f t="shared" si="6"/>
        <v xml:space="preserve"> </v>
      </c>
      <c r="L25" s="14" t="str">
        <f t="shared" si="3"/>
        <v xml:space="preserve"> </v>
      </c>
      <c r="M25" s="14" t="str">
        <f t="shared" si="4"/>
        <v xml:space="preserve"> </v>
      </c>
      <c r="N25" s="14" t="str">
        <f t="shared" si="5"/>
        <v xml:space="preserve"> </v>
      </c>
      <c r="O25" s="14" t="str">
        <f t="shared" si="7"/>
        <v xml:space="preserve"> </v>
      </c>
      <c r="P25" s="15"/>
      <c r="Q25" s="15"/>
      <c r="U25" s="19" t="s">
        <v>2</v>
      </c>
    </row>
    <row r="26" spans="1:21" s="16" customFormat="1" ht="25.5" x14ac:dyDescent="0.2">
      <c r="A26" s="12">
        <v>17</v>
      </c>
      <c r="B26" s="121" t="str">
        <f t="shared" si="1"/>
        <v xml:space="preserve"> </v>
      </c>
      <c r="C26" s="28"/>
      <c r="D26" s="29"/>
      <c r="E26" s="29"/>
      <c r="F26" s="43"/>
      <c r="G26" s="29"/>
      <c r="H26" s="124"/>
      <c r="I26" s="13"/>
      <c r="J26" s="14" t="str">
        <f t="shared" si="2"/>
        <v xml:space="preserve"> </v>
      </c>
      <c r="K26" s="14" t="str">
        <f t="shared" si="6"/>
        <v xml:space="preserve"> </v>
      </c>
      <c r="L26" s="14" t="str">
        <f t="shared" si="3"/>
        <v xml:space="preserve"> </v>
      </c>
      <c r="M26" s="14" t="str">
        <f t="shared" si="4"/>
        <v xml:space="preserve"> </v>
      </c>
      <c r="N26" s="14" t="str">
        <f t="shared" si="5"/>
        <v xml:space="preserve"> </v>
      </c>
      <c r="O26" s="14" t="str">
        <f t="shared" si="7"/>
        <v xml:space="preserve"> </v>
      </c>
      <c r="P26" s="15"/>
      <c r="Q26" s="15"/>
      <c r="U26" s="19" t="s">
        <v>2</v>
      </c>
    </row>
    <row r="27" spans="1:21" s="16" customFormat="1" ht="25.5" x14ac:dyDescent="0.2">
      <c r="A27" s="12">
        <v>18</v>
      </c>
      <c r="B27" s="121" t="str">
        <f t="shared" si="1"/>
        <v xml:space="preserve"> </v>
      </c>
      <c r="C27" s="28"/>
      <c r="D27" s="29"/>
      <c r="E27" s="29"/>
      <c r="F27" s="43"/>
      <c r="G27" s="29"/>
      <c r="H27" s="124"/>
      <c r="I27" s="13"/>
      <c r="J27" s="14" t="str">
        <f t="shared" si="2"/>
        <v xml:space="preserve"> </v>
      </c>
      <c r="K27" s="14" t="str">
        <f t="shared" si="6"/>
        <v xml:space="preserve"> </v>
      </c>
      <c r="L27" s="14" t="str">
        <f t="shared" si="3"/>
        <v xml:space="preserve"> </v>
      </c>
      <c r="M27" s="14" t="str">
        <f t="shared" si="4"/>
        <v xml:space="preserve"> </v>
      </c>
      <c r="N27" s="14" t="str">
        <f t="shared" si="5"/>
        <v xml:space="preserve"> </v>
      </c>
      <c r="O27" s="14" t="str">
        <f t="shared" si="7"/>
        <v xml:space="preserve"> </v>
      </c>
      <c r="P27" s="15"/>
      <c r="Q27" s="15"/>
      <c r="U27" s="19" t="s">
        <v>2</v>
      </c>
    </row>
    <row r="28" spans="1:21" s="16" customFormat="1" ht="25.5" x14ac:dyDescent="0.2">
      <c r="A28" s="12">
        <v>19</v>
      </c>
      <c r="B28" s="121" t="str">
        <f t="shared" si="1"/>
        <v xml:space="preserve"> </v>
      </c>
      <c r="C28" s="28"/>
      <c r="D28" s="29"/>
      <c r="E28" s="29"/>
      <c r="F28" s="43"/>
      <c r="G28" s="29"/>
      <c r="H28" s="124"/>
      <c r="I28" s="13"/>
      <c r="J28" s="14" t="str">
        <f t="shared" si="2"/>
        <v xml:space="preserve"> </v>
      </c>
      <c r="K28" s="14" t="str">
        <f t="shared" si="6"/>
        <v xml:space="preserve"> </v>
      </c>
      <c r="L28" s="14" t="str">
        <f t="shared" si="3"/>
        <v xml:space="preserve"> </v>
      </c>
      <c r="M28" s="14" t="str">
        <f t="shared" si="4"/>
        <v xml:space="preserve"> </v>
      </c>
      <c r="N28" s="14" t="str">
        <f t="shared" si="5"/>
        <v xml:space="preserve"> </v>
      </c>
      <c r="O28" s="14" t="str">
        <f t="shared" si="7"/>
        <v xml:space="preserve"> </v>
      </c>
      <c r="P28" s="15"/>
      <c r="Q28" s="15"/>
      <c r="U28" s="19" t="s">
        <v>2</v>
      </c>
    </row>
    <row r="29" spans="1:21" s="16" customFormat="1" ht="25.5" x14ac:dyDescent="0.2">
      <c r="A29" s="12">
        <v>20</v>
      </c>
      <c r="B29" s="121" t="str">
        <f t="shared" si="1"/>
        <v xml:space="preserve"> </v>
      </c>
      <c r="C29" s="28"/>
      <c r="D29" s="29"/>
      <c r="E29" s="29"/>
      <c r="F29" s="43"/>
      <c r="G29" s="29"/>
      <c r="H29" s="124"/>
      <c r="I29" s="13"/>
      <c r="J29" s="14" t="str">
        <f t="shared" si="2"/>
        <v xml:space="preserve"> </v>
      </c>
      <c r="K29" s="14" t="str">
        <f t="shared" si="6"/>
        <v xml:space="preserve"> </v>
      </c>
      <c r="L29" s="14" t="str">
        <f t="shared" si="3"/>
        <v xml:space="preserve"> </v>
      </c>
      <c r="M29" s="14" t="str">
        <f t="shared" si="4"/>
        <v xml:space="preserve"> </v>
      </c>
      <c r="N29" s="14" t="str">
        <f t="shared" si="5"/>
        <v xml:space="preserve"> </v>
      </c>
      <c r="O29" s="14" t="str">
        <f t="shared" si="7"/>
        <v xml:space="preserve"> </v>
      </c>
      <c r="P29" s="15"/>
      <c r="Q29" s="15"/>
      <c r="U29" s="19" t="s">
        <v>2</v>
      </c>
    </row>
    <row r="30" spans="1:21" s="16" customFormat="1" ht="25.5" x14ac:dyDescent="0.2">
      <c r="A30" s="12">
        <v>21</v>
      </c>
      <c r="B30" s="121" t="str">
        <f t="shared" si="1"/>
        <v xml:space="preserve"> </v>
      </c>
      <c r="C30" s="28"/>
      <c r="D30" s="29"/>
      <c r="E30" s="29"/>
      <c r="F30" s="43"/>
      <c r="G30" s="29"/>
      <c r="H30" s="124"/>
      <c r="I30" s="13"/>
      <c r="J30" s="14" t="str">
        <f t="shared" si="2"/>
        <v xml:space="preserve"> </v>
      </c>
      <c r="K30" s="14" t="str">
        <f t="shared" si="6"/>
        <v xml:space="preserve"> </v>
      </c>
      <c r="L30" s="14" t="str">
        <f t="shared" si="3"/>
        <v xml:space="preserve"> </v>
      </c>
      <c r="M30" s="14" t="str">
        <f t="shared" si="4"/>
        <v xml:space="preserve"> </v>
      </c>
      <c r="N30" s="14" t="str">
        <f t="shared" si="5"/>
        <v xml:space="preserve"> </v>
      </c>
      <c r="O30" s="14" t="str">
        <f t="shared" si="7"/>
        <v xml:space="preserve"> </v>
      </c>
      <c r="P30" s="15"/>
      <c r="Q30" s="15"/>
      <c r="U30" s="19" t="s">
        <v>2</v>
      </c>
    </row>
    <row r="31" spans="1:21" s="16" customFormat="1" ht="25.5" x14ac:dyDescent="0.2">
      <c r="A31" s="12">
        <v>22</v>
      </c>
      <c r="B31" s="121" t="str">
        <f t="shared" si="1"/>
        <v xml:space="preserve"> </v>
      </c>
      <c r="C31" s="28"/>
      <c r="D31" s="29"/>
      <c r="E31" s="29"/>
      <c r="F31" s="43"/>
      <c r="G31" s="29"/>
      <c r="H31" s="124"/>
      <c r="I31" s="13"/>
      <c r="J31" s="14" t="str">
        <f t="shared" si="2"/>
        <v xml:space="preserve"> </v>
      </c>
      <c r="K31" s="14" t="str">
        <f t="shared" si="6"/>
        <v xml:space="preserve"> </v>
      </c>
      <c r="L31" s="14" t="str">
        <f t="shared" si="3"/>
        <v xml:space="preserve"> </v>
      </c>
      <c r="M31" s="14" t="str">
        <f t="shared" si="4"/>
        <v xml:space="preserve"> </v>
      </c>
      <c r="N31" s="14" t="str">
        <f t="shared" si="5"/>
        <v xml:space="preserve"> </v>
      </c>
      <c r="O31" s="14" t="str">
        <f t="shared" si="7"/>
        <v xml:space="preserve"> </v>
      </c>
      <c r="P31" s="15"/>
      <c r="Q31" s="15"/>
      <c r="U31" s="19" t="s">
        <v>2</v>
      </c>
    </row>
    <row r="32" spans="1:21" s="16" customFormat="1" ht="25.5" x14ac:dyDescent="0.2">
      <c r="A32" s="12">
        <v>23</v>
      </c>
      <c r="B32" s="121" t="str">
        <f t="shared" si="1"/>
        <v xml:space="preserve"> </v>
      </c>
      <c r="C32" s="28"/>
      <c r="D32" s="29"/>
      <c r="E32" s="29"/>
      <c r="F32" s="43"/>
      <c r="G32" s="29"/>
      <c r="H32" s="124"/>
      <c r="I32" s="13"/>
      <c r="J32" s="14" t="str">
        <f t="shared" si="2"/>
        <v xml:space="preserve"> </v>
      </c>
      <c r="K32" s="14" t="str">
        <f t="shared" si="6"/>
        <v xml:space="preserve"> </v>
      </c>
      <c r="L32" s="14" t="str">
        <f t="shared" si="3"/>
        <v xml:space="preserve"> </v>
      </c>
      <c r="M32" s="14" t="str">
        <f t="shared" si="4"/>
        <v xml:space="preserve"> </v>
      </c>
      <c r="N32" s="14" t="str">
        <f t="shared" si="5"/>
        <v xml:space="preserve"> </v>
      </c>
      <c r="O32" s="14" t="str">
        <f t="shared" si="7"/>
        <v xml:space="preserve"> </v>
      </c>
      <c r="P32" s="15"/>
      <c r="Q32" s="15"/>
      <c r="U32" s="19" t="s">
        <v>2</v>
      </c>
    </row>
    <row r="33" spans="1:21" s="16" customFormat="1" ht="25.5" x14ac:dyDescent="0.2">
      <c r="A33" s="12">
        <v>24</v>
      </c>
      <c r="B33" s="121" t="str">
        <f t="shared" si="1"/>
        <v xml:space="preserve"> </v>
      </c>
      <c r="C33" s="28"/>
      <c r="D33" s="29"/>
      <c r="E33" s="29"/>
      <c r="F33" s="43"/>
      <c r="G33" s="29"/>
      <c r="H33" s="124"/>
      <c r="I33" s="13"/>
      <c r="J33" s="14" t="str">
        <f t="shared" si="2"/>
        <v xml:space="preserve"> </v>
      </c>
      <c r="K33" s="14" t="str">
        <f t="shared" si="6"/>
        <v xml:space="preserve"> </v>
      </c>
      <c r="L33" s="14" t="str">
        <f t="shared" si="3"/>
        <v xml:space="preserve"> </v>
      </c>
      <c r="M33" s="14" t="str">
        <f t="shared" si="4"/>
        <v xml:space="preserve"> </v>
      </c>
      <c r="N33" s="14" t="str">
        <f t="shared" si="5"/>
        <v xml:space="preserve"> </v>
      </c>
      <c r="O33" s="14" t="str">
        <f t="shared" si="7"/>
        <v xml:space="preserve"> </v>
      </c>
      <c r="P33" s="15"/>
      <c r="Q33" s="15"/>
      <c r="U33" s="19" t="s">
        <v>2</v>
      </c>
    </row>
    <row r="34" spans="1:21" s="16" customFormat="1" ht="25.5" x14ac:dyDescent="0.2">
      <c r="A34" s="12">
        <v>25</v>
      </c>
      <c r="B34" s="121" t="str">
        <f t="shared" si="1"/>
        <v xml:space="preserve"> </v>
      </c>
      <c r="C34" s="28"/>
      <c r="D34" s="29"/>
      <c r="E34" s="29"/>
      <c r="F34" s="43"/>
      <c r="G34" s="29"/>
      <c r="H34" s="124"/>
      <c r="I34" s="13"/>
      <c r="J34" s="14" t="str">
        <f t="shared" si="2"/>
        <v xml:space="preserve"> </v>
      </c>
      <c r="K34" s="14" t="str">
        <f t="shared" si="6"/>
        <v xml:space="preserve"> </v>
      </c>
      <c r="L34" s="14" t="str">
        <f t="shared" si="3"/>
        <v xml:space="preserve"> </v>
      </c>
      <c r="M34" s="14" t="str">
        <f t="shared" si="4"/>
        <v xml:space="preserve"> </v>
      </c>
      <c r="N34" s="14" t="str">
        <f t="shared" si="5"/>
        <v xml:space="preserve"> </v>
      </c>
      <c r="O34" s="14" t="str">
        <f t="shared" si="7"/>
        <v xml:space="preserve"> </v>
      </c>
      <c r="P34" s="15"/>
      <c r="Q34" s="15"/>
      <c r="U34" s="19" t="s">
        <v>2</v>
      </c>
    </row>
    <row r="35" spans="1:21" s="16" customFormat="1" ht="25.5" x14ac:dyDescent="0.2">
      <c r="A35" s="12">
        <v>26</v>
      </c>
      <c r="B35" s="121" t="str">
        <f t="shared" si="1"/>
        <v xml:space="preserve"> </v>
      </c>
      <c r="C35" s="28"/>
      <c r="D35" s="29"/>
      <c r="E35" s="29"/>
      <c r="F35" s="43"/>
      <c r="G35" s="29"/>
      <c r="H35" s="124"/>
      <c r="I35" s="13"/>
      <c r="J35" s="14" t="str">
        <f t="shared" si="2"/>
        <v xml:space="preserve"> </v>
      </c>
      <c r="K35" s="14" t="str">
        <f t="shared" si="6"/>
        <v xml:space="preserve"> </v>
      </c>
      <c r="L35" s="14" t="str">
        <f t="shared" si="3"/>
        <v xml:space="preserve"> </v>
      </c>
      <c r="M35" s="14" t="str">
        <f t="shared" si="4"/>
        <v xml:space="preserve"> </v>
      </c>
      <c r="N35" s="14" t="str">
        <f t="shared" si="5"/>
        <v xml:space="preserve"> </v>
      </c>
      <c r="O35" s="14" t="str">
        <f t="shared" si="7"/>
        <v xml:space="preserve"> </v>
      </c>
      <c r="P35" s="15"/>
      <c r="Q35" s="15"/>
      <c r="U35" s="19" t="s">
        <v>2</v>
      </c>
    </row>
    <row r="36" spans="1:21" s="16" customFormat="1" ht="25.5" x14ac:dyDescent="0.2">
      <c r="A36" s="12">
        <v>27</v>
      </c>
      <c r="B36" s="121" t="str">
        <f t="shared" si="1"/>
        <v xml:space="preserve"> </v>
      </c>
      <c r="C36" s="28"/>
      <c r="D36" s="29"/>
      <c r="E36" s="29"/>
      <c r="F36" s="43"/>
      <c r="G36" s="29"/>
      <c r="H36" s="124"/>
      <c r="I36" s="13"/>
      <c r="J36" s="14" t="str">
        <f t="shared" si="2"/>
        <v xml:space="preserve"> </v>
      </c>
      <c r="K36" s="14" t="str">
        <f t="shared" si="6"/>
        <v xml:space="preserve"> </v>
      </c>
      <c r="L36" s="14" t="str">
        <f t="shared" si="3"/>
        <v xml:space="preserve"> </v>
      </c>
      <c r="M36" s="14" t="str">
        <f t="shared" si="4"/>
        <v xml:space="preserve"> </v>
      </c>
      <c r="N36" s="14" t="str">
        <f t="shared" si="5"/>
        <v xml:space="preserve"> </v>
      </c>
      <c r="O36" s="14" t="str">
        <f t="shared" si="7"/>
        <v xml:space="preserve"> </v>
      </c>
      <c r="P36" s="15"/>
      <c r="Q36" s="15"/>
      <c r="U36" s="19" t="s">
        <v>2</v>
      </c>
    </row>
    <row r="37" spans="1:21" s="16" customFormat="1" ht="25.5" x14ac:dyDescent="0.2">
      <c r="A37" s="12">
        <v>28</v>
      </c>
      <c r="B37" s="121" t="str">
        <f t="shared" si="1"/>
        <v xml:space="preserve"> </v>
      </c>
      <c r="C37" s="28"/>
      <c r="D37" s="29"/>
      <c r="E37" s="29"/>
      <c r="F37" s="43"/>
      <c r="G37" s="29"/>
      <c r="H37" s="124"/>
      <c r="I37" s="13"/>
      <c r="J37" s="14" t="str">
        <f t="shared" si="2"/>
        <v xml:space="preserve"> </v>
      </c>
      <c r="K37" s="14" t="str">
        <f t="shared" si="6"/>
        <v xml:space="preserve"> </v>
      </c>
      <c r="L37" s="14" t="str">
        <f t="shared" si="3"/>
        <v xml:space="preserve"> </v>
      </c>
      <c r="M37" s="14" t="str">
        <f t="shared" si="4"/>
        <v xml:space="preserve"> </v>
      </c>
      <c r="N37" s="14" t="str">
        <f t="shared" si="5"/>
        <v xml:space="preserve"> </v>
      </c>
      <c r="O37" s="14" t="str">
        <f t="shared" si="7"/>
        <v xml:space="preserve"> </v>
      </c>
      <c r="P37" s="15"/>
      <c r="Q37" s="15"/>
      <c r="U37" s="19" t="s">
        <v>2</v>
      </c>
    </row>
    <row r="38" spans="1:21" s="16" customFormat="1" ht="25.5" x14ac:dyDescent="0.2">
      <c r="A38" s="12">
        <v>29</v>
      </c>
      <c r="B38" s="121" t="str">
        <f t="shared" si="1"/>
        <v xml:space="preserve"> </v>
      </c>
      <c r="C38" s="28"/>
      <c r="D38" s="29"/>
      <c r="E38" s="29"/>
      <c r="F38" s="43"/>
      <c r="G38" s="29"/>
      <c r="H38" s="124"/>
      <c r="I38" s="13"/>
      <c r="J38" s="14" t="str">
        <f t="shared" si="2"/>
        <v xml:space="preserve"> </v>
      </c>
      <c r="K38" s="14" t="str">
        <f t="shared" si="6"/>
        <v xml:space="preserve"> </v>
      </c>
      <c r="L38" s="14" t="str">
        <f t="shared" si="3"/>
        <v xml:space="preserve"> </v>
      </c>
      <c r="M38" s="14" t="str">
        <f t="shared" si="4"/>
        <v xml:space="preserve"> </v>
      </c>
      <c r="N38" s="14" t="str">
        <f t="shared" si="5"/>
        <v xml:space="preserve"> </v>
      </c>
      <c r="O38" s="14" t="str">
        <f t="shared" si="7"/>
        <v xml:space="preserve"> </v>
      </c>
      <c r="P38" s="15"/>
      <c r="Q38" s="15"/>
      <c r="U38" s="19" t="s">
        <v>2</v>
      </c>
    </row>
    <row r="39" spans="1:21" s="16" customFormat="1" ht="25.5" x14ac:dyDescent="0.2">
      <c r="A39" s="12">
        <v>30</v>
      </c>
      <c r="B39" s="121" t="str">
        <f t="shared" si="1"/>
        <v xml:space="preserve"> </v>
      </c>
      <c r="C39" s="28"/>
      <c r="D39" s="29"/>
      <c r="E39" s="29"/>
      <c r="F39" s="43"/>
      <c r="G39" s="29"/>
      <c r="H39" s="124"/>
      <c r="I39" s="13"/>
      <c r="J39" s="14" t="str">
        <f t="shared" si="2"/>
        <v xml:space="preserve"> </v>
      </c>
      <c r="K39" s="14" t="str">
        <f t="shared" si="6"/>
        <v xml:space="preserve"> </v>
      </c>
      <c r="L39" s="14" t="str">
        <f t="shared" si="3"/>
        <v xml:space="preserve"> </v>
      </c>
      <c r="M39" s="14" t="str">
        <f t="shared" si="4"/>
        <v xml:space="preserve"> </v>
      </c>
      <c r="N39" s="14" t="str">
        <f t="shared" si="5"/>
        <v xml:space="preserve"> </v>
      </c>
      <c r="O39" s="14" t="str">
        <f t="shared" si="7"/>
        <v xml:space="preserve"> </v>
      </c>
      <c r="P39" s="15"/>
      <c r="Q39" s="15"/>
      <c r="U39" s="19" t="s">
        <v>2</v>
      </c>
    </row>
    <row r="40" spans="1:21" s="16" customFormat="1" ht="25.5" x14ac:dyDescent="0.2">
      <c r="A40" s="12">
        <v>31</v>
      </c>
      <c r="B40" s="121" t="str">
        <f t="shared" si="1"/>
        <v xml:space="preserve"> </v>
      </c>
      <c r="C40" s="28"/>
      <c r="D40" s="29"/>
      <c r="E40" s="29"/>
      <c r="F40" s="43"/>
      <c r="G40" s="29"/>
      <c r="H40" s="124"/>
      <c r="I40" s="13"/>
      <c r="J40" s="14" t="str">
        <f t="shared" si="2"/>
        <v xml:space="preserve"> </v>
      </c>
      <c r="K40" s="14" t="str">
        <f t="shared" si="6"/>
        <v xml:space="preserve"> </v>
      </c>
      <c r="L40" s="14" t="str">
        <f t="shared" si="3"/>
        <v xml:space="preserve"> </v>
      </c>
      <c r="M40" s="14" t="str">
        <f t="shared" si="4"/>
        <v xml:space="preserve"> </v>
      </c>
      <c r="N40" s="14" t="str">
        <f t="shared" si="5"/>
        <v xml:space="preserve"> </v>
      </c>
      <c r="O40" s="14" t="str">
        <f t="shared" si="7"/>
        <v xml:space="preserve"> </v>
      </c>
      <c r="P40" s="15"/>
      <c r="Q40" s="15"/>
      <c r="U40" s="19" t="s">
        <v>2</v>
      </c>
    </row>
    <row r="41" spans="1:21" s="16" customFormat="1" ht="25.5" x14ac:dyDescent="0.2">
      <c r="A41" s="12">
        <v>32</v>
      </c>
      <c r="B41" s="121" t="str">
        <f t="shared" si="1"/>
        <v xml:space="preserve"> </v>
      </c>
      <c r="C41" s="28"/>
      <c r="D41" s="29"/>
      <c r="E41" s="29"/>
      <c r="F41" s="43"/>
      <c r="G41" s="29"/>
      <c r="H41" s="124"/>
      <c r="I41" s="13"/>
      <c r="J41" s="14" t="str">
        <f t="shared" si="2"/>
        <v xml:space="preserve"> </v>
      </c>
      <c r="K41" s="14" t="str">
        <f t="shared" si="6"/>
        <v xml:space="preserve"> </v>
      </c>
      <c r="L41" s="14" t="str">
        <f t="shared" si="3"/>
        <v xml:space="preserve"> </v>
      </c>
      <c r="M41" s="14" t="str">
        <f t="shared" si="4"/>
        <v xml:space="preserve"> </v>
      </c>
      <c r="N41" s="14" t="str">
        <f t="shared" si="5"/>
        <v xml:space="preserve"> </v>
      </c>
      <c r="O41" s="14" t="str">
        <f t="shared" si="7"/>
        <v xml:space="preserve"> </v>
      </c>
      <c r="P41" s="15"/>
      <c r="Q41" s="15"/>
      <c r="U41" s="19" t="s">
        <v>2</v>
      </c>
    </row>
    <row r="42" spans="1:21" s="16" customFormat="1" ht="25.5" x14ac:dyDescent="0.2">
      <c r="A42" s="12">
        <v>33</v>
      </c>
      <c r="B42" s="121" t="str">
        <f t="shared" ref="B42:B73" si="8">IF(COUNTIF(J42:O42," ")=No_of_Columns," ",IF(COUNTIF(J42:O42,"ok")=No_of_Columns,"ok","Error"))</f>
        <v xml:space="preserve"> </v>
      </c>
      <c r="C42" s="28"/>
      <c r="D42" s="29"/>
      <c r="E42" s="29"/>
      <c r="F42" s="43"/>
      <c r="G42" s="29"/>
      <c r="H42" s="124"/>
      <c r="I42" s="13"/>
      <c r="J42" s="14" t="str">
        <f t="shared" ref="J42:J73" si="9">IF(COUNTA($C42:$H42)=0," ",IF(ISBLANK($C42),"Empty cell",IF(AND($C42&gt;=$R$14,$C42&lt;=$R$15),"ok","Entry should be a number between "&amp;$R$14&amp;" and "&amp;$R$15)))</f>
        <v xml:space="preserve"> </v>
      </c>
      <c r="K42" s="14" t="str">
        <f t="shared" si="6"/>
        <v xml:space="preserve"> </v>
      </c>
      <c r="L42" s="14" t="str">
        <f t="shared" ref="L42:L73" si="10">IF(COUNTA($C42:$H42)=0," ",IF(ISBLANK($E42),"Empty cell",IF($E42="Open","ok",IF($E42="Enclosed","ok","Entry should be 'Open' or 'Enclosed'"))))</f>
        <v xml:space="preserve"> </v>
      </c>
      <c r="M42" s="14" t="str">
        <f t="shared" ref="M42:M73" si="11">IF(COUNTA($C42:$H42)=0," ",IF(ISBLANK($F42),"Empty cell","ok"))</f>
        <v xml:space="preserve"> </v>
      </c>
      <c r="N42" s="14" t="str">
        <f t="shared" ref="N42:N73" si="12">IF(COUNTA($C42:$H42)=0," ",IF(ISBLANK($G42),"Empty cell",IF(ISNUMBER($G42),IF($G42&gt;=1,IF($G42&gt;100,"Entry should be a percentage less than or equal to 100","ok"),"Entry should be a percentage greater than 0"),"Entry should be a number")))</f>
        <v xml:space="preserve"> </v>
      </c>
      <c r="O42" s="14" t="str">
        <f t="shared" si="7"/>
        <v xml:space="preserve"> </v>
      </c>
      <c r="P42" s="15"/>
      <c r="Q42" s="15"/>
      <c r="U42" s="19" t="s">
        <v>2</v>
      </c>
    </row>
    <row r="43" spans="1:21" s="16" customFormat="1" ht="25.5" x14ac:dyDescent="0.2">
      <c r="A43" s="12">
        <v>34</v>
      </c>
      <c r="B43" s="121" t="str">
        <f t="shared" si="8"/>
        <v xml:space="preserve"> </v>
      </c>
      <c r="C43" s="28"/>
      <c r="D43" s="29"/>
      <c r="E43" s="29"/>
      <c r="F43" s="43"/>
      <c r="G43" s="29"/>
      <c r="H43" s="124"/>
      <c r="I43" s="13"/>
      <c r="J43" s="14" t="str">
        <f t="shared" si="9"/>
        <v xml:space="preserve"> </v>
      </c>
      <c r="K43" s="14" t="str">
        <f t="shared" si="6"/>
        <v xml:space="preserve"> </v>
      </c>
      <c r="L43" s="14" t="str">
        <f t="shared" si="10"/>
        <v xml:space="preserve"> </v>
      </c>
      <c r="M43" s="14" t="str">
        <f t="shared" si="11"/>
        <v xml:space="preserve"> </v>
      </c>
      <c r="N43" s="14" t="str">
        <f t="shared" si="12"/>
        <v xml:space="preserve"> </v>
      </c>
      <c r="O43" s="14" t="str">
        <f t="shared" si="7"/>
        <v xml:space="preserve"> </v>
      </c>
      <c r="P43" s="15"/>
      <c r="Q43" s="15"/>
      <c r="U43" s="19" t="s">
        <v>2</v>
      </c>
    </row>
    <row r="44" spans="1:21" s="16" customFormat="1" ht="25.5" x14ac:dyDescent="0.2">
      <c r="A44" s="12">
        <v>35</v>
      </c>
      <c r="B44" s="121" t="str">
        <f t="shared" si="8"/>
        <v xml:space="preserve"> </v>
      </c>
      <c r="C44" s="28"/>
      <c r="D44" s="29"/>
      <c r="E44" s="29"/>
      <c r="F44" s="43"/>
      <c r="G44" s="29"/>
      <c r="H44" s="124"/>
      <c r="I44" s="13"/>
      <c r="J44" s="14" t="str">
        <f t="shared" si="9"/>
        <v xml:space="preserve"> </v>
      </c>
      <c r="K44" s="14" t="str">
        <f t="shared" si="6"/>
        <v xml:space="preserve"> </v>
      </c>
      <c r="L44" s="14" t="str">
        <f t="shared" si="10"/>
        <v xml:space="preserve"> </v>
      </c>
      <c r="M44" s="14" t="str">
        <f t="shared" si="11"/>
        <v xml:space="preserve"> </v>
      </c>
      <c r="N44" s="14" t="str">
        <f t="shared" si="12"/>
        <v xml:space="preserve"> </v>
      </c>
      <c r="O44" s="14" t="str">
        <f t="shared" si="7"/>
        <v xml:space="preserve"> </v>
      </c>
      <c r="P44" s="15"/>
      <c r="Q44" s="15"/>
      <c r="U44" s="19" t="s">
        <v>2</v>
      </c>
    </row>
    <row r="45" spans="1:21" s="16" customFormat="1" ht="25.5" x14ac:dyDescent="0.2">
      <c r="A45" s="12">
        <v>36</v>
      </c>
      <c r="B45" s="121" t="str">
        <f t="shared" si="8"/>
        <v xml:space="preserve"> </v>
      </c>
      <c r="C45" s="28"/>
      <c r="D45" s="29"/>
      <c r="E45" s="29"/>
      <c r="F45" s="43"/>
      <c r="G45" s="29"/>
      <c r="H45" s="124"/>
      <c r="I45" s="13"/>
      <c r="J45" s="14" t="str">
        <f t="shared" si="9"/>
        <v xml:space="preserve"> </v>
      </c>
      <c r="K45" s="14" t="str">
        <f t="shared" si="6"/>
        <v xml:space="preserve"> </v>
      </c>
      <c r="L45" s="14" t="str">
        <f t="shared" si="10"/>
        <v xml:space="preserve"> </v>
      </c>
      <c r="M45" s="14" t="str">
        <f t="shared" si="11"/>
        <v xml:space="preserve"> </v>
      </c>
      <c r="N45" s="14" t="str">
        <f t="shared" si="12"/>
        <v xml:space="preserve"> </v>
      </c>
      <c r="O45" s="14" t="str">
        <f t="shared" si="7"/>
        <v xml:space="preserve"> </v>
      </c>
      <c r="P45" s="15"/>
      <c r="Q45" s="15"/>
      <c r="U45" s="19" t="s">
        <v>2</v>
      </c>
    </row>
    <row r="46" spans="1:21" s="16" customFormat="1" ht="25.5" x14ac:dyDescent="0.2">
      <c r="A46" s="12">
        <v>37</v>
      </c>
      <c r="B46" s="121" t="str">
        <f t="shared" si="8"/>
        <v xml:space="preserve"> </v>
      </c>
      <c r="C46" s="28"/>
      <c r="D46" s="29"/>
      <c r="E46" s="29"/>
      <c r="F46" s="43"/>
      <c r="G46" s="29"/>
      <c r="H46" s="124"/>
      <c r="I46" s="13"/>
      <c r="J46" s="14" t="str">
        <f t="shared" si="9"/>
        <v xml:space="preserve"> </v>
      </c>
      <c r="K46" s="14" t="str">
        <f t="shared" si="6"/>
        <v xml:space="preserve"> </v>
      </c>
      <c r="L46" s="14" t="str">
        <f t="shared" si="10"/>
        <v xml:space="preserve"> </v>
      </c>
      <c r="M46" s="14" t="str">
        <f t="shared" si="11"/>
        <v xml:space="preserve"> </v>
      </c>
      <c r="N46" s="14" t="str">
        <f t="shared" si="12"/>
        <v xml:space="preserve"> </v>
      </c>
      <c r="O46" s="14" t="str">
        <f t="shared" si="7"/>
        <v xml:space="preserve"> </v>
      </c>
      <c r="P46" s="15"/>
      <c r="Q46" s="15"/>
      <c r="U46" s="19" t="s">
        <v>2</v>
      </c>
    </row>
    <row r="47" spans="1:21" s="16" customFormat="1" ht="25.5" x14ac:dyDescent="0.2">
      <c r="A47" s="12">
        <v>38</v>
      </c>
      <c r="B47" s="121" t="str">
        <f t="shared" si="8"/>
        <v xml:space="preserve"> </v>
      </c>
      <c r="C47" s="28"/>
      <c r="D47" s="29"/>
      <c r="E47" s="29"/>
      <c r="F47" s="43"/>
      <c r="G47" s="29"/>
      <c r="H47" s="124"/>
      <c r="I47" s="13"/>
      <c r="J47" s="14" t="str">
        <f t="shared" si="9"/>
        <v xml:space="preserve"> </v>
      </c>
      <c r="K47" s="14" t="str">
        <f t="shared" si="6"/>
        <v xml:space="preserve"> </v>
      </c>
      <c r="L47" s="14" t="str">
        <f t="shared" si="10"/>
        <v xml:space="preserve"> </v>
      </c>
      <c r="M47" s="14" t="str">
        <f t="shared" si="11"/>
        <v xml:space="preserve"> </v>
      </c>
      <c r="N47" s="14" t="str">
        <f t="shared" si="12"/>
        <v xml:space="preserve"> </v>
      </c>
      <c r="O47" s="14" t="str">
        <f t="shared" si="7"/>
        <v xml:space="preserve"> </v>
      </c>
      <c r="P47" s="15"/>
      <c r="Q47" s="15"/>
      <c r="U47" s="19" t="s">
        <v>2</v>
      </c>
    </row>
    <row r="48" spans="1:21" s="16" customFormat="1" ht="25.5" x14ac:dyDescent="0.2">
      <c r="A48" s="12">
        <v>39</v>
      </c>
      <c r="B48" s="121" t="str">
        <f t="shared" si="8"/>
        <v xml:space="preserve"> </v>
      </c>
      <c r="C48" s="28"/>
      <c r="D48" s="29"/>
      <c r="E48" s="29"/>
      <c r="F48" s="43"/>
      <c r="G48" s="29"/>
      <c r="H48" s="124"/>
      <c r="I48" s="13"/>
      <c r="J48" s="14" t="str">
        <f t="shared" si="9"/>
        <v xml:space="preserve"> </v>
      </c>
      <c r="K48" s="14" t="str">
        <f t="shared" si="6"/>
        <v xml:space="preserve"> </v>
      </c>
      <c r="L48" s="14" t="str">
        <f t="shared" si="10"/>
        <v xml:space="preserve"> </v>
      </c>
      <c r="M48" s="14" t="str">
        <f t="shared" si="11"/>
        <v xml:space="preserve"> </v>
      </c>
      <c r="N48" s="14" t="str">
        <f t="shared" si="12"/>
        <v xml:space="preserve"> </v>
      </c>
      <c r="O48" s="14" t="str">
        <f t="shared" si="7"/>
        <v xml:space="preserve"> </v>
      </c>
      <c r="P48" s="15"/>
      <c r="Q48" s="15"/>
      <c r="U48" s="19" t="s">
        <v>2</v>
      </c>
    </row>
    <row r="49" spans="1:21" s="16" customFormat="1" ht="25.5" x14ac:dyDescent="0.2">
      <c r="A49" s="12">
        <v>40</v>
      </c>
      <c r="B49" s="121" t="str">
        <f t="shared" si="8"/>
        <v xml:space="preserve"> </v>
      </c>
      <c r="C49" s="28"/>
      <c r="D49" s="29"/>
      <c r="E49" s="29"/>
      <c r="F49" s="43"/>
      <c r="G49" s="29"/>
      <c r="H49" s="124"/>
      <c r="I49" s="13"/>
      <c r="J49" s="14" t="str">
        <f t="shared" si="9"/>
        <v xml:space="preserve"> </v>
      </c>
      <c r="K49" s="14" t="str">
        <f t="shared" si="6"/>
        <v xml:space="preserve"> </v>
      </c>
      <c r="L49" s="14" t="str">
        <f t="shared" si="10"/>
        <v xml:space="preserve"> </v>
      </c>
      <c r="M49" s="14" t="str">
        <f t="shared" si="11"/>
        <v xml:space="preserve"> </v>
      </c>
      <c r="N49" s="14" t="str">
        <f t="shared" si="12"/>
        <v xml:space="preserve"> </v>
      </c>
      <c r="O49" s="14" t="str">
        <f t="shared" si="7"/>
        <v xml:space="preserve"> </v>
      </c>
      <c r="P49" s="15"/>
      <c r="Q49" s="15"/>
      <c r="U49" s="19" t="s">
        <v>2</v>
      </c>
    </row>
    <row r="50" spans="1:21" s="16" customFormat="1" ht="25.5" x14ac:dyDescent="0.2">
      <c r="A50" s="12">
        <v>41</v>
      </c>
      <c r="B50" s="121" t="str">
        <f t="shared" si="8"/>
        <v xml:space="preserve"> </v>
      </c>
      <c r="C50" s="28"/>
      <c r="D50" s="29"/>
      <c r="E50" s="29"/>
      <c r="F50" s="43"/>
      <c r="G50" s="29"/>
      <c r="H50" s="124"/>
      <c r="I50" s="13"/>
      <c r="J50" s="14" t="str">
        <f t="shared" si="9"/>
        <v xml:space="preserve"> </v>
      </c>
      <c r="K50" s="14" t="str">
        <f t="shared" si="6"/>
        <v xml:space="preserve"> </v>
      </c>
      <c r="L50" s="14" t="str">
        <f t="shared" si="10"/>
        <v xml:space="preserve"> </v>
      </c>
      <c r="M50" s="14" t="str">
        <f t="shared" si="11"/>
        <v xml:space="preserve"> </v>
      </c>
      <c r="N50" s="14" t="str">
        <f t="shared" si="12"/>
        <v xml:space="preserve"> </v>
      </c>
      <c r="O50" s="14" t="str">
        <f t="shared" si="7"/>
        <v xml:space="preserve"> </v>
      </c>
      <c r="P50" s="15"/>
      <c r="Q50" s="15"/>
      <c r="U50" s="19" t="s">
        <v>2</v>
      </c>
    </row>
    <row r="51" spans="1:21" s="16" customFormat="1" ht="25.5" x14ac:dyDescent="0.2">
      <c r="A51" s="12">
        <v>42</v>
      </c>
      <c r="B51" s="121" t="str">
        <f t="shared" si="8"/>
        <v xml:space="preserve"> </v>
      </c>
      <c r="C51" s="28"/>
      <c r="D51" s="29"/>
      <c r="E51" s="29"/>
      <c r="F51" s="43"/>
      <c r="G51" s="29"/>
      <c r="H51" s="124"/>
      <c r="I51" s="13"/>
      <c r="J51" s="14" t="str">
        <f t="shared" si="9"/>
        <v xml:space="preserve"> </v>
      </c>
      <c r="K51" s="14" t="str">
        <f t="shared" si="6"/>
        <v xml:space="preserve"> </v>
      </c>
      <c r="L51" s="14" t="str">
        <f t="shared" si="10"/>
        <v xml:space="preserve"> </v>
      </c>
      <c r="M51" s="14" t="str">
        <f t="shared" si="11"/>
        <v xml:space="preserve"> </v>
      </c>
      <c r="N51" s="14" t="str">
        <f t="shared" si="12"/>
        <v xml:space="preserve"> </v>
      </c>
      <c r="O51" s="14" t="str">
        <f t="shared" si="7"/>
        <v xml:space="preserve"> </v>
      </c>
      <c r="P51" s="15"/>
      <c r="Q51" s="15"/>
      <c r="U51" s="19" t="s">
        <v>2</v>
      </c>
    </row>
    <row r="52" spans="1:21" s="16" customFormat="1" ht="25.5" x14ac:dyDescent="0.2">
      <c r="A52" s="12">
        <v>43</v>
      </c>
      <c r="B52" s="121" t="str">
        <f t="shared" si="8"/>
        <v xml:space="preserve"> </v>
      </c>
      <c r="C52" s="28"/>
      <c r="D52" s="29"/>
      <c r="E52" s="29"/>
      <c r="F52" s="43"/>
      <c r="G52" s="29"/>
      <c r="H52" s="124"/>
      <c r="I52" s="13"/>
      <c r="J52" s="14" t="str">
        <f t="shared" si="9"/>
        <v xml:space="preserve"> </v>
      </c>
      <c r="K52" s="14" t="str">
        <f t="shared" si="6"/>
        <v xml:space="preserve"> </v>
      </c>
      <c r="L52" s="14" t="str">
        <f t="shared" si="10"/>
        <v xml:space="preserve"> </v>
      </c>
      <c r="M52" s="14" t="str">
        <f t="shared" si="11"/>
        <v xml:space="preserve"> </v>
      </c>
      <c r="N52" s="14" t="str">
        <f t="shared" si="12"/>
        <v xml:space="preserve"> </v>
      </c>
      <c r="O52" s="14" t="str">
        <f t="shared" si="7"/>
        <v xml:space="preserve"> </v>
      </c>
      <c r="P52" s="15"/>
      <c r="Q52" s="15"/>
      <c r="U52" s="19" t="s">
        <v>2</v>
      </c>
    </row>
    <row r="53" spans="1:21" s="16" customFormat="1" ht="25.5" x14ac:dyDescent="0.2">
      <c r="A53" s="12">
        <v>44</v>
      </c>
      <c r="B53" s="121" t="str">
        <f t="shared" si="8"/>
        <v xml:space="preserve"> </v>
      </c>
      <c r="C53" s="28"/>
      <c r="D53" s="29"/>
      <c r="E53" s="29"/>
      <c r="F53" s="43"/>
      <c r="G53" s="29"/>
      <c r="H53" s="124"/>
      <c r="I53" s="13"/>
      <c r="J53" s="14" t="str">
        <f t="shared" si="9"/>
        <v xml:space="preserve"> </v>
      </c>
      <c r="K53" s="14" t="str">
        <f t="shared" si="6"/>
        <v xml:space="preserve"> </v>
      </c>
      <c r="L53" s="14" t="str">
        <f t="shared" si="10"/>
        <v xml:space="preserve"> </v>
      </c>
      <c r="M53" s="14" t="str">
        <f t="shared" si="11"/>
        <v xml:space="preserve"> </v>
      </c>
      <c r="N53" s="14" t="str">
        <f t="shared" si="12"/>
        <v xml:space="preserve"> </v>
      </c>
      <c r="O53" s="14" t="str">
        <f t="shared" si="7"/>
        <v xml:space="preserve"> </v>
      </c>
      <c r="P53" s="15"/>
      <c r="Q53" s="15"/>
      <c r="U53" s="19" t="s">
        <v>2</v>
      </c>
    </row>
    <row r="54" spans="1:21" s="16" customFormat="1" ht="25.5" x14ac:dyDescent="0.2">
      <c r="A54" s="12">
        <v>45</v>
      </c>
      <c r="B54" s="121" t="str">
        <f t="shared" si="8"/>
        <v xml:space="preserve"> </v>
      </c>
      <c r="C54" s="28"/>
      <c r="D54" s="29"/>
      <c r="E54" s="29"/>
      <c r="F54" s="43"/>
      <c r="G54" s="29"/>
      <c r="H54" s="124"/>
      <c r="I54" s="13"/>
      <c r="J54" s="14" t="str">
        <f t="shared" si="9"/>
        <v xml:space="preserve"> </v>
      </c>
      <c r="K54" s="14" t="str">
        <f t="shared" si="6"/>
        <v xml:space="preserve"> </v>
      </c>
      <c r="L54" s="14" t="str">
        <f t="shared" si="10"/>
        <v xml:space="preserve"> </v>
      </c>
      <c r="M54" s="14" t="str">
        <f t="shared" si="11"/>
        <v xml:space="preserve"> </v>
      </c>
      <c r="N54" s="14" t="str">
        <f t="shared" si="12"/>
        <v xml:space="preserve"> </v>
      </c>
      <c r="O54" s="14" t="str">
        <f t="shared" si="7"/>
        <v xml:space="preserve"> </v>
      </c>
      <c r="P54" s="15"/>
      <c r="Q54" s="15"/>
      <c r="U54" s="19" t="s">
        <v>2</v>
      </c>
    </row>
    <row r="55" spans="1:21" s="16" customFormat="1" ht="25.5" x14ac:dyDescent="0.2">
      <c r="A55" s="12">
        <v>46</v>
      </c>
      <c r="B55" s="121" t="str">
        <f t="shared" si="8"/>
        <v xml:space="preserve"> </v>
      </c>
      <c r="C55" s="28"/>
      <c r="D55" s="29"/>
      <c r="E55" s="29"/>
      <c r="F55" s="43"/>
      <c r="G55" s="29"/>
      <c r="H55" s="124"/>
      <c r="I55" s="13"/>
      <c r="J55" s="14" t="str">
        <f t="shared" si="9"/>
        <v xml:space="preserve"> </v>
      </c>
      <c r="K55" s="14" t="str">
        <f t="shared" si="6"/>
        <v xml:space="preserve"> </v>
      </c>
      <c r="L55" s="14" t="str">
        <f t="shared" si="10"/>
        <v xml:space="preserve"> </v>
      </c>
      <c r="M55" s="14" t="str">
        <f t="shared" si="11"/>
        <v xml:space="preserve"> </v>
      </c>
      <c r="N55" s="14" t="str">
        <f t="shared" si="12"/>
        <v xml:space="preserve"> </v>
      </c>
      <c r="O55" s="14" t="str">
        <f t="shared" si="7"/>
        <v xml:space="preserve"> </v>
      </c>
      <c r="P55" s="15"/>
      <c r="Q55" s="15"/>
      <c r="U55" s="19" t="s">
        <v>2</v>
      </c>
    </row>
    <row r="56" spans="1:21" s="16" customFormat="1" ht="25.5" x14ac:dyDescent="0.2">
      <c r="A56" s="12">
        <v>47</v>
      </c>
      <c r="B56" s="121" t="str">
        <f t="shared" si="8"/>
        <v xml:space="preserve"> </v>
      </c>
      <c r="C56" s="28"/>
      <c r="D56" s="29"/>
      <c r="E56" s="29"/>
      <c r="F56" s="43"/>
      <c r="G56" s="29"/>
      <c r="H56" s="124"/>
      <c r="I56" s="13"/>
      <c r="J56" s="14" t="str">
        <f t="shared" si="9"/>
        <v xml:space="preserve"> </v>
      </c>
      <c r="K56" s="14" t="str">
        <f t="shared" si="6"/>
        <v xml:space="preserve"> </v>
      </c>
      <c r="L56" s="14" t="str">
        <f t="shared" si="10"/>
        <v xml:space="preserve"> </v>
      </c>
      <c r="M56" s="14" t="str">
        <f t="shared" si="11"/>
        <v xml:space="preserve"> </v>
      </c>
      <c r="N56" s="14" t="str">
        <f t="shared" si="12"/>
        <v xml:space="preserve"> </v>
      </c>
      <c r="O56" s="14" t="str">
        <f t="shared" si="7"/>
        <v xml:space="preserve"> </v>
      </c>
      <c r="P56" s="15"/>
      <c r="Q56" s="15"/>
      <c r="U56" s="19" t="s">
        <v>2</v>
      </c>
    </row>
    <row r="57" spans="1:21" s="16" customFormat="1" ht="25.5" x14ac:dyDescent="0.2">
      <c r="A57" s="12">
        <v>48</v>
      </c>
      <c r="B57" s="121" t="str">
        <f t="shared" si="8"/>
        <v xml:space="preserve"> </v>
      </c>
      <c r="C57" s="28"/>
      <c r="D57" s="29"/>
      <c r="E57" s="29"/>
      <c r="F57" s="43"/>
      <c r="G57" s="29"/>
      <c r="H57" s="124"/>
      <c r="I57" s="13"/>
      <c r="J57" s="14" t="str">
        <f t="shared" si="9"/>
        <v xml:space="preserve"> </v>
      </c>
      <c r="K57" s="14" t="str">
        <f t="shared" si="6"/>
        <v xml:space="preserve"> </v>
      </c>
      <c r="L57" s="14" t="str">
        <f t="shared" si="10"/>
        <v xml:space="preserve"> </v>
      </c>
      <c r="M57" s="14" t="str">
        <f t="shared" si="11"/>
        <v xml:space="preserve"> </v>
      </c>
      <c r="N57" s="14" t="str">
        <f t="shared" si="12"/>
        <v xml:space="preserve"> </v>
      </c>
      <c r="O57" s="14" t="str">
        <f t="shared" si="7"/>
        <v xml:space="preserve"> </v>
      </c>
      <c r="P57" s="15"/>
      <c r="Q57" s="15"/>
      <c r="U57" s="19" t="s">
        <v>2</v>
      </c>
    </row>
    <row r="58" spans="1:21" s="16" customFormat="1" ht="25.5" x14ac:dyDescent="0.2">
      <c r="A58" s="12">
        <v>49</v>
      </c>
      <c r="B58" s="121" t="str">
        <f t="shared" si="8"/>
        <v xml:space="preserve"> </v>
      </c>
      <c r="C58" s="28"/>
      <c r="D58" s="29"/>
      <c r="E58" s="29"/>
      <c r="F58" s="43"/>
      <c r="G58" s="29"/>
      <c r="H58" s="124"/>
      <c r="I58" s="13"/>
      <c r="J58" s="14" t="str">
        <f t="shared" si="9"/>
        <v xml:space="preserve"> </v>
      </c>
      <c r="K58" s="14" t="str">
        <f t="shared" si="6"/>
        <v xml:space="preserve"> </v>
      </c>
      <c r="L58" s="14" t="str">
        <f t="shared" si="10"/>
        <v xml:space="preserve"> </v>
      </c>
      <c r="M58" s="14" t="str">
        <f t="shared" si="11"/>
        <v xml:space="preserve"> </v>
      </c>
      <c r="N58" s="14" t="str">
        <f t="shared" si="12"/>
        <v xml:space="preserve"> </v>
      </c>
      <c r="O58" s="14" t="str">
        <f t="shared" si="7"/>
        <v xml:space="preserve"> </v>
      </c>
      <c r="P58" s="15"/>
      <c r="Q58" s="15"/>
      <c r="U58" s="19" t="s">
        <v>2</v>
      </c>
    </row>
    <row r="59" spans="1:21" s="16" customFormat="1" ht="25.5" x14ac:dyDescent="0.2">
      <c r="A59" s="12">
        <v>50</v>
      </c>
      <c r="B59" s="121" t="str">
        <f t="shared" si="8"/>
        <v xml:space="preserve"> </v>
      </c>
      <c r="C59" s="28"/>
      <c r="D59" s="29"/>
      <c r="E59" s="29"/>
      <c r="F59" s="43"/>
      <c r="G59" s="29"/>
      <c r="H59" s="124"/>
      <c r="I59" s="13"/>
      <c r="J59" s="14" t="str">
        <f t="shared" si="9"/>
        <v xml:space="preserve"> </v>
      </c>
      <c r="K59" s="14" t="str">
        <f t="shared" si="6"/>
        <v xml:space="preserve"> </v>
      </c>
      <c r="L59" s="14" t="str">
        <f t="shared" si="10"/>
        <v xml:space="preserve"> </v>
      </c>
      <c r="M59" s="14" t="str">
        <f t="shared" si="11"/>
        <v xml:space="preserve"> </v>
      </c>
      <c r="N59" s="14" t="str">
        <f t="shared" si="12"/>
        <v xml:space="preserve"> </v>
      </c>
      <c r="O59" s="14" t="str">
        <f t="shared" si="7"/>
        <v xml:space="preserve"> </v>
      </c>
      <c r="P59" s="15"/>
      <c r="Q59" s="15"/>
      <c r="U59" s="19" t="s">
        <v>2</v>
      </c>
    </row>
    <row r="60" spans="1:21" s="16" customFormat="1" ht="25.5" x14ac:dyDescent="0.2">
      <c r="A60" s="12">
        <v>51</v>
      </c>
      <c r="B60" s="121" t="str">
        <f t="shared" si="8"/>
        <v xml:space="preserve"> </v>
      </c>
      <c r="C60" s="28"/>
      <c r="D60" s="29"/>
      <c r="E60" s="29"/>
      <c r="F60" s="43"/>
      <c r="G60" s="29"/>
      <c r="H60" s="124"/>
      <c r="I60" s="13"/>
      <c r="J60" s="14" t="str">
        <f t="shared" si="9"/>
        <v xml:space="preserve"> </v>
      </c>
      <c r="K60" s="14" t="str">
        <f t="shared" si="6"/>
        <v xml:space="preserve"> </v>
      </c>
      <c r="L60" s="14" t="str">
        <f t="shared" si="10"/>
        <v xml:space="preserve"> </v>
      </c>
      <c r="M60" s="14" t="str">
        <f t="shared" si="11"/>
        <v xml:space="preserve"> </v>
      </c>
      <c r="N60" s="14" t="str">
        <f t="shared" si="12"/>
        <v xml:space="preserve"> </v>
      </c>
      <c r="O60" s="14" t="str">
        <f t="shared" si="7"/>
        <v xml:space="preserve"> </v>
      </c>
      <c r="P60" s="15"/>
      <c r="Q60" s="15"/>
      <c r="U60" s="19" t="s">
        <v>2</v>
      </c>
    </row>
    <row r="61" spans="1:21" s="16" customFormat="1" ht="25.5" x14ac:dyDescent="0.2">
      <c r="A61" s="12">
        <v>52</v>
      </c>
      <c r="B61" s="121" t="str">
        <f t="shared" si="8"/>
        <v xml:space="preserve"> </v>
      </c>
      <c r="C61" s="28"/>
      <c r="D61" s="29"/>
      <c r="E61" s="29"/>
      <c r="F61" s="43"/>
      <c r="G61" s="29"/>
      <c r="H61" s="124"/>
      <c r="I61" s="13"/>
      <c r="J61" s="14" t="str">
        <f t="shared" si="9"/>
        <v xml:space="preserve"> </v>
      </c>
      <c r="K61" s="14" t="str">
        <f t="shared" si="6"/>
        <v xml:space="preserve"> </v>
      </c>
      <c r="L61" s="14" t="str">
        <f t="shared" si="10"/>
        <v xml:space="preserve"> </v>
      </c>
      <c r="M61" s="14" t="str">
        <f t="shared" si="11"/>
        <v xml:space="preserve"> </v>
      </c>
      <c r="N61" s="14" t="str">
        <f t="shared" si="12"/>
        <v xml:space="preserve"> </v>
      </c>
      <c r="O61" s="14" t="str">
        <f t="shared" si="7"/>
        <v xml:space="preserve"> </v>
      </c>
      <c r="P61" s="15"/>
      <c r="Q61" s="15"/>
      <c r="U61" s="19" t="s">
        <v>2</v>
      </c>
    </row>
    <row r="62" spans="1:21" s="16" customFormat="1" ht="25.5" x14ac:dyDescent="0.2">
      <c r="A62" s="12">
        <v>53</v>
      </c>
      <c r="B62" s="121" t="str">
        <f t="shared" si="8"/>
        <v xml:space="preserve"> </v>
      </c>
      <c r="C62" s="28"/>
      <c r="D62" s="29"/>
      <c r="E62" s="29"/>
      <c r="F62" s="43"/>
      <c r="G62" s="29"/>
      <c r="H62" s="124"/>
      <c r="I62" s="13"/>
      <c r="J62" s="14" t="str">
        <f t="shared" si="9"/>
        <v xml:space="preserve"> </v>
      </c>
      <c r="K62" s="14" t="str">
        <f t="shared" si="6"/>
        <v xml:space="preserve"> </v>
      </c>
      <c r="L62" s="14" t="str">
        <f t="shared" si="10"/>
        <v xml:space="preserve"> </v>
      </c>
      <c r="M62" s="14" t="str">
        <f t="shared" si="11"/>
        <v xml:space="preserve"> </v>
      </c>
      <c r="N62" s="14" t="str">
        <f t="shared" si="12"/>
        <v xml:space="preserve"> </v>
      </c>
      <c r="O62" s="14" t="str">
        <f t="shared" si="7"/>
        <v xml:space="preserve"> </v>
      </c>
      <c r="P62" s="15"/>
      <c r="Q62" s="15"/>
      <c r="U62" s="19" t="s">
        <v>2</v>
      </c>
    </row>
    <row r="63" spans="1:21" s="16" customFormat="1" ht="25.5" x14ac:dyDescent="0.2">
      <c r="A63" s="12">
        <v>54</v>
      </c>
      <c r="B63" s="121" t="str">
        <f t="shared" si="8"/>
        <v xml:space="preserve"> </v>
      </c>
      <c r="C63" s="28"/>
      <c r="D63" s="29"/>
      <c r="E63" s="29"/>
      <c r="F63" s="43"/>
      <c r="G63" s="29"/>
      <c r="H63" s="124"/>
      <c r="I63" s="13"/>
      <c r="J63" s="14" t="str">
        <f t="shared" si="9"/>
        <v xml:space="preserve"> </v>
      </c>
      <c r="K63" s="14" t="str">
        <f t="shared" si="6"/>
        <v xml:space="preserve"> </v>
      </c>
      <c r="L63" s="14" t="str">
        <f t="shared" si="10"/>
        <v xml:space="preserve"> </v>
      </c>
      <c r="M63" s="14" t="str">
        <f t="shared" si="11"/>
        <v xml:space="preserve"> </v>
      </c>
      <c r="N63" s="14" t="str">
        <f t="shared" si="12"/>
        <v xml:space="preserve"> </v>
      </c>
      <c r="O63" s="14" t="str">
        <f t="shared" si="7"/>
        <v xml:space="preserve"> </v>
      </c>
      <c r="P63" s="15"/>
      <c r="Q63" s="15"/>
      <c r="U63" s="19" t="s">
        <v>2</v>
      </c>
    </row>
    <row r="64" spans="1:21" s="16" customFormat="1" ht="25.5" x14ac:dyDescent="0.2">
      <c r="A64" s="12">
        <v>55</v>
      </c>
      <c r="B64" s="121" t="str">
        <f t="shared" si="8"/>
        <v xml:space="preserve"> </v>
      </c>
      <c r="C64" s="28"/>
      <c r="D64" s="29"/>
      <c r="E64" s="29"/>
      <c r="F64" s="43"/>
      <c r="G64" s="29"/>
      <c r="H64" s="124"/>
      <c r="I64" s="13"/>
      <c r="J64" s="14" t="str">
        <f t="shared" si="9"/>
        <v xml:space="preserve"> </v>
      </c>
      <c r="K64" s="14" t="str">
        <f t="shared" si="6"/>
        <v xml:space="preserve"> </v>
      </c>
      <c r="L64" s="14" t="str">
        <f t="shared" si="10"/>
        <v xml:space="preserve"> </v>
      </c>
      <c r="M64" s="14" t="str">
        <f t="shared" si="11"/>
        <v xml:space="preserve"> </v>
      </c>
      <c r="N64" s="14" t="str">
        <f t="shared" si="12"/>
        <v xml:space="preserve"> </v>
      </c>
      <c r="O64" s="14" t="str">
        <f t="shared" si="7"/>
        <v xml:space="preserve"> </v>
      </c>
      <c r="P64" s="15"/>
      <c r="Q64" s="15"/>
      <c r="U64" s="19" t="s">
        <v>2</v>
      </c>
    </row>
    <row r="65" spans="1:21" s="16" customFormat="1" ht="25.5" x14ac:dyDescent="0.2">
      <c r="A65" s="12">
        <v>56</v>
      </c>
      <c r="B65" s="121" t="str">
        <f t="shared" si="8"/>
        <v xml:space="preserve"> </v>
      </c>
      <c r="C65" s="28"/>
      <c r="D65" s="29"/>
      <c r="E65" s="29"/>
      <c r="F65" s="43"/>
      <c r="G65" s="29"/>
      <c r="H65" s="124"/>
      <c r="I65" s="13"/>
      <c r="J65" s="14" t="str">
        <f t="shared" si="9"/>
        <v xml:space="preserve"> </v>
      </c>
      <c r="K65" s="14" t="str">
        <f t="shared" si="6"/>
        <v xml:space="preserve"> </v>
      </c>
      <c r="L65" s="14" t="str">
        <f t="shared" si="10"/>
        <v xml:space="preserve"> </v>
      </c>
      <c r="M65" s="14" t="str">
        <f t="shared" si="11"/>
        <v xml:space="preserve"> </v>
      </c>
      <c r="N65" s="14" t="str">
        <f t="shared" si="12"/>
        <v xml:space="preserve"> </v>
      </c>
      <c r="O65" s="14" t="str">
        <f t="shared" si="7"/>
        <v xml:space="preserve"> </v>
      </c>
      <c r="P65" s="15"/>
      <c r="Q65" s="15"/>
      <c r="U65" s="19" t="s">
        <v>2</v>
      </c>
    </row>
    <row r="66" spans="1:21" s="16" customFormat="1" ht="25.5" x14ac:dyDescent="0.2">
      <c r="A66" s="12">
        <v>57</v>
      </c>
      <c r="B66" s="121" t="str">
        <f t="shared" si="8"/>
        <v xml:space="preserve"> </v>
      </c>
      <c r="C66" s="28"/>
      <c r="D66" s="29"/>
      <c r="E66" s="29"/>
      <c r="F66" s="43"/>
      <c r="G66" s="29"/>
      <c r="H66" s="124"/>
      <c r="I66" s="13"/>
      <c r="J66" s="14" t="str">
        <f t="shared" si="9"/>
        <v xml:space="preserve"> </v>
      </c>
      <c r="K66" s="14" t="str">
        <f t="shared" si="6"/>
        <v xml:space="preserve"> </v>
      </c>
      <c r="L66" s="14" t="str">
        <f t="shared" si="10"/>
        <v xml:space="preserve"> </v>
      </c>
      <c r="M66" s="14" t="str">
        <f t="shared" si="11"/>
        <v xml:space="preserve"> </v>
      </c>
      <c r="N66" s="14" t="str">
        <f t="shared" si="12"/>
        <v xml:space="preserve"> </v>
      </c>
      <c r="O66" s="14" t="str">
        <f t="shared" si="7"/>
        <v xml:space="preserve"> </v>
      </c>
      <c r="P66" s="15"/>
      <c r="Q66" s="15"/>
      <c r="U66" s="19" t="s">
        <v>2</v>
      </c>
    </row>
    <row r="67" spans="1:21" s="16" customFormat="1" ht="25.5" x14ac:dyDescent="0.2">
      <c r="A67" s="12">
        <v>58</v>
      </c>
      <c r="B67" s="121" t="str">
        <f t="shared" si="8"/>
        <v xml:space="preserve"> </v>
      </c>
      <c r="C67" s="28"/>
      <c r="D67" s="29"/>
      <c r="E67" s="29"/>
      <c r="F67" s="43"/>
      <c r="G67" s="29"/>
      <c r="H67" s="124"/>
      <c r="I67" s="13"/>
      <c r="J67" s="14" t="str">
        <f t="shared" si="9"/>
        <v xml:space="preserve"> </v>
      </c>
      <c r="K67" s="14" t="str">
        <f t="shared" si="6"/>
        <v xml:space="preserve"> </v>
      </c>
      <c r="L67" s="14" t="str">
        <f t="shared" si="10"/>
        <v xml:space="preserve"> </v>
      </c>
      <c r="M67" s="14" t="str">
        <f t="shared" si="11"/>
        <v xml:space="preserve"> </v>
      </c>
      <c r="N67" s="14" t="str">
        <f t="shared" si="12"/>
        <v xml:space="preserve"> </v>
      </c>
      <c r="O67" s="14" t="str">
        <f t="shared" si="7"/>
        <v xml:space="preserve"> </v>
      </c>
      <c r="P67" s="15"/>
      <c r="Q67" s="15"/>
      <c r="U67" s="19" t="s">
        <v>2</v>
      </c>
    </row>
    <row r="68" spans="1:21" s="16" customFormat="1" ht="25.5" x14ac:dyDescent="0.2">
      <c r="A68" s="12">
        <v>59</v>
      </c>
      <c r="B68" s="121" t="str">
        <f t="shared" si="8"/>
        <v xml:space="preserve"> </v>
      </c>
      <c r="C68" s="28"/>
      <c r="D68" s="29"/>
      <c r="E68" s="29"/>
      <c r="F68" s="43"/>
      <c r="G68" s="29"/>
      <c r="H68" s="124"/>
      <c r="I68" s="13"/>
      <c r="J68" s="14" t="str">
        <f t="shared" si="9"/>
        <v xml:space="preserve"> </v>
      </c>
      <c r="K68" s="14" t="str">
        <f t="shared" si="6"/>
        <v xml:space="preserve"> </v>
      </c>
      <c r="L68" s="14" t="str">
        <f t="shared" si="10"/>
        <v xml:space="preserve"> </v>
      </c>
      <c r="M68" s="14" t="str">
        <f t="shared" si="11"/>
        <v xml:space="preserve"> </v>
      </c>
      <c r="N68" s="14" t="str">
        <f t="shared" si="12"/>
        <v xml:space="preserve"> </v>
      </c>
      <c r="O68" s="14" t="str">
        <f t="shared" si="7"/>
        <v xml:space="preserve"> </v>
      </c>
      <c r="P68" s="15"/>
      <c r="Q68" s="15"/>
      <c r="U68" s="19" t="s">
        <v>2</v>
      </c>
    </row>
    <row r="69" spans="1:21" s="16" customFormat="1" ht="25.5" x14ac:dyDescent="0.2">
      <c r="A69" s="12">
        <v>60</v>
      </c>
      <c r="B69" s="121" t="str">
        <f t="shared" si="8"/>
        <v xml:space="preserve"> </v>
      </c>
      <c r="C69" s="28"/>
      <c r="D69" s="29"/>
      <c r="E69" s="29"/>
      <c r="F69" s="43"/>
      <c r="G69" s="29"/>
      <c r="H69" s="124"/>
      <c r="I69" s="13"/>
      <c r="J69" s="14" t="str">
        <f t="shared" si="9"/>
        <v xml:space="preserve"> </v>
      </c>
      <c r="K69" s="14" t="str">
        <f t="shared" si="6"/>
        <v xml:space="preserve"> </v>
      </c>
      <c r="L69" s="14" t="str">
        <f t="shared" si="10"/>
        <v xml:space="preserve"> </v>
      </c>
      <c r="M69" s="14" t="str">
        <f t="shared" si="11"/>
        <v xml:space="preserve"> </v>
      </c>
      <c r="N69" s="14" t="str">
        <f t="shared" si="12"/>
        <v xml:space="preserve"> </v>
      </c>
      <c r="O69" s="14" t="str">
        <f t="shared" si="7"/>
        <v xml:space="preserve"> </v>
      </c>
      <c r="P69" s="15"/>
      <c r="Q69" s="15"/>
      <c r="U69" s="19" t="s">
        <v>2</v>
      </c>
    </row>
    <row r="70" spans="1:21" s="16" customFormat="1" ht="25.5" x14ac:dyDescent="0.2">
      <c r="A70" s="12">
        <v>61</v>
      </c>
      <c r="B70" s="121" t="str">
        <f t="shared" si="8"/>
        <v xml:space="preserve"> </v>
      </c>
      <c r="C70" s="28"/>
      <c r="D70" s="29"/>
      <c r="E70" s="29"/>
      <c r="F70" s="43"/>
      <c r="G70" s="29"/>
      <c r="H70" s="124"/>
      <c r="I70" s="13"/>
      <c r="J70" s="14" t="str">
        <f t="shared" si="9"/>
        <v xml:space="preserve"> </v>
      </c>
      <c r="K70" s="14" t="str">
        <f t="shared" si="6"/>
        <v xml:space="preserve"> </v>
      </c>
      <c r="L70" s="14" t="str">
        <f t="shared" si="10"/>
        <v xml:space="preserve"> </v>
      </c>
      <c r="M70" s="14" t="str">
        <f t="shared" si="11"/>
        <v xml:space="preserve"> </v>
      </c>
      <c r="N70" s="14" t="str">
        <f t="shared" si="12"/>
        <v xml:space="preserve"> </v>
      </c>
      <c r="O70" s="14" t="str">
        <f t="shared" si="7"/>
        <v xml:space="preserve"> </v>
      </c>
      <c r="P70" s="15"/>
      <c r="Q70" s="15"/>
      <c r="U70" s="19" t="s">
        <v>2</v>
      </c>
    </row>
    <row r="71" spans="1:21" s="16" customFormat="1" ht="25.5" x14ac:dyDescent="0.2">
      <c r="A71" s="12">
        <v>62</v>
      </c>
      <c r="B71" s="121" t="str">
        <f t="shared" si="8"/>
        <v xml:space="preserve"> </v>
      </c>
      <c r="C71" s="28"/>
      <c r="D71" s="29"/>
      <c r="E71" s="29"/>
      <c r="F71" s="43"/>
      <c r="G71" s="29"/>
      <c r="H71" s="124"/>
      <c r="I71" s="13"/>
      <c r="J71" s="14" t="str">
        <f t="shared" si="9"/>
        <v xml:space="preserve"> </v>
      </c>
      <c r="K71" s="14" t="str">
        <f t="shared" si="6"/>
        <v xml:space="preserve"> </v>
      </c>
      <c r="L71" s="14" t="str">
        <f t="shared" si="10"/>
        <v xml:space="preserve"> </v>
      </c>
      <c r="M71" s="14" t="str">
        <f t="shared" si="11"/>
        <v xml:space="preserve"> </v>
      </c>
      <c r="N71" s="14" t="str">
        <f t="shared" si="12"/>
        <v xml:space="preserve"> </v>
      </c>
      <c r="O71" s="14" t="str">
        <f t="shared" si="7"/>
        <v xml:space="preserve"> </v>
      </c>
      <c r="P71" s="15"/>
      <c r="Q71" s="15"/>
      <c r="U71" s="19" t="s">
        <v>2</v>
      </c>
    </row>
    <row r="72" spans="1:21" s="16" customFormat="1" ht="25.5" x14ac:dyDescent="0.2">
      <c r="A72" s="12">
        <v>63</v>
      </c>
      <c r="B72" s="121" t="str">
        <f t="shared" si="8"/>
        <v xml:space="preserve"> </v>
      </c>
      <c r="C72" s="28"/>
      <c r="D72" s="29"/>
      <c r="E72" s="29"/>
      <c r="F72" s="43"/>
      <c r="G72" s="29"/>
      <c r="H72" s="124"/>
      <c r="I72" s="13"/>
      <c r="J72" s="14" t="str">
        <f t="shared" si="9"/>
        <v xml:space="preserve"> </v>
      </c>
      <c r="K72" s="14" t="str">
        <f t="shared" si="6"/>
        <v xml:space="preserve"> </v>
      </c>
      <c r="L72" s="14" t="str">
        <f t="shared" si="10"/>
        <v xml:space="preserve"> </v>
      </c>
      <c r="M72" s="14" t="str">
        <f t="shared" si="11"/>
        <v xml:space="preserve"> </v>
      </c>
      <c r="N72" s="14" t="str">
        <f t="shared" si="12"/>
        <v xml:space="preserve"> </v>
      </c>
      <c r="O72" s="14" t="str">
        <f t="shared" si="7"/>
        <v xml:space="preserve"> </v>
      </c>
      <c r="P72" s="15"/>
      <c r="Q72" s="15"/>
      <c r="U72" s="19" t="s">
        <v>2</v>
      </c>
    </row>
    <row r="73" spans="1:21" s="16" customFormat="1" ht="25.5" x14ac:dyDescent="0.2">
      <c r="A73" s="12">
        <v>64</v>
      </c>
      <c r="B73" s="121" t="str">
        <f t="shared" si="8"/>
        <v xml:space="preserve"> </v>
      </c>
      <c r="C73" s="28"/>
      <c r="D73" s="29"/>
      <c r="E73" s="29"/>
      <c r="F73" s="43"/>
      <c r="G73" s="29"/>
      <c r="H73" s="124"/>
      <c r="I73" s="13"/>
      <c r="J73" s="14" t="str">
        <f t="shared" si="9"/>
        <v xml:space="preserve"> </v>
      </c>
      <c r="K73" s="14" t="str">
        <f t="shared" si="6"/>
        <v xml:space="preserve"> </v>
      </c>
      <c r="L73" s="14" t="str">
        <f t="shared" si="10"/>
        <v xml:space="preserve"> </v>
      </c>
      <c r="M73" s="14" t="str">
        <f t="shared" si="11"/>
        <v xml:space="preserve"> </v>
      </c>
      <c r="N73" s="14" t="str">
        <f t="shared" si="12"/>
        <v xml:space="preserve"> </v>
      </c>
      <c r="O73" s="14" t="str">
        <f t="shared" si="7"/>
        <v xml:space="preserve"> </v>
      </c>
      <c r="P73" s="15"/>
      <c r="Q73" s="15"/>
      <c r="U73" s="19" t="s">
        <v>2</v>
      </c>
    </row>
    <row r="74" spans="1:21" s="16" customFormat="1" ht="25.5" x14ac:dyDescent="0.2">
      <c r="A74" s="12">
        <v>65</v>
      </c>
      <c r="B74" s="121" t="str">
        <f t="shared" ref="B74:B109" si="13">IF(COUNTIF(J74:O74," ")=No_of_Columns," ",IF(COUNTIF(J74:O74,"ok")=No_of_Columns,"ok","Error"))</f>
        <v xml:space="preserve"> </v>
      </c>
      <c r="C74" s="28"/>
      <c r="D74" s="29"/>
      <c r="E74" s="29"/>
      <c r="F74" s="43"/>
      <c r="G74" s="29"/>
      <c r="H74" s="124"/>
      <c r="I74" s="13"/>
      <c r="J74" s="14" t="str">
        <f t="shared" ref="J74:J109" si="14">IF(COUNTA($C74:$H74)=0," ",IF(ISBLANK($C74),"Empty cell",IF(AND($C74&gt;=$R$14,$C74&lt;=$R$15),"ok","Entry should be a number between "&amp;$R$14&amp;" and "&amp;$R$15)))</f>
        <v xml:space="preserve"> </v>
      </c>
      <c r="K74" s="14" t="str">
        <f t="shared" si="6"/>
        <v xml:space="preserve"> </v>
      </c>
      <c r="L74" s="14" t="str">
        <f t="shared" ref="L74:L109" si="15">IF(COUNTA($C74:$H74)=0," ",IF(ISBLANK($E74),"Empty cell",IF($E74="Open","ok",IF($E74="Enclosed","ok","Entry should be 'Open' or 'Enclosed'"))))</f>
        <v xml:space="preserve"> </v>
      </c>
      <c r="M74" s="14" t="str">
        <f t="shared" ref="M74:M109" si="16">IF(COUNTA($C74:$H74)=0," ",IF(ISBLANK($F74),"Empty cell","ok"))</f>
        <v xml:space="preserve"> </v>
      </c>
      <c r="N74" s="14" t="str">
        <f t="shared" ref="N74:N109" si="17">IF(COUNTA($C74:$H74)=0," ",IF(ISBLANK($G74),"Empty cell",IF(ISNUMBER($G74),IF($G74&gt;=1,IF($G74&gt;100,"Entry should be a percentage less than or equal to 100","ok"),"Entry should be a percentage greater than 0"),"Entry should be a number")))</f>
        <v xml:space="preserve"> </v>
      </c>
      <c r="O74" s="14" t="str">
        <f t="shared" si="7"/>
        <v xml:space="preserve"> </v>
      </c>
      <c r="P74" s="15"/>
      <c r="Q74" s="15"/>
      <c r="U74" s="19" t="s">
        <v>2</v>
      </c>
    </row>
    <row r="75" spans="1:21" s="16" customFormat="1" ht="25.5" x14ac:dyDescent="0.2">
      <c r="A75" s="12">
        <v>66</v>
      </c>
      <c r="B75" s="121" t="str">
        <f t="shared" si="13"/>
        <v xml:space="preserve"> </v>
      </c>
      <c r="C75" s="28"/>
      <c r="D75" s="29"/>
      <c r="E75" s="29"/>
      <c r="F75" s="43"/>
      <c r="G75" s="29"/>
      <c r="H75" s="124"/>
      <c r="I75" s="13"/>
      <c r="J75" s="14" t="str">
        <f t="shared" si="14"/>
        <v xml:space="preserve"> </v>
      </c>
      <c r="K75" s="14" t="str">
        <f t="shared" ref="K75:K109" si="18">IF(COUNTA($C75:$H75)=0," ",IF(ISBLANK($D75),"Empty cell",IF($D75=2,"ok",IF($D75=4,"ok",IF($D75=6,"ok",IF($D75=8,"ok","No. of Poles should be 2. 4, 6, or 8"))))))</f>
        <v xml:space="preserve"> </v>
      </c>
      <c r="L75" s="14" t="str">
        <f t="shared" si="15"/>
        <v xml:space="preserve"> </v>
      </c>
      <c r="M75" s="14" t="str">
        <f t="shared" si="16"/>
        <v xml:space="preserve"> </v>
      </c>
      <c r="N75" s="14" t="str">
        <f t="shared" si="17"/>
        <v xml:space="preserve"> </v>
      </c>
      <c r="O75" s="14" t="str">
        <f t="shared" ref="O75:O109" si="19">IF(COUNTA($C75:$H75)=0," ",IF(ISBLANK($H75),"Empty cell",IF(OR($H75="yes",$H75="y",$H75="no",$H75="n"),"ok","Entry should be 'yes', 'y', 'no' or 'n'")))</f>
        <v xml:space="preserve"> </v>
      </c>
      <c r="P75" s="15"/>
      <c r="Q75" s="15"/>
      <c r="U75" s="19" t="s">
        <v>2</v>
      </c>
    </row>
    <row r="76" spans="1:21" s="16" customFormat="1" ht="25.5" x14ac:dyDescent="0.2">
      <c r="A76" s="12">
        <v>67</v>
      </c>
      <c r="B76" s="121" t="str">
        <f t="shared" si="13"/>
        <v xml:space="preserve"> </v>
      </c>
      <c r="C76" s="28"/>
      <c r="D76" s="29"/>
      <c r="E76" s="29"/>
      <c r="F76" s="43"/>
      <c r="G76" s="29"/>
      <c r="H76" s="124"/>
      <c r="I76" s="13"/>
      <c r="J76" s="14" t="str">
        <f t="shared" si="14"/>
        <v xml:space="preserve"> </v>
      </c>
      <c r="K76" s="14" t="str">
        <f t="shared" si="18"/>
        <v xml:space="preserve"> </v>
      </c>
      <c r="L76" s="14" t="str">
        <f t="shared" si="15"/>
        <v xml:space="preserve"> </v>
      </c>
      <c r="M76" s="14" t="str">
        <f t="shared" si="16"/>
        <v xml:space="preserve"> </v>
      </c>
      <c r="N76" s="14" t="str">
        <f t="shared" si="17"/>
        <v xml:space="preserve"> </v>
      </c>
      <c r="O76" s="14" t="str">
        <f t="shared" si="19"/>
        <v xml:space="preserve"> </v>
      </c>
      <c r="P76" s="15"/>
      <c r="Q76" s="15"/>
      <c r="U76" s="19" t="s">
        <v>2</v>
      </c>
    </row>
    <row r="77" spans="1:21" s="16" customFormat="1" ht="25.5" x14ac:dyDescent="0.2">
      <c r="A77" s="12">
        <v>68</v>
      </c>
      <c r="B77" s="121" t="str">
        <f t="shared" si="13"/>
        <v xml:space="preserve"> </v>
      </c>
      <c r="C77" s="28"/>
      <c r="D77" s="29"/>
      <c r="E77" s="29"/>
      <c r="F77" s="43"/>
      <c r="G77" s="29"/>
      <c r="H77" s="124"/>
      <c r="I77" s="13"/>
      <c r="J77" s="14" t="str">
        <f t="shared" si="14"/>
        <v xml:space="preserve"> </v>
      </c>
      <c r="K77" s="14" t="str">
        <f t="shared" si="18"/>
        <v xml:space="preserve"> </v>
      </c>
      <c r="L77" s="14" t="str">
        <f t="shared" si="15"/>
        <v xml:space="preserve"> </v>
      </c>
      <c r="M77" s="14" t="str">
        <f t="shared" si="16"/>
        <v xml:space="preserve"> </v>
      </c>
      <c r="N77" s="14" t="str">
        <f t="shared" si="17"/>
        <v xml:space="preserve"> </v>
      </c>
      <c r="O77" s="14" t="str">
        <f t="shared" si="19"/>
        <v xml:space="preserve"> </v>
      </c>
      <c r="P77" s="15"/>
      <c r="Q77" s="15"/>
      <c r="U77" s="19" t="s">
        <v>2</v>
      </c>
    </row>
    <row r="78" spans="1:21" s="16" customFormat="1" ht="25.5" x14ac:dyDescent="0.2">
      <c r="A78" s="12">
        <v>69</v>
      </c>
      <c r="B78" s="121" t="str">
        <f t="shared" si="13"/>
        <v xml:space="preserve"> </v>
      </c>
      <c r="C78" s="28"/>
      <c r="D78" s="29"/>
      <c r="E78" s="29"/>
      <c r="F78" s="43"/>
      <c r="G78" s="29"/>
      <c r="H78" s="124"/>
      <c r="I78" s="13"/>
      <c r="J78" s="14" t="str">
        <f t="shared" si="14"/>
        <v xml:space="preserve"> </v>
      </c>
      <c r="K78" s="14" t="str">
        <f t="shared" si="18"/>
        <v xml:space="preserve"> </v>
      </c>
      <c r="L78" s="14" t="str">
        <f t="shared" si="15"/>
        <v xml:space="preserve"> </v>
      </c>
      <c r="M78" s="14" t="str">
        <f t="shared" si="16"/>
        <v xml:space="preserve"> </v>
      </c>
      <c r="N78" s="14" t="str">
        <f t="shared" si="17"/>
        <v xml:space="preserve"> </v>
      </c>
      <c r="O78" s="14" t="str">
        <f t="shared" si="19"/>
        <v xml:space="preserve"> </v>
      </c>
      <c r="P78" s="15"/>
      <c r="Q78" s="15"/>
      <c r="U78" s="19" t="s">
        <v>2</v>
      </c>
    </row>
    <row r="79" spans="1:21" s="16" customFormat="1" ht="25.5" x14ac:dyDescent="0.2">
      <c r="A79" s="12">
        <v>70</v>
      </c>
      <c r="B79" s="121" t="str">
        <f t="shared" si="13"/>
        <v xml:space="preserve"> </v>
      </c>
      <c r="C79" s="28"/>
      <c r="D79" s="29"/>
      <c r="E79" s="29"/>
      <c r="F79" s="43"/>
      <c r="G79" s="29"/>
      <c r="H79" s="124"/>
      <c r="I79" s="13"/>
      <c r="J79" s="14" t="str">
        <f t="shared" si="14"/>
        <v xml:space="preserve"> </v>
      </c>
      <c r="K79" s="14" t="str">
        <f t="shared" si="18"/>
        <v xml:space="preserve"> </v>
      </c>
      <c r="L79" s="14" t="str">
        <f t="shared" si="15"/>
        <v xml:space="preserve"> </v>
      </c>
      <c r="M79" s="14" t="str">
        <f t="shared" si="16"/>
        <v xml:space="preserve"> </v>
      </c>
      <c r="N79" s="14" t="str">
        <f t="shared" si="17"/>
        <v xml:space="preserve"> </v>
      </c>
      <c r="O79" s="14" t="str">
        <f t="shared" si="19"/>
        <v xml:space="preserve"> </v>
      </c>
      <c r="P79" s="15"/>
      <c r="Q79" s="15"/>
      <c r="U79" s="19" t="s">
        <v>2</v>
      </c>
    </row>
    <row r="80" spans="1:21" s="16" customFormat="1" ht="25.5" x14ac:dyDescent="0.2">
      <c r="A80" s="12">
        <v>71</v>
      </c>
      <c r="B80" s="121" t="str">
        <f t="shared" si="13"/>
        <v xml:space="preserve"> </v>
      </c>
      <c r="C80" s="28"/>
      <c r="D80" s="29"/>
      <c r="E80" s="29"/>
      <c r="F80" s="43"/>
      <c r="G80" s="29"/>
      <c r="H80" s="124"/>
      <c r="I80" s="13"/>
      <c r="J80" s="14" t="str">
        <f t="shared" si="14"/>
        <v xml:space="preserve"> </v>
      </c>
      <c r="K80" s="14" t="str">
        <f t="shared" si="18"/>
        <v xml:space="preserve"> </v>
      </c>
      <c r="L80" s="14" t="str">
        <f t="shared" si="15"/>
        <v xml:space="preserve"> </v>
      </c>
      <c r="M80" s="14" t="str">
        <f t="shared" si="16"/>
        <v xml:space="preserve"> </v>
      </c>
      <c r="N80" s="14" t="str">
        <f t="shared" si="17"/>
        <v xml:space="preserve"> </v>
      </c>
      <c r="O80" s="14" t="str">
        <f t="shared" si="19"/>
        <v xml:space="preserve"> </v>
      </c>
      <c r="P80" s="15"/>
      <c r="Q80" s="15"/>
      <c r="U80" s="19" t="s">
        <v>2</v>
      </c>
    </row>
    <row r="81" spans="1:21" s="16" customFormat="1" ht="25.5" x14ac:dyDescent="0.2">
      <c r="A81" s="12">
        <v>72</v>
      </c>
      <c r="B81" s="121" t="str">
        <f t="shared" si="13"/>
        <v xml:space="preserve"> </v>
      </c>
      <c r="C81" s="28"/>
      <c r="D81" s="29"/>
      <c r="E81" s="29"/>
      <c r="F81" s="43"/>
      <c r="G81" s="29"/>
      <c r="H81" s="124"/>
      <c r="I81" s="13"/>
      <c r="J81" s="14" t="str">
        <f t="shared" si="14"/>
        <v xml:space="preserve"> </v>
      </c>
      <c r="K81" s="14" t="str">
        <f t="shared" si="18"/>
        <v xml:space="preserve"> </v>
      </c>
      <c r="L81" s="14" t="str">
        <f t="shared" si="15"/>
        <v xml:space="preserve"> </v>
      </c>
      <c r="M81" s="14" t="str">
        <f t="shared" si="16"/>
        <v xml:space="preserve"> </v>
      </c>
      <c r="N81" s="14" t="str">
        <f t="shared" si="17"/>
        <v xml:space="preserve"> </v>
      </c>
      <c r="O81" s="14" t="str">
        <f t="shared" si="19"/>
        <v xml:space="preserve"> </v>
      </c>
      <c r="P81" s="15"/>
      <c r="Q81" s="15"/>
      <c r="U81" s="19" t="s">
        <v>2</v>
      </c>
    </row>
    <row r="82" spans="1:21" s="16" customFormat="1" ht="25.5" x14ac:dyDescent="0.2">
      <c r="A82" s="12">
        <v>73</v>
      </c>
      <c r="B82" s="121" t="str">
        <f t="shared" si="13"/>
        <v xml:space="preserve"> </v>
      </c>
      <c r="C82" s="28"/>
      <c r="D82" s="29"/>
      <c r="E82" s="29"/>
      <c r="F82" s="43"/>
      <c r="G82" s="29"/>
      <c r="H82" s="124"/>
      <c r="I82" s="13"/>
      <c r="J82" s="14" t="str">
        <f t="shared" si="14"/>
        <v xml:space="preserve"> </v>
      </c>
      <c r="K82" s="14" t="str">
        <f t="shared" si="18"/>
        <v xml:space="preserve"> </v>
      </c>
      <c r="L82" s="14" t="str">
        <f t="shared" si="15"/>
        <v xml:space="preserve"> </v>
      </c>
      <c r="M82" s="14" t="str">
        <f t="shared" si="16"/>
        <v xml:space="preserve"> </v>
      </c>
      <c r="N82" s="14" t="str">
        <f t="shared" si="17"/>
        <v xml:space="preserve"> </v>
      </c>
      <c r="O82" s="14" t="str">
        <f t="shared" si="19"/>
        <v xml:space="preserve"> </v>
      </c>
      <c r="P82" s="15"/>
      <c r="Q82" s="15"/>
      <c r="U82" s="19" t="s">
        <v>2</v>
      </c>
    </row>
    <row r="83" spans="1:21" s="16" customFormat="1" ht="25.5" x14ac:dyDescent="0.2">
      <c r="A83" s="12">
        <v>74</v>
      </c>
      <c r="B83" s="121" t="str">
        <f t="shared" si="13"/>
        <v xml:space="preserve"> </v>
      </c>
      <c r="C83" s="28"/>
      <c r="D83" s="29"/>
      <c r="E83" s="29"/>
      <c r="F83" s="43"/>
      <c r="G83" s="29"/>
      <c r="H83" s="124"/>
      <c r="I83" s="13"/>
      <c r="J83" s="14" t="str">
        <f t="shared" si="14"/>
        <v xml:space="preserve"> </v>
      </c>
      <c r="K83" s="14" t="str">
        <f t="shared" si="18"/>
        <v xml:space="preserve"> </v>
      </c>
      <c r="L83" s="14" t="str">
        <f t="shared" si="15"/>
        <v xml:space="preserve"> </v>
      </c>
      <c r="M83" s="14" t="str">
        <f t="shared" si="16"/>
        <v xml:space="preserve"> </v>
      </c>
      <c r="N83" s="14" t="str">
        <f t="shared" si="17"/>
        <v xml:space="preserve"> </v>
      </c>
      <c r="O83" s="14" t="str">
        <f t="shared" si="19"/>
        <v xml:space="preserve"> </v>
      </c>
      <c r="P83" s="15"/>
      <c r="Q83" s="15"/>
      <c r="U83" s="19" t="s">
        <v>2</v>
      </c>
    </row>
    <row r="84" spans="1:21" s="16" customFormat="1" ht="25.5" x14ac:dyDescent="0.2">
      <c r="A84" s="12">
        <v>75</v>
      </c>
      <c r="B84" s="121" t="str">
        <f t="shared" si="13"/>
        <v xml:space="preserve"> </v>
      </c>
      <c r="C84" s="28"/>
      <c r="D84" s="29"/>
      <c r="E84" s="29"/>
      <c r="F84" s="43"/>
      <c r="G84" s="29"/>
      <c r="H84" s="124"/>
      <c r="I84" s="13"/>
      <c r="J84" s="14" t="str">
        <f t="shared" si="14"/>
        <v xml:space="preserve"> </v>
      </c>
      <c r="K84" s="14" t="str">
        <f t="shared" si="18"/>
        <v xml:space="preserve"> </v>
      </c>
      <c r="L84" s="14" t="str">
        <f t="shared" si="15"/>
        <v xml:space="preserve"> </v>
      </c>
      <c r="M84" s="14" t="str">
        <f t="shared" si="16"/>
        <v xml:space="preserve"> </v>
      </c>
      <c r="N84" s="14" t="str">
        <f t="shared" si="17"/>
        <v xml:space="preserve"> </v>
      </c>
      <c r="O84" s="14" t="str">
        <f t="shared" si="19"/>
        <v xml:space="preserve"> </v>
      </c>
      <c r="P84" s="15"/>
      <c r="Q84" s="15"/>
      <c r="U84" s="19" t="s">
        <v>2</v>
      </c>
    </row>
    <row r="85" spans="1:21" s="16" customFormat="1" ht="25.5" x14ac:dyDescent="0.2">
      <c r="A85" s="12">
        <v>76</v>
      </c>
      <c r="B85" s="121" t="str">
        <f t="shared" si="13"/>
        <v xml:space="preserve"> </v>
      </c>
      <c r="C85" s="28"/>
      <c r="D85" s="29"/>
      <c r="E85" s="29"/>
      <c r="F85" s="43"/>
      <c r="G85" s="29"/>
      <c r="H85" s="124"/>
      <c r="I85" s="13"/>
      <c r="J85" s="14" t="str">
        <f t="shared" si="14"/>
        <v xml:space="preserve"> </v>
      </c>
      <c r="K85" s="14" t="str">
        <f t="shared" si="18"/>
        <v xml:space="preserve"> </v>
      </c>
      <c r="L85" s="14" t="str">
        <f t="shared" si="15"/>
        <v xml:space="preserve"> </v>
      </c>
      <c r="M85" s="14" t="str">
        <f t="shared" si="16"/>
        <v xml:space="preserve"> </v>
      </c>
      <c r="N85" s="14" t="str">
        <f t="shared" si="17"/>
        <v xml:space="preserve"> </v>
      </c>
      <c r="O85" s="14" t="str">
        <f t="shared" si="19"/>
        <v xml:space="preserve"> </v>
      </c>
      <c r="P85" s="15"/>
      <c r="Q85" s="15"/>
      <c r="U85" s="19" t="s">
        <v>2</v>
      </c>
    </row>
    <row r="86" spans="1:21" s="16" customFormat="1" ht="25.5" x14ac:dyDescent="0.2">
      <c r="A86" s="12">
        <v>77</v>
      </c>
      <c r="B86" s="121" t="str">
        <f t="shared" si="13"/>
        <v xml:space="preserve"> </v>
      </c>
      <c r="C86" s="28"/>
      <c r="D86" s="29"/>
      <c r="E86" s="29"/>
      <c r="F86" s="43"/>
      <c r="G86" s="29"/>
      <c r="H86" s="124"/>
      <c r="I86" s="13"/>
      <c r="J86" s="14" t="str">
        <f t="shared" si="14"/>
        <v xml:space="preserve"> </v>
      </c>
      <c r="K86" s="14" t="str">
        <f t="shared" si="18"/>
        <v xml:space="preserve"> </v>
      </c>
      <c r="L86" s="14" t="str">
        <f t="shared" si="15"/>
        <v xml:space="preserve"> </v>
      </c>
      <c r="M86" s="14" t="str">
        <f t="shared" si="16"/>
        <v xml:space="preserve"> </v>
      </c>
      <c r="N86" s="14" t="str">
        <f t="shared" si="17"/>
        <v xml:space="preserve"> </v>
      </c>
      <c r="O86" s="14" t="str">
        <f t="shared" si="19"/>
        <v xml:space="preserve"> </v>
      </c>
      <c r="P86" s="15"/>
      <c r="Q86" s="15"/>
      <c r="U86" s="19" t="s">
        <v>2</v>
      </c>
    </row>
    <row r="87" spans="1:21" s="16" customFormat="1" ht="25.5" x14ac:dyDescent="0.2">
      <c r="A87" s="12">
        <v>78</v>
      </c>
      <c r="B87" s="121" t="str">
        <f t="shared" si="13"/>
        <v xml:space="preserve"> </v>
      </c>
      <c r="C87" s="28"/>
      <c r="D87" s="29"/>
      <c r="E87" s="29"/>
      <c r="F87" s="43"/>
      <c r="G87" s="29"/>
      <c r="H87" s="124"/>
      <c r="I87" s="13"/>
      <c r="J87" s="14" t="str">
        <f t="shared" si="14"/>
        <v xml:space="preserve"> </v>
      </c>
      <c r="K87" s="14" t="str">
        <f t="shared" si="18"/>
        <v xml:space="preserve"> </v>
      </c>
      <c r="L87" s="14" t="str">
        <f t="shared" si="15"/>
        <v xml:space="preserve"> </v>
      </c>
      <c r="M87" s="14" t="str">
        <f t="shared" si="16"/>
        <v xml:space="preserve"> </v>
      </c>
      <c r="N87" s="14" t="str">
        <f t="shared" si="17"/>
        <v xml:space="preserve"> </v>
      </c>
      <c r="O87" s="14" t="str">
        <f t="shared" si="19"/>
        <v xml:space="preserve"> </v>
      </c>
      <c r="P87" s="15"/>
      <c r="Q87" s="15"/>
      <c r="U87" s="19" t="s">
        <v>2</v>
      </c>
    </row>
    <row r="88" spans="1:21" s="16" customFormat="1" ht="25.5" x14ac:dyDescent="0.2">
      <c r="A88" s="12">
        <v>79</v>
      </c>
      <c r="B88" s="121" t="str">
        <f t="shared" si="13"/>
        <v xml:space="preserve"> </v>
      </c>
      <c r="C88" s="28"/>
      <c r="D88" s="29"/>
      <c r="E88" s="29"/>
      <c r="F88" s="43"/>
      <c r="G88" s="29"/>
      <c r="H88" s="124"/>
      <c r="I88" s="13"/>
      <c r="J88" s="14" t="str">
        <f t="shared" si="14"/>
        <v xml:space="preserve"> </v>
      </c>
      <c r="K88" s="14" t="str">
        <f t="shared" si="18"/>
        <v xml:space="preserve"> </v>
      </c>
      <c r="L88" s="14" t="str">
        <f t="shared" si="15"/>
        <v xml:space="preserve"> </v>
      </c>
      <c r="M88" s="14" t="str">
        <f t="shared" si="16"/>
        <v xml:space="preserve"> </v>
      </c>
      <c r="N88" s="14" t="str">
        <f t="shared" si="17"/>
        <v xml:space="preserve"> </v>
      </c>
      <c r="O88" s="14" t="str">
        <f t="shared" si="19"/>
        <v xml:space="preserve"> </v>
      </c>
      <c r="P88" s="15"/>
      <c r="Q88" s="15"/>
      <c r="U88" s="19" t="s">
        <v>2</v>
      </c>
    </row>
    <row r="89" spans="1:21" s="16" customFormat="1" ht="25.5" x14ac:dyDescent="0.2">
      <c r="A89" s="12">
        <v>80</v>
      </c>
      <c r="B89" s="121" t="str">
        <f t="shared" si="13"/>
        <v xml:space="preserve"> </v>
      </c>
      <c r="C89" s="28"/>
      <c r="D89" s="29"/>
      <c r="E89" s="29"/>
      <c r="F89" s="43"/>
      <c r="G89" s="29"/>
      <c r="H89" s="124"/>
      <c r="I89" s="13"/>
      <c r="J89" s="14" t="str">
        <f t="shared" si="14"/>
        <v xml:space="preserve"> </v>
      </c>
      <c r="K89" s="14" t="str">
        <f t="shared" si="18"/>
        <v xml:space="preserve"> </v>
      </c>
      <c r="L89" s="14" t="str">
        <f t="shared" si="15"/>
        <v xml:space="preserve"> </v>
      </c>
      <c r="M89" s="14" t="str">
        <f t="shared" si="16"/>
        <v xml:space="preserve"> </v>
      </c>
      <c r="N89" s="14" t="str">
        <f t="shared" si="17"/>
        <v xml:space="preserve"> </v>
      </c>
      <c r="O89" s="14" t="str">
        <f t="shared" si="19"/>
        <v xml:space="preserve"> </v>
      </c>
      <c r="P89" s="15"/>
      <c r="Q89" s="15"/>
      <c r="U89" s="19" t="s">
        <v>2</v>
      </c>
    </row>
    <row r="90" spans="1:21" s="16" customFormat="1" ht="25.5" x14ac:dyDescent="0.2">
      <c r="A90" s="12">
        <v>81</v>
      </c>
      <c r="B90" s="121" t="str">
        <f t="shared" si="13"/>
        <v xml:space="preserve"> </v>
      </c>
      <c r="C90" s="28"/>
      <c r="D90" s="29"/>
      <c r="E90" s="29"/>
      <c r="F90" s="43"/>
      <c r="G90" s="29"/>
      <c r="H90" s="124"/>
      <c r="I90" s="13"/>
      <c r="J90" s="14" t="str">
        <f t="shared" si="14"/>
        <v xml:space="preserve"> </v>
      </c>
      <c r="K90" s="14" t="str">
        <f t="shared" si="18"/>
        <v xml:space="preserve"> </v>
      </c>
      <c r="L90" s="14" t="str">
        <f t="shared" si="15"/>
        <v xml:space="preserve"> </v>
      </c>
      <c r="M90" s="14" t="str">
        <f t="shared" si="16"/>
        <v xml:space="preserve"> </v>
      </c>
      <c r="N90" s="14" t="str">
        <f t="shared" si="17"/>
        <v xml:space="preserve"> </v>
      </c>
      <c r="O90" s="14" t="str">
        <f t="shared" si="19"/>
        <v xml:space="preserve"> </v>
      </c>
      <c r="P90" s="15"/>
      <c r="Q90" s="15"/>
      <c r="U90" s="19" t="s">
        <v>2</v>
      </c>
    </row>
    <row r="91" spans="1:21" s="16" customFormat="1" ht="25.5" x14ac:dyDescent="0.2">
      <c r="A91" s="12">
        <v>82</v>
      </c>
      <c r="B91" s="121" t="str">
        <f t="shared" si="13"/>
        <v xml:space="preserve"> </v>
      </c>
      <c r="C91" s="28"/>
      <c r="D91" s="29"/>
      <c r="E91" s="29"/>
      <c r="F91" s="43"/>
      <c r="G91" s="29"/>
      <c r="H91" s="124"/>
      <c r="I91" s="13"/>
      <c r="J91" s="14" t="str">
        <f t="shared" si="14"/>
        <v xml:space="preserve"> </v>
      </c>
      <c r="K91" s="14" t="str">
        <f t="shared" si="18"/>
        <v xml:space="preserve"> </v>
      </c>
      <c r="L91" s="14" t="str">
        <f t="shared" si="15"/>
        <v xml:space="preserve"> </v>
      </c>
      <c r="M91" s="14" t="str">
        <f t="shared" si="16"/>
        <v xml:space="preserve"> </v>
      </c>
      <c r="N91" s="14" t="str">
        <f t="shared" si="17"/>
        <v xml:space="preserve"> </v>
      </c>
      <c r="O91" s="14" t="str">
        <f t="shared" si="19"/>
        <v xml:space="preserve"> </v>
      </c>
      <c r="P91" s="15"/>
      <c r="Q91" s="15"/>
      <c r="U91" s="19" t="s">
        <v>2</v>
      </c>
    </row>
    <row r="92" spans="1:21" s="16" customFormat="1" ht="25.5" x14ac:dyDescent="0.2">
      <c r="A92" s="12">
        <v>83</v>
      </c>
      <c r="B92" s="121" t="str">
        <f t="shared" si="13"/>
        <v xml:space="preserve"> </v>
      </c>
      <c r="C92" s="28"/>
      <c r="D92" s="29"/>
      <c r="E92" s="29"/>
      <c r="F92" s="43"/>
      <c r="G92" s="29"/>
      <c r="H92" s="124"/>
      <c r="I92" s="13"/>
      <c r="J92" s="14" t="str">
        <f t="shared" si="14"/>
        <v xml:space="preserve"> </v>
      </c>
      <c r="K92" s="14" t="str">
        <f t="shared" si="18"/>
        <v xml:space="preserve"> </v>
      </c>
      <c r="L92" s="14" t="str">
        <f t="shared" si="15"/>
        <v xml:space="preserve"> </v>
      </c>
      <c r="M92" s="14" t="str">
        <f t="shared" si="16"/>
        <v xml:space="preserve"> </v>
      </c>
      <c r="N92" s="14" t="str">
        <f t="shared" si="17"/>
        <v xml:space="preserve"> </v>
      </c>
      <c r="O92" s="14" t="str">
        <f t="shared" si="19"/>
        <v xml:space="preserve"> </v>
      </c>
      <c r="P92" s="15"/>
      <c r="Q92" s="15"/>
      <c r="U92" s="19" t="s">
        <v>2</v>
      </c>
    </row>
    <row r="93" spans="1:21" s="16" customFormat="1" ht="25.5" x14ac:dyDescent="0.2">
      <c r="A93" s="12">
        <v>84</v>
      </c>
      <c r="B93" s="121" t="str">
        <f t="shared" si="13"/>
        <v xml:space="preserve"> </v>
      </c>
      <c r="C93" s="28"/>
      <c r="D93" s="29"/>
      <c r="E93" s="29"/>
      <c r="F93" s="43"/>
      <c r="G93" s="29"/>
      <c r="H93" s="124"/>
      <c r="I93" s="13"/>
      <c r="J93" s="14" t="str">
        <f t="shared" si="14"/>
        <v xml:space="preserve"> </v>
      </c>
      <c r="K93" s="14" t="str">
        <f t="shared" si="18"/>
        <v xml:space="preserve"> </v>
      </c>
      <c r="L93" s="14" t="str">
        <f t="shared" si="15"/>
        <v xml:space="preserve"> </v>
      </c>
      <c r="M93" s="14" t="str">
        <f t="shared" si="16"/>
        <v xml:space="preserve"> </v>
      </c>
      <c r="N93" s="14" t="str">
        <f t="shared" si="17"/>
        <v xml:space="preserve"> </v>
      </c>
      <c r="O93" s="14" t="str">
        <f t="shared" si="19"/>
        <v xml:space="preserve"> </v>
      </c>
      <c r="P93" s="15"/>
      <c r="Q93" s="15"/>
      <c r="U93" s="19" t="s">
        <v>2</v>
      </c>
    </row>
    <row r="94" spans="1:21" s="16" customFormat="1" ht="25.5" x14ac:dyDescent="0.2">
      <c r="A94" s="12">
        <v>85</v>
      </c>
      <c r="B94" s="121" t="str">
        <f t="shared" si="13"/>
        <v xml:space="preserve"> </v>
      </c>
      <c r="C94" s="28"/>
      <c r="D94" s="29"/>
      <c r="E94" s="29"/>
      <c r="F94" s="43"/>
      <c r="G94" s="29"/>
      <c r="H94" s="124"/>
      <c r="I94" s="13"/>
      <c r="J94" s="14" t="str">
        <f t="shared" si="14"/>
        <v xml:space="preserve"> </v>
      </c>
      <c r="K94" s="14" t="str">
        <f t="shared" si="18"/>
        <v xml:space="preserve"> </v>
      </c>
      <c r="L94" s="14" t="str">
        <f t="shared" si="15"/>
        <v xml:space="preserve"> </v>
      </c>
      <c r="M94" s="14" t="str">
        <f t="shared" si="16"/>
        <v xml:space="preserve"> </v>
      </c>
      <c r="N94" s="14" t="str">
        <f t="shared" si="17"/>
        <v xml:space="preserve"> </v>
      </c>
      <c r="O94" s="14" t="str">
        <f t="shared" si="19"/>
        <v xml:space="preserve"> </v>
      </c>
      <c r="P94" s="15"/>
      <c r="Q94" s="15"/>
      <c r="U94" s="19" t="s">
        <v>2</v>
      </c>
    </row>
    <row r="95" spans="1:21" s="16" customFormat="1" ht="25.5" x14ac:dyDescent="0.2">
      <c r="A95" s="12">
        <v>86</v>
      </c>
      <c r="B95" s="121" t="str">
        <f t="shared" si="13"/>
        <v xml:space="preserve"> </v>
      </c>
      <c r="C95" s="28"/>
      <c r="D95" s="29"/>
      <c r="E95" s="29"/>
      <c r="F95" s="43"/>
      <c r="G95" s="29"/>
      <c r="H95" s="124"/>
      <c r="I95" s="13"/>
      <c r="J95" s="14" t="str">
        <f t="shared" si="14"/>
        <v xml:space="preserve"> </v>
      </c>
      <c r="K95" s="14" t="str">
        <f t="shared" si="18"/>
        <v xml:space="preserve"> </v>
      </c>
      <c r="L95" s="14" t="str">
        <f t="shared" si="15"/>
        <v xml:space="preserve"> </v>
      </c>
      <c r="M95" s="14" t="str">
        <f t="shared" si="16"/>
        <v xml:space="preserve"> </v>
      </c>
      <c r="N95" s="14" t="str">
        <f t="shared" si="17"/>
        <v xml:space="preserve"> </v>
      </c>
      <c r="O95" s="14" t="str">
        <f t="shared" si="19"/>
        <v xml:space="preserve"> </v>
      </c>
      <c r="P95" s="15"/>
      <c r="Q95" s="15"/>
      <c r="U95" s="19" t="s">
        <v>2</v>
      </c>
    </row>
    <row r="96" spans="1:21" s="16" customFormat="1" ht="25.5" x14ac:dyDescent="0.2">
      <c r="A96" s="12">
        <v>87</v>
      </c>
      <c r="B96" s="121" t="str">
        <f t="shared" si="13"/>
        <v xml:space="preserve"> </v>
      </c>
      <c r="C96" s="28"/>
      <c r="D96" s="29"/>
      <c r="E96" s="29"/>
      <c r="F96" s="43"/>
      <c r="G96" s="29"/>
      <c r="H96" s="124"/>
      <c r="I96" s="13"/>
      <c r="J96" s="14" t="str">
        <f t="shared" si="14"/>
        <v xml:space="preserve"> </v>
      </c>
      <c r="K96" s="14" t="str">
        <f t="shared" si="18"/>
        <v xml:space="preserve"> </v>
      </c>
      <c r="L96" s="14" t="str">
        <f t="shared" si="15"/>
        <v xml:space="preserve"> </v>
      </c>
      <c r="M96" s="14" t="str">
        <f t="shared" si="16"/>
        <v xml:space="preserve"> </v>
      </c>
      <c r="N96" s="14" t="str">
        <f t="shared" si="17"/>
        <v xml:space="preserve"> </v>
      </c>
      <c r="O96" s="14" t="str">
        <f t="shared" si="19"/>
        <v xml:space="preserve"> </v>
      </c>
      <c r="P96" s="15"/>
      <c r="Q96" s="15"/>
      <c r="U96" s="19" t="s">
        <v>2</v>
      </c>
    </row>
    <row r="97" spans="1:21" s="16" customFormat="1" ht="25.5" x14ac:dyDescent="0.2">
      <c r="A97" s="12">
        <v>88</v>
      </c>
      <c r="B97" s="121" t="str">
        <f t="shared" si="13"/>
        <v xml:space="preserve"> </v>
      </c>
      <c r="C97" s="28"/>
      <c r="D97" s="29"/>
      <c r="E97" s="29"/>
      <c r="F97" s="43"/>
      <c r="G97" s="29"/>
      <c r="H97" s="124"/>
      <c r="I97" s="13"/>
      <c r="J97" s="14" t="str">
        <f t="shared" si="14"/>
        <v xml:space="preserve"> </v>
      </c>
      <c r="K97" s="14" t="str">
        <f t="shared" si="18"/>
        <v xml:space="preserve"> </v>
      </c>
      <c r="L97" s="14" t="str">
        <f t="shared" si="15"/>
        <v xml:space="preserve"> </v>
      </c>
      <c r="M97" s="14" t="str">
        <f t="shared" si="16"/>
        <v xml:space="preserve"> </v>
      </c>
      <c r="N97" s="14" t="str">
        <f t="shared" si="17"/>
        <v xml:space="preserve"> </v>
      </c>
      <c r="O97" s="14" t="str">
        <f t="shared" si="19"/>
        <v xml:space="preserve"> </v>
      </c>
      <c r="P97" s="15"/>
      <c r="Q97" s="15"/>
      <c r="U97" s="19" t="s">
        <v>2</v>
      </c>
    </row>
    <row r="98" spans="1:21" s="16" customFormat="1" ht="25.5" x14ac:dyDescent="0.2">
      <c r="A98" s="12">
        <v>89</v>
      </c>
      <c r="B98" s="121" t="str">
        <f t="shared" si="13"/>
        <v xml:space="preserve"> </v>
      </c>
      <c r="C98" s="28"/>
      <c r="D98" s="29"/>
      <c r="E98" s="29"/>
      <c r="F98" s="43"/>
      <c r="G98" s="29"/>
      <c r="H98" s="124"/>
      <c r="I98" s="13"/>
      <c r="J98" s="14" t="str">
        <f t="shared" si="14"/>
        <v xml:space="preserve"> </v>
      </c>
      <c r="K98" s="14" t="str">
        <f t="shared" si="18"/>
        <v xml:space="preserve"> </v>
      </c>
      <c r="L98" s="14" t="str">
        <f t="shared" si="15"/>
        <v xml:space="preserve"> </v>
      </c>
      <c r="M98" s="14" t="str">
        <f t="shared" si="16"/>
        <v xml:space="preserve"> </v>
      </c>
      <c r="N98" s="14" t="str">
        <f t="shared" si="17"/>
        <v xml:space="preserve"> </v>
      </c>
      <c r="O98" s="14" t="str">
        <f t="shared" si="19"/>
        <v xml:space="preserve"> </v>
      </c>
      <c r="P98" s="15"/>
      <c r="Q98" s="15"/>
      <c r="U98" s="19" t="s">
        <v>2</v>
      </c>
    </row>
    <row r="99" spans="1:21" s="16" customFormat="1" ht="25.5" x14ac:dyDescent="0.2">
      <c r="A99" s="12">
        <v>90</v>
      </c>
      <c r="B99" s="121" t="str">
        <f t="shared" si="13"/>
        <v xml:space="preserve"> </v>
      </c>
      <c r="C99" s="28"/>
      <c r="D99" s="29"/>
      <c r="E99" s="29"/>
      <c r="F99" s="43"/>
      <c r="G99" s="29"/>
      <c r="H99" s="124"/>
      <c r="I99" s="13"/>
      <c r="J99" s="14" t="str">
        <f t="shared" si="14"/>
        <v xml:space="preserve"> </v>
      </c>
      <c r="K99" s="14" t="str">
        <f t="shared" si="18"/>
        <v xml:space="preserve"> </v>
      </c>
      <c r="L99" s="14" t="str">
        <f t="shared" si="15"/>
        <v xml:space="preserve"> </v>
      </c>
      <c r="M99" s="14" t="str">
        <f t="shared" si="16"/>
        <v xml:space="preserve"> </v>
      </c>
      <c r="N99" s="14" t="str">
        <f t="shared" si="17"/>
        <v xml:space="preserve"> </v>
      </c>
      <c r="O99" s="14" t="str">
        <f t="shared" si="19"/>
        <v xml:space="preserve"> </v>
      </c>
      <c r="P99" s="15"/>
      <c r="Q99" s="15"/>
      <c r="U99" s="19" t="s">
        <v>2</v>
      </c>
    </row>
    <row r="100" spans="1:21" s="16" customFormat="1" ht="25.5" x14ac:dyDescent="0.2">
      <c r="A100" s="12">
        <v>91</v>
      </c>
      <c r="B100" s="121" t="str">
        <f t="shared" si="13"/>
        <v xml:space="preserve"> </v>
      </c>
      <c r="C100" s="28"/>
      <c r="D100" s="29"/>
      <c r="E100" s="29"/>
      <c r="F100" s="43"/>
      <c r="G100" s="29"/>
      <c r="H100" s="124"/>
      <c r="I100" s="13"/>
      <c r="J100" s="14" t="str">
        <f t="shared" si="14"/>
        <v xml:space="preserve"> </v>
      </c>
      <c r="K100" s="14" t="str">
        <f t="shared" si="18"/>
        <v xml:space="preserve"> </v>
      </c>
      <c r="L100" s="14" t="str">
        <f t="shared" si="15"/>
        <v xml:space="preserve"> </v>
      </c>
      <c r="M100" s="14" t="str">
        <f t="shared" si="16"/>
        <v xml:space="preserve"> </v>
      </c>
      <c r="N100" s="14" t="str">
        <f t="shared" si="17"/>
        <v xml:space="preserve"> </v>
      </c>
      <c r="O100" s="14" t="str">
        <f t="shared" si="19"/>
        <v xml:space="preserve"> </v>
      </c>
      <c r="P100" s="15"/>
      <c r="Q100" s="15"/>
      <c r="U100" s="19" t="s">
        <v>2</v>
      </c>
    </row>
    <row r="101" spans="1:21" s="16" customFormat="1" ht="25.5" x14ac:dyDescent="0.2">
      <c r="A101" s="12">
        <v>92</v>
      </c>
      <c r="B101" s="121" t="str">
        <f t="shared" si="13"/>
        <v xml:space="preserve"> </v>
      </c>
      <c r="C101" s="28"/>
      <c r="D101" s="29"/>
      <c r="E101" s="29"/>
      <c r="F101" s="43"/>
      <c r="G101" s="29"/>
      <c r="H101" s="124"/>
      <c r="I101" s="13"/>
      <c r="J101" s="14" t="str">
        <f t="shared" si="14"/>
        <v xml:space="preserve"> </v>
      </c>
      <c r="K101" s="14" t="str">
        <f t="shared" si="18"/>
        <v xml:space="preserve"> </v>
      </c>
      <c r="L101" s="14" t="str">
        <f t="shared" si="15"/>
        <v xml:space="preserve"> </v>
      </c>
      <c r="M101" s="14" t="str">
        <f t="shared" si="16"/>
        <v xml:space="preserve"> </v>
      </c>
      <c r="N101" s="14" t="str">
        <f t="shared" si="17"/>
        <v xml:space="preserve"> </v>
      </c>
      <c r="O101" s="14" t="str">
        <f t="shared" si="19"/>
        <v xml:space="preserve"> </v>
      </c>
      <c r="P101" s="15"/>
      <c r="Q101" s="15"/>
      <c r="U101" s="19" t="s">
        <v>2</v>
      </c>
    </row>
    <row r="102" spans="1:21" s="16" customFormat="1" ht="25.5" x14ac:dyDescent="0.2">
      <c r="A102" s="12">
        <v>93</v>
      </c>
      <c r="B102" s="121" t="str">
        <f t="shared" si="13"/>
        <v xml:space="preserve"> </v>
      </c>
      <c r="C102" s="28"/>
      <c r="D102" s="29"/>
      <c r="E102" s="29"/>
      <c r="F102" s="43"/>
      <c r="G102" s="29"/>
      <c r="H102" s="124"/>
      <c r="I102" s="13"/>
      <c r="J102" s="14" t="str">
        <f t="shared" si="14"/>
        <v xml:space="preserve"> </v>
      </c>
      <c r="K102" s="14" t="str">
        <f t="shared" si="18"/>
        <v xml:space="preserve"> </v>
      </c>
      <c r="L102" s="14" t="str">
        <f t="shared" si="15"/>
        <v xml:space="preserve"> </v>
      </c>
      <c r="M102" s="14" t="str">
        <f t="shared" si="16"/>
        <v xml:space="preserve"> </v>
      </c>
      <c r="N102" s="14" t="str">
        <f t="shared" si="17"/>
        <v xml:space="preserve"> </v>
      </c>
      <c r="O102" s="14" t="str">
        <f t="shared" si="19"/>
        <v xml:space="preserve"> </v>
      </c>
      <c r="P102" s="15"/>
      <c r="Q102" s="15"/>
      <c r="U102" s="19" t="s">
        <v>2</v>
      </c>
    </row>
    <row r="103" spans="1:21" s="16" customFormat="1" ht="25.5" x14ac:dyDescent="0.2">
      <c r="A103" s="12">
        <v>94</v>
      </c>
      <c r="B103" s="121" t="str">
        <f t="shared" si="13"/>
        <v xml:space="preserve"> </v>
      </c>
      <c r="C103" s="28"/>
      <c r="D103" s="29"/>
      <c r="E103" s="29"/>
      <c r="F103" s="43"/>
      <c r="G103" s="29"/>
      <c r="H103" s="124"/>
      <c r="I103" s="13"/>
      <c r="J103" s="14" t="str">
        <f t="shared" si="14"/>
        <v xml:space="preserve"> </v>
      </c>
      <c r="K103" s="14" t="str">
        <f t="shared" si="18"/>
        <v xml:space="preserve"> </v>
      </c>
      <c r="L103" s="14" t="str">
        <f t="shared" si="15"/>
        <v xml:space="preserve"> </v>
      </c>
      <c r="M103" s="14" t="str">
        <f t="shared" si="16"/>
        <v xml:space="preserve"> </v>
      </c>
      <c r="N103" s="14" t="str">
        <f t="shared" si="17"/>
        <v xml:space="preserve"> </v>
      </c>
      <c r="O103" s="14" t="str">
        <f t="shared" si="19"/>
        <v xml:space="preserve"> </v>
      </c>
      <c r="P103" s="15"/>
      <c r="Q103" s="15"/>
      <c r="U103" s="19" t="s">
        <v>2</v>
      </c>
    </row>
    <row r="104" spans="1:21" s="16" customFormat="1" ht="25.5" x14ac:dyDescent="0.2">
      <c r="A104" s="12">
        <v>95</v>
      </c>
      <c r="B104" s="121" t="str">
        <f t="shared" si="13"/>
        <v xml:space="preserve"> </v>
      </c>
      <c r="C104" s="28"/>
      <c r="D104" s="29"/>
      <c r="E104" s="29"/>
      <c r="F104" s="43"/>
      <c r="G104" s="29"/>
      <c r="H104" s="124"/>
      <c r="I104" s="13"/>
      <c r="J104" s="14" t="str">
        <f t="shared" si="14"/>
        <v xml:space="preserve"> </v>
      </c>
      <c r="K104" s="14" t="str">
        <f t="shared" si="18"/>
        <v xml:space="preserve"> </v>
      </c>
      <c r="L104" s="14" t="str">
        <f t="shared" si="15"/>
        <v xml:space="preserve"> </v>
      </c>
      <c r="M104" s="14" t="str">
        <f t="shared" si="16"/>
        <v xml:space="preserve"> </v>
      </c>
      <c r="N104" s="14" t="str">
        <f t="shared" si="17"/>
        <v xml:space="preserve"> </v>
      </c>
      <c r="O104" s="14" t="str">
        <f t="shared" si="19"/>
        <v xml:space="preserve"> </v>
      </c>
      <c r="P104" s="15"/>
      <c r="Q104" s="15"/>
      <c r="U104" s="19" t="s">
        <v>2</v>
      </c>
    </row>
    <row r="105" spans="1:21" s="16" customFormat="1" ht="25.5" x14ac:dyDescent="0.2">
      <c r="A105" s="12">
        <v>96</v>
      </c>
      <c r="B105" s="121" t="str">
        <f t="shared" si="13"/>
        <v xml:space="preserve"> </v>
      </c>
      <c r="C105" s="28"/>
      <c r="D105" s="29"/>
      <c r="E105" s="29"/>
      <c r="F105" s="43"/>
      <c r="G105" s="29"/>
      <c r="H105" s="124"/>
      <c r="I105" s="13"/>
      <c r="J105" s="14" t="str">
        <f t="shared" si="14"/>
        <v xml:space="preserve"> </v>
      </c>
      <c r="K105" s="14" t="str">
        <f t="shared" si="18"/>
        <v xml:space="preserve"> </v>
      </c>
      <c r="L105" s="14" t="str">
        <f t="shared" si="15"/>
        <v xml:space="preserve"> </v>
      </c>
      <c r="M105" s="14" t="str">
        <f t="shared" si="16"/>
        <v xml:space="preserve"> </v>
      </c>
      <c r="N105" s="14" t="str">
        <f t="shared" si="17"/>
        <v xml:space="preserve"> </v>
      </c>
      <c r="O105" s="14" t="str">
        <f t="shared" si="19"/>
        <v xml:space="preserve"> </v>
      </c>
      <c r="P105" s="15"/>
      <c r="Q105" s="15"/>
      <c r="U105" s="19" t="s">
        <v>2</v>
      </c>
    </row>
    <row r="106" spans="1:21" s="16" customFormat="1" ht="25.5" x14ac:dyDescent="0.2">
      <c r="A106" s="12">
        <v>97</v>
      </c>
      <c r="B106" s="121" t="str">
        <f t="shared" si="13"/>
        <v xml:space="preserve"> </v>
      </c>
      <c r="C106" s="28"/>
      <c r="D106" s="29"/>
      <c r="E106" s="29"/>
      <c r="F106" s="43"/>
      <c r="G106" s="29"/>
      <c r="H106" s="124"/>
      <c r="I106" s="13"/>
      <c r="J106" s="14" t="str">
        <f t="shared" si="14"/>
        <v xml:space="preserve"> </v>
      </c>
      <c r="K106" s="14" t="str">
        <f t="shared" si="18"/>
        <v xml:space="preserve"> </v>
      </c>
      <c r="L106" s="14" t="str">
        <f t="shared" si="15"/>
        <v xml:space="preserve"> </v>
      </c>
      <c r="M106" s="14" t="str">
        <f t="shared" si="16"/>
        <v xml:space="preserve"> </v>
      </c>
      <c r="N106" s="14" t="str">
        <f t="shared" si="17"/>
        <v xml:space="preserve"> </v>
      </c>
      <c r="O106" s="14" t="str">
        <f t="shared" si="19"/>
        <v xml:space="preserve"> </v>
      </c>
      <c r="P106" s="15"/>
      <c r="Q106" s="15"/>
      <c r="U106" s="19" t="s">
        <v>2</v>
      </c>
    </row>
    <row r="107" spans="1:21" s="16" customFormat="1" ht="25.5" x14ac:dyDescent="0.2">
      <c r="A107" s="12">
        <v>98</v>
      </c>
      <c r="B107" s="121" t="str">
        <f t="shared" si="13"/>
        <v xml:space="preserve"> </v>
      </c>
      <c r="C107" s="28"/>
      <c r="D107" s="29"/>
      <c r="E107" s="29"/>
      <c r="F107" s="43"/>
      <c r="G107" s="29"/>
      <c r="H107" s="124"/>
      <c r="I107" s="13"/>
      <c r="J107" s="14" t="str">
        <f t="shared" si="14"/>
        <v xml:space="preserve"> </v>
      </c>
      <c r="K107" s="14" t="str">
        <f t="shared" si="18"/>
        <v xml:space="preserve"> </v>
      </c>
      <c r="L107" s="14" t="str">
        <f t="shared" si="15"/>
        <v xml:space="preserve"> </v>
      </c>
      <c r="M107" s="14" t="str">
        <f t="shared" si="16"/>
        <v xml:space="preserve"> </v>
      </c>
      <c r="N107" s="14" t="str">
        <f t="shared" si="17"/>
        <v xml:space="preserve"> </v>
      </c>
      <c r="O107" s="14" t="str">
        <f t="shared" si="19"/>
        <v xml:space="preserve"> </v>
      </c>
      <c r="P107" s="15"/>
      <c r="Q107" s="15"/>
      <c r="U107" s="19" t="s">
        <v>2</v>
      </c>
    </row>
    <row r="108" spans="1:21" s="16" customFormat="1" ht="25.5" x14ac:dyDescent="0.2">
      <c r="A108" s="12">
        <v>99</v>
      </c>
      <c r="B108" s="121" t="str">
        <f t="shared" si="13"/>
        <v xml:space="preserve"> </v>
      </c>
      <c r="C108" s="28"/>
      <c r="D108" s="29"/>
      <c r="E108" s="29"/>
      <c r="F108" s="43"/>
      <c r="G108" s="29"/>
      <c r="H108" s="124"/>
      <c r="I108" s="13"/>
      <c r="J108" s="14" t="str">
        <f t="shared" si="14"/>
        <v xml:space="preserve"> </v>
      </c>
      <c r="K108" s="14" t="str">
        <f t="shared" si="18"/>
        <v xml:space="preserve"> </v>
      </c>
      <c r="L108" s="14" t="str">
        <f t="shared" si="15"/>
        <v xml:space="preserve"> </v>
      </c>
      <c r="M108" s="14" t="str">
        <f t="shared" si="16"/>
        <v xml:space="preserve"> </v>
      </c>
      <c r="N108" s="14" t="str">
        <f t="shared" si="17"/>
        <v xml:space="preserve"> </v>
      </c>
      <c r="O108" s="14" t="str">
        <f t="shared" si="19"/>
        <v xml:space="preserve"> </v>
      </c>
      <c r="P108" s="15"/>
      <c r="Q108" s="15"/>
      <c r="U108" s="19" t="s">
        <v>2</v>
      </c>
    </row>
    <row r="109" spans="1:21" s="16" customFormat="1" ht="26.25" thickBot="1" x14ac:dyDescent="0.25">
      <c r="A109" s="12">
        <v>100</v>
      </c>
      <c r="B109" s="121" t="str">
        <f t="shared" si="13"/>
        <v xml:space="preserve"> </v>
      </c>
      <c r="C109" s="30"/>
      <c r="D109" s="31"/>
      <c r="E109" s="31"/>
      <c r="F109" s="44"/>
      <c r="G109" s="31"/>
      <c r="H109" s="125"/>
      <c r="I109" s="13"/>
      <c r="J109" s="14" t="str">
        <f t="shared" si="14"/>
        <v xml:space="preserve"> </v>
      </c>
      <c r="K109" s="14" t="str">
        <f t="shared" si="18"/>
        <v xml:space="preserve"> </v>
      </c>
      <c r="L109" s="14" t="str">
        <f t="shared" si="15"/>
        <v xml:space="preserve"> </v>
      </c>
      <c r="M109" s="14" t="str">
        <f t="shared" si="16"/>
        <v xml:space="preserve"> </v>
      </c>
      <c r="N109" s="14" t="str">
        <f t="shared" si="17"/>
        <v xml:space="preserve"> </v>
      </c>
      <c r="O109" s="14" t="str">
        <f t="shared" si="19"/>
        <v xml:space="preserve"> </v>
      </c>
      <c r="P109" s="15"/>
      <c r="Q109" s="15"/>
      <c r="U109" s="19" t="s">
        <v>2</v>
      </c>
    </row>
    <row r="110" spans="1:21" ht="13.5" thickTop="1" x14ac:dyDescent="0.2"/>
  </sheetData>
  <sheetProtection algorithmName="SHA-512" hashValue="h7Ek5CIA/slJtguHINHgHwzdD+nKSt9GHUVsKsJnLcpdtS66GoaQeoNFrSMSsuRf2T6sP+RXjL7XVQ7jyhYJyw==" saltValue="3cud6hSs6xtzXsUwTApJaQ==" spinCount="100000" sheet="1" objects="1" scenarios="1"/>
  <mergeCells count="8">
    <mergeCell ref="E8:F8"/>
    <mergeCell ref="J5:L5"/>
    <mergeCell ref="J1:O3"/>
    <mergeCell ref="M5:O5"/>
    <mergeCell ref="B1:G1"/>
    <mergeCell ref="F5:H5"/>
    <mergeCell ref="B3:C3"/>
    <mergeCell ref="A4:I4"/>
  </mergeCells>
  <phoneticPr fontId="0" type="noConversion"/>
  <conditionalFormatting sqref="B10:B109">
    <cfRule type="cellIs" dxfId="20" priority="7" stopIfTrue="1" operator="equal">
      <formula>"ok"</formula>
    </cfRule>
    <cfRule type="cellIs" dxfId="19" priority="8" stopIfTrue="1" operator="equal">
      <formula>"Error"</formula>
    </cfRule>
  </conditionalFormatting>
  <conditionalFormatting sqref="C10:C109">
    <cfRule type="expression" dxfId="18" priority="53" stopIfTrue="1">
      <formula>J10="ok"</formula>
    </cfRule>
    <cfRule type="expression" dxfId="17" priority="54" stopIfTrue="1">
      <formula>J10=" "</formula>
    </cfRule>
  </conditionalFormatting>
  <conditionalFormatting sqref="D3">
    <cfRule type="cellIs" dxfId="16" priority="13" stopIfTrue="1" operator="equal">
      <formula>"Error"</formula>
    </cfRule>
    <cfRule type="cellIs" dxfId="15" priority="14" stopIfTrue="1" operator="equal">
      <formula>"OK"</formula>
    </cfRule>
  </conditionalFormatting>
  <conditionalFormatting sqref="D10:E109">
    <cfRule type="expression" dxfId="14" priority="36" stopIfTrue="1">
      <formula>ISBLANK(D10)=FALSE</formula>
    </cfRule>
    <cfRule type="expression" dxfId="13" priority="37" stopIfTrue="1">
      <formula>K10=" "</formula>
    </cfRule>
  </conditionalFormatting>
  <conditionalFormatting sqref="F10:H109">
    <cfRule type="expression" dxfId="12" priority="38" stopIfTrue="1">
      <formula>M10="ok"</formula>
    </cfRule>
    <cfRule type="expression" dxfId="11" priority="39" stopIfTrue="1">
      <formula>M10=" "</formula>
    </cfRule>
  </conditionalFormatting>
  <conditionalFormatting sqref="H3">
    <cfRule type="cellIs" dxfId="10" priority="11" stopIfTrue="1" operator="equal">
      <formula>"Error"</formula>
    </cfRule>
    <cfRule type="cellIs" dxfId="9" priority="12" stopIfTrue="1" operator="equal">
      <formula>"OK"</formula>
    </cfRule>
  </conditionalFormatting>
  <conditionalFormatting sqref="J10:O109">
    <cfRule type="cellIs" dxfId="8" priority="1" stopIfTrue="1" operator="equal">
      <formula>"ok"</formula>
    </cfRule>
    <cfRule type="cellIs" dxfId="7" priority="2" stopIfTrue="1" operator="equal">
      <formula>" "</formula>
    </cfRule>
  </conditionalFormatting>
  <conditionalFormatting sqref="P12:Q109">
    <cfRule type="cellIs" dxfId="6" priority="28" stopIfTrue="1" operator="equal">
      <formula>"ok"</formula>
    </cfRule>
    <cfRule type="cellIs" dxfId="5" priority="29" stopIfTrue="1" operator="equal">
      <formula>" "</formula>
    </cfRule>
  </conditionalFormatting>
  <conditionalFormatting sqref="S14:S15 R16:S109">
    <cfRule type="expression" dxfId="4" priority="23" stopIfTrue="1">
      <formula>"AND(E5=""Top-Loading Compact"",G5&lt;=0.65)"</formula>
    </cfRule>
    <cfRule type="expression" dxfId="3" priority="24" stopIfTrue="1">
      <formula>"OR(E5&lt;&gt;""Top-Loading Compact"",G5&gt;0.65)"</formula>
    </cfRule>
  </conditionalFormatting>
  <conditionalFormatting sqref="AC8">
    <cfRule type="cellIs" dxfId="2" priority="30" stopIfTrue="1" operator="equal">
      <formula>"Error"</formula>
    </cfRule>
    <cfRule type="cellIs" dxfId="1" priority="31" stopIfTrue="1" operator="equal">
      <formula>"Alert"</formula>
    </cfRule>
    <cfRule type="cellIs" dxfId="0" priority="32" stopIfTrue="1" operator="equal">
      <formula>"OK"</formula>
    </cfRule>
  </conditionalFormatting>
  <dataValidations xWindow="123" yWindow="566" count="18">
    <dataValidation allowBlank="1" showErrorMessage="1" sqref="F10:F109" xr:uid="{00000000-0002-0000-0200-000000000000}"/>
    <dataValidation allowBlank="1" showInputMessage="1" promptTitle="Open or Enclosed Motor" prompt="Enter whether the model is an &quot;Open&quot; or &quot;Enclosed&quot; motor in the cells below._x000a__x000a_" sqref="E9" xr:uid="{00000000-0002-0000-0200-000001000000}"/>
    <dataValidation allowBlank="1" showInputMessage="1" promptTitle="Least Efficient Basic Model" prompt="Enter the Model Number(s) of the Least Efficient Basic Model in the cells below._x000a__x000a_Also enter the Model Number(s) of all basic models that were subjected to actual testing._x000a_" sqref="F9" xr:uid="{00000000-0002-0000-0200-000002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 sqref="B9" xr:uid="{00000000-0002-0000-0200-000003000000}"/>
    <dataValidation allowBlank="1" showInputMessage="1" promptTitle="Number of Poles" prompt="Enter the Number of Poles in the cells below._x000a__x000a_This should be either 2, 4, 6, or 8._x000a__x000a_" sqref="D9" xr:uid="{00000000-0002-0000-0200-000004000000}"/>
    <dataValidation allowBlank="1" showInputMessage="1" promptTitle="Overall Status" prompt="This cell shows the overall status for the spreadsheet:_x000a__x000a_&quot;Error&quot; - there are issues with at least one of the manufacturer name, certification, email address and/or data entries._x000a__x000a_&quot;ok&quot; - there are no issues with any entries." sqref="H8" xr:uid="{00000000-0002-0000-0200-000005000000}"/>
    <dataValidation allowBlank="1" promptTitle="Overall Status Light" prompt="This cell shows the overall status for the spreadsheet._x000a__x000a_If &quot;Error,&quot; the certification and/or the manufacturer name have not been properly completed._x000a__x000a_If &quot;Alert,&quot; there are issues with some entries._x000a__x000a_If &quot;ok,&quot; there are no issues with any entries." sqref="AB8:AC8" xr:uid="{00000000-0002-0000-0200-000006000000}"/>
    <dataValidation allowBlank="1" showInputMessage="1" showErrorMessage="1" promptTitle="Nominal Full Load Efficiency" prompt="Enter the Nominal Full Load Efficiency in the cells below.  This should be a percentage greater than zero and less than or equal to 100._x000a__x000a_" sqref="G9" xr:uid="{00000000-0002-0000-0200-000007000000}"/>
    <dataValidation allowBlank="1" showInputMessage="1" showErrorMessage="1" promptTitle="Actual Testing?" prompt="Answer whether the Nominal Full Load Efficiency was determined by actual testing in the cells below._x000a__x000a_An affirmative answer can be either 'yes' or 'y' and a negative answer can be either 'no' or 'n'._x000a__x000a__x000a_" sqref="H9" xr:uid="{00000000-0002-0000-0200-000008000000}"/>
    <dataValidation operator="greaterThan" allowBlank="1" showInputMessage="1" promptTitle="Motor Horsepower" prompt="Enter the Motor Horsepower in the cells below.  This should be a decimal number between 1 and 500 horsepower._x000a__x000a_" sqref="C9" xr:uid="{00000000-0002-0000-0200-000009000000}"/>
    <dataValidation allowBlank="1" prompt="_x000a_" sqref="B10:B109" xr:uid="{00000000-0002-0000-0200-00000A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xr:uid="{00000000-0002-0000-0200-00000B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worksheets" sqref="H3" xr:uid="{00000000-0002-0000-0200-00000C000000}"/>
    <dataValidation type="custom" allowBlank="1" showErrorMessage="1" errorTitle="Open or Enclosed Motor" error="The entry should be either &quot;Open&quot; or &quot;Enclosed&quot;." sqref="E10:E109" xr:uid="{00000000-0002-0000-0200-00000D000000}">
      <formula1>IF(OR(E10="Open",E10="Enclosed"),TRUE,FALSE)</formula1>
    </dataValidation>
    <dataValidation type="decimal" allowBlank="1" showErrorMessage="1" errorTitle="Nominal Full Load Efficiency" error="The Nominal Full Load Efficiency should be a percentage greater than 0 and less than or equal to 100." sqref="G10:G109" xr:uid="{00000000-0002-0000-0200-00000E000000}">
      <formula1>1</formula1>
      <formula2>100</formula2>
    </dataValidation>
    <dataValidation type="custom" operator="greaterThanOrEqual" allowBlank="1" showErrorMessage="1" errorTitle="Actual Testing?" error="The entry should be either 'yes', 'y', 'no', or 'n'._x000a_" sqref="H10:H109" xr:uid="{00000000-0002-0000-0200-00000F000000}">
      <formula1>IF(H10="yes",TRUE,IF(H10="y",TRUE,IF(H10="no",TRUE,IF(H10="n",TRUE,FALSE))))</formula1>
    </dataValidation>
    <dataValidation type="decimal" allowBlank="1" showInputMessage="1" showErrorMessage="1" errorTitle="Motor Horsepower" error="The Motor Horsepower should be a decimal number between 1 and 500." sqref="C10:C109" xr:uid="{00000000-0002-0000-0200-000010000000}">
      <formula1>1</formula1>
      <formula2>500</formula2>
    </dataValidation>
    <dataValidation type="custom" allowBlank="1" showErrorMessage="1" errorTitle="Number of Poles" error="The Number of Poles should be 2, 4, 6, or 8." sqref="D10:D109" xr:uid="{00000000-0002-0000-0200-000011000000}">
      <formula1>IF(OR(D10=2,D10=4,D10=6,D10=8),TRUE,FALSE)</formula1>
    </dataValidation>
  </dataValidations>
  <hyperlinks>
    <hyperlink ref="F5" r:id="rId1" xr:uid="{00000000-0004-0000-0200-000000000000}"/>
    <hyperlink ref="F5:G5" r:id="rId2" display="Click here for instructions for completing this form" xr:uid="{00000000-0004-0000-0200-000001000000}"/>
    <hyperlink ref="F5:H5" r:id="rId3" display="Click here for instructions for completing this form" xr:uid="{00000000-0004-0000-0200-000002000000}"/>
  </hyperlinks>
  <pageMargins left="0.75" right="0.75" top="0.75" bottom="0.75" header="0.5" footer="0.4"/>
  <pageSetup scale="62" fitToHeight="0"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Branding CC#</vt:lpstr>
      <vt:lpstr>Input</vt:lpstr>
      <vt:lpstr>INPUT</vt:lpstr>
      <vt:lpstr>No_of_Columns</vt:lpstr>
      <vt:lpstr>No_of_Product_Classes</vt:lpstr>
      <vt:lpstr>'Branding CC#'!Print_Area</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2016-04-26T20:30:20Z</cp:lastPrinted>
  <dcterms:created xsi:type="dcterms:W3CDTF">2007-08-23T20:46:35Z</dcterms:created>
  <dcterms:modified xsi:type="dcterms:W3CDTF">2024-09-19T17:48:56Z</dcterms:modified>
</cp:coreProperties>
</file>